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2871\Documents\DocumentFilter\"/>
    </mc:Choice>
  </mc:AlternateContent>
  <xr:revisionPtr revIDLastSave="0" documentId="13_ncr:1_{71570785-E7F3-4F39-8BF0-0B8CEE8913FE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Report!$B$8:$W$38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32" l="1"/>
  <c r="W10" i="32"/>
  <c r="W11" i="32"/>
  <c r="W12" i="32"/>
  <c r="W13" i="32"/>
  <c r="W14" i="32"/>
  <c r="W15" i="32"/>
  <c r="W16" i="32"/>
  <c r="W17" i="32"/>
  <c r="W18" i="32"/>
  <c r="W19" i="32"/>
  <c r="W20" i="32"/>
  <c r="W21" i="32"/>
  <c r="W22" i="32"/>
  <c r="W23" i="32"/>
  <c r="W24" i="32"/>
  <c r="W25" i="32"/>
  <c r="W26" i="32"/>
  <c r="W27" i="32"/>
  <c r="W28" i="32"/>
  <c r="W29" i="32"/>
  <c r="W30" i="32"/>
  <c r="W31" i="32"/>
  <c r="W32" i="32"/>
  <c r="W33" i="32"/>
  <c r="W34" i="32"/>
  <c r="W35" i="32"/>
  <c r="W36" i="32"/>
  <c r="W37" i="32"/>
  <c r="W38" i="32"/>
  <c r="V9" i="32"/>
  <c r="V10" i="32"/>
  <c r="V11" i="32"/>
  <c r="V12" i="32"/>
  <c r="V13" i="32"/>
  <c r="V14" i="32"/>
  <c r="V15" i="32"/>
  <c r="V16" i="32"/>
  <c r="V17" i="32"/>
  <c r="V18" i="32"/>
  <c r="V19" i="32"/>
  <c r="V20" i="32"/>
  <c r="V21" i="32"/>
  <c r="V22" i="32"/>
  <c r="V23" i="32"/>
  <c r="V24" i="32"/>
  <c r="V25" i="32"/>
  <c r="V26" i="32"/>
  <c r="V27" i="32"/>
  <c r="V28" i="32"/>
  <c r="V29" i="32"/>
  <c r="V30" i="32"/>
  <c r="V31" i="32"/>
  <c r="V32" i="32"/>
  <c r="V33" i="32"/>
  <c r="V34" i="32"/>
  <c r="V35" i="32"/>
  <c r="V36" i="32"/>
  <c r="V37" i="32"/>
  <c r="V3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L9" i="32"/>
  <c r="M9" i="32"/>
  <c r="N9" i="32"/>
  <c r="O9" i="32"/>
  <c r="P9" i="32"/>
  <c r="Q9" i="32"/>
  <c r="R9" i="32"/>
  <c r="S9" i="32"/>
  <c r="T9" i="32"/>
  <c r="U9" i="32"/>
  <c r="F26" i="32"/>
  <c r="F36" i="32"/>
  <c r="F14" i="32"/>
  <c r="F20" i="32"/>
  <c r="F34" i="32"/>
  <c r="F28" i="32"/>
  <c r="F31" i="32"/>
  <c r="F22" i="32"/>
  <c r="F23" i="32"/>
  <c r="F19" i="32"/>
  <c r="F29" i="32"/>
  <c r="F35" i="32"/>
  <c r="F37" i="32"/>
  <c r="F13" i="32"/>
  <c r="F21" i="32"/>
  <c r="F15" i="32"/>
  <c r="F30" i="32"/>
  <c r="F25" i="32"/>
  <c r="F33" i="32"/>
  <c r="F32" i="32"/>
  <c r="F10" i="32"/>
  <c r="F9" i="32"/>
  <c r="F24" i="32"/>
  <c r="F17" i="32"/>
  <c r="F18" i="32"/>
  <c r="F38" i="32"/>
  <c r="F16" i="32"/>
  <c r="F11" i="32"/>
  <c r="F27" i="32"/>
  <c r="F12" i="32"/>
  <c r="D26" i="32"/>
  <c r="D36" i="32"/>
  <c r="D14" i="32"/>
  <c r="D20" i="32"/>
  <c r="D34" i="32"/>
  <c r="D28" i="32"/>
  <c r="D31" i="32"/>
  <c r="D22" i="32"/>
  <c r="D23" i="32"/>
  <c r="D19" i="32"/>
  <c r="D29" i="32"/>
  <c r="D35" i="32"/>
  <c r="D37" i="32"/>
  <c r="D13" i="32"/>
  <c r="D21" i="32"/>
  <c r="D15" i="32"/>
  <c r="D30" i="32"/>
  <c r="D25" i="32"/>
  <c r="D33" i="32"/>
  <c r="D32" i="32"/>
  <c r="D10" i="32"/>
  <c r="D9" i="32"/>
  <c r="D24" i="32"/>
  <c r="D17" i="32"/>
  <c r="D18" i="32"/>
  <c r="D38" i="32"/>
  <c r="D16" i="32"/>
  <c r="D11" i="32"/>
  <c r="D27" i="32"/>
  <c r="D12" i="32"/>
  <c r="G26" i="32"/>
  <c r="E26" i="32"/>
  <c r="G36" i="32"/>
  <c r="E36" i="32"/>
  <c r="G14" i="32"/>
  <c r="E14" i="32"/>
  <c r="G20" i="32"/>
  <c r="E20" i="32"/>
  <c r="G34" i="32"/>
  <c r="E34" i="32"/>
  <c r="G28" i="32"/>
  <c r="E28" i="32"/>
  <c r="G31" i="32"/>
  <c r="E31" i="32"/>
  <c r="G22" i="32"/>
  <c r="E22" i="32"/>
  <c r="G23" i="32"/>
  <c r="E23" i="32"/>
  <c r="G19" i="32"/>
  <c r="E19" i="32"/>
  <c r="G29" i="32"/>
  <c r="E29" i="32"/>
  <c r="G35" i="32"/>
  <c r="E35" i="32"/>
  <c r="G37" i="32"/>
  <c r="E37" i="32"/>
  <c r="G13" i="32"/>
  <c r="E13" i="32"/>
  <c r="G21" i="32"/>
  <c r="E21" i="32"/>
  <c r="G15" i="32"/>
  <c r="E15" i="32"/>
  <c r="G30" i="32"/>
  <c r="E30" i="32"/>
  <c r="G25" i="32"/>
  <c r="E25" i="32"/>
  <c r="G33" i="32"/>
  <c r="E33" i="32"/>
  <c r="G32" i="32"/>
  <c r="E32" i="32"/>
  <c r="G10" i="32"/>
  <c r="E10" i="32"/>
  <c r="G9" i="32"/>
  <c r="E9" i="32"/>
  <c r="G24" i="32"/>
  <c r="E24" i="32"/>
  <c r="G17" i="32"/>
  <c r="E17" i="32"/>
  <c r="G18" i="32"/>
  <c r="E18" i="32"/>
  <c r="G38" i="32"/>
  <c r="E38" i="32"/>
  <c r="G16" i="32"/>
  <c r="E16" i="32"/>
  <c r="G11" i="32"/>
  <c r="E11" i="32"/>
  <c r="G27" i="32"/>
  <c r="E27" i="32"/>
  <c r="G12" i="32"/>
  <c r="E12" i="32"/>
  <c r="C9" i="32"/>
  <c r="G9" i="33" a="1"/>
  <c r="G8" i="33" a="1"/>
  <c r="G8" i="33" l="1"/>
  <c r="G9" i="33"/>
  <c r="G10" i="33" a="1"/>
  <c r="G10" i="33" l="1"/>
  <c r="G11" i="33" a="1"/>
  <c r="G11" i="33" l="1"/>
  <c r="G13" i="33" a="1"/>
  <c r="G12" i="33" a="1"/>
  <c r="G12" i="33" l="1"/>
  <c r="G13" i="33"/>
  <c r="G34" i="33" a="1"/>
  <c r="G67" i="33" a="1"/>
  <c r="G76" i="33" a="1"/>
  <c r="G74" i="33" a="1"/>
  <c r="G82" i="33" a="1"/>
  <c r="G56" i="33" a="1"/>
  <c r="G18" i="33" a="1"/>
  <c r="G14" i="33" a="1"/>
  <c r="G32" i="33" a="1"/>
  <c r="G48" i="33" a="1"/>
  <c r="G65" i="33" a="1"/>
  <c r="G29" i="33" a="1"/>
  <c r="G73" i="33" a="1"/>
  <c r="G64" i="33" a="1"/>
  <c r="G86" i="33" a="1"/>
  <c r="G23" i="33" a="1"/>
  <c r="G19" i="33" a="1"/>
  <c r="G57" i="33" a="1"/>
  <c r="G80" i="33" a="1"/>
  <c r="G52" i="33" a="1"/>
  <c r="G21" i="33" a="1"/>
  <c r="G37" i="33" a="1"/>
  <c r="G41" i="33" a="1"/>
  <c r="G61" i="33" a="1"/>
  <c r="G38" i="33" a="1"/>
  <c r="G40" i="33" a="1"/>
  <c r="G45" i="33" a="1"/>
  <c r="G77" i="33" a="1"/>
  <c r="G69" i="33" a="1"/>
  <c r="G47" i="33" a="1"/>
  <c r="G63" i="33" a="1"/>
  <c r="G84" i="33" a="1"/>
  <c r="G59" i="33" a="1"/>
  <c r="G35" i="33" a="1"/>
  <c r="G55" i="33" a="1"/>
  <c r="G51" i="33" a="1"/>
  <c r="G25" i="33" a="1"/>
  <c r="G60" i="33" a="1"/>
  <c r="G66" i="33" a="1"/>
  <c r="G83" i="33" a="1"/>
  <c r="G20" i="33" a="1"/>
  <c r="G42" i="33" a="1"/>
  <c r="G27" i="33" a="1"/>
  <c r="G79" i="33" a="1"/>
  <c r="G71" i="33" a="1"/>
  <c r="B1" i="33" a="1"/>
  <c r="G36" i="33" a="1"/>
  <c r="G43" i="33" a="1"/>
  <c r="G54" i="33" a="1"/>
  <c r="G31" i="33" a="1"/>
  <c r="G33" i="33" a="1"/>
  <c r="G39" i="33" a="1"/>
  <c r="G81" i="33" a="1"/>
  <c r="G49" i="33" a="1"/>
  <c r="G22" i="33" a="1"/>
  <c r="G85" i="33" a="1"/>
  <c r="G46" i="33" a="1"/>
  <c r="G78" i="33" a="1"/>
  <c r="G53" i="33" a="1"/>
  <c r="G70" i="33" a="1"/>
  <c r="G16" i="33" a="1"/>
  <c r="G50" i="33" a="1"/>
  <c r="G28" i="33" a="1"/>
  <c r="G30" i="33" a="1"/>
  <c r="G72" i="33" a="1"/>
  <c r="G62" i="33" a="1"/>
  <c r="G24" i="33" a="1"/>
  <c r="G17" i="33" a="1"/>
  <c r="G15" i="33" a="1"/>
  <c r="G75" i="33" a="1"/>
  <c r="G58" i="33" a="1"/>
  <c r="G26" i="33" a="1"/>
  <c r="G44" i="33" a="1"/>
  <c r="G68" i="33" a="1"/>
  <c r="G18" i="33" l="1"/>
  <c r="G85" i="33"/>
  <c r="C16" i="32" s="1"/>
  <c r="G55" i="33"/>
  <c r="C20" i="32" s="1"/>
  <c r="G66" i="33"/>
  <c r="C32" i="32" s="1"/>
  <c r="G48" i="33"/>
  <c r="G24" i="33"/>
  <c r="C33" i="32" s="1"/>
  <c r="G77" i="33"/>
  <c r="G59" i="33"/>
  <c r="C22" i="32" s="1"/>
  <c r="G41" i="33"/>
  <c r="G17" i="33"/>
  <c r="G70" i="33"/>
  <c r="G52" i="33"/>
  <c r="C35" i="32" s="1"/>
  <c r="G34" i="33"/>
  <c r="G22" i="33"/>
  <c r="C13" i="32" s="1"/>
  <c r="G63" i="33"/>
  <c r="C15" i="32" s="1"/>
  <c r="G15" i="33"/>
  <c r="C26" i="32" s="1"/>
  <c r="G67" i="33"/>
  <c r="G84" i="33"/>
  <c r="C27" i="32" s="1"/>
  <c r="G60" i="33"/>
  <c r="C23" i="32" s="1"/>
  <c r="G36" i="33"/>
  <c r="G83" i="33"/>
  <c r="C12" i="32" s="1"/>
  <c r="G65" i="33"/>
  <c r="C30" i="32" s="1"/>
  <c r="G47" i="33"/>
  <c r="C11" i="32" s="1"/>
  <c r="G23" i="33"/>
  <c r="C29" i="32" s="1"/>
  <c r="G76" i="33"/>
  <c r="G58" i="33"/>
  <c r="G40" i="33"/>
  <c r="C25" i="32" s="1"/>
  <c r="G16" i="33"/>
  <c r="C10" i="32" s="1"/>
  <c r="G81" i="33"/>
  <c r="G75" i="33"/>
  <c r="C36" i="32" s="1"/>
  <c r="G69" i="33"/>
  <c r="G57" i="33"/>
  <c r="C34" i="32" s="1"/>
  <c r="G51" i="33"/>
  <c r="C37" i="32" s="1"/>
  <c r="G45" i="33"/>
  <c r="G39" i="33"/>
  <c r="C21" i="32" s="1"/>
  <c r="G33" i="33"/>
  <c r="G27" i="33"/>
  <c r="G21" i="33"/>
  <c r="G61" i="33"/>
  <c r="G78" i="33"/>
  <c r="C28" i="32" s="1"/>
  <c r="G54" i="33"/>
  <c r="G30" i="33"/>
  <c r="G71" i="33"/>
  <c r="G53" i="33"/>
  <c r="G35" i="33"/>
  <c r="C19" i="32" s="1"/>
  <c r="G82" i="33"/>
  <c r="G64" i="33"/>
  <c r="G46" i="33"/>
  <c r="G28" i="33"/>
  <c r="G86" i="33"/>
  <c r="G80" i="33"/>
  <c r="G74" i="33"/>
  <c r="C24" i="32" s="1"/>
  <c r="G68" i="33"/>
  <c r="G62" i="33"/>
  <c r="G56" i="33"/>
  <c r="G50" i="33"/>
  <c r="G44" i="33"/>
  <c r="G38" i="33"/>
  <c r="C31" i="32" s="1"/>
  <c r="G32" i="33"/>
  <c r="G26" i="33"/>
  <c r="G20" i="33"/>
  <c r="G14" i="33"/>
  <c r="C38" i="32" s="1"/>
  <c r="G73" i="33"/>
  <c r="C17" i="32" s="1"/>
  <c r="G72" i="33"/>
  <c r="C18" i="32" s="1"/>
  <c r="G42" i="33"/>
  <c r="G29" i="33"/>
  <c r="G79" i="33"/>
  <c r="G49" i="33"/>
  <c r="G43" i="33"/>
  <c r="C14" i="32" s="1"/>
  <c r="G37" i="33"/>
  <c r="G31" i="33"/>
  <c r="G25" i="33"/>
  <c r="G19" i="33"/>
  <c r="B1" i="33"/>
  <c r="H7" i="33" s="1"/>
  <c r="H9" i="32" s="1"/>
  <c r="U26" i="32"/>
  <c r="T26" i="32"/>
  <c r="S26" i="32"/>
  <c r="I26" i="32"/>
  <c r="Q26" i="32"/>
  <c r="P26" i="32"/>
  <c r="O26" i="32"/>
  <c r="R26" i="32"/>
  <c r="M26" i="32"/>
  <c r="N26" i="32"/>
  <c r="L26" i="32"/>
  <c r="U36" i="32"/>
  <c r="T36" i="32"/>
  <c r="S36" i="32"/>
  <c r="I36" i="32"/>
  <c r="Q36" i="32"/>
  <c r="P36" i="32"/>
  <c r="O36" i="32"/>
  <c r="R36" i="32"/>
  <c r="M36" i="32"/>
  <c r="N36" i="32"/>
  <c r="L36" i="32"/>
  <c r="U14" i="32"/>
  <c r="T14" i="32"/>
  <c r="S14" i="32"/>
  <c r="I14" i="32"/>
  <c r="Q14" i="32"/>
  <c r="P14" i="32"/>
  <c r="O14" i="32"/>
  <c r="R14" i="32"/>
  <c r="M14" i="32"/>
  <c r="N14" i="32"/>
  <c r="L14" i="32"/>
  <c r="U20" i="32"/>
  <c r="T20" i="32"/>
  <c r="S20" i="32"/>
  <c r="I20" i="32"/>
  <c r="Q20" i="32"/>
  <c r="P20" i="32"/>
  <c r="O20" i="32"/>
  <c r="R20" i="32"/>
  <c r="M20" i="32"/>
  <c r="N20" i="32"/>
  <c r="L20" i="32"/>
  <c r="U34" i="32"/>
  <c r="T34" i="32"/>
  <c r="S34" i="32"/>
  <c r="I34" i="32"/>
  <c r="Q34" i="32"/>
  <c r="P34" i="32"/>
  <c r="O34" i="32"/>
  <c r="R34" i="32"/>
  <c r="M34" i="32"/>
  <c r="N34" i="32"/>
  <c r="L34" i="32"/>
  <c r="U28" i="32"/>
  <c r="T28" i="32"/>
  <c r="S28" i="32"/>
  <c r="I28" i="32"/>
  <c r="Q28" i="32"/>
  <c r="P28" i="32"/>
  <c r="O28" i="32"/>
  <c r="R28" i="32"/>
  <c r="M28" i="32"/>
  <c r="N28" i="32"/>
  <c r="L28" i="32"/>
  <c r="U31" i="32"/>
  <c r="T31" i="32"/>
  <c r="S31" i="32"/>
  <c r="I31" i="32"/>
  <c r="Q31" i="32"/>
  <c r="P31" i="32"/>
  <c r="O31" i="32"/>
  <c r="R31" i="32"/>
  <c r="M31" i="32"/>
  <c r="N31" i="32"/>
  <c r="L31" i="32"/>
  <c r="U22" i="32"/>
  <c r="T22" i="32"/>
  <c r="S22" i="32"/>
  <c r="I22" i="32"/>
  <c r="Q22" i="32"/>
  <c r="P22" i="32"/>
  <c r="O22" i="32"/>
  <c r="R22" i="32"/>
  <c r="M22" i="32"/>
  <c r="N22" i="32"/>
  <c r="L22" i="32"/>
  <c r="U23" i="32"/>
  <c r="T23" i="32"/>
  <c r="S23" i="32"/>
  <c r="I23" i="32"/>
  <c r="Q23" i="32"/>
  <c r="P23" i="32"/>
  <c r="O23" i="32"/>
  <c r="R23" i="32"/>
  <c r="M23" i="32"/>
  <c r="N23" i="32"/>
  <c r="L23" i="32"/>
  <c r="U19" i="32"/>
  <c r="T19" i="32"/>
  <c r="S19" i="32"/>
  <c r="I19" i="32"/>
  <c r="Q19" i="32"/>
  <c r="P19" i="32"/>
  <c r="O19" i="32"/>
  <c r="R19" i="32"/>
  <c r="M19" i="32"/>
  <c r="N19" i="32"/>
  <c r="L19" i="32"/>
  <c r="U29" i="32"/>
  <c r="T29" i="32"/>
  <c r="S29" i="32"/>
  <c r="I29" i="32"/>
  <c r="Q29" i="32"/>
  <c r="P29" i="32"/>
  <c r="O29" i="32"/>
  <c r="R29" i="32"/>
  <c r="M29" i="32"/>
  <c r="N29" i="32"/>
  <c r="L29" i="32"/>
  <c r="U35" i="32"/>
  <c r="T35" i="32"/>
  <c r="S35" i="32"/>
  <c r="I35" i="32"/>
  <c r="Q35" i="32"/>
  <c r="P35" i="32"/>
  <c r="O35" i="32"/>
  <c r="R35" i="32"/>
  <c r="M35" i="32"/>
  <c r="N35" i="32"/>
  <c r="L35" i="32"/>
  <c r="U37" i="32"/>
  <c r="T37" i="32"/>
  <c r="S37" i="32"/>
  <c r="I37" i="32"/>
  <c r="Q37" i="32"/>
  <c r="P37" i="32"/>
  <c r="O37" i="32"/>
  <c r="R37" i="32"/>
  <c r="M37" i="32"/>
  <c r="N37" i="32"/>
  <c r="L37" i="32"/>
  <c r="U13" i="32"/>
  <c r="T13" i="32"/>
  <c r="S13" i="32"/>
  <c r="I13" i="32"/>
  <c r="Q13" i="32"/>
  <c r="P13" i="32"/>
  <c r="O13" i="32"/>
  <c r="R13" i="32"/>
  <c r="M13" i="32"/>
  <c r="N13" i="32"/>
  <c r="L13" i="32"/>
  <c r="U21" i="32"/>
  <c r="T21" i="32"/>
  <c r="S21" i="32"/>
  <c r="I21" i="32"/>
  <c r="Q21" i="32"/>
  <c r="P21" i="32"/>
  <c r="O21" i="32"/>
  <c r="R21" i="32"/>
  <c r="M21" i="32"/>
  <c r="N21" i="32"/>
  <c r="L21" i="32"/>
  <c r="U15" i="32"/>
  <c r="T15" i="32"/>
  <c r="S15" i="32"/>
  <c r="I15" i="32"/>
  <c r="Q15" i="32"/>
  <c r="P15" i="32"/>
  <c r="O15" i="32"/>
  <c r="R15" i="32"/>
  <c r="M15" i="32"/>
  <c r="N15" i="32"/>
  <c r="L15" i="32"/>
  <c r="U30" i="32"/>
  <c r="T30" i="32"/>
  <c r="S30" i="32"/>
  <c r="I30" i="32"/>
  <c r="Q30" i="32"/>
  <c r="P30" i="32"/>
  <c r="O30" i="32"/>
  <c r="R30" i="32"/>
  <c r="M30" i="32"/>
  <c r="N30" i="32"/>
  <c r="L30" i="32"/>
  <c r="U25" i="32"/>
  <c r="T25" i="32"/>
  <c r="S25" i="32"/>
  <c r="I25" i="32"/>
  <c r="Q25" i="32"/>
  <c r="P25" i="32"/>
  <c r="O25" i="32"/>
  <c r="R25" i="32"/>
  <c r="M25" i="32"/>
  <c r="N25" i="32"/>
  <c r="L25" i="32"/>
  <c r="U33" i="32"/>
  <c r="T33" i="32"/>
  <c r="S33" i="32"/>
  <c r="I33" i="32"/>
  <c r="Q33" i="32"/>
  <c r="P33" i="32"/>
  <c r="O33" i="32"/>
  <c r="R33" i="32"/>
  <c r="M33" i="32"/>
  <c r="N33" i="32"/>
  <c r="L33" i="32"/>
  <c r="U32" i="32"/>
  <c r="T32" i="32"/>
  <c r="S32" i="32"/>
  <c r="I32" i="32"/>
  <c r="Q32" i="32"/>
  <c r="P32" i="32"/>
  <c r="O32" i="32"/>
  <c r="R32" i="32"/>
  <c r="M32" i="32"/>
  <c r="N32" i="32"/>
  <c r="L32" i="32"/>
  <c r="U10" i="32"/>
  <c r="T10" i="32"/>
  <c r="S10" i="32"/>
  <c r="I10" i="32"/>
  <c r="Q10" i="32"/>
  <c r="P10" i="32"/>
  <c r="O10" i="32"/>
  <c r="R10" i="32"/>
  <c r="M10" i="32"/>
  <c r="N10" i="32"/>
  <c r="L10" i="32"/>
  <c r="I9" i="32"/>
  <c r="U24" i="32"/>
  <c r="T24" i="32"/>
  <c r="S24" i="32"/>
  <c r="I24" i="32"/>
  <c r="Q24" i="32"/>
  <c r="P24" i="32"/>
  <c r="O24" i="32"/>
  <c r="R24" i="32"/>
  <c r="M24" i="32"/>
  <c r="N24" i="32"/>
  <c r="L24" i="32"/>
  <c r="U17" i="32"/>
  <c r="T17" i="32"/>
  <c r="S17" i="32"/>
  <c r="I17" i="32"/>
  <c r="Q17" i="32"/>
  <c r="P17" i="32"/>
  <c r="O17" i="32"/>
  <c r="R17" i="32"/>
  <c r="M17" i="32"/>
  <c r="N17" i="32"/>
  <c r="L17" i="32"/>
  <c r="U18" i="32"/>
  <c r="T18" i="32"/>
  <c r="S18" i="32"/>
  <c r="I18" i="32"/>
  <c r="Q18" i="32"/>
  <c r="P18" i="32"/>
  <c r="O18" i="32"/>
  <c r="R18" i="32"/>
  <c r="M18" i="32"/>
  <c r="N18" i="32"/>
  <c r="L18" i="32"/>
  <c r="U38" i="32"/>
  <c r="T38" i="32"/>
  <c r="S38" i="32"/>
  <c r="I38" i="32"/>
  <c r="Q38" i="32"/>
  <c r="P38" i="32"/>
  <c r="O38" i="32"/>
  <c r="R38" i="32"/>
  <c r="M38" i="32"/>
  <c r="N38" i="32"/>
  <c r="L38" i="32"/>
  <c r="U16" i="32"/>
  <c r="T16" i="32"/>
  <c r="S16" i="32"/>
  <c r="I16" i="32"/>
  <c r="Q16" i="32"/>
  <c r="P16" i="32"/>
  <c r="O16" i="32"/>
  <c r="R16" i="32"/>
  <c r="M16" i="32"/>
  <c r="N16" i="32"/>
  <c r="L16" i="32"/>
  <c r="U11" i="32"/>
  <c r="T11" i="32"/>
  <c r="S11" i="32"/>
  <c r="I11" i="32"/>
  <c r="Q11" i="32"/>
  <c r="P11" i="32"/>
  <c r="O11" i="32"/>
  <c r="R11" i="32"/>
  <c r="M11" i="32"/>
  <c r="N11" i="32"/>
  <c r="L11" i="32"/>
  <c r="U27" i="32"/>
  <c r="T27" i="32"/>
  <c r="S27" i="32"/>
  <c r="I27" i="32"/>
  <c r="Q27" i="32"/>
  <c r="P27" i="32"/>
  <c r="O27" i="32"/>
  <c r="R27" i="32"/>
  <c r="M27" i="32"/>
  <c r="N27" i="32"/>
  <c r="L27" i="32"/>
  <c r="U12" i="32"/>
  <c r="T12" i="32"/>
  <c r="S12" i="32"/>
  <c r="I12" i="32"/>
  <c r="Q12" i="32"/>
  <c r="P12" i="32"/>
  <c r="O12" i="32"/>
  <c r="R12" i="32"/>
  <c r="M12" i="32"/>
  <c r="N12" i="32"/>
  <c r="L12" i="32"/>
  <c r="H8" i="33" l="1"/>
  <c r="H74" i="33"/>
  <c r="H24" i="32" s="1"/>
  <c r="H85" i="33"/>
  <c r="H16" i="32" s="1"/>
  <c r="H73" i="33"/>
  <c r="H17" i="32" s="1"/>
  <c r="H61" i="33"/>
  <c r="H49" i="33"/>
  <c r="H37" i="33"/>
  <c r="H25" i="33"/>
  <c r="H13" i="33"/>
  <c r="H71" i="33"/>
  <c r="H59" i="33"/>
  <c r="H22" i="32" s="1"/>
  <c r="H23" i="33"/>
  <c r="H29" i="32" s="1"/>
  <c r="H11" i="33"/>
  <c r="H70" i="33"/>
  <c r="H46" i="33"/>
  <c r="H22" i="33"/>
  <c r="H13" i="32" s="1"/>
  <c r="H81" i="33"/>
  <c r="H57" i="33"/>
  <c r="H34" i="32" s="1"/>
  <c r="H21" i="33"/>
  <c r="H80" i="33"/>
  <c r="H56" i="33"/>
  <c r="H32" i="33"/>
  <c r="H79" i="33"/>
  <c r="H55" i="33"/>
  <c r="H20" i="32" s="1"/>
  <c r="H31" i="33"/>
  <c r="H78" i="33"/>
  <c r="H28" i="32" s="1"/>
  <c r="H54" i="33"/>
  <c r="H30" i="33"/>
  <c r="H65" i="33"/>
  <c r="H30" i="32" s="1"/>
  <c r="H41" i="33"/>
  <c r="H17" i="33"/>
  <c r="H64" i="33"/>
  <c r="H40" i="33"/>
  <c r="H25" i="32" s="1"/>
  <c r="H16" i="33"/>
  <c r="H10" i="32" s="1"/>
  <c r="H63" i="33"/>
  <c r="H15" i="32" s="1"/>
  <c r="H39" i="33"/>
  <c r="H21" i="32" s="1"/>
  <c r="H86" i="33"/>
  <c r="H38" i="33"/>
  <c r="H31" i="32" s="1"/>
  <c r="H14" i="33"/>
  <c r="H38" i="32" s="1"/>
  <c r="H84" i="33"/>
  <c r="H27" i="32" s="1"/>
  <c r="H72" i="33"/>
  <c r="H18" i="32" s="1"/>
  <c r="H60" i="33"/>
  <c r="H23" i="32" s="1"/>
  <c r="H48" i="33"/>
  <c r="H36" i="33"/>
  <c r="H24" i="33"/>
  <c r="H33" i="32" s="1"/>
  <c r="H12" i="33"/>
  <c r="H83" i="33"/>
  <c r="H12" i="32" s="1"/>
  <c r="H47" i="33"/>
  <c r="H11" i="32" s="1"/>
  <c r="H35" i="33"/>
  <c r="H19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14" i="32" s="1"/>
  <c r="H19" i="33"/>
  <c r="H66" i="33"/>
  <c r="H32" i="32" s="1"/>
  <c r="H42" i="33"/>
  <c r="H18" i="33"/>
  <c r="H77" i="33"/>
  <c r="H53" i="33"/>
  <c r="H29" i="33"/>
  <c r="H76" i="33"/>
  <c r="H52" i="33"/>
  <c r="H35" i="32" s="1"/>
  <c r="H28" i="33"/>
  <c r="H75" i="33"/>
  <c r="H36" i="32" s="1"/>
  <c r="H51" i="33"/>
  <c r="H37" i="32" s="1"/>
  <c r="H27" i="33"/>
  <c r="H15" i="33"/>
  <c r="H26" i="32" s="1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<sst xmlns="http://schemas.openxmlformats.org/spreadsheetml/2006/main" count="500" uniqueCount="216">
  <si>
    <t>Archivo</t>
  </si>
  <si>
    <t>Promedio (ms)</t>
  </si>
  <si>
    <t>Prom. ventanas (ms)</t>
  </si>
  <si>
    <t>Desvío estándar</t>
  </si>
  <si>
    <t>Máxima</t>
  </si>
  <si>
    <t>Mínima</t>
  </si>
  <si>
    <t>Picos (&gt;μ+σ)</t>
  </si>
  <si>
    <t>P95</t>
  </si>
  <si>
    <t>P99</t>
  </si>
  <si>
    <t>P99.9</t>
  </si>
  <si>
    <t>Mediana</t>
  </si>
  <si>
    <t>Cantidad &gt; P95</t>
  </si>
  <si>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</si>
  <si>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</si>
  <si>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</si>
  <si>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</si>
  <si>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</si>
  <si>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</si>
  <si>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</si>
  <si>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</si>
  <si>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</si>
  <si>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</si>
  <si>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</si>
  <si>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</si>
  <si>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</si>
  <si>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</si>
  <si>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</si>
  <si>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</si>
  <si>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</si>
  <si>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</si>
  <si>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</si>
  <si>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</si>
  <si>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</si>
  <si>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</si>
  <si>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</si>
  <si>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</si>
  <si>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</si>
  <si>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</si>
  <si>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</si>
  <si>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</si>
  <si>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</si>
  <si>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</si>
  <si>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</si>
  <si>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Reporte sintetico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</si>
  <si>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</si>
  <si>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</si>
  <si>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</si>
  <si>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</si>
  <si>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</si>
  <si>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</si>
  <si>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</si>
  <si>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</si>
  <si>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</si>
  <si>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</si>
  <si>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</si>
  <si>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</si>
  <si>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</si>
  <si>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</si>
  <si>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</si>
  <si>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</si>
  <si>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</si>
  <si>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</si>
  <si>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</si>
  <si>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</si>
  <si>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</si>
  <si>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</si>
  <si>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</si>
  <si>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</si>
  <si>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</si>
  <si>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</si>
  <si>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</si>
  <si>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</si>
  <si>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</si>
  <si>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</si>
  <si>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</si>
  <si>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</si>
  <si>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</si>
  <si>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</si>
  <si>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</si>
  <si>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</si>
  <si>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</si>
  <si>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</si>
  <si>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</si>
  <si>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</si>
  <si>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</si>
  <si>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</si>
  <si>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</si>
  <si>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</si>
  <si>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</si>
  <si>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</si>
  <si>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</si>
  <si>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</si>
  <si>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</si>
  <si>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</si>
  <si>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</si>
  <si>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</si>
  <si>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</si>
  <si>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</si>
  <si>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</si>
  <si>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</si>
  <si>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</si>
  <si>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</si>
  <si>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</si>
  <si>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</si>
  <si>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</si>
  <si>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</si>
  <si>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</si>
  <si>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</si>
  <si>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</si>
  <si>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</si>
  <si>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</si>
  <si>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</si>
  <si>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</si>
  <si>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</si>
  <si>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</si>
  <si>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</si>
  <si>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</si>
  <si>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</si>
  <si>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</si>
  <si>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</si>
  <si>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</si>
  <si>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</si>
  <si>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</si>
  <si>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</si>
  <si>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</si>
  <si>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</si>
  <si>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Total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</si>
  <si>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</si>
  <si>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</si>
  <si>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</si>
  <si>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</si>
  <si>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</si>
  <si>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</si>
  <si>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</si>
  <si>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</si>
  <si>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</si>
  <si>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</si>
  <si>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</si>
  <si>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</si>
  <si>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</si>
  <si>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</si>
  <si>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</si>
  <si>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</si>
  <si>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</si>
  <si>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</si>
  <si>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</si>
  <si>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</si>
  <si>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</si>
  <si>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</si>
  <si>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</si>
  <si>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</si>
  <si>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</si>
  <si>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</si>
  <si>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</si>
  <si>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</si>
  <si>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</si>
  <si>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</si>
  <si>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</si>
  <si>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</si>
  <si>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</si>
  <si>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</si>
  <si>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</si>
  <si>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</si>
  <si>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</si>
  <si>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</si>
  <si>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</si>
  <si>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</si>
  <si>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</si>
  <si>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</si>
  <si>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</si>
  <si>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</si>
  <si>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</si>
  <si>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</si>
  <si>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</si>
  <si>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</si>
  <si>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</si>
  <si>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</si>
  <si>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</si>
  <si>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</si>
  <si>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</si>
  <si>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</si>
  <si>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</si>
  <si>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1256</t>
  </si>
  <si>
    <t>Tipo</t>
  </si>
  <si>
    <t>Referencia input manual</t>
  </si>
  <si>
    <t>MAX Delay (ms)</t>
  </si>
  <si>
    <t>MIN Delay (ms)</t>
  </si>
  <si>
    <t>Delay P95 (ms)</t>
  </si>
  <si>
    <t>Delay P99 (ms)</t>
  </si>
  <si>
    <t>Prom. (msg/s)</t>
  </si>
  <si>
    <t>Msg &gt; P95 (cant)</t>
  </si>
  <si>
    <t>Picos &gt;μ+σ (cant)</t>
  </si>
  <si>
    <t>sin entrada en reporte consumido</t>
  </si>
  <si>
    <t>cant usuarios</t>
  </si>
  <si>
    <t>Servicio</t>
  </si>
  <si>
    <t>DEDICADO</t>
  </si>
  <si>
    <t>THROTTLE</t>
  </si>
  <si>
    <t>JAVA 21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</si>
  <si>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</si>
  <si>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</si>
  <si>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</si>
  <si>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</si>
  <si>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</si>
  <si>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</si>
  <si>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</si>
  <si>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Desvío Est. 
Delay (ms)</t>
  </si>
  <si>
    <t>Prom. Pond. 
Delay (ms)</t>
  </si>
  <si>
    <t>Prom. 
Delay (ms)</t>
  </si>
  <si>
    <t>Delay P99.9 
(ms)</t>
  </si>
  <si>
    <t>Prom. &lt; 95 (ms)</t>
  </si>
  <si>
    <t>Mediana Delay (ms)</t>
  </si>
  <si>
    <t xml:space="preserve">ID
</t>
  </si>
  <si>
    <t>Prom. &gt; 95 (ms)</t>
  </si>
  <si>
    <t>Prom. &lt; P95</t>
  </si>
  <si>
    <t>Prom. &gt; P95 (ms)</t>
  </si>
  <si>
    <t>Prom. msg/s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</si>
</sst>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5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166" fontId="0" fillId="0" borderId="3" xfId="1" applyNumberFormat="1" applyFont="1" applyBorder="1"/>
    <xf numFmtId="166" fontId="0" fillId="0" borderId="4" xfId="1" applyNumberFormat="1" applyFon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" fontId="0" fillId="0" borderId="0" xfId="0" applyNumberFormat="1"/>
    <xf numFmtId="15" fontId="0" fillId="0" borderId="0" xfId="0" applyNumberFormat="1"/>
    <xf numFmtId="164" fontId="0" fillId="0" borderId="3" xfId="1" applyNumberFormat="1" applyFont="1" applyBorder="1"/>
  </cellXfs>
  <cellStyles count="2">
    <cellStyle name="Millares" xfId="1" builtinId="3"/>
    <cellStyle name="Normal" xfId="0" builtinId="0"/>
  </cellStyles>
  <dxfs count="10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39"/>
  <sheetViews>
    <sheetView tabSelected="1" topLeftCell="B1" workbookViewId="0">
      <selection activeCell="T4" sqref="T4"/>
    </sheetView>
  </sheetViews>
  <sheetFormatPr baseColWidth="10" defaultColWidth="8.88671875" defaultRowHeight="14.4" x14ac:dyDescent="0.3"/>
  <cols>
    <col min="1" max="1" width="2.88671875" customWidth="1"/>
    <col min="2" max="2" width="3.44140625" customWidth="1"/>
    <col min="3" max="3" width="7.33203125" customWidth="1"/>
    <col min="4" max="4" width="10.33203125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12.21875" style="1" customWidth="1"/>
    <col min="11" max="11" width="11.44140625" style="1" customWidth="1"/>
    <col min="12" max="14" width="10.6640625" style="1" customWidth="1"/>
    <col min="15" max="16" width="9.109375" style="1" customWidth="1"/>
    <col min="17" max="17" width="11" style="1" customWidth="1"/>
    <col min="18" max="18" width="10.109375" style="1" customWidth="1"/>
    <col min="19" max="20" width="9.109375" style="1" customWidth="1"/>
    <col min="21" max="22" width="7.88671875" style="1" customWidth="1"/>
    <col min="23" max="23" width="9.109375" customWidth="1"/>
  </cols>
  <sheetData>
    <row r="2" spans="2:24" x14ac:dyDescent="0.3">
      <c r="B2" s="8" t="s">
        <v>43</v>
      </c>
    </row>
    <row r="3" spans="2:24" x14ac:dyDescent="0.3">
      <c r="B3" s="8"/>
      <c r="C3" s="9" t="s">
        <v>44</v>
      </c>
      <c r="D3" s="23">
        <v>45800</v>
      </c>
    </row>
    <row r="7" spans="2:24" x14ac:dyDescent="0.3">
      <c r="C7" s="20">
        <v>2</v>
      </c>
      <c r="D7" s="20">
        <v>2</v>
      </c>
      <c r="E7" s="20">
        <v>3</v>
      </c>
      <c r="F7" s="20">
        <v>4</v>
      </c>
      <c r="G7" s="20">
        <v>5</v>
      </c>
      <c r="H7" s="20">
        <v>3</v>
      </c>
      <c r="I7" s="21">
        <v>11</v>
      </c>
      <c r="J7" s="21">
        <v>2</v>
      </c>
      <c r="K7" s="21">
        <v>3</v>
      </c>
      <c r="L7" s="21">
        <v>4</v>
      </c>
      <c r="M7" s="21">
        <v>6</v>
      </c>
      <c r="N7" s="21">
        <v>5</v>
      </c>
      <c r="O7" s="21">
        <v>8</v>
      </c>
      <c r="P7" s="21">
        <v>9</v>
      </c>
      <c r="Q7" s="21">
        <v>10</v>
      </c>
      <c r="R7" s="21">
        <v>7</v>
      </c>
      <c r="S7" s="21">
        <v>12</v>
      </c>
      <c r="T7" s="21">
        <v>13</v>
      </c>
      <c r="U7" s="21">
        <v>14</v>
      </c>
      <c r="V7" s="21">
        <v>15</v>
      </c>
      <c r="W7" s="21">
        <v>16</v>
      </c>
    </row>
    <row r="8" spans="2:24" s="10" customFormat="1" ht="43.2" x14ac:dyDescent="0.3">
      <c r="B8" s="19" t="s">
        <v>211</v>
      </c>
      <c r="C8" s="11" t="s">
        <v>46</v>
      </c>
      <c r="D8" s="11" t="s">
        <v>194</v>
      </c>
      <c r="E8" s="11" t="s">
        <v>203</v>
      </c>
      <c r="F8" s="11" t="s">
        <v>202</v>
      </c>
      <c r="G8" s="11" t="s">
        <v>183</v>
      </c>
      <c r="H8" s="11" t="s">
        <v>204</v>
      </c>
      <c r="I8" s="12" t="s">
        <v>210</v>
      </c>
      <c r="J8" s="12" t="s">
        <v>207</v>
      </c>
      <c r="K8" s="12" t="s">
        <v>206</v>
      </c>
      <c r="L8" s="12" t="s">
        <v>205</v>
      </c>
      <c r="M8" s="12" t="s">
        <v>186</v>
      </c>
      <c r="N8" s="12" t="s">
        <v>185</v>
      </c>
      <c r="O8" s="12" t="s">
        <v>187</v>
      </c>
      <c r="P8" s="12" t="s">
        <v>188</v>
      </c>
      <c r="Q8" s="12" t="s">
        <v>208</v>
      </c>
      <c r="R8" s="12" t="s">
        <v>191</v>
      </c>
      <c r="S8" s="12" t="s">
        <v>190</v>
      </c>
      <c r="T8" s="12" t="s">
        <v>12</v>
      </c>
      <c r="U8" s="12" t="s">
        <v>209</v>
      </c>
      <c r="V8" s="12" t="s">
        <v>212</v>
      </c>
      <c r="W8" s="11" t="s">
        <v>189</v>
      </c>
    </row>
    <row r="9" spans="2:24" x14ac:dyDescent="0.3">
      <c r="B9" s="20" t="s">
        <v>21</v>
      </c>
      <c r="C9" s="15" t="str">
        <f>+VLOOKUP($B9,'Users+Static Data'!$F:$H,C$7,0)</f>
        <v>1256</v>
      </c>
      <c r="D9" s="17" t="str">
        <f>+VLOOKUP($B9,'Users+Static Data'!$K:$O,D$7,0)</f>
        <v>JAVA 21</v>
      </c>
      <c r="E9" s="17" t="str">
        <f>+VLOOKUP($B9,'Users+Static Data'!$K:$O,E$7,0)</f>
        <v>BE</v>
      </c>
      <c r="F9" s="17" t="str">
        <f>+VLOOKUP($B9,'Users+Static Data'!$K:$O,F$7,0)</f>
        <v>MD</v>
      </c>
      <c r="G9" s="17" t="str">
        <f>+VLOOKUP($B9,'Users+Static Data'!$K:$O,G$7,0)</f>
        <v>MBP</v>
      </c>
      <c r="H9" s="17">
        <f ca="1">+VLOOKUP($B9,'Users+Static Data'!$F:$H,H$7,0)</f>
        <v>0</v>
      </c>
      <c r="I9" s="17">
        <f>+VLOOKUP($B9,'Report Data'!$A:$AG,I$7,0)</f>
        <v>3</v>
      </c>
      <c r="J9" s="17">
        <f>+VLOOKUP($B9,'Report Data'!$A:$AG,J$7,0)</f>
        <v>10.146317603246068</v>
      </c>
      <c r="K9" s="17">
        <f>+VLOOKUP($B9,'Report Data'!$A:$AG,K$7,0)</f>
        <v>14.896867420393104</v>
      </c>
      <c r="L9" s="17">
        <f>+VLOOKUP($B9,'Report Data'!$A:$AG,L$7,0)</f>
        <v>31.432731509820858</v>
      </c>
      <c r="M9" s="17">
        <f>+VLOOKUP($B9,'Report Data'!$A:$AG,M$7,0)</f>
        <v>1</v>
      </c>
      <c r="N9" s="17">
        <f>+VLOOKUP($B9,'Report Data'!$A:$AG,N$7,0)</f>
        <v>1302</v>
      </c>
      <c r="O9" s="17">
        <f>+VLOOKUP($B9,'Report Data'!$A:$AG,O$7,0)</f>
        <v>39</v>
      </c>
      <c r="P9" s="17">
        <f>+VLOOKUP($B9,'Report Data'!$A:$AG,P$7,0)</f>
        <v>148</v>
      </c>
      <c r="Q9" s="17">
        <f>+VLOOKUP($B9,'Report Data'!$A:$AG,Q$7,0)</f>
        <v>360</v>
      </c>
      <c r="R9" s="17">
        <f>+VLOOKUP($B9,'Report Data'!$A:$AG,R$7,0)</f>
        <v>4338</v>
      </c>
      <c r="S9" s="17">
        <f>+VLOOKUP($B9,'Report Data'!$A:$AG,S$7,0)</f>
        <v>4449</v>
      </c>
      <c r="T9" s="17">
        <f>+VLOOKUP($B9,'Report Data'!$A:$AG,T$7,0)</f>
        <v>89955</v>
      </c>
      <c r="U9" s="17">
        <f>+VLOOKUP($B9,'Report Data'!$A:$AG,U$7,0)</f>
        <v>4.7095993263630627</v>
      </c>
      <c r="V9" s="24">
        <f>+VLOOKUP($B9,'Report Data'!$A:$AG,V$7,0)</f>
        <v>4.7095993263630627</v>
      </c>
      <c r="W9" s="24">
        <f>+VLOOKUP($B9,'Report Data'!$A:$AG,W$7,0)</f>
        <v>4.9080641641204714</v>
      </c>
    </row>
    <row r="10" spans="2:24" x14ac:dyDescent="0.3">
      <c r="B10" s="20" t="s">
        <v>22</v>
      </c>
      <c r="C10" s="15" t="str">
        <f ca="1">+VLOOKUP($B10,'Users+Static Data'!$F:$H,C$7,0)</f>
        <v>354</v>
      </c>
      <c r="D10" s="17" t="str">
        <f>+VLOOKUP($B10,'Users+Static Data'!$K:$O,D$7,0)</f>
        <v>ALGO</v>
      </c>
      <c r="E10" s="17" t="str">
        <f>+VLOOKUP($B10,'Users+Static Data'!$K:$O,E$7,0)</f>
        <v>BE</v>
      </c>
      <c r="F10" s="17" t="str">
        <f>+VLOOKUP($B10,'Users+Static Data'!$K:$O,F$7,0)</f>
        <v>MD</v>
      </c>
      <c r="G10" s="17" t="str">
        <f>+VLOOKUP($B10,'Users+Static Data'!$K:$O,G$7,0)</f>
        <v>MBP</v>
      </c>
      <c r="H10" s="17">
        <f ca="1">+VLOOKUP($B10,'Users+Static Data'!$F:$H,H$7,0)</f>
        <v>24</v>
      </c>
      <c r="I10" s="17">
        <f>+VLOOKUP($B10,'Report Data'!$A:$AG,I$7,0)</f>
        <v>4</v>
      </c>
      <c r="J10" s="17">
        <f>+VLOOKUP($B10,'Report Data'!$A:$AG,J$7,0)</f>
        <v>10.768762091125392</v>
      </c>
      <c r="K10" s="17">
        <f>+VLOOKUP($B10,'Report Data'!$A:$AG,K$7,0)</f>
        <v>14.610419223701854</v>
      </c>
      <c r="L10" s="17">
        <f>+VLOOKUP($B10,'Report Data'!$A:$AG,L$7,0)</f>
        <v>27.945862553144888</v>
      </c>
      <c r="M10" s="17">
        <f>+VLOOKUP($B10,'Report Data'!$A:$AG,M$7,0)</f>
        <v>1</v>
      </c>
      <c r="N10" s="17">
        <f>+VLOOKUP($B10,'Report Data'!$A:$AG,N$7,0)</f>
        <v>1086</v>
      </c>
      <c r="O10" s="17">
        <f>+VLOOKUP($B10,'Report Data'!$A:$AG,O$7,0)</f>
        <v>41</v>
      </c>
      <c r="P10" s="17">
        <f>+VLOOKUP($B10,'Report Data'!$A:$AG,P$7,0)</f>
        <v>150</v>
      </c>
      <c r="Q10" s="17">
        <f>+VLOOKUP($B10,'Report Data'!$A:$AG,Q$7,0)</f>
        <v>311</v>
      </c>
      <c r="R10" s="17">
        <f>+VLOOKUP($B10,'Report Data'!$A:$AG,R$7,0)</f>
        <v>4697</v>
      </c>
      <c r="S10" s="17">
        <f>+VLOOKUP($B10,'Report Data'!$A:$AG,S$7,0)</f>
        <v>4485</v>
      </c>
      <c r="T10" s="17">
        <f>+VLOOKUP($B10,'Report Data'!$A:$AG,T$7,0)</f>
        <v>89942</v>
      </c>
      <c r="U10" s="17">
        <f>+VLOOKUP($B10,'Report Data'!$A:$AG,U$7,0)</f>
        <v>5.5017728214189594</v>
      </c>
      <c r="V10" s="24">
        <f>+VLOOKUP($B10,'Report Data'!$A:$AG,V$7,0)</f>
        <v>5.5017728214189594</v>
      </c>
      <c r="W10" s="24">
        <f>+VLOOKUP($B10,'Report Data'!$A:$AG,W$7,0)</f>
        <v>4.9052137870855148</v>
      </c>
    </row>
    <row r="11" spans="2:24" x14ac:dyDescent="0.3">
      <c r="B11" s="20" t="s">
        <v>15</v>
      </c>
      <c r="C11" s="15" t="str">
        <f ca="1">+VLOOKUP($B11,'Users+Static Data'!$F:$H,C$7,0)</f>
        <v>1115</v>
      </c>
      <c r="D11" s="17" t="str">
        <f>+VLOOKUP($B11,'Users+Static Data'!$K:$O,D$7,0)</f>
        <v>DMA</v>
      </c>
      <c r="E11" s="17" t="str">
        <f>+VLOOKUP($B11,'Users+Static Data'!$K:$O,E$7,0)</f>
        <v>BE</v>
      </c>
      <c r="F11" s="17" t="str">
        <f>+VLOOKUP($B11,'Users+Static Data'!$K:$O,F$7,0)</f>
        <v>MD</v>
      </c>
      <c r="G11" s="17" t="str">
        <f>+VLOOKUP($B11,'Users+Static Data'!$K:$O,G$7,0)</f>
        <v>DEDICADO</v>
      </c>
      <c r="H11" s="17">
        <f ca="1">+VLOOKUP($B11,'Users+Static Data'!$F:$H,H$7,0)</f>
        <v>3</v>
      </c>
      <c r="I11" s="17">
        <f>+VLOOKUP($B11,'Report Data'!$A:$AG,I$7,0)</f>
        <v>4</v>
      </c>
      <c r="J11" s="17">
        <f>+VLOOKUP($B11,'Report Data'!$A:$AG,J$7,0)</f>
        <v>12.049745989750658</v>
      </c>
      <c r="K11" s="17">
        <f>+VLOOKUP($B11,'Report Data'!$A:$AG,K$7,0)</f>
        <v>17.435461380046149</v>
      </c>
      <c r="L11" s="17">
        <f>+VLOOKUP($B11,'Report Data'!$A:$AG,L$7,0)</f>
        <v>32.450678710295193</v>
      </c>
      <c r="M11" s="17">
        <f>+VLOOKUP($B11,'Report Data'!$A:$AG,M$7,0)</f>
        <v>1</v>
      </c>
      <c r="N11" s="17">
        <f>+VLOOKUP($B11,'Report Data'!$A:$AG,N$7,0)</f>
        <v>1198</v>
      </c>
      <c r="O11" s="17">
        <f>+VLOOKUP($B11,'Report Data'!$A:$AG,O$7,0)</f>
        <v>52</v>
      </c>
      <c r="P11" s="17">
        <f>+VLOOKUP($B11,'Report Data'!$A:$AG,P$7,0)</f>
        <v>162</v>
      </c>
      <c r="Q11" s="17">
        <f>+VLOOKUP($B11,'Report Data'!$A:$AG,Q$7,0)</f>
        <v>365</v>
      </c>
      <c r="R11" s="17">
        <f>+VLOOKUP($B11,'Report Data'!$A:$AG,R$7,0)</f>
        <v>4934</v>
      </c>
      <c r="S11" s="17">
        <f>+VLOOKUP($B11,'Report Data'!$A:$AG,S$7,0)</f>
        <v>4434</v>
      </c>
      <c r="T11" s="17">
        <f>+VLOOKUP($B11,'Report Data'!$A:$AG,T$7,0)</f>
        <v>89957</v>
      </c>
      <c r="U11" s="17">
        <f>+VLOOKUP($B11,'Report Data'!$A:$AG,U$7,0)</f>
        <v>5.9511242589712712</v>
      </c>
      <c r="V11" s="24">
        <f>+VLOOKUP($B11,'Report Data'!$A:$AG,V$7,0)</f>
        <v>5.9511242589712712</v>
      </c>
      <c r="W11" s="24">
        <f>+VLOOKUP($B11,'Report Data'!$A:$AG,W$7,0)</f>
        <v>4.9079055049375304</v>
      </c>
    </row>
    <row r="12" spans="2:24" x14ac:dyDescent="0.3">
      <c r="B12" s="20" t="s">
        <v>13</v>
      </c>
      <c r="C12" s="15" t="str">
        <f ca="1">+VLOOKUP($B12,'Users+Static Data'!$F:$H,C$7,0)</f>
        <v>1003</v>
      </c>
      <c r="D12" s="17" t="str">
        <f>+VLOOKUP($B12,'Users+Static Data'!$K:$O,D$7,0)</f>
        <v>DMA</v>
      </c>
      <c r="E12" s="17" t="str">
        <f>+VLOOKUP($B12,'Users+Static Data'!$K:$O,E$7,0)</f>
        <v>BE</v>
      </c>
      <c r="F12" s="17" t="str">
        <f>+VLOOKUP($B12,'Users+Static Data'!$K:$O,F$7,0)</f>
        <v>MD</v>
      </c>
      <c r="G12" s="17" t="str">
        <f>+VLOOKUP($B12,'Users+Static Data'!$K:$O,G$7,0)</f>
        <v>THROTTLE</v>
      </c>
      <c r="H12" s="17">
        <f ca="1">+VLOOKUP($B12,'Users+Static Data'!$F:$H,H$7,0)</f>
        <v>1</v>
      </c>
      <c r="I12" s="17">
        <f>+VLOOKUP($B12,'Report Data'!$A:$AG,I$7,0)</f>
        <v>4</v>
      </c>
      <c r="J12" s="17">
        <f>+VLOOKUP($B12,'Report Data'!$A:$AG,J$7,0)</f>
        <v>13.128655565729531</v>
      </c>
      <c r="K12" s="17">
        <f>+VLOOKUP($B12,'Report Data'!$A:$AG,K$7,0)</f>
        <v>18.199082648589872</v>
      </c>
      <c r="L12" s="17">
        <f>+VLOOKUP($B12,'Report Data'!$A:$AG,L$7,0)</f>
        <v>52.659124374783396</v>
      </c>
      <c r="M12" s="17">
        <f>+VLOOKUP($B12,'Report Data'!$A:$AG,M$7,0)</f>
        <v>1</v>
      </c>
      <c r="N12" s="17">
        <f>+VLOOKUP($B12,'Report Data'!$A:$AG,N$7,0)</f>
        <v>3846</v>
      </c>
      <c r="O12" s="17">
        <f>+VLOOKUP($B12,'Report Data'!$A:$AG,O$7,0)</f>
        <v>59</v>
      </c>
      <c r="P12" s="17">
        <f>+VLOOKUP($B12,'Report Data'!$A:$AG,P$7,0)</f>
        <v>165</v>
      </c>
      <c r="Q12" s="17">
        <f>+VLOOKUP($B12,'Report Data'!$A:$AG,Q$7,0)</f>
        <v>351</v>
      </c>
      <c r="R12" s="17">
        <f>+VLOOKUP($B12,'Report Data'!$A:$AG,R$7,0)</f>
        <v>4092</v>
      </c>
      <c r="S12" s="17">
        <f>+VLOOKUP($B12,'Report Data'!$A:$AG,S$7,0)</f>
        <v>4390</v>
      </c>
      <c r="T12" s="17">
        <f>+VLOOKUP($B12,'Report Data'!$A:$AG,T$7,0)</f>
        <v>88461</v>
      </c>
      <c r="U12" s="17">
        <f>+VLOOKUP($B12,'Report Data'!$A:$AG,U$7,0)</f>
        <v>6.2009848818260753</v>
      </c>
      <c r="V12" s="24">
        <f>+VLOOKUP($B12,'Report Data'!$A:$AG,V$7,0)</f>
        <v>6.2009848818260753</v>
      </c>
      <c r="W12" s="24">
        <f>+VLOOKUP($B12,'Report Data'!$A:$AG,W$7,0)</f>
        <v>4.9104079933388842</v>
      </c>
    </row>
    <row r="13" spans="2:24" x14ac:dyDescent="0.3">
      <c r="B13" s="20" t="s">
        <v>29</v>
      </c>
      <c r="C13" s="15" t="str">
        <f ca="1">+VLOOKUP($B13,'Users+Static Data'!$F:$H,C$7,0)</f>
        <v>561</v>
      </c>
      <c r="D13" s="17" t="str">
        <f>+VLOOKUP($B13,'Users+Static Data'!$K:$O,D$7,0)</f>
        <v>DMA</v>
      </c>
      <c r="E13" s="17" t="str">
        <f>+VLOOKUP($B13,'Users+Static Data'!$K:$O,E$7,0)</f>
        <v>BE</v>
      </c>
      <c r="F13" s="17" t="str">
        <f>+VLOOKUP($B13,'Users+Static Data'!$K:$O,F$7,0)</f>
        <v>MD</v>
      </c>
      <c r="G13" s="17" t="str">
        <f>+VLOOKUP($B13,'Users+Static Data'!$K:$O,G$7,0)</f>
        <v>MBO</v>
      </c>
      <c r="H13" s="17">
        <f ca="1">+VLOOKUP($B13,'Users+Static Data'!$F:$H,H$7,0)</f>
        <v>22</v>
      </c>
      <c r="I13" s="17">
        <f>+VLOOKUP($B13,'Report Data'!$A:$AG,I$7,0)</f>
        <v>5</v>
      </c>
      <c r="J13" s="17">
        <f>+VLOOKUP($B13,'Report Data'!$A:$AG,J$7,0)</f>
        <v>7.8359064353466472</v>
      </c>
      <c r="K13" s="17">
        <f>+VLOOKUP($B13,'Report Data'!$A:$AG,K$7,0)</f>
        <v>9.1212263697351599</v>
      </c>
      <c r="L13" s="17">
        <f>+VLOOKUP($B13,'Report Data'!$A:$AG,L$7,0)</f>
        <v>13.820147853015465</v>
      </c>
      <c r="M13" s="17">
        <f>+VLOOKUP($B13,'Report Data'!$A:$AG,M$7,0)</f>
        <v>2</v>
      </c>
      <c r="N13" s="17">
        <f>+VLOOKUP($B13,'Report Data'!$A:$AG,N$7,0)</f>
        <v>439</v>
      </c>
      <c r="O13" s="17">
        <f>+VLOOKUP($B13,'Report Data'!$A:$AG,O$7,0)</f>
        <v>19</v>
      </c>
      <c r="P13" s="17">
        <f>+VLOOKUP($B13,'Report Data'!$A:$AG,P$7,0)</f>
        <v>84</v>
      </c>
      <c r="Q13" s="17">
        <f>+VLOOKUP($B13,'Report Data'!$A:$AG,Q$7,0)</f>
        <v>156</v>
      </c>
      <c r="R13" s="17">
        <f>+VLOOKUP($B13,'Report Data'!$A:$AG,R$7,0)</f>
        <v>3931</v>
      </c>
      <c r="S13" s="17">
        <f>+VLOOKUP($B13,'Report Data'!$A:$AG,S$7,0)</f>
        <v>4332</v>
      </c>
      <c r="T13" s="17">
        <f>+VLOOKUP($B13,'Report Data'!$A:$AG,T$7,0)</f>
        <v>90034</v>
      </c>
      <c r="U13" s="17">
        <f>+VLOOKUP($B13,'Report Data'!$A:$AG,U$7,0)</f>
        <v>5.4249842477421764</v>
      </c>
      <c r="V13" s="24">
        <f>+VLOOKUP($B13,'Report Data'!$A:$AG,V$7,0)</f>
        <v>5.4249842477421764</v>
      </c>
      <c r="W13" s="24">
        <f>+VLOOKUP($B13,'Report Data'!$A:$AG,W$7,0)</f>
        <v>4.9096957138183006</v>
      </c>
      <c r="X13" s="22"/>
    </row>
    <row r="14" spans="2:24" x14ac:dyDescent="0.3">
      <c r="B14" s="20" t="s">
        <v>40</v>
      </c>
      <c r="C14" s="15" t="str">
        <f ca="1">+VLOOKUP($B14,'Users+Static Data'!$F:$H,C$7,0)</f>
        <v>819</v>
      </c>
      <c r="D14" s="17" t="str">
        <f>+VLOOKUP($B14,'Users+Static Data'!$K:$O,D$7,0)</f>
        <v>DMA</v>
      </c>
      <c r="E14" s="17" t="str">
        <f>+VLOOKUP($B14,'Users+Static Data'!$K:$O,E$7,0)</f>
        <v>BE</v>
      </c>
      <c r="F14" s="17" t="str">
        <f>+VLOOKUP($B14,'Users+Static Data'!$K:$O,F$7,0)</f>
        <v>MD</v>
      </c>
      <c r="G14" s="17" t="str">
        <f>+VLOOKUP($B14,'Users+Static Data'!$K:$O,G$7,0)</f>
        <v>DEDICADO</v>
      </c>
      <c r="H14" s="17">
        <f ca="1">+VLOOKUP($B14,'Users+Static Data'!$F:$H,H$7,0)</f>
        <v>3</v>
      </c>
      <c r="I14" s="17">
        <f>+VLOOKUP($B14,'Report Data'!$A:$AG,I$7,0)</f>
        <v>5</v>
      </c>
      <c r="J14" s="17">
        <f>+VLOOKUP($B14,'Report Data'!$A:$AG,J$7,0)</f>
        <v>9.3534472218826075</v>
      </c>
      <c r="K14" s="17">
        <f>+VLOOKUP($B14,'Report Data'!$A:$AG,K$7,0)</f>
        <v>11.612276336982424</v>
      </c>
      <c r="L14" s="17">
        <f>+VLOOKUP($B14,'Report Data'!$A:$AG,L$7,0)</f>
        <v>20.220132744267477</v>
      </c>
      <c r="M14" s="17">
        <f>+VLOOKUP($B14,'Report Data'!$A:$AG,M$7,0)</f>
        <v>2</v>
      </c>
      <c r="N14" s="17">
        <f>+VLOOKUP($B14,'Report Data'!$A:$AG,N$7,0)</f>
        <v>506</v>
      </c>
      <c r="O14" s="17">
        <f>+VLOOKUP($B14,'Report Data'!$A:$AG,O$7,0)</f>
        <v>26</v>
      </c>
      <c r="P14" s="17">
        <f>+VLOOKUP($B14,'Report Data'!$A:$AG,P$7,0)</f>
        <v>126</v>
      </c>
      <c r="Q14" s="17">
        <f>+VLOOKUP($B14,'Report Data'!$A:$AG,Q$7,0)</f>
        <v>215</v>
      </c>
      <c r="R14" s="17">
        <f>+VLOOKUP($B14,'Report Data'!$A:$AG,R$7,0)</f>
        <v>4090</v>
      </c>
      <c r="S14" s="17">
        <f>+VLOOKUP($B14,'Report Data'!$A:$AG,S$7,0)</f>
        <v>4416</v>
      </c>
      <c r="T14" s="17">
        <f>+VLOOKUP($B14,'Report Data'!$A:$AG,T$7,0)</f>
        <v>89971</v>
      </c>
      <c r="U14" s="17">
        <f>+VLOOKUP($B14,'Report Data'!$A:$AG,U$7,0)</f>
        <v>5.621635205423412</v>
      </c>
      <c r="V14" s="24">
        <f>+VLOOKUP($B14,'Report Data'!$A:$AG,V$7,0)</f>
        <v>5.621635205423412</v>
      </c>
      <c r="W14" s="24">
        <f>+VLOOKUP($B14,'Report Data'!$A:$AG,W$7,0)</f>
        <v>4.9075983199694537</v>
      </c>
    </row>
    <row r="15" spans="2:24" x14ac:dyDescent="0.3">
      <c r="B15" s="20" t="s">
        <v>27</v>
      </c>
      <c r="C15" s="15" t="str">
        <f ca="1">+VLOOKUP($B15,'Users+Static Data'!$F:$H,C$7,0)</f>
        <v>559</v>
      </c>
      <c r="D15" s="17" t="str">
        <f>+VLOOKUP($B15,'Users+Static Data'!$K:$O,D$7,0)</f>
        <v>DMA</v>
      </c>
      <c r="E15" s="17" t="str">
        <f>+VLOOKUP($B15,'Users+Static Data'!$K:$O,E$7,0)</f>
        <v>BE</v>
      </c>
      <c r="F15" s="17" t="str">
        <f>+VLOOKUP($B15,'Users+Static Data'!$K:$O,F$7,0)</f>
        <v>MD</v>
      </c>
      <c r="G15" s="17" t="str">
        <f>+VLOOKUP($B15,'Users+Static Data'!$K:$O,G$7,0)</f>
        <v>MBO</v>
      </c>
      <c r="H15" s="17">
        <f ca="1">+VLOOKUP($B15,'Users+Static Data'!$F:$H,H$7,0)</f>
        <v>23</v>
      </c>
      <c r="I15" s="17">
        <f>+VLOOKUP($B15,'Report Data'!$A:$AG,I$7,0)</f>
        <v>5</v>
      </c>
      <c r="J15" s="17">
        <f>+VLOOKUP($B15,'Report Data'!$A:$AG,J$7,0)</f>
        <v>7.5603994046693472</v>
      </c>
      <c r="K15" s="17">
        <f>+VLOOKUP($B15,'Report Data'!$A:$AG,K$7,0)</f>
        <v>8.1812933482683317</v>
      </c>
      <c r="L15" s="17">
        <f>+VLOOKUP($B15,'Report Data'!$A:$AG,L$7,0)</f>
        <v>9.9737009223114281</v>
      </c>
      <c r="M15" s="17">
        <f>+VLOOKUP($B15,'Report Data'!$A:$AG,M$7,0)</f>
        <v>2</v>
      </c>
      <c r="N15" s="17">
        <f>+VLOOKUP($B15,'Report Data'!$A:$AG,N$7,0)</f>
        <v>537</v>
      </c>
      <c r="O15" s="17">
        <f>+VLOOKUP($B15,'Report Data'!$A:$AG,O$7,0)</f>
        <v>17</v>
      </c>
      <c r="P15" s="17">
        <f>+VLOOKUP($B15,'Report Data'!$A:$AG,P$7,0)</f>
        <v>43</v>
      </c>
      <c r="Q15" s="17">
        <f>+VLOOKUP($B15,'Report Data'!$A:$AG,Q$7,0)</f>
        <v>115</v>
      </c>
      <c r="R15" s="17">
        <f>+VLOOKUP($B15,'Report Data'!$A:$AG,R$7,0)</f>
        <v>4299</v>
      </c>
      <c r="S15" s="17">
        <f>+VLOOKUP($B15,'Report Data'!$A:$AG,S$7,0)</f>
        <v>4299</v>
      </c>
      <c r="T15" s="17">
        <f>+VLOOKUP($B15,'Report Data'!$A:$AG,T$7,0)</f>
        <v>90034</v>
      </c>
      <c r="U15" s="17">
        <f>+VLOOKUP($B15,'Report Data'!$A:$AG,U$7,0)</f>
        <v>6.1266927159269846</v>
      </c>
      <c r="V15" s="24">
        <f>+VLOOKUP($B15,'Report Data'!$A:$AG,V$7,0)</f>
        <v>6.1266927159269846</v>
      </c>
      <c r="W15" s="24">
        <f>+VLOOKUP($B15,'Report Data'!$A:$AG,W$7,0)</f>
        <v>4.9102312390924956</v>
      </c>
    </row>
    <row r="16" spans="2:24" x14ac:dyDescent="0.3">
      <c r="B16" s="20" t="s">
        <v>16</v>
      </c>
      <c r="C16" s="15" t="str">
        <f ca="1">+VLOOKUP($B16,'Users+Static Data'!$F:$H,C$7,0)</f>
        <v>1116</v>
      </c>
      <c r="D16" s="17" t="str">
        <f>+VLOOKUP($B16,'Users+Static Data'!$K:$O,D$7,0)</f>
        <v>DMA</v>
      </c>
      <c r="E16" s="17" t="str">
        <f>+VLOOKUP($B16,'Users+Static Data'!$K:$O,E$7,0)</f>
        <v>BE</v>
      </c>
      <c r="F16" s="17" t="str">
        <f>+VLOOKUP($B16,'Users+Static Data'!$K:$O,F$7,0)</f>
        <v>MD</v>
      </c>
      <c r="G16" s="17" t="str">
        <f>+VLOOKUP($B16,'Users+Static Data'!$K:$O,G$7,0)</f>
        <v>DEDICADO</v>
      </c>
      <c r="H16" s="17">
        <f ca="1">+VLOOKUP($B16,'Users+Static Data'!$F:$H,H$7,0)</f>
        <v>1</v>
      </c>
      <c r="I16" s="17">
        <f>+VLOOKUP($B16,'Report Data'!$A:$AG,I$7,0)</f>
        <v>5</v>
      </c>
      <c r="J16" s="17">
        <f>+VLOOKUP($B16,'Report Data'!$A:$AG,J$7,0)</f>
        <v>12.455289161581469</v>
      </c>
      <c r="K16" s="17">
        <f>+VLOOKUP($B16,'Report Data'!$A:$AG,K$7,0)</f>
        <v>17.894263806355529</v>
      </c>
      <c r="L16" s="17">
        <f>+VLOOKUP($B16,'Report Data'!$A:$AG,L$7,0)</f>
        <v>32.497359634164091</v>
      </c>
      <c r="M16" s="17">
        <f>+VLOOKUP($B16,'Report Data'!$A:$AG,M$7,0)</f>
        <v>2</v>
      </c>
      <c r="N16" s="17">
        <f>+VLOOKUP($B16,'Report Data'!$A:$AG,N$7,0)</f>
        <v>1197</v>
      </c>
      <c r="O16" s="17">
        <f>+VLOOKUP($B16,'Report Data'!$A:$AG,O$7,0)</f>
        <v>52</v>
      </c>
      <c r="P16" s="17">
        <f>+VLOOKUP($B16,'Report Data'!$A:$AG,P$7,0)</f>
        <v>163</v>
      </c>
      <c r="Q16" s="17">
        <f>+VLOOKUP($B16,'Report Data'!$A:$AG,Q$7,0)</f>
        <v>365</v>
      </c>
      <c r="R16" s="17">
        <f>+VLOOKUP($B16,'Report Data'!$A:$AG,R$7,0)</f>
        <v>4998</v>
      </c>
      <c r="S16" s="17">
        <f>+VLOOKUP($B16,'Report Data'!$A:$AG,S$7,0)</f>
        <v>4479</v>
      </c>
      <c r="T16" s="17">
        <f>+VLOOKUP($B16,'Report Data'!$A:$AG,T$7,0)</f>
        <v>89967</v>
      </c>
      <c r="U16" s="17">
        <f>+VLOOKUP($B16,'Report Data'!$A:$AG,U$7,0)</f>
        <v>6.3169099756691001</v>
      </c>
      <c r="V16" s="24">
        <f>+VLOOKUP($B16,'Report Data'!$A:$AG,V$7,0)</f>
        <v>6.3169099756691001</v>
      </c>
      <c r="W16" s="24">
        <f>+VLOOKUP($B16,'Report Data'!$A:$AG,W$7,0)</f>
        <v>4.9073801341842582</v>
      </c>
    </row>
    <row r="17" spans="2:23" x14ac:dyDescent="0.3">
      <c r="B17" s="20" t="s">
        <v>19</v>
      </c>
      <c r="C17" s="15" t="str">
        <f ca="1">+VLOOKUP($B17,'Users+Static Data'!$F:$H,C$7,0)</f>
        <v>1147</v>
      </c>
      <c r="D17" s="17" t="str">
        <f>+VLOOKUP($B17,'Users+Static Data'!$K:$O,D$7,0)</f>
        <v>EOMM</v>
      </c>
      <c r="E17" s="17" t="str">
        <f>+VLOOKUP($B17,'Users+Static Data'!$K:$O,E$7,0)</f>
        <v>BE</v>
      </c>
      <c r="F17" s="17" t="str">
        <f>+VLOOKUP($B17,'Users+Static Data'!$K:$O,F$7,0)</f>
        <v>MD</v>
      </c>
      <c r="G17" s="17" t="str">
        <f>+VLOOKUP($B17,'Users+Static Data'!$K:$O,G$7,0)</f>
        <v>MBP+MBO</v>
      </c>
      <c r="H17" s="17">
        <f ca="1">+VLOOKUP($B17,'Users+Static Data'!$F:$H,H$7,0)</f>
        <v>119</v>
      </c>
      <c r="I17" s="17">
        <f>+VLOOKUP($B17,'Report Data'!$A:$AG,I$7,0)</f>
        <v>5</v>
      </c>
      <c r="J17" s="17">
        <f>+VLOOKUP($B17,'Report Data'!$A:$AG,J$7,0)</f>
        <v>24.600135505870071</v>
      </c>
      <c r="K17" s="17">
        <f>+VLOOKUP($B17,'Report Data'!$A:$AG,K$7,0)</f>
        <v>49.871035179833385</v>
      </c>
      <c r="L17" s="17">
        <f>+VLOOKUP($B17,'Report Data'!$A:$AG,L$7,0)</f>
        <v>154.10781115476712</v>
      </c>
      <c r="M17" s="17">
        <f>+VLOOKUP($B17,'Report Data'!$A:$AG,M$7,0)</f>
        <v>2</v>
      </c>
      <c r="N17" s="17">
        <f>+VLOOKUP($B17,'Report Data'!$A:$AG,N$7,0)</f>
        <v>4009</v>
      </c>
      <c r="O17" s="17">
        <f>+VLOOKUP($B17,'Report Data'!$A:$AG,O$7,0)</f>
        <v>31</v>
      </c>
      <c r="P17" s="17">
        <f>+VLOOKUP($B17,'Report Data'!$A:$AG,P$7,0)</f>
        <v>567</v>
      </c>
      <c r="Q17" s="17">
        <f>+VLOOKUP($B17,'Report Data'!$A:$AG,Q$7,0)</f>
        <v>2465</v>
      </c>
      <c r="R17" s="17">
        <f>+VLOOKUP($B17,'Report Data'!$A:$AG,R$7,0)</f>
        <v>1881</v>
      </c>
      <c r="S17" s="17">
        <f>+VLOOKUP($B17,'Report Data'!$A:$AG,S$7,0)</f>
        <v>4394</v>
      </c>
      <c r="T17" s="17">
        <f>+VLOOKUP($B17,'Report Data'!$A:$AG,T$7,0)</f>
        <v>90033</v>
      </c>
      <c r="U17" s="17">
        <f>+VLOOKUP($B17,'Report Data'!$A:$AG,U$7,0)</f>
        <v>6.4984995154076994</v>
      </c>
      <c r="V17" s="24">
        <f>+VLOOKUP($B17,'Report Data'!$A:$AG,V$7,0)</f>
        <v>6.4984995154076994</v>
      </c>
      <c r="W17" s="24">
        <f>+VLOOKUP($B17,'Report Data'!$A:$AG,W$7,0)</f>
        <v>4.9147333369725423</v>
      </c>
    </row>
    <row r="18" spans="2:23" x14ac:dyDescent="0.3">
      <c r="B18" s="20" t="s">
        <v>18</v>
      </c>
      <c r="C18" s="15" t="str">
        <f ca="1">+VLOOKUP($B18,'Users+Static Data'!$F:$H,C$7,0)</f>
        <v>1146</v>
      </c>
      <c r="D18" s="17" t="str">
        <f>+VLOOKUP($B18,'Users+Static Data'!$K:$O,D$7,0)</f>
        <v>EOMM</v>
      </c>
      <c r="E18" s="17" t="str">
        <f>+VLOOKUP($B18,'Users+Static Data'!$K:$O,E$7,0)</f>
        <v>BE</v>
      </c>
      <c r="F18" s="17" t="str">
        <f>+VLOOKUP($B18,'Users+Static Data'!$K:$O,F$7,0)</f>
        <v>MD</v>
      </c>
      <c r="G18" s="17" t="str">
        <f>+VLOOKUP($B18,'Users+Static Data'!$K:$O,G$7,0)</f>
        <v>MBP+MBO</v>
      </c>
      <c r="H18" s="17">
        <f ca="1">+VLOOKUP($B18,'Users+Static Data'!$F:$H,H$7,0)</f>
        <v>120</v>
      </c>
      <c r="I18" s="17">
        <f>+VLOOKUP($B18,'Report Data'!$A:$AG,I$7,0)</f>
        <v>5</v>
      </c>
      <c r="J18" s="17">
        <f>+VLOOKUP($B18,'Report Data'!$A:$AG,J$7,0)</f>
        <v>19.567322323044969</v>
      </c>
      <c r="K18" s="17">
        <f>+VLOOKUP($B18,'Report Data'!$A:$AG,K$7,0)</f>
        <v>27.833111808810205</v>
      </c>
      <c r="L18" s="17">
        <f>+VLOOKUP($B18,'Report Data'!$A:$AG,L$7,0)</f>
        <v>107.96433866657914</v>
      </c>
      <c r="M18" s="17">
        <f>+VLOOKUP($B18,'Report Data'!$A:$AG,M$7,0)</f>
        <v>2</v>
      </c>
      <c r="N18" s="17">
        <f>+VLOOKUP($B18,'Report Data'!$A:$AG,N$7,0)</f>
        <v>3068</v>
      </c>
      <c r="O18" s="17">
        <f>+VLOOKUP($B18,'Report Data'!$A:$AG,O$7,0)</f>
        <v>33</v>
      </c>
      <c r="P18" s="17">
        <f>+VLOOKUP($B18,'Report Data'!$A:$AG,P$7,0)</f>
        <v>378</v>
      </c>
      <c r="Q18" s="17">
        <f>+VLOOKUP($B18,'Report Data'!$A:$AG,Q$7,0)</f>
        <v>1874</v>
      </c>
      <c r="R18" s="17">
        <f>+VLOOKUP($B18,'Report Data'!$A:$AG,R$7,0)</f>
        <v>1726</v>
      </c>
      <c r="S18" s="17">
        <f>+VLOOKUP($B18,'Report Data'!$A:$AG,S$7,0)</f>
        <v>4395</v>
      </c>
      <c r="T18" s="17">
        <f>+VLOOKUP($B18,'Report Data'!$A:$AG,T$7,0)</f>
        <v>90037</v>
      </c>
      <c r="U18" s="17">
        <f>+VLOOKUP($B18,'Report Data'!$A:$AG,U$7,0)</f>
        <v>7.0214731089885802</v>
      </c>
      <c r="V18" s="24">
        <f>+VLOOKUP($B18,'Report Data'!$A:$AG,V$7,0)</f>
        <v>7.0214731089885802</v>
      </c>
      <c r="W18" s="24">
        <f>+VLOOKUP($B18,'Report Data'!$A:$AG,W$7,0)</f>
        <v>4.9136105653787379</v>
      </c>
    </row>
    <row r="19" spans="2:23" x14ac:dyDescent="0.3">
      <c r="B19" s="20" t="s">
        <v>33</v>
      </c>
      <c r="C19" s="15" t="str">
        <f ca="1">+VLOOKUP($B19,'Users+Static Data'!$F:$H,C$7,0)</f>
        <v>565</v>
      </c>
      <c r="D19" s="17" t="str">
        <f>+VLOOKUP($B19,'Users+Static Data'!$K:$O,D$7,0)</f>
        <v>DMA</v>
      </c>
      <c r="E19" s="17" t="str">
        <f>+VLOOKUP($B19,'Users+Static Data'!$K:$O,E$7,0)</f>
        <v>BE</v>
      </c>
      <c r="F19" s="17" t="str">
        <f>+VLOOKUP($B19,'Users+Static Data'!$K:$O,F$7,0)</f>
        <v>MD</v>
      </c>
      <c r="G19" s="17" t="str">
        <f>+VLOOKUP($B19,'Users+Static Data'!$K:$O,G$7,0)</f>
        <v>MBP</v>
      </c>
      <c r="H19" s="17">
        <f ca="1">+VLOOKUP($B19,'Users+Static Data'!$F:$H,H$7,0)</f>
        <v>43</v>
      </c>
      <c r="I19" s="17">
        <f>+VLOOKUP($B19,'Report Data'!$A:$AG,I$7,0)</f>
        <v>5</v>
      </c>
      <c r="J19" s="17">
        <f>+VLOOKUP($B19,'Report Data'!$A:$AG,J$7,0)</f>
        <v>68.458641769478717</v>
      </c>
      <c r="K19" s="17">
        <f>+VLOOKUP($B19,'Report Data'!$A:$AG,K$7,0)</f>
        <v>104.57475605626428</v>
      </c>
      <c r="L19" s="17">
        <f>+VLOOKUP($B19,'Report Data'!$A:$AG,L$7,0)</f>
        <v>392.71118198124543</v>
      </c>
      <c r="M19" s="17">
        <f>+VLOOKUP($B19,'Report Data'!$A:$AG,M$7,0)</f>
        <v>2</v>
      </c>
      <c r="N19" s="17">
        <f>+VLOOKUP($B19,'Report Data'!$A:$AG,N$7,0)</f>
        <v>6250</v>
      </c>
      <c r="O19" s="17">
        <f>+VLOOKUP($B19,'Report Data'!$A:$AG,O$7,0)</f>
        <v>204</v>
      </c>
      <c r="P19" s="17">
        <f>+VLOOKUP($B19,'Report Data'!$A:$AG,P$7,0)</f>
        <v>1473</v>
      </c>
      <c r="Q19" s="17">
        <f>+VLOOKUP($B19,'Report Data'!$A:$AG,Q$7,0)</f>
        <v>5539</v>
      </c>
      <c r="R19" s="17">
        <f>+VLOOKUP($B19,'Report Data'!$A:$AG,R$7,0)</f>
        <v>2003</v>
      </c>
      <c r="S19" s="17">
        <f>+VLOOKUP($B19,'Report Data'!$A:$AG,S$7,0)</f>
        <v>4478</v>
      </c>
      <c r="T19" s="17">
        <f>+VLOOKUP($B19,'Report Data'!$A:$AG,T$7,0)</f>
        <v>89970</v>
      </c>
      <c r="U19" s="17">
        <f>+VLOOKUP($B19,'Report Data'!$A:$AG,U$7,0)</f>
        <v>16.515042343143218</v>
      </c>
      <c r="V19" s="24">
        <f>+VLOOKUP($B19,'Report Data'!$A:$AG,V$7,0)</f>
        <v>16.515042343143218</v>
      </c>
      <c r="W19" s="24">
        <f>+VLOOKUP($B19,'Report Data'!$A:$AG,W$7,0)</f>
        <v>4.9032644830780967</v>
      </c>
    </row>
    <row r="20" spans="2:23" x14ac:dyDescent="0.3">
      <c r="B20" s="20" t="s">
        <v>39</v>
      </c>
      <c r="C20" s="15" t="str">
        <f ca="1">+VLOOKUP($B20,'Users+Static Data'!$F:$H,C$7,0)</f>
        <v>583</v>
      </c>
      <c r="D20" s="17" t="str">
        <f>+VLOOKUP($B20,'Users+Static Data'!$K:$O,D$7,0)</f>
        <v>ALGO</v>
      </c>
      <c r="E20" s="17" t="str">
        <f>+VLOOKUP($B20,'Users+Static Data'!$K:$O,E$7,0)</f>
        <v>BE</v>
      </c>
      <c r="F20" s="17" t="str">
        <f>+VLOOKUP($B20,'Users+Static Data'!$K:$O,F$7,0)</f>
        <v>MD</v>
      </c>
      <c r="G20" s="17" t="str">
        <f>+VLOOKUP($B20,'Users+Static Data'!$K:$O,G$7,0)</f>
        <v>MBP</v>
      </c>
      <c r="H20" s="17">
        <f ca="1">+VLOOKUP($B20,'Users+Static Data'!$F:$H,H$7,0)</f>
        <v>24</v>
      </c>
      <c r="I20" s="17">
        <f>+VLOOKUP($B20,'Report Data'!$A:$AG,I$7,0)</f>
        <v>5</v>
      </c>
      <c r="J20" s="17">
        <f>+VLOOKUP($B20,'Report Data'!$A:$AG,J$7,0)</f>
        <v>105.06432930557254</v>
      </c>
      <c r="K20" s="17">
        <f>+VLOOKUP($B20,'Report Data'!$A:$AG,K$7,0)</f>
        <v>177.81933494224762</v>
      </c>
      <c r="L20" s="17">
        <f>+VLOOKUP($B20,'Report Data'!$A:$AG,L$7,0)</f>
        <v>539.55469042688583</v>
      </c>
      <c r="M20" s="17">
        <f>+VLOOKUP($B20,'Report Data'!$A:$AG,M$7,0)</f>
        <v>2</v>
      </c>
      <c r="N20" s="17">
        <f>+VLOOKUP($B20,'Report Data'!$A:$AG,N$7,0)</f>
        <v>7810</v>
      </c>
      <c r="O20" s="17">
        <f>+VLOOKUP($B20,'Report Data'!$A:$AG,O$7,0)</f>
        <v>328</v>
      </c>
      <c r="P20" s="17">
        <f>+VLOOKUP($B20,'Report Data'!$A:$AG,P$7,0)</f>
        <v>2584</v>
      </c>
      <c r="Q20" s="17">
        <f>+VLOOKUP($B20,'Report Data'!$A:$AG,Q$7,0)</f>
        <v>6506</v>
      </c>
      <c r="R20" s="17">
        <f>+VLOOKUP($B20,'Report Data'!$A:$AG,R$7,0)</f>
        <v>2467</v>
      </c>
      <c r="S20" s="17">
        <f>+VLOOKUP($B20,'Report Data'!$A:$AG,S$7,0)</f>
        <v>4481</v>
      </c>
      <c r="T20" s="17">
        <f>+VLOOKUP($B20,'Report Data'!$A:$AG,T$7,0)</f>
        <v>89959</v>
      </c>
      <c r="U20" s="17">
        <f>+VLOOKUP($B20,'Report Data'!$A:$AG,U$7,0)</f>
        <v>24.940429116263832</v>
      </c>
      <c r="V20" s="24">
        <f>+VLOOKUP($B20,'Report Data'!$A:$AG,V$7,0)</f>
        <v>24.940429116263832</v>
      </c>
      <c r="W20" s="24">
        <f>+VLOOKUP($B20,'Report Data'!$A:$AG,W$7,0)</f>
        <v>4.8997276688453155</v>
      </c>
    </row>
    <row r="21" spans="2:23" x14ac:dyDescent="0.3">
      <c r="B21" s="20" t="s">
        <v>28</v>
      </c>
      <c r="C21" s="15" t="str">
        <f ca="1">+VLOOKUP($B21,'Users+Static Data'!$F:$H,C$7,0)</f>
        <v>560</v>
      </c>
      <c r="D21" s="17" t="str">
        <f>+VLOOKUP($B21,'Users+Static Data'!$K:$O,D$7,0)</f>
        <v>DMA</v>
      </c>
      <c r="E21" s="17" t="str">
        <f>+VLOOKUP($B21,'Users+Static Data'!$K:$O,E$7,0)</f>
        <v>BE</v>
      </c>
      <c r="F21" s="17" t="str">
        <f>+VLOOKUP($B21,'Users+Static Data'!$K:$O,F$7,0)</f>
        <v>MD</v>
      </c>
      <c r="G21" s="17" t="str">
        <f>+VLOOKUP($B21,'Users+Static Data'!$K:$O,G$7,0)</f>
        <v>MBO</v>
      </c>
      <c r="H21" s="17">
        <f ca="1">+VLOOKUP($B21,'Users+Static Data'!$F:$H,H$7,0)</f>
        <v>24</v>
      </c>
      <c r="I21" s="17">
        <f>+VLOOKUP($B21,'Report Data'!$A:$AG,I$7,0)</f>
        <v>6</v>
      </c>
      <c r="J21" s="17">
        <f>+VLOOKUP($B21,'Report Data'!$A:$AG,J$7,0)</f>
        <v>7.6578146519170112</v>
      </c>
      <c r="K21" s="17">
        <f>+VLOOKUP($B21,'Report Data'!$A:$AG,K$7,0)</f>
        <v>8.387155465267675</v>
      </c>
      <c r="L21" s="17">
        <f>+VLOOKUP($B21,'Report Data'!$A:$AG,L$7,0)</f>
        <v>9.7147339836522306</v>
      </c>
      <c r="M21" s="17">
        <f>+VLOOKUP($B21,'Report Data'!$A:$AG,M$7,0)</f>
        <v>2</v>
      </c>
      <c r="N21" s="17">
        <f>+VLOOKUP($B21,'Report Data'!$A:$AG,N$7,0)</f>
        <v>527</v>
      </c>
      <c r="O21" s="17">
        <f>+VLOOKUP($B21,'Report Data'!$A:$AG,O$7,0)</f>
        <v>18</v>
      </c>
      <c r="P21" s="17">
        <f>+VLOOKUP($B21,'Report Data'!$A:$AG,P$7,0)</f>
        <v>44</v>
      </c>
      <c r="Q21" s="17">
        <f>+VLOOKUP($B21,'Report Data'!$A:$AG,Q$7,0)</f>
        <v>112</v>
      </c>
      <c r="R21" s="17">
        <f>+VLOOKUP($B21,'Report Data'!$A:$AG,R$7,0)</f>
        <v>4530</v>
      </c>
      <c r="S21" s="17">
        <f>+VLOOKUP($B21,'Report Data'!$A:$AG,S$7,0)</f>
        <v>4107</v>
      </c>
      <c r="T21" s="17">
        <f>+VLOOKUP($B21,'Report Data'!$A:$AG,T$7,0)</f>
        <v>90036</v>
      </c>
      <c r="U21" s="17">
        <f>+VLOOKUP($B21,'Report Data'!$A:$AG,U$7,0)</f>
        <v>6.2330761442586322</v>
      </c>
      <c r="V21" s="24">
        <f>+VLOOKUP($B21,'Report Data'!$A:$AG,V$7,0)</f>
        <v>6.2330761442586322</v>
      </c>
      <c r="W21" s="24">
        <f>+VLOOKUP($B21,'Report Data'!$A:$AG,W$7,0)</f>
        <v>4.9100725309483559</v>
      </c>
    </row>
    <row r="22" spans="2:23" x14ac:dyDescent="0.3">
      <c r="B22" s="20" t="s">
        <v>35</v>
      </c>
      <c r="C22" s="15" t="str">
        <f ca="1">+VLOOKUP($B22,'Users+Static Data'!$F:$H,C$7,0)</f>
        <v>579</v>
      </c>
      <c r="D22" s="17" t="str">
        <f>+VLOOKUP($B22,'Users+Static Data'!$K:$O,D$7,0)</f>
        <v>ALGO</v>
      </c>
      <c r="E22" s="17" t="str">
        <f>+VLOOKUP($B22,'Users+Static Data'!$K:$O,E$7,0)</f>
        <v>BE</v>
      </c>
      <c r="F22" s="17" t="str">
        <f>+VLOOKUP($B22,'Users+Static Data'!$K:$O,F$7,0)</f>
        <v>MD</v>
      </c>
      <c r="G22" s="17" t="str">
        <f>+VLOOKUP($B22,'Users+Static Data'!$K:$O,G$7,0)</f>
        <v>MBO</v>
      </c>
      <c r="H22" s="17">
        <f ca="1">+VLOOKUP($B22,'Users+Static Data'!$F:$H,H$7,0)</f>
        <v>6</v>
      </c>
      <c r="I22" s="17">
        <f>+VLOOKUP($B22,'Report Data'!$A:$AG,I$7,0)</f>
        <v>6</v>
      </c>
      <c r="J22" s="17">
        <f>+VLOOKUP($B22,'Report Data'!$A:$AG,J$7,0)</f>
        <v>21.246312422249868</v>
      </c>
      <c r="K22" s="17">
        <f>+VLOOKUP($B22,'Report Data'!$A:$AG,K$7,0)</f>
        <v>43.259203816694246</v>
      </c>
      <c r="L22" s="17">
        <f>+VLOOKUP($B22,'Report Data'!$A:$AG,L$7,0)</f>
        <v>167.19228841247357</v>
      </c>
      <c r="M22" s="17">
        <f>+VLOOKUP($B22,'Report Data'!$A:$AG,M$7,0)</f>
        <v>2</v>
      </c>
      <c r="N22" s="17">
        <f>+VLOOKUP($B22,'Report Data'!$A:$AG,N$7,0)</f>
        <v>3844</v>
      </c>
      <c r="O22" s="17">
        <f>+VLOOKUP($B22,'Report Data'!$A:$AG,O$7,0)</f>
        <v>31</v>
      </c>
      <c r="P22" s="17">
        <f>+VLOOKUP($B22,'Report Data'!$A:$AG,P$7,0)</f>
        <v>143</v>
      </c>
      <c r="Q22" s="17">
        <f>+VLOOKUP($B22,'Report Data'!$A:$AG,Q$7,0)</f>
        <v>2999</v>
      </c>
      <c r="R22" s="17">
        <f>+VLOOKUP($B22,'Report Data'!$A:$AG,R$7,0)</f>
        <v>738</v>
      </c>
      <c r="S22" s="17">
        <f>+VLOOKUP($B22,'Report Data'!$A:$AG,S$7,0)</f>
        <v>4345</v>
      </c>
      <c r="T22" s="17">
        <f>+VLOOKUP($B22,'Report Data'!$A:$AG,T$7,0)</f>
        <v>90032</v>
      </c>
      <c r="U22" s="17">
        <f>+VLOOKUP($B22,'Report Data'!$A:$AG,U$7,0)</f>
        <v>7.0071306032420324</v>
      </c>
      <c r="V22" s="24">
        <f>+VLOOKUP($B22,'Report Data'!$A:$AG,V$7,0)</f>
        <v>7.0071306032420324</v>
      </c>
      <c r="W22" s="24">
        <f>+VLOOKUP($B22,'Report Data'!$A:$AG,W$7,0)</f>
        <v>4.9101221640488655</v>
      </c>
    </row>
    <row r="23" spans="2:23" x14ac:dyDescent="0.3">
      <c r="B23" s="20" t="s">
        <v>34</v>
      </c>
      <c r="C23" s="15" t="str">
        <f ca="1">+VLOOKUP($B23,'Users+Static Data'!$F:$H,C$7,0)</f>
        <v>578</v>
      </c>
      <c r="D23" s="17" t="str">
        <f>+VLOOKUP($B23,'Users+Static Data'!$K:$O,D$7,0)</f>
        <v>ALGO</v>
      </c>
      <c r="E23" s="17" t="str">
        <f>+VLOOKUP($B23,'Users+Static Data'!$K:$O,E$7,0)</f>
        <v>BE</v>
      </c>
      <c r="F23" s="17" t="str">
        <f>+VLOOKUP($B23,'Users+Static Data'!$K:$O,F$7,0)</f>
        <v>MD</v>
      </c>
      <c r="G23" s="17" t="str">
        <f>+VLOOKUP($B23,'Users+Static Data'!$K:$O,G$7,0)</f>
        <v>MBO</v>
      </c>
      <c r="H23" s="17">
        <f ca="1">+VLOOKUP($B23,'Users+Static Data'!$F:$H,H$7,0)</f>
        <v>6</v>
      </c>
      <c r="I23" s="17">
        <f>+VLOOKUP($B23,'Report Data'!$A:$AG,I$7,0)</f>
        <v>6</v>
      </c>
      <c r="J23" s="17">
        <f>+VLOOKUP($B23,'Report Data'!$A:$AG,J$7,0)</f>
        <v>11.729608156737305</v>
      </c>
      <c r="K23" s="17">
        <f>+VLOOKUP($B23,'Report Data'!$A:$AG,K$7,0)</f>
        <v>15.599905119980741</v>
      </c>
      <c r="L23" s="17">
        <f>+VLOOKUP($B23,'Report Data'!$A:$AG,L$7,0)</f>
        <v>24.774866683324547</v>
      </c>
      <c r="M23" s="17">
        <f>+VLOOKUP($B23,'Report Data'!$A:$AG,M$7,0)</f>
        <v>2</v>
      </c>
      <c r="N23" s="17">
        <f>+VLOOKUP($B23,'Report Data'!$A:$AG,N$7,0)</f>
        <v>782</v>
      </c>
      <c r="O23" s="17">
        <f>+VLOOKUP($B23,'Report Data'!$A:$AG,O$7,0)</f>
        <v>35</v>
      </c>
      <c r="P23" s="17">
        <f>+VLOOKUP($B23,'Report Data'!$A:$AG,P$7,0)</f>
        <v>120</v>
      </c>
      <c r="Q23" s="17">
        <f>+VLOOKUP($B23,'Report Data'!$A:$AG,Q$7,0)</f>
        <v>304</v>
      </c>
      <c r="R23" s="17">
        <f>+VLOOKUP($B23,'Report Data'!$A:$AG,R$7,0)</f>
        <v>4306</v>
      </c>
      <c r="S23" s="17">
        <f>+VLOOKUP($B23,'Report Data'!$A:$AG,S$7,0)</f>
        <v>4451</v>
      </c>
      <c r="T23" s="17">
        <f>+VLOOKUP($B23,'Report Data'!$A:$AG,T$7,0)</f>
        <v>90036</v>
      </c>
      <c r="U23" s="17">
        <f>+VLOOKUP($B23,'Report Data'!$A:$AG,U$7,0)</f>
        <v>7.5363790383828944</v>
      </c>
      <c r="V23" s="24">
        <f>+VLOOKUP($B23,'Report Data'!$A:$AG,V$7,0)</f>
        <v>7.5363790383828944</v>
      </c>
      <c r="W23" s="24">
        <f>+VLOOKUP($B23,'Report Data'!$A:$AG,W$7,0)</f>
        <v>4.907128842380641</v>
      </c>
    </row>
    <row r="24" spans="2:23" x14ac:dyDescent="0.3">
      <c r="B24" s="20" t="s">
        <v>20</v>
      </c>
      <c r="C24" s="15" t="str">
        <f ca="1">+VLOOKUP($B24,'Users+Static Data'!$F:$H,C$7,0)</f>
        <v>1148</v>
      </c>
      <c r="D24" s="17" t="str">
        <f>+VLOOKUP($B24,'Users+Static Data'!$K:$O,D$7,0)</f>
        <v>EOMM</v>
      </c>
      <c r="E24" s="17" t="str">
        <f>+VLOOKUP($B24,'Users+Static Data'!$K:$O,E$7,0)</f>
        <v>BE</v>
      </c>
      <c r="F24" s="17" t="str">
        <f>+VLOOKUP($B24,'Users+Static Data'!$K:$O,F$7,0)</f>
        <v>MD</v>
      </c>
      <c r="G24" s="17" t="str">
        <f>+VLOOKUP($B24,'Users+Static Data'!$K:$O,G$7,0)</f>
        <v>MBP+MBO</v>
      </c>
      <c r="H24" s="17">
        <f ca="1">+VLOOKUP($B24,'Users+Static Data'!$F:$H,H$7,0)</f>
        <v>118</v>
      </c>
      <c r="I24" s="17">
        <f>+VLOOKUP($B24,'Report Data'!$A:$AG,I$7,0)</f>
        <v>6</v>
      </c>
      <c r="J24" s="17">
        <f>+VLOOKUP($B24,'Report Data'!$A:$AG,J$7,0)</f>
        <v>25.533418480675255</v>
      </c>
      <c r="K24" s="17">
        <f>+VLOOKUP($B24,'Report Data'!$A:$AG,K$7,0)</f>
        <v>35.102675975626333</v>
      </c>
      <c r="L24" s="17">
        <f>+VLOOKUP($B24,'Report Data'!$A:$AG,L$7,0)</f>
        <v>168.07802773009811</v>
      </c>
      <c r="M24" s="17">
        <f>+VLOOKUP($B24,'Report Data'!$A:$AG,M$7,0)</f>
        <v>2</v>
      </c>
      <c r="N24" s="17">
        <f>+VLOOKUP($B24,'Report Data'!$A:$AG,N$7,0)</f>
        <v>4780</v>
      </c>
      <c r="O24" s="17">
        <f>+VLOOKUP($B24,'Report Data'!$A:$AG,O$7,0)</f>
        <v>38</v>
      </c>
      <c r="P24" s="17">
        <f>+VLOOKUP($B24,'Report Data'!$A:$AG,P$7,0)</f>
        <v>460</v>
      </c>
      <c r="Q24" s="17">
        <f>+VLOOKUP($B24,'Report Data'!$A:$AG,Q$7,0)</f>
        <v>3006</v>
      </c>
      <c r="R24" s="17">
        <f>+VLOOKUP($B24,'Report Data'!$A:$AG,R$7,0)</f>
        <v>1611</v>
      </c>
      <c r="S24" s="17">
        <f>+VLOOKUP($B24,'Report Data'!$A:$AG,S$7,0)</f>
        <v>4465</v>
      </c>
      <c r="T24" s="17">
        <f>+VLOOKUP($B24,'Report Data'!$A:$AG,T$7,0)</f>
        <v>90040</v>
      </c>
      <c r="U24" s="17">
        <f>+VLOOKUP($B24,'Report Data'!$A:$AG,U$7,0)</f>
        <v>7.6534852468594803</v>
      </c>
      <c r="V24" s="24">
        <f>+VLOOKUP($B24,'Report Data'!$A:$AG,V$7,0)</f>
        <v>7.6534852468594803</v>
      </c>
      <c r="W24" s="24">
        <f>+VLOOKUP($B24,'Report Data'!$A:$AG,W$7,0)</f>
        <v>4.9153837755213452</v>
      </c>
    </row>
    <row r="25" spans="2:23" x14ac:dyDescent="0.3">
      <c r="B25" s="20" t="s">
        <v>25</v>
      </c>
      <c r="C25" s="15" t="str">
        <f ca="1">+VLOOKUP($B25,'Users+Static Data'!$F:$H,C$7,0)</f>
        <v>543</v>
      </c>
      <c r="D25" s="17" t="str">
        <f>+VLOOKUP($B25,'Users+Static Data'!$K:$O,D$7,0)</f>
        <v>EOMM</v>
      </c>
      <c r="E25" s="17" t="str">
        <f>+VLOOKUP($B25,'Users+Static Data'!$K:$O,E$7,0)</f>
        <v>BE</v>
      </c>
      <c r="F25" s="17" t="str">
        <f>+VLOOKUP($B25,'Users+Static Data'!$K:$O,F$7,0)</f>
        <v>MD</v>
      </c>
      <c r="G25" s="17" t="str">
        <f>+VLOOKUP($B25,'Users+Static Data'!$K:$O,G$7,0)</f>
        <v>MBP+MBO</v>
      </c>
      <c r="H25" s="17">
        <f ca="1">+VLOOKUP($B25,'Users+Static Data'!$F:$H,H$7,0)</f>
        <v>117</v>
      </c>
      <c r="I25" s="17">
        <f>+VLOOKUP($B25,'Report Data'!$A:$AG,I$7,0)</f>
        <v>6</v>
      </c>
      <c r="J25" s="17">
        <f>+VLOOKUP($B25,'Report Data'!$A:$AG,J$7,0)</f>
        <v>22.32833931209116</v>
      </c>
      <c r="K25" s="17">
        <f>+VLOOKUP($B25,'Report Data'!$A:$AG,K$7,0)</f>
        <v>35.184319739093525</v>
      </c>
      <c r="L25" s="17">
        <f>+VLOOKUP($B25,'Report Data'!$A:$AG,L$7,0)</f>
        <v>112.30155543412306</v>
      </c>
      <c r="M25" s="17">
        <f>+VLOOKUP($B25,'Report Data'!$A:$AG,M$7,0)</f>
        <v>2</v>
      </c>
      <c r="N25" s="17">
        <f>+VLOOKUP($B25,'Report Data'!$A:$AG,N$7,0)</f>
        <v>3536</v>
      </c>
      <c r="O25" s="17">
        <f>+VLOOKUP($B25,'Report Data'!$A:$AG,O$7,0)</f>
        <v>34</v>
      </c>
      <c r="P25" s="17">
        <f>+VLOOKUP($B25,'Report Data'!$A:$AG,P$7,0)</f>
        <v>511</v>
      </c>
      <c r="Q25" s="17">
        <f>+VLOOKUP($B25,'Report Data'!$A:$AG,Q$7,0)</f>
        <v>1628</v>
      </c>
      <c r="R25" s="17">
        <f>+VLOOKUP($B25,'Report Data'!$A:$AG,R$7,0)</f>
        <v>2011</v>
      </c>
      <c r="S25" s="17">
        <f>+VLOOKUP($B25,'Report Data'!$A:$AG,S$7,0)</f>
        <v>4443</v>
      </c>
      <c r="T25" s="17">
        <f>+VLOOKUP($B25,'Report Data'!$A:$AG,T$7,0)</f>
        <v>90041</v>
      </c>
      <c r="U25" s="17">
        <f>+VLOOKUP($B25,'Report Data'!$A:$AG,U$7,0)</f>
        <v>7.7629150213790039</v>
      </c>
      <c r="V25" s="24">
        <f>+VLOOKUP($B25,'Report Data'!$A:$AG,V$7,0)</f>
        <v>7.7629150213790039</v>
      </c>
      <c r="W25" s="24">
        <f>+VLOOKUP($B25,'Report Data'!$A:$AG,W$7,0)</f>
        <v>4.9178546070238678</v>
      </c>
    </row>
    <row r="26" spans="2:23" x14ac:dyDescent="0.3">
      <c r="B26" s="20" t="s">
        <v>42</v>
      </c>
      <c r="C26" s="15" t="str">
        <f ca="1">+VLOOKUP($B26,'Users+Static Data'!$F:$H,C$7,0)</f>
        <v>982</v>
      </c>
      <c r="D26" s="17" t="str">
        <f>+VLOOKUP($B26,'Users+Static Data'!$K:$O,D$7,0)</f>
        <v>EOMM</v>
      </c>
      <c r="E26" s="17" t="str">
        <f>+VLOOKUP($B26,'Users+Static Data'!$K:$O,E$7,0)</f>
        <v>BE</v>
      </c>
      <c r="F26" s="17" t="str">
        <f>+VLOOKUP($B26,'Users+Static Data'!$K:$O,F$7,0)</f>
        <v>MD</v>
      </c>
      <c r="G26" s="17" t="str">
        <f>+VLOOKUP($B26,'Users+Static Data'!$K:$O,G$7,0)</f>
        <v>MBP+MBO</v>
      </c>
      <c r="H26" s="17">
        <f ca="1">+VLOOKUP($B26,'Users+Static Data'!$F:$H,H$7,0)</f>
        <v>119</v>
      </c>
      <c r="I26" s="17">
        <f>+VLOOKUP($B26,'Report Data'!$A:$AG,I$7,0)</f>
        <v>6</v>
      </c>
      <c r="J26" s="17">
        <f>+VLOOKUP($B26,'Report Data'!$A:$AG,J$7,0)</f>
        <v>22.441917284882948</v>
      </c>
      <c r="K26" s="17">
        <f>+VLOOKUP($B26,'Report Data'!$A:$AG,K$7,0)</f>
        <v>28.329471537000565</v>
      </c>
      <c r="L26" s="17">
        <f>+VLOOKUP($B26,'Report Data'!$A:$AG,L$7,0)</f>
        <v>109.37889815374716</v>
      </c>
      <c r="M26" s="17">
        <f>+VLOOKUP($B26,'Report Data'!$A:$AG,M$7,0)</f>
        <v>2</v>
      </c>
      <c r="N26" s="17">
        <f>+VLOOKUP($B26,'Report Data'!$A:$AG,N$7,0)</f>
        <v>2599</v>
      </c>
      <c r="O26" s="17">
        <f>+VLOOKUP($B26,'Report Data'!$A:$AG,O$7,0)</f>
        <v>43</v>
      </c>
      <c r="P26" s="17">
        <f>+VLOOKUP($B26,'Report Data'!$A:$AG,P$7,0)</f>
        <v>504</v>
      </c>
      <c r="Q26" s="17">
        <f>+VLOOKUP($B26,'Report Data'!$A:$AG,Q$7,0)</f>
        <v>1586</v>
      </c>
      <c r="R26" s="17">
        <f>+VLOOKUP($B26,'Report Data'!$A:$AG,R$7,0)</f>
        <v>2034</v>
      </c>
      <c r="S26" s="17">
        <f>+VLOOKUP($B26,'Report Data'!$A:$AG,S$7,0)</f>
        <v>4443</v>
      </c>
      <c r="T26" s="17">
        <f>+VLOOKUP($B26,'Report Data'!$A:$AG,T$7,0)</f>
        <v>90044</v>
      </c>
      <c r="U26" s="17">
        <f>+VLOOKUP($B26,'Report Data'!$A:$AG,U$7,0)</f>
        <v>7.7718718239272908</v>
      </c>
      <c r="V26" s="24">
        <f>+VLOOKUP($B26,'Report Data'!$A:$AG,V$7,0)</f>
        <v>7.7718718239272908</v>
      </c>
      <c r="W26" s="24">
        <f>+VLOOKUP($B26,'Report Data'!$A:$AG,W$7,0)</f>
        <v>4.9180184608662403</v>
      </c>
    </row>
    <row r="27" spans="2:23" x14ac:dyDescent="0.3">
      <c r="B27" s="20" t="s">
        <v>14</v>
      </c>
      <c r="C27" s="15" t="str">
        <f ca="1">+VLOOKUP($B27,'Users+Static Data'!$F:$H,C$7,0)</f>
        <v>1114</v>
      </c>
      <c r="D27" s="17" t="str">
        <f>+VLOOKUP($B27,'Users+Static Data'!$K:$O,D$7,0)</f>
        <v>DMA</v>
      </c>
      <c r="E27" s="17" t="str">
        <f>+VLOOKUP($B27,'Users+Static Data'!$K:$O,E$7,0)</f>
        <v>BE</v>
      </c>
      <c r="F27" s="17" t="str">
        <f>+VLOOKUP($B27,'Users+Static Data'!$K:$O,F$7,0)</f>
        <v>MD</v>
      </c>
      <c r="G27" s="17" t="str">
        <f>+VLOOKUP($B27,'Users+Static Data'!$K:$O,G$7,0)</f>
        <v>MBP</v>
      </c>
      <c r="H27" s="17">
        <f ca="1">+VLOOKUP($B27,'Users+Static Data'!$F:$H,H$7,0)</f>
        <v>39</v>
      </c>
      <c r="I27" s="17">
        <f>+VLOOKUP($B27,'Report Data'!$A:$AG,I$7,0)</f>
        <v>6</v>
      </c>
      <c r="J27" s="17">
        <f>+VLOOKUP($B27,'Report Data'!$A:$AG,J$7,0)</f>
        <v>20.5456081456615</v>
      </c>
      <c r="K27" s="17">
        <f>+VLOOKUP($B27,'Report Data'!$A:$AG,K$7,0)</f>
        <v>35.692398934370772</v>
      </c>
      <c r="L27" s="17">
        <f>+VLOOKUP($B27,'Report Data'!$A:$AG,L$7,0)</f>
        <v>80.386114376550807</v>
      </c>
      <c r="M27" s="17">
        <f>+VLOOKUP($B27,'Report Data'!$A:$AG,M$7,0)</f>
        <v>2</v>
      </c>
      <c r="N27" s="17">
        <f>+VLOOKUP($B27,'Report Data'!$A:$AG,N$7,0)</f>
        <v>1619</v>
      </c>
      <c r="O27" s="17">
        <f>+VLOOKUP($B27,'Report Data'!$A:$AG,O$7,0)</f>
        <v>68</v>
      </c>
      <c r="P27" s="17">
        <f>+VLOOKUP($B27,'Report Data'!$A:$AG,P$7,0)</f>
        <v>320</v>
      </c>
      <c r="Q27" s="17">
        <f>+VLOOKUP($B27,'Report Data'!$A:$AG,Q$7,0)</f>
        <v>1221</v>
      </c>
      <c r="R27" s="17">
        <f>+VLOOKUP($B27,'Report Data'!$A:$AG,R$7,0)</f>
        <v>3240</v>
      </c>
      <c r="S27" s="17">
        <f>+VLOOKUP($B27,'Report Data'!$A:$AG,S$7,0)</f>
        <v>4462</v>
      </c>
      <c r="T27" s="17">
        <f>+VLOOKUP($B27,'Report Data'!$A:$AG,T$7,0)</f>
        <v>89962</v>
      </c>
      <c r="U27" s="17">
        <f>+VLOOKUP($B27,'Report Data'!$A:$AG,U$7,0)</f>
        <v>8.7462690058479531</v>
      </c>
      <c r="V27" s="24">
        <f>+VLOOKUP($B27,'Report Data'!$A:$AG,V$7,0)</f>
        <v>8.7462690058479531</v>
      </c>
      <c r="W27" s="24">
        <f>+VLOOKUP($B27,'Report Data'!$A:$AG,W$7,0)</f>
        <v>4.9073750818241324</v>
      </c>
    </row>
    <row r="28" spans="2:23" x14ac:dyDescent="0.3">
      <c r="B28" s="20" t="s">
        <v>37</v>
      </c>
      <c r="C28" s="15" t="str">
        <f ca="1">+VLOOKUP($B28,'Users+Static Data'!$F:$H,C$7,0)</f>
        <v>581</v>
      </c>
      <c r="D28" s="17" t="str">
        <f>+VLOOKUP($B28,'Users+Static Data'!$K:$O,D$7,0)</f>
        <v>ALGO</v>
      </c>
      <c r="E28" s="17" t="str">
        <f>+VLOOKUP($B28,'Users+Static Data'!$K:$O,E$7,0)</f>
        <v>BE</v>
      </c>
      <c r="F28" s="17" t="str">
        <f>+VLOOKUP($B28,'Users+Static Data'!$K:$O,F$7,0)</f>
        <v>MD</v>
      </c>
      <c r="G28" s="17" t="str">
        <f>+VLOOKUP($B28,'Users+Static Data'!$K:$O,G$7,0)</f>
        <v>MBP</v>
      </c>
      <c r="H28" s="17">
        <f ca="1">+VLOOKUP($B28,'Users+Static Data'!$F:$H,H$7,0)</f>
        <v>21</v>
      </c>
      <c r="I28" s="17">
        <f>+VLOOKUP($B28,'Report Data'!$A:$AG,I$7,0)</f>
        <v>6</v>
      </c>
      <c r="J28" s="17">
        <f>+VLOOKUP($B28,'Report Data'!$A:$AG,J$7,0)</f>
        <v>17.925695802952159</v>
      </c>
      <c r="K28" s="17">
        <f>+VLOOKUP($B28,'Report Data'!$A:$AG,K$7,0)</f>
        <v>23.177833505775876</v>
      </c>
      <c r="L28" s="17">
        <f>+VLOOKUP($B28,'Report Data'!$A:$AG,L$7,0)</f>
        <v>70.518584638013593</v>
      </c>
      <c r="M28" s="17">
        <f>+VLOOKUP($B28,'Report Data'!$A:$AG,M$7,0)</f>
        <v>2</v>
      </c>
      <c r="N28" s="17">
        <f>+VLOOKUP($B28,'Report Data'!$A:$AG,N$7,0)</f>
        <v>2900</v>
      </c>
      <c r="O28" s="17">
        <f>+VLOOKUP($B28,'Report Data'!$A:$AG,O$7,0)</f>
        <v>66</v>
      </c>
      <c r="P28" s="17">
        <f>+VLOOKUP($B28,'Report Data'!$A:$AG,P$7,0)</f>
        <v>204</v>
      </c>
      <c r="Q28" s="17">
        <f>+VLOOKUP($B28,'Report Data'!$A:$AG,Q$7,0)</f>
        <v>886</v>
      </c>
      <c r="R28" s="17">
        <f>+VLOOKUP($B28,'Report Data'!$A:$AG,R$7,0)</f>
        <v>3151</v>
      </c>
      <c r="S28" s="17">
        <f>+VLOOKUP($B28,'Report Data'!$A:$AG,S$7,0)</f>
        <v>4492</v>
      </c>
      <c r="T28" s="17">
        <f>+VLOOKUP($B28,'Report Data'!$A:$AG,T$7,0)</f>
        <v>89968</v>
      </c>
      <c r="U28" s="17">
        <f>+VLOOKUP($B28,'Report Data'!$A:$AG,U$7,0)</f>
        <v>9.3935373672141882</v>
      </c>
      <c r="V28" s="24">
        <f>+VLOOKUP($B28,'Report Data'!$A:$AG,V$7,0)</f>
        <v>9.3935373672141882</v>
      </c>
      <c r="W28" s="24">
        <f>+VLOOKUP($B28,'Report Data'!$A:$AG,W$7,0)</f>
        <v>4.9050267146439861</v>
      </c>
    </row>
    <row r="29" spans="2:23" x14ac:dyDescent="0.3">
      <c r="B29" s="20" t="s">
        <v>32</v>
      </c>
      <c r="C29" s="15" t="str">
        <f ca="1">+VLOOKUP($B29,'Users+Static Data'!$F:$H,C$7,0)</f>
        <v>564</v>
      </c>
      <c r="D29" s="17" t="str">
        <f>+VLOOKUP($B29,'Users+Static Data'!$K:$O,D$7,0)</f>
        <v>DMA</v>
      </c>
      <c r="E29" s="17" t="str">
        <f>+VLOOKUP($B29,'Users+Static Data'!$K:$O,E$7,0)</f>
        <v>BE</v>
      </c>
      <c r="F29" s="17" t="str">
        <f>+VLOOKUP($B29,'Users+Static Data'!$K:$O,F$7,0)</f>
        <v>MD</v>
      </c>
      <c r="G29" s="17" t="str">
        <f>+VLOOKUP($B29,'Users+Static Data'!$K:$O,G$7,0)</f>
        <v>MBP</v>
      </c>
      <c r="H29" s="17">
        <f ca="1">+VLOOKUP($B29,'Users+Static Data'!$F:$H,H$7,0)</f>
        <v>44</v>
      </c>
      <c r="I29" s="17">
        <f>+VLOOKUP($B29,'Report Data'!$A:$AG,I$7,0)</f>
        <v>7</v>
      </c>
      <c r="J29" s="17">
        <f>+VLOOKUP($B29,'Report Data'!$A:$AG,J$7,0)</f>
        <v>147.80869700540228</v>
      </c>
      <c r="K29" s="17">
        <f>+VLOOKUP($B29,'Report Data'!$A:$AG,K$7,0)</f>
        <v>243.42877716477017</v>
      </c>
      <c r="L29" s="17">
        <f>+VLOOKUP($B29,'Report Data'!$A:$AG,L$7,0)</f>
        <v>731.97101279195351</v>
      </c>
      <c r="M29" s="17">
        <f>+VLOOKUP($B29,'Report Data'!$A:$AG,M$7,0)</f>
        <v>2</v>
      </c>
      <c r="N29" s="17">
        <f>+VLOOKUP($B29,'Report Data'!$A:$AG,N$7,0)</f>
        <v>9164</v>
      </c>
      <c r="O29" s="17">
        <f>+VLOOKUP($B29,'Report Data'!$A:$AG,O$7,0)</f>
        <v>459</v>
      </c>
      <c r="P29" s="17">
        <f>+VLOOKUP($B29,'Report Data'!$A:$AG,P$7,0)</f>
        <v>3700</v>
      </c>
      <c r="Q29" s="17">
        <f>+VLOOKUP($B29,'Report Data'!$A:$AG,Q$7,0)</f>
        <v>8205</v>
      </c>
      <c r="R29" s="17">
        <f>+VLOOKUP($B29,'Report Data'!$A:$AG,R$7,0)</f>
        <v>2934</v>
      </c>
      <c r="S29" s="17">
        <f>+VLOOKUP($B29,'Report Data'!$A:$AG,S$7,0)</f>
        <v>4496</v>
      </c>
      <c r="T29" s="17">
        <f>+VLOOKUP($B29,'Report Data'!$A:$AG,T$7,0)</f>
        <v>89962</v>
      </c>
      <c r="U29" s="17">
        <f>+VLOOKUP($B29,'Report Data'!$A:$AG,U$7,0)</f>
        <v>31.507886176959257</v>
      </c>
      <c r="V29" s="24">
        <f>+VLOOKUP($B29,'Report Data'!$A:$AG,V$7,0)</f>
        <v>31.507886176959257</v>
      </c>
      <c r="W29" s="24">
        <f>+VLOOKUP($B29,'Report Data'!$A:$AG,W$7,0)</f>
        <v>4.9063045375218151</v>
      </c>
    </row>
    <row r="30" spans="2:23" x14ac:dyDescent="0.3">
      <c r="B30" s="20" t="s">
        <v>26</v>
      </c>
      <c r="C30" s="15" t="str">
        <f ca="1">+VLOOKUP($B30,'Users+Static Data'!$F:$H,C$7,0)</f>
        <v>544</v>
      </c>
      <c r="D30" s="17" t="str">
        <f>+VLOOKUP($B30,'Users+Static Data'!$K:$O,D$7,0)</f>
        <v>EOMM</v>
      </c>
      <c r="E30" s="17" t="str">
        <f>+VLOOKUP($B30,'Users+Static Data'!$K:$O,E$7,0)</f>
        <v>BE</v>
      </c>
      <c r="F30" s="17" t="str">
        <f>+VLOOKUP($B30,'Users+Static Data'!$K:$O,F$7,0)</f>
        <v>MD</v>
      </c>
      <c r="G30" s="17" t="str">
        <f>+VLOOKUP($B30,'Users+Static Data'!$K:$O,G$7,0)</f>
        <v>MBP+MBO</v>
      </c>
      <c r="H30" s="17">
        <f ca="1">+VLOOKUP($B30,'Users+Static Data'!$F:$H,H$7,0)</f>
        <v>118</v>
      </c>
      <c r="I30" s="17">
        <f>+VLOOKUP($B30,'Report Data'!$A:$AG,I$7,0)</f>
        <v>6</v>
      </c>
      <c r="J30" s="17">
        <f>+VLOOKUP($B30,'Report Data'!$A:$AG,J$7,0)</f>
        <v>23.880619724566859</v>
      </c>
      <c r="K30" s="17">
        <f>+VLOOKUP($B30,'Report Data'!$A:$AG,K$7,0)</f>
        <v>40.522548465526455</v>
      </c>
      <c r="L30" s="17">
        <f>+VLOOKUP($B30,'Report Data'!$A:$AG,L$7,0)</f>
        <v>147.79184568527364</v>
      </c>
      <c r="M30" s="17">
        <f>+VLOOKUP($B30,'Report Data'!$A:$AG,M$7,0)</f>
        <v>3</v>
      </c>
      <c r="N30" s="17">
        <f>+VLOOKUP($B30,'Report Data'!$A:$AG,N$7,0)</f>
        <v>3755</v>
      </c>
      <c r="O30" s="17">
        <f>+VLOOKUP($B30,'Report Data'!$A:$AG,O$7,0)</f>
        <v>31</v>
      </c>
      <c r="P30" s="17">
        <f>+VLOOKUP($B30,'Report Data'!$A:$AG,P$7,0)</f>
        <v>487</v>
      </c>
      <c r="Q30" s="17">
        <f>+VLOOKUP($B30,'Report Data'!$A:$AG,Q$7,0)</f>
        <v>2151</v>
      </c>
      <c r="R30" s="17">
        <f>+VLOOKUP($B30,'Report Data'!$A:$AG,R$7,0)</f>
        <v>1456</v>
      </c>
      <c r="S30" s="17">
        <f>+VLOOKUP($B30,'Report Data'!$A:$AG,S$7,0)</f>
        <v>4393</v>
      </c>
      <c r="T30" s="17">
        <f>+VLOOKUP($B30,'Report Data'!$A:$AG,T$7,0)</f>
        <v>90040</v>
      </c>
      <c r="U30" s="17">
        <f>+VLOOKUP($B30,'Report Data'!$A:$AG,U$7,0)</f>
        <v>7.4264597709201725</v>
      </c>
      <c r="V30" s="24">
        <f>+VLOOKUP($B30,'Report Data'!$A:$AG,V$7,0)</f>
        <v>7.4264597709201725</v>
      </c>
      <c r="W30" s="24">
        <f>+VLOOKUP($B30,'Report Data'!$A:$AG,W$7,0)</f>
        <v>4.9186059215557743</v>
      </c>
    </row>
    <row r="31" spans="2:23" x14ac:dyDescent="0.3">
      <c r="B31" s="20" t="s">
        <v>36</v>
      </c>
      <c r="C31" s="15" t="str">
        <f ca="1">+VLOOKUP($B31,'Users+Static Data'!$F:$H,C$7,0)</f>
        <v>580</v>
      </c>
      <c r="D31" s="17" t="str">
        <f>+VLOOKUP($B31,'Users+Static Data'!$K:$O,D$7,0)</f>
        <v>ALGO</v>
      </c>
      <c r="E31" s="17" t="str">
        <f>+VLOOKUP($B31,'Users+Static Data'!$K:$O,E$7,0)</f>
        <v>BE</v>
      </c>
      <c r="F31" s="17" t="str">
        <f>+VLOOKUP($B31,'Users+Static Data'!$K:$O,F$7,0)</f>
        <v>MD</v>
      </c>
      <c r="G31" s="17" t="str">
        <f>+VLOOKUP($B31,'Users+Static Data'!$K:$O,G$7,0)</f>
        <v>MBO</v>
      </c>
      <c r="H31" s="17">
        <f ca="1">+VLOOKUP($B31,'Users+Static Data'!$F:$H,H$7,0)</f>
        <v>5</v>
      </c>
      <c r="I31" s="17">
        <f>+VLOOKUP($B31,'Report Data'!$A:$AG,I$7,0)</f>
        <v>6</v>
      </c>
      <c r="J31" s="17">
        <f>+VLOOKUP($B31,'Report Data'!$A:$AG,J$7,0)</f>
        <v>11.534420330097518</v>
      </c>
      <c r="K31" s="17">
        <f>+VLOOKUP($B31,'Report Data'!$A:$AG,K$7,0)</f>
        <v>15.338598753187872</v>
      </c>
      <c r="L31" s="17">
        <f>+VLOOKUP($B31,'Report Data'!$A:$AG,L$7,0)</f>
        <v>23.469189858130722</v>
      </c>
      <c r="M31" s="17">
        <f>+VLOOKUP($B31,'Report Data'!$A:$AG,M$7,0)</f>
        <v>3</v>
      </c>
      <c r="N31" s="17">
        <f>+VLOOKUP($B31,'Report Data'!$A:$AG,N$7,0)</f>
        <v>841</v>
      </c>
      <c r="O31" s="17">
        <f>+VLOOKUP($B31,'Report Data'!$A:$AG,O$7,0)</f>
        <v>36</v>
      </c>
      <c r="P31" s="17">
        <f>+VLOOKUP($B31,'Report Data'!$A:$AG,P$7,0)</f>
        <v>117</v>
      </c>
      <c r="Q31" s="17">
        <f>+VLOOKUP($B31,'Report Data'!$A:$AG,Q$7,0)</f>
        <v>286</v>
      </c>
      <c r="R31" s="17">
        <f>+VLOOKUP($B31,'Report Data'!$A:$AG,R$7,0)</f>
        <v>4526</v>
      </c>
      <c r="S31" s="17">
        <f>+VLOOKUP($B31,'Report Data'!$A:$AG,S$7,0)</f>
        <v>4407</v>
      </c>
      <c r="T31" s="17">
        <f>+VLOOKUP($B31,'Report Data'!$A:$AG,T$7,0)</f>
        <v>90034</v>
      </c>
      <c r="U31" s="17">
        <f>+VLOOKUP($B31,'Report Data'!$A:$AG,U$7,0)</f>
        <v>7.5402267976222452</v>
      </c>
      <c r="V31" s="24">
        <f>+VLOOKUP($B31,'Report Data'!$A:$AG,V$7,0)</f>
        <v>7.5402267976222452</v>
      </c>
      <c r="W31" s="24">
        <f>+VLOOKUP($B31,'Report Data'!$A:$AG,W$7,0)</f>
        <v>4.9072872949256006</v>
      </c>
    </row>
    <row r="32" spans="2:23" x14ac:dyDescent="0.3">
      <c r="B32" s="20" t="s">
        <v>23</v>
      </c>
      <c r="C32" s="15" t="str">
        <f ca="1">+VLOOKUP($B32,'Users+Static Data'!$F:$H,C$7,0)</f>
        <v>541</v>
      </c>
      <c r="D32" s="17" t="str">
        <f>+VLOOKUP($B32,'Users+Static Data'!$K:$O,D$7,0)</f>
        <v>EOMM</v>
      </c>
      <c r="E32" s="17" t="str">
        <f>+VLOOKUP($B32,'Users+Static Data'!$K:$O,E$7,0)</f>
        <v>BE</v>
      </c>
      <c r="F32" s="17" t="str">
        <f>+VLOOKUP($B32,'Users+Static Data'!$K:$O,F$7,0)</f>
        <v>MD</v>
      </c>
      <c r="G32" s="17" t="str">
        <f>+VLOOKUP($B32,'Users+Static Data'!$K:$O,G$7,0)</f>
        <v>MBP+MBO</v>
      </c>
      <c r="H32" s="17">
        <f ca="1">+VLOOKUP($B32,'Users+Static Data'!$F:$H,H$7,0)</f>
        <v>116</v>
      </c>
      <c r="I32" s="17">
        <f>+VLOOKUP($B32,'Report Data'!$A:$AG,I$7,0)</f>
        <v>6</v>
      </c>
      <c r="J32" s="17">
        <f>+VLOOKUP($B32,'Report Data'!$A:$AG,J$7,0)</f>
        <v>32.031340929788321</v>
      </c>
      <c r="K32" s="17">
        <f>+VLOOKUP($B32,'Report Data'!$A:$AG,K$7,0)</f>
        <v>88.727900209036378</v>
      </c>
      <c r="L32" s="17">
        <f>+VLOOKUP($B32,'Report Data'!$A:$AG,L$7,0)</f>
        <v>164.09705245391575</v>
      </c>
      <c r="M32" s="17">
        <f>+VLOOKUP($B32,'Report Data'!$A:$AG,M$7,0)</f>
        <v>3</v>
      </c>
      <c r="N32" s="17">
        <f>+VLOOKUP($B32,'Report Data'!$A:$AG,N$7,0)</f>
        <v>2561</v>
      </c>
      <c r="O32" s="17">
        <f>+VLOOKUP($B32,'Report Data'!$A:$AG,O$7,0)</f>
        <v>50</v>
      </c>
      <c r="P32" s="17">
        <f>+VLOOKUP($B32,'Report Data'!$A:$AG,P$7,0)</f>
        <v>855</v>
      </c>
      <c r="Q32" s="17">
        <f>+VLOOKUP($B32,'Report Data'!$A:$AG,Q$7,0)</f>
        <v>2106</v>
      </c>
      <c r="R32" s="17">
        <f>+VLOOKUP($B32,'Report Data'!$A:$AG,R$7,0)</f>
        <v>2216</v>
      </c>
      <c r="S32" s="17">
        <f>+VLOOKUP($B32,'Report Data'!$A:$AG,S$7,0)</f>
        <v>4493</v>
      </c>
      <c r="T32" s="17">
        <f>+VLOOKUP($B32,'Report Data'!$A:$AG,T$7,0)</f>
        <v>90042</v>
      </c>
      <c r="U32" s="17">
        <f>+VLOOKUP($B32,'Report Data'!$A:$AG,U$7,0)</f>
        <v>8.3917053384609996</v>
      </c>
      <c r="V32" s="24">
        <f>+VLOOKUP($B32,'Report Data'!$A:$AG,V$7,0)</f>
        <v>8.3917053384609996</v>
      </c>
      <c r="W32" s="24">
        <f>+VLOOKUP($B32,'Report Data'!$A:$AG,W$7,0)</f>
        <v>4.9168350352208812</v>
      </c>
    </row>
    <row r="33" spans="2:23" x14ac:dyDescent="0.3">
      <c r="B33" s="20" t="s">
        <v>24</v>
      </c>
      <c r="C33" s="15" t="str">
        <f ca="1">+VLOOKUP($B33,'Users+Static Data'!$F:$H,C$7,0)</f>
        <v>542</v>
      </c>
      <c r="D33" s="17" t="str">
        <f>+VLOOKUP($B33,'Users+Static Data'!$K:$O,D$7,0)</f>
        <v>EOMM</v>
      </c>
      <c r="E33" s="17" t="str">
        <f>+VLOOKUP($B33,'Users+Static Data'!$K:$O,E$7,0)</f>
        <v>BE</v>
      </c>
      <c r="F33" s="17" t="str">
        <f>+VLOOKUP($B33,'Users+Static Data'!$K:$O,F$7,0)</f>
        <v>MD</v>
      </c>
      <c r="G33" s="17" t="str">
        <f>+VLOOKUP($B33,'Users+Static Data'!$K:$O,G$7,0)</f>
        <v>MBP+MBO</v>
      </c>
      <c r="H33" s="17">
        <f ca="1">+VLOOKUP($B33,'Users+Static Data'!$F:$H,H$7,0)</f>
        <v>117</v>
      </c>
      <c r="I33" s="17">
        <f>+VLOOKUP($B33,'Report Data'!$A:$AG,I$7,0)</f>
        <v>6</v>
      </c>
      <c r="J33" s="17">
        <f>+VLOOKUP($B33,'Report Data'!$A:$AG,J$7,0)</f>
        <v>26.931995379728559</v>
      </c>
      <c r="K33" s="17">
        <f>+VLOOKUP($B33,'Report Data'!$A:$AG,K$7,0)</f>
        <v>35.308405290811514</v>
      </c>
      <c r="L33" s="17">
        <f>+VLOOKUP($B33,'Report Data'!$A:$AG,L$7,0)</f>
        <v>142.03841811845169</v>
      </c>
      <c r="M33" s="17">
        <f>+VLOOKUP($B33,'Report Data'!$A:$AG,M$7,0)</f>
        <v>3</v>
      </c>
      <c r="N33" s="17">
        <f>+VLOOKUP($B33,'Report Data'!$A:$AG,N$7,0)</f>
        <v>3825</v>
      </c>
      <c r="O33" s="17">
        <f>+VLOOKUP($B33,'Report Data'!$A:$AG,O$7,0)</f>
        <v>52</v>
      </c>
      <c r="P33" s="17">
        <f>+VLOOKUP($B33,'Report Data'!$A:$AG,P$7,0)</f>
        <v>516</v>
      </c>
      <c r="Q33" s="17">
        <f>+VLOOKUP($B33,'Report Data'!$A:$AG,Q$7,0)</f>
        <v>2179</v>
      </c>
      <c r="R33" s="17">
        <f>+VLOOKUP($B33,'Report Data'!$A:$AG,R$7,0)</f>
        <v>2109</v>
      </c>
      <c r="S33" s="17">
        <f>+VLOOKUP($B33,'Report Data'!$A:$AG,S$7,0)</f>
        <v>4490</v>
      </c>
      <c r="T33" s="17">
        <f>+VLOOKUP($B33,'Report Data'!$A:$AG,T$7,0)</f>
        <v>90038</v>
      </c>
      <c r="U33" s="17">
        <f>+VLOOKUP($B33,'Report Data'!$A:$AG,U$7,0)</f>
        <v>8.9363749006405762</v>
      </c>
      <c r="V33" s="24">
        <f>+VLOOKUP($B33,'Report Data'!$A:$AG,V$7,0)</f>
        <v>8.9363749006405762</v>
      </c>
      <c r="W33" s="24">
        <f>+VLOOKUP($B33,'Report Data'!$A:$AG,W$7,0)</f>
        <v>4.9190340909090908</v>
      </c>
    </row>
    <row r="34" spans="2:23" x14ac:dyDescent="0.3">
      <c r="B34" s="20" t="s">
        <v>38</v>
      </c>
      <c r="C34" s="15" t="str">
        <f ca="1">+VLOOKUP($B34,'Users+Static Data'!$F:$H,C$7,0)</f>
        <v>582</v>
      </c>
      <c r="D34" s="17" t="str">
        <f>+VLOOKUP($B34,'Users+Static Data'!$K:$O,D$7,0)</f>
        <v>ALGO</v>
      </c>
      <c r="E34" s="17" t="str">
        <f>+VLOOKUP($B34,'Users+Static Data'!$K:$O,E$7,0)</f>
        <v>BE</v>
      </c>
      <c r="F34" s="17" t="str">
        <f>+VLOOKUP($B34,'Users+Static Data'!$K:$O,F$7,0)</f>
        <v>MD</v>
      </c>
      <c r="G34" s="17" t="str">
        <f>+VLOOKUP($B34,'Users+Static Data'!$K:$O,G$7,0)</f>
        <v>MBP</v>
      </c>
      <c r="H34" s="17">
        <f ca="1">+VLOOKUP($B34,'Users+Static Data'!$F:$H,H$7,0)</f>
        <v>22</v>
      </c>
      <c r="I34" s="17">
        <f>+VLOOKUP($B34,'Report Data'!$A:$AG,I$7,0)</f>
        <v>6</v>
      </c>
      <c r="J34" s="17">
        <f>+VLOOKUP($B34,'Report Data'!$A:$AG,J$7,0)</f>
        <v>17.992975280099589</v>
      </c>
      <c r="K34" s="17">
        <f>+VLOOKUP($B34,'Report Data'!$A:$AG,K$7,0)</f>
        <v>25.1969994106746</v>
      </c>
      <c r="L34" s="17">
        <f>+VLOOKUP($B34,'Report Data'!$A:$AG,L$7,0)</f>
        <v>58.205301494726783</v>
      </c>
      <c r="M34" s="17">
        <f>+VLOOKUP($B34,'Report Data'!$A:$AG,M$7,0)</f>
        <v>3</v>
      </c>
      <c r="N34" s="17">
        <f>+VLOOKUP($B34,'Report Data'!$A:$AG,N$7,0)</f>
        <v>3610</v>
      </c>
      <c r="O34" s="17">
        <f>+VLOOKUP($B34,'Report Data'!$A:$AG,O$7,0)</f>
        <v>74</v>
      </c>
      <c r="P34" s="17">
        <f>+VLOOKUP($B34,'Report Data'!$A:$AG,P$7,0)</f>
        <v>214</v>
      </c>
      <c r="Q34" s="17">
        <f>+VLOOKUP($B34,'Report Data'!$A:$AG,Q$7,0)</f>
        <v>490</v>
      </c>
      <c r="R34" s="17">
        <f>+VLOOKUP($B34,'Report Data'!$A:$AG,R$7,0)</f>
        <v>4304</v>
      </c>
      <c r="S34" s="17">
        <f>+VLOOKUP($B34,'Report Data'!$A:$AG,S$7,0)</f>
        <v>4428</v>
      </c>
      <c r="T34" s="17">
        <f>+VLOOKUP($B34,'Report Data'!$A:$AG,T$7,0)</f>
        <v>89968</v>
      </c>
      <c r="U34" s="17">
        <f>+VLOOKUP($B34,'Report Data'!$A:$AG,U$7,0)</f>
        <v>9.9752747252747245</v>
      </c>
      <c r="V34" s="24">
        <f>+VLOOKUP($B34,'Report Data'!$A:$AG,V$7,0)</f>
        <v>9.9752747252747245</v>
      </c>
      <c r="W34" s="24">
        <f>+VLOOKUP($B34,'Report Data'!$A:$AG,W$7,0)</f>
        <v>4.9060966299487401</v>
      </c>
    </row>
    <row r="35" spans="2:23" x14ac:dyDescent="0.3">
      <c r="B35" s="20" t="s">
        <v>31</v>
      </c>
      <c r="C35" s="15" t="str">
        <f ca="1">+VLOOKUP($B35,'Users+Static Data'!$F:$H,C$7,0)</f>
        <v>563</v>
      </c>
      <c r="D35" s="17" t="str">
        <f>+VLOOKUP($B35,'Users+Static Data'!$K:$O,D$7,0)</f>
        <v>DMA</v>
      </c>
      <c r="E35" s="17" t="str">
        <f>+VLOOKUP($B35,'Users+Static Data'!$K:$O,E$7,0)</f>
        <v>BE</v>
      </c>
      <c r="F35" s="17" t="str">
        <f>+VLOOKUP($B35,'Users+Static Data'!$K:$O,F$7,0)</f>
        <v>MD</v>
      </c>
      <c r="G35" s="17" t="str">
        <f>+VLOOKUP($B35,'Users+Static Data'!$K:$O,G$7,0)</f>
        <v>MBP</v>
      </c>
      <c r="H35" s="17">
        <f ca="1">+VLOOKUP($B35,'Users+Static Data'!$F:$H,H$7,0)</f>
        <v>38</v>
      </c>
      <c r="I35" s="17">
        <f>+VLOOKUP($B35,'Report Data'!$A:$AG,I$7,0)</f>
        <v>6</v>
      </c>
      <c r="J35" s="17">
        <f>+VLOOKUP($B35,'Report Data'!$A:$AG,J$7,0)</f>
        <v>169.15473199795468</v>
      </c>
      <c r="K35" s="17">
        <f>+VLOOKUP($B35,'Report Data'!$A:$AG,K$7,0)</f>
        <v>374.44617366473773</v>
      </c>
      <c r="L35" s="17">
        <f>+VLOOKUP($B35,'Report Data'!$A:$AG,L$7,0)</f>
        <v>764.50765676353285</v>
      </c>
      <c r="M35" s="17">
        <f>+VLOOKUP($B35,'Report Data'!$A:$AG,M$7,0)</f>
        <v>3</v>
      </c>
      <c r="N35" s="17">
        <f>+VLOOKUP($B35,'Report Data'!$A:$AG,N$7,0)</f>
        <v>8256</v>
      </c>
      <c r="O35" s="17">
        <f>+VLOOKUP($B35,'Report Data'!$A:$AG,O$7,0)</f>
        <v>574</v>
      </c>
      <c r="P35" s="17">
        <f>+VLOOKUP($B35,'Report Data'!$A:$AG,P$7,0)</f>
        <v>4623</v>
      </c>
      <c r="Q35" s="17">
        <f>+VLOOKUP($B35,'Report Data'!$A:$AG,Q$7,0)</f>
        <v>7501</v>
      </c>
      <c r="R35" s="17">
        <f>+VLOOKUP($B35,'Report Data'!$A:$AG,R$7,0)</f>
        <v>3348</v>
      </c>
      <c r="S35" s="17">
        <f>+VLOOKUP($B35,'Report Data'!$A:$AG,S$7,0)</f>
        <v>4494</v>
      </c>
      <c r="T35" s="17">
        <f>+VLOOKUP($B35,'Report Data'!$A:$AG,T$7,0)</f>
        <v>89962</v>
      </c>
      <c r="U35" s="17">
        <f>+VLOOKUP($B35,'Report Data'!$A:$AG,U$7,0)</f>
        <v>31.903226938737305</v>
      </c>
      <c r="V35" s="24">
        <f>+VLOOKUP($B35,'Report Data'!$A:$AG,V$7,0)</f>
        <v>31.903226938737305</v>
      </c>
      <c r="W35" s="24">
        <f>+VLOOKUP($B35,'Report Data'!$A:$AG,W$7,0)</f>
        <v>4.9113937871922255</v>
      </c>
    </row>
    <row r="36" spans="2:23" x14ac:dyDescent="0.3">
      <c r="B36" s="20" t="s">
        <v>41</v>
      </c>
      <c r="C36" s="15" t="str">
        <f ca="1">+VLOOKUP($B36,'Users+Static Data'!$F:$H,C$7,0)</f>
        <v>981</v>
      </c>
      <c r="D36" s="17" t="str">
        <f>+VLOOKUP($B36,'Users+Static Data'!$K:$O,D$7,0)</f>
        <v>EOMM</v>
      </c>
      <c r="E36" s="17" t="str">
        <f>+VLOOKUP($B36,'Users+Static Data'!$K:$O,E$7,0)</f>
        <v>BE</v>
      </c>
      <c r="F36" s="17" t="str">
        <f>+VLOOKUP($B36,'Users+Static Data'!$K:$O,F$7,0)</f>
        <v>MD</v>
      </c>
      <c r="G36" s="17" t="str">
        <f>+VLOOKUP($B36,'Users+Static Data'!$K:$O,G$7,0)</f>
        <v>MBP+MBO</v>
      </c>
      <c r="H36" s="17">
        <f ca="1">+VLOOKUP($B36,'Users+Static Data'!$F:$H,H$7,0)</f>
        <v>118</v>
      </c>
      <c r="I36" s="17">
        <f>+VLOOKUP($B36,'Report Data'!$A:$AG,I$7,0)</f>
        <v>7</v>
      </c>
      <c r="J36" s="17">
        <f>+VLOOKUP($B36,'Report Data'!$A:$AG,J$7,0)</f>
        <v>35.513516215015549</v>
      </c>
      <c r="K36" s="17">
        <f>+VLOOKUP($B36,'Report Data'!$A:$AG,K$7,0)</f>
        <v>67.025698020612722</v>
      </c>
      <c r="L36" s="17">
        <f>+VLOOKUP($B36,'Report Data'!$A:$AG,L$7,0)</f>
        <v>203.94948736866874</v>
      </c>
      <c r="M36" s="17">
        <f>+VLOOKUP($B36,'Report Data'!$A:$AG,M$7,0)</f>
        <v>3</v>
      </c>
      <c r="N36" s="17">
        <f>+VLOOKUP($B36,'Report Data'!$A:$AG,N$7,0)</f>
        <v>4381</v>
      </c>
      <c r="O36" s="17">
        <f>+VLOOKUP($B36,'Report Data'!$A:$AG,O$7,0)</f>
        <v>64</v>
      </c>
      <c r="P36" s="17">
        <f>+VLOOKUP($B36,'Report Data'!$A:$AG,P$7,0)</f>
        <v>759</v>
      </c>
      <c r="Q36" s="17">
        <f>+VLOOKUP($B36,'Report Data'!$A:$AG,Q$7,0)</f>
        <v>3002</v>
      </c>
      <c r="R36" s="17">
        <f>+VLOOKUP($B36,'Report Data'!$A:$AG,R$7,0)</f>
        <v>1884</v>
      </c>
      <c r="S36" s="17">
        <f>+VLOOKUP($B36,'Report Data'!$A:$AG,S$7,0)</f>
        <v>4471</v>
      </c>
      <c r="T36" s="17">
        <f>+VLOOKUP($B36,'Report Data'!$A:$AG,T$7,0)</f>
        <v>90040</v>
      </c>
      <c r="U36" s="17">
        <f>+VLOOKUP($B36,'Report Data'!$A:$AG,U$7,0)</f>
        <v>10.051993128352558</v>
      </c>
      <c r="V36" s="24">
        <f>+VLOOKUP($B36,'Report Data'!$A:$AG,V$7,0)</f>
        <v>10.051993128352558</v>
      </c>
      <c r="W36" s="24">
        <f>+VLOOKUP($B36,'Report Data'!$A:$AG,W$7,0)</f>
        <v>4.9148471615720526</v>
      </c>
    </row>
    <row r="37" spans="2:23" x14ac:dyDescent="0.3">
      <c r="B37" s="20" t="s">
        <v>30</v>
      </c>
      <c r="C37" s="15" t="str">
        <f ca="1">+VLOOKUP($B37,'Users+Static Data'!$F:$H,C$7,0)</f>
        <v>562</v>
      </c>
      <c r="D37" s="17" t="str">
        <f>+VLOOKUP($B37,'Users+Static Data'!$K:$O,D$7,0)</f>
        <v>DMA</v>
      </c>
      <c r="E37" s="17" t="str">
        <f>+VLOOKUP($B37,'Users+Static Data'!$K:$O,E$7,0)</f>
        <v>BE</v>
      </c>
      <c r="F37" s="17" t="str">
        <f>+VLOOKUP($B37,'Users+Static Data'!$K:$O,F$7,0)</f>
        <v>MD</v>
      </c>
      <c r="G37" s="17" t="str">
        <f>+VLOOKUP($B37,'Users+Static Data'!$K:$O,G$7,0)</f>
        <v>MBP</v>
      </c>
      <c r="H37" s="17">
        <f ca="1">+VLOOKUP($B37,'Users+Static Data'!$F:$H,H$7,0)</f>
        <v>44</v>
      </c>
      <c r="I37" s="17">
        <f>+VLOOKUP($B37,'Report Data'!$A:$AG,I$7,0)</f>
        <v>7</v>
      </c>
      <c r="J37" s="17">
        <f>+VLOOKUP($B37,'Report Data'!$A:$AG,J$7,0)</f>
        <v>30.513843657259724</v>
      </c>
      <c r="K37" s="17">
        <f>+VLOOKUP($B37,'Report Data'!$A:$AG,K$7,0)</f>
        <v>45.802424802951073</v>
      </c>
      <c r="L37" s="17">
        <f>+VLOOKUP($B37,'Report Data'!$A:$AG,L$7,0)</f>
        <v>157.79767292611456</v>
      </c>
      <c r="M37" s="17">
        <f>+VLOOKUP($B37,'Report Data'!$A:$AG,M$7,0)</f>
        <v>3</v>
      </c>
      <c r="N37" s="17">
        <f>+VLOOKUP($B37,'Report Data'!$A:$AG,N$7,0)</f>
        <v>4617</v>
      </c>
      <c r="O37" s="17">
        <f>+VLOOKUP($B37,'Report Data'!$A:$AG,O$7,0)</f>
        <v>94</v>
      </c>
      <c r="P37" s="17">
        <f>+VLOOKUP($B37,'Report Data'!$A:$AG,P$7,0)</f>
        <v>429</v>
      </c>
      <c r="Q37" s="17">
        <f>+VLOOKUP($B37,'Report Data'!$A:$AG,Q$7,0)</f>
        <v>2364</v>
      </c>
      <c r="R37" s="17">
        <f>+VLOOKUP($B37,'Report Data'!$A:$AG,R$7,0)</f>
        <v>1873</v>
      </c>
      <c r="S37" s="17">
        <f>+VLOOKUP($B37,'Report Data'!$A:$AG,S$7,0)</f>
        <v>4486</v>
      </c>
      <c r="T37" s="17">
        <f>+VLOOKUP($B37,'Report Data'!$A:$AG,T$7,0)</f>
        <v>89969</v>
      </c>
      <c r="U37" s="17">
        <f>+VLOOKUP($B37,'Report Data'!$A:$AG,U$7,0)</f>
        <v>11.066750114057767</v>
      </c>
      <c r="V37" s="24">
        <f>+VLOOKUP($B37,'Report Data'!$A:$AG,V$7,0)</f>
        <v>11.066750114057767</v>
      </c>
      <c r="W37" s="24">
        <f>+VLOOKUP($B37,'Report Data'!$A:$AG,W$7,0)</f>
        <v>4.9077569277765658</v>
      </c>
    </row>
    <row r="38" spans="2:23" x14ac:dyDescent="0.3">
      <c r="B38" s="20" t="s">
        <v>17</v>
      </c>
      <c r="C38" s="16" t="str">
        <f ca="1">+VLOOKUP($B38,'Users+Static Data'!$F:$H,C$7,0)</f>
        <v>1118</v>
      </c>
      <c r="D38" s="18" t="str">
        <f>+VLOOKUP($B38,'Users+Static Data'!$K:$O,D$7,0)</f>
        <v>DMA</v>
      </c>
      <c r="E38" s="18" t="str">
        <f>+VLOOKUP($B38,'Users+Static Data'!$K:$O,E$7,0)</f>
        <v>BE</v>
      </c>
      <c r="F38" s="18" t="str">
        <f>+VLOOKUP($B38,'Users+Static Data'!$K:$O,F$7,0)</f>
        <v>MD</v>
      </c>
      <c r="G38" s="18" t="str">
        <f>+VLOOKUP($B38,'Users+Static Data'!$K:$O,G$7,0)</f>
        <v>MBP</v>
      </c>
      <c r="H38" s="18">
        <f ca="1">+VLOOKUP($B38,'Users+Static Data'!$F:$H,H$7,0)</f>
        <v>37</v>
      </c>
      <c r="I38" s="18">
        <f>+VLOOKUP($B38,'Report Data'!$A:$AG,I$7,0)</f>
        <v>7</v>
      </c>
      <c r="J38" s="18">
        <f>+VLOOKUP($B38,'Report Data'!$A:$AG,J$7,0)</f>
        <v>106.75634670104927</v>
      </c>
      <c r="K38" s="18">
        <f>+VLOOKUP($B38,'Report Data'!$A:$AG,K$7,0)</f>
        <v>220.83176090278428</v>
      </c>
      <c r="L38" s="18">
        <f>+VLOOKUP($B38,'Report Data'!$A:$AG,L$7,0)</f>
        <v>700.16064199156017</v>
      </c>
      <c r="M38" s="18">
        <f>+VLOOKUP($B38,'Report Data'!$A:$AG,M$7,0)</f>
        <v>3</v>
      </c>
      <c r="N38" s="18">
        <f>+VLOOKUP($B38,'Report Data'!$A:$AG,N$7,0)</f>
        <v>10113</v>
      </c>
      <c r="O38" s="18">
        <f>+VLOOKUP($B38,'Report Data'!$A:$AG,O$7,0)</f>
        <v>172</v>
      </c>
      <c r="P38" s="18">
        <f>+VLOOKUP($B38,'Report Data'!$A:$AG,P$7,0)</f>
        <v>3392</v>
      </c>
      <c r="Q38" s="18">
        <f>+VLOOKUP($B38,'Report Data'!$A:$AG,Q$7,0)</f>
        <v>9113</v>
      </c>
      <c r="R38" s="18">
        <f>+VLOOKUP($B38,'Report Data'!$A:$AG,R$7,0)</f>
        <v>1777</v>
      </c>
      <c r="S38" s="18">
        <f>+VLOOKUP($B38,'Report Data'!$A:$AG,S$7,0)</f>
        <v>4480</v>
      </c>
      <c r="T38" s="18">
        <f>+VLOOKUP($B38,'Report Data'!$A:$AG,T$7,0)</f>
        <v>89968</v>
      </c>
      <c r="U38" s="18">
        <f>+VLOOKUP($B38,'Report Data'!$A:$AG,U$7,0)</f>
        <v>16.170643833052591</v>
      </c>
      <c r="V38" s="24">
        <f>+VLOOKUP($B38,'Report Data'!$A:$AG,V$7,0)</f>
        <v>16.170643833052591</v>
      </c>
      <c r="W38" s="24">
        <f>+VLOOKUP($B38,'Report Data'!$A:$AG,W$7,0)</f>
        <v>4.9125259364420666</v>
      </c>
    </row>
    <row r="39" spans="2:23" x14ac:dyDescent="0.3">
      <c r="C39" s="13"/>
      <c r="D39" s="13"/>
      <c r="E39" s="13"/>
      <c r="F39" s="13"/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</row>
  </sheetData>
  <autoFilter ref="B8:W38" xr:uid="{7DFF8785-B9F4-4C0E-9A61-976B2F786FD7}">
    <sortState xmlns:xlrd2="http://schemas.microsoft.com/office/spreadsheetml/2017/richdata2" ref="B9:W38">
      <sortCondition ref="M8:M38"/>
    </sortState>
  </autoFilter>
  <conditionalFormatting sqref="D1:G1048576">
    <cfRule type="expression" dxfId="9" priority="20">
      <formula>$D1="JAVA 21"</formula>
    </cfRule>
    <cfRule type="expression" dxfId="8" priority="21">
      <formula>$D1="ALGO"</formula>
    </cfRule>
    <cfRule type="expression" dxfId="7" priority="22">
      <formula>$D1="EOMM"</formula>
    </cfRule>
    <cfRule type="expression" dxfId="6" priority="23">
      <formula>$D1="DMA"</formula>
    </cfRule>
  </conditionalFormatting>
  <conditionalFormatting sqref="D1:W1048576">
    <cfRule type="expression" dxfId="5" priority="14">
      <formula>$D1="JAVA 21"</formula>
    </cfRule>
  </conditionalFormatting>
  <conditionalFormatting sqref="I9:I38">
    <cfRule type="expression" dxfId="4" priority="13">
      <formula>I9=MIN(I$9:I$38)</formula>
    </cfRule>
  </conditionalFormatting>
  <conditionalFormatting sqref="J9:J38">
    <cfRule type="expression" dxfId="3" priority="12">
      <formula>J9=MIN($J$9:J$38)</formula>
    </cfRule>
    <cfRule type="colorScale" priority="25">
      <colorScale>
        <cfvo type="min"/>
        <cfvo type="max"/>
        <color rgb="FFFCFCFF"/>
        <color rgb="FFF8696B"/>
      </colorScale>
    </cfRule>
  </conditionalFormatting>
  <conditionalFormatting sqref="K9:K38">
    <cfRule type="colorScale" priority="16">
      <colorScale>
        <cfvo type="min"/>
        <cfvo type="max"/>
        <color rgb="FFFCFCFF"/>
        <color rgb="FFF8696B"/>
      </colorScale>
    </cfRule>
  </conditionalFormatting>
  <conditionalFormatting sqref="K9:L38">
    <cfRule type="expression" dxfId="2" priority="10">
      <formula>K9=MIN(K$9:K$38)</formula>
    </cfRule>
  </conditionalFormatting>
  <conditionalFormatting sqref="N9:S38">
    <cfRule type="expression" dxfId="1" priority="4">
      <formula>N9=MIN(N$9:N$38)</formula>
    </cfRule>
  </conditionalFormatting>
  <conditionalFormatting sqref="O9:O38">
    <cfRule type="colorScale" priority="19">
      <colorScale>
        <cfvo type="min"/>
        <cfvo type="max"/>
        <color rgb="FFFCFCFF"/>
        <color rgb="FFF8696B"/>
      </colorScale>
    </cfRule>
  </conditionalFormatting>
  <conditionalFormatting sqref="P9:P38">
    <cfRule type="colorScale" priority="18">
      <colorScale>
        <cfvo type="min"/>
        <cfvo type="max"/>
        <color rgb="FFFCFCFF"/>
        <color rgb="FFF8696B"/>
      </colorScale>
    </cfRule>
  </conditionalFormatting>
  <conditionalFormatting sqref="Q9:Q38">
    <cfRule type="colorScale" priority="17">
      <colorScale>
        <cfvo type="min"/>
        <cfvo type="max"/>
        <color rgb="FFFCFCFF"/>
        <color rgb="FFF8696B"/>
      </colorScale>
    </cfRule>
  </conditionalFormatting>
  <conditionalFormatting sqref="R9:R38">
    <cfRule type="colorScale" priority="24">
      <colorScale>
        <cfvo type="num" val="2000"/>
        <cfvo type="num" val="8000"/>
        <color rgb="FFFCFCFF"/>
        <color rgb="FFF8696B"/>
      </colorScale>
    </cfRule>
  </conditionalFormatting>
  <conditionalFormatting sqref="U9:V38">
    <cfRule type="expression" dxfId="0" priority="1">
      <formula>U9=MIN(U$9:U$38)</formula>
    </cfRule>
    <cfRule type="colorScale" priority="1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C3" sqref="C3"/>
    </sheetView>
  </sheetViews>
  <sheetFormatPr baseColWidth="10"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>
    <row r="1" spans="1:16" x14ac:dyDescent="0.3">
      <c r="A1" s="3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213</v>
      </c>
      <c r="O1" s="3" t="s">
        <v>214</v>
      </c>
      <c r="P1" s="3" t="s">
        <v>215</v>
      </c>
    </row>
    <row r="2" spans="1:16" x14ac:dyDescent="0.3">
      <c r="A2" s="3" t="s">
        <v>13</v>
      </c>
      <c r="B2" s="5">
        <v>13.128655565729531</v>
      </c>
      <c r="C2" s="5">
        <v>18.199082648589872</v>
      </c>
      <c r="D2" s="5">
        <v>52.659124374783396</v>
      </c>
      <c r="E2" s="3">
        <v>3846</v>
      </c>
      <c r="F2" s="3">
        <v>1</v>
      </c>
      <c r="G2" s="3">
        <v>0</v>
      </c>
      <c r="H2" s="3">
        <v>59</v>
      </c>
      <c r="I2" s="3">
        <v>165</v>
      </c>
      <c r="J2" s="3">
        <v>351</v>
      </c>
      <c r="K2" s="3">
        <v>4</v>
      </c>
      <c r="L2" s="3">
        <v>4390</v>
      </c>
      <c r="M2" s="3">
        <v>88461</v>
      </c>
      <c r="N2" s="5">
        <v>6.2009848818260753</v>
      </c>
      <c r="O2" s="3">
        <v>6.2009848818260753</v>
      </c>
      <c r="P2" s="3">
        <v>4.9104079933388842</v>
      </c>
    </row>
    <row r="3" spans="1:16" x14ac:dyDescent="0.3">
      <c r="A3" s="3" t="s">
        <v>14</v>
      </c>
      <c r="B3" s="5">
        <v>20.5456081456615</v>
      </c>
      <c r="C3" s="5">
        <v>35.692398934370772</v>
      </c>
      <c r="D3" s="5">
        <v>80.386114376550807</v>
      </c>
      <c r="E3" s="3">
        <v>1619</v>
      </c>
      <c r="F3" s="3">
        <v>2</v>
      </c>
      <c r="G3" s="3">
        <v>0</v>
      </c>
      <c r="H3" s="3">
        <v>68</v>
      </c>
      <c r="I3" s="3">
        <v>320</v>
      </c>
      <c r="J3" s="3">
        <v>1221</v>
      </c>
      <c r="K3" s="3">
        <v>6</v>
      </c>
      <c r="L3" s="3">
        <v>4462</v>
      </c>
      <c r="M3" s="3">
        <v>89962</v>
      </c>
      <c r="N3" s="5">
        <v>8.7462690058479531</v>
      </c>
      <c r="O3" s="3">
        <v>8.7462690058479531</v>
      </c>
      <c r="P3" s="3">
        <v>4.9073750818241324</v>
      </c>
    </row>
    <row r="4" spans="1:16" x14ac:dyDescent="0.3">
      <c r="A4" s="3" t="s">
        <v>15</v>
      </c>
      <c r="B4" s="5">
        <v>12.049745989750658</v>
      </c>
      <c r="C4" s="5">
        <v>17.435461380046149</v>
      </c>
      <c r="D4" s="5">
        <v>32.450678710295193</v>
      </c>
      <c r="E4" s="3">
        <v>1198</v>
      </c>
      <c r="F4" s="3">
        <v>1</v>
      </c>
      <c r="G4" s="3">
        <v>0</v>
      </c>
      <c r="H4" s="3">
        <v>52</v>
      </c>
      <c r="I4" s="3">
        <v>162</v>
      </c>
      <c r="J4" s="3">
        <v>365</v>
      </c>
      <c r="K4" s="3">
        <v>4</v>
      </c>
      <c r="L4" s="3">
        <v>4434</v>
      </c>
      <c r="M4" s="3">
        <v>89957</v>
      </c>
      <c r="N4" s="5">
        <v>5.9511242589712712</v>
      </c>
      <c r="O4" s="3">
        <v>5.9511242589712712</v>
      </c>
      <c r="P4" s="3">
        <v>4.9079055049375304</v>
      </c>
    </row>
    <row r="5" spans="1:16" x14ac:dyDescent="0.3">
      <c r="A5" s="3" t="s">
        <v>16</v>
      </c>
      <c r="B5" s="5">
        <v>12.455289161581469</v>
      </c>
      <c r="C5" s="5">
        <v>17.894263806355529</v>
      </c>
      <c r="D5" s="5">
        <v>32.497359634164091</v>
      </c>
      <c r="E5" s="3">
        <v>1197</v>
      </c>
      <c r="F5" s="3">
        <v>2</v>
      </c>
      <c r="G5" s="3">
        <v>0</v>
      </c>
      <c r="H5" s="3">
        <v>52</v>
      </c>
      <c r="I5" s="3">
        <v>163</v>
      </c>
      <c r="J5" s="3">
        <v>365</v>
      </c>
      <c r="K5" s="3">
        <v>5</v>
      </c>
      <c r="L5" s="3">
        <v>4479</v>
      </c>
      <c r="M5" s="3">
        <v>89967</v>
      </c>
      <c r="N5" s="5">
        <v>6.3169099756691001</v>
      </c>
      <c r="O5" s="3">
        <v>6.3169099756691001</v>
      </c>
      <c r="P5" s="3">
        <v>4.9073801341842582</v>
      </c>
    </row>
    <row r="6" spans="1:16" x14ac:dyDescent="0.3">
      <c r="A6" s="3" t="s">
        <v>17</v>
      </c>
      <c r="B6" s="5">
        <v>106.75634670104927</v>
      </c>
      <c r="C6" s="5">
        <v>220.83176090278428</v>
      </c>
      <c r="D6" s="5">
        <v>700.16064199156017</v>
      </c>
      <c r="E6" s="3">
        <v>10113</v>
      </c>
      <c r="F6" s="3">
        <v>3</v>
      </c>
      <c r="G6" s="3">
        <v>0</v>
      </c>
      <c r="H6" s="3">
        <v>172</v>
      </c>
      <c r="I6" s="3">
        <v>3392</v>
      </c>
      <c r="J6" s="3">
        <v>9113</v>
      </c>
      <c r="K6" s="3">
        <v>7</v>
      </c>
      <c r="L6" s="3">
        <v>4480</v>
      </c>
      <c r="M6" s="3">
        <v>89968</v>
      </c>
      <c r="N6" s="5">
        <v>16.170643833052591</v>
      </c>
      <c r="O6" s="3">
        <v>16.170643833052591</v>
      </c>
      <c r="P6" s="3">
        <v>4.9125259364420666</v>
      </c>
    </row>
    <row r="7" spans="1:16" x14ac:dyDescent="0.3">
      <c r="A7" s="3" t="s">
        <v>18</v>
      </c>
      <c r="B7" s="5">
        <v>19.567322323044969</v>
      </c>
      <c r="C7" s="5">
        <v>27.833111808810205</v>
      </c>
      <c r="D7" s="5">
        <v>107.96433866657914</v>
      </c>
      <c r="E7" s="3">
        <v>3068</v>
      </c>
      <c r="F7" s="3">
        <v>2</v>
      </c>
      <c r="G7" s="3">
        <v>0</v>
      </c>
      <c r="H7" s="3">
        <v>33</v>
      </c>
      <c r="I7" s="3">
        <v>378</v>
      </c>
      <c r="J7" s="3">
        <v>1874</v>
      </c>
      <c r="K7" s="3">
        <v>5</v>
      </c>
      <c r="L7" s="3">
        <v>4395</v>
      </c>
      <c r="M7" s="3">
        <v>90037</v>
      </c>
      <c r="N7" s="5">
        <v>7.0214731089885802</v>
      </c>
      <c r="O7" s="3">
        <v>7.0214731089885802</v>
      </c>
      <c r="P7" s="3">
        <v>4.9136105653787379</v>
      </c>
    </row>
    <row r="8" spans="1:16" x14ac:dyDescent="0.3">
      <c r="A8" s="3" t="s">
        <v>19</v>
      </c>
      <c r="B8" s="5">
        <v>24.600135505870071</v>
      </c>
      <c r="C8" s="5">
        <v>49.871035179833385</v>
      </c>
      <c r="D8" s="5">
        <v>154.10781115476712</v>
      </c>
      <c r="E8" s="3">
        <v>4009</v>
      </c>
      <c r="F8" s="3">
        <v>2</v>
      </c>
      <c r="G8" s="3">
        <v>0</v>
      </c>
      <c r="H8" s="3">
        <v>31</v>
      </c>
      <c r="I8" s="3">
        <v>567</v>
      </c>
      <c r="J8" s="3">
        <v>2465</v>
      </c>
      <c r="K8" s="3">
        <v>5</v>
      </c>
      <c r="L8" s="3">
        <v>4394</v>
      </c>
      <c r="M8" s="3">
        <v>90033</v>
      </c>
      <c r="N8" s="5">
        <v>6.4984995154076994</v>
      </c>
      <c r="O8" s="3">
        <v>6.4984995154076994</v>
      </c>
      <c r="P8" s="3">
        <v>4.9147333369725423</v>
      </c>
    </row>
    <row r="9" spans="1:16" x14ac:dyDescent="0.3">
      <c r="A9" s="3" t="s">
        <v>20</v>
      </c>
      <c r="B9" s="5">
        <v>25.533418480675255</v>
      </c>
      <c r="C9" s="5">
        <v>35.102675975626333</v>
      </c>
      <c r="D9" s="5">
        <v>168.07802773009811</v>
      </c>
      <c r="E9" s="3">
        <v>4780</v>
      </c>
      <c r="F9" s="3">
        <v>2</v>
      </c>
      <c r="G9" s="3">
        <v>0</v>
      </c>
      <c r="H9" s="3">
        <v>38</v>
      </c>
      <c r="I9" s="3">
        <v>460</v>
      </c>
      <c r="J9" s="3">
        <v>3006</v>
      </c>
      <c r="K9" s="3">
        <v>6</v>
      </c>
      <c r="L9" s="3">
        <v>4465</v>
      </c>
      <c r="M9" s="3">
        <v>90040</v>
      </c>
      <c r="N9" s="5">
        <v>7.6534852468594803</v>
      </c>
      <c r="O9" s="3">
        <v>7.6534852468594803</v>
      </c>
      <c r="P9" s="3">
        <v>4.9153837755213452</v>
      </c>
    </row>
    <row r="10" spans="1:16" x14ac:dyDescent="0.3">
      <c r="A10" s="3" t="s">
        <v>21</v>
      </c>
      <c r="B10" s="5">
        <v>10.146317603246068</v>
      </c>
      <c r="C10" s="5">
        <v>14.896867420393104</v>
      </c>
      <c r="D10" s="5">
        <v>31.432731509820858</v>
      </c>
      <c r="E10" s="3">
        <v>1302</v>
      </c>
      <c r="F10" s="3">
        <v>1</v>
      </c>
      <c r="G10" s="3">
        <v>0</v>
      </c>
      <c r="H10" s="3">
        <v>39</v>
      </c>
      <c r="I10" s="3">
        <v>148</v>
      </c>
      <c r="J10" s="3">
        <v>360</v>
      </c>
      <c r="K10" s="3">
        <v>3</v>
      </c>
      <c r="L10" s="3">
        <v>4449</v>
      </c>
      <c r="M10" s="3">
        <v>89955</v>
      </c>
      <c r="N10" s="5">
        <v>4.7095993263630627</v>
      </c>
      <c r="O10" s="3">
        <v>4.7095993263630627</v>
      </c>
      <c r="P10" s="3">
        <v>4.9080641641204714</v>
      </c>
    </row>
    <row r="11" spans="1:16" x14ac:dyDescent="0.3">
      <c r="A11" s="3" t="s">
        <v>22</v>
      </c>
      <c r="B11" s="5">
        <v>10.768762091125392</v>
      </c>
      <c r="C11" s="5">
        <v>14.610419223701854</v>
      </c>
      <c r="D11" s="5">
        <v>27.945862553144888</v>
      </c>
      <c r="E11" s="3">
        <v>1086</v>
      </c>
      <c r="F11" s="3">
        <v>1</v>
      </c>
      <c r="G11" s="3">
        <v>0</v>
      </c>
      <c r="H11" s="3">
        <v>41</v>
      </c>
      <c r="I11" s="3">
        <v>150</v>
      </c>
      <c r="J11" s="3">
        <v>311</v>
      </c>
      <c r="K11" s="3">
        <v>4</v>
      </c>
      <c r="L11" s="3">
        <v>4485</v>
      </c>
      <c r="M11" s="3">
        <v>89942</v>
      </c>
      <c r="N11" s="5">
        <v>5.5017728214189594</v>
      </c>
      <c r="O11" s="3">
        <v>5.5017728214189594</v>
      </c>
      <c r="P11" s="3">
        <v>4.9052137870855148</v>
      </c>
    </row>
    <row r="12" spans="1:16" x14ac:dyDescent="0.3">
      <c r="A12" s="3" t="s">
        <v>23</v>
      </c>
      <c r="B12" s="5">
        <v>32.031340929788321</v>
      </c>
      <c r="C12" s="5">
        <v>88.727900209036378</v>
      </c>
      <c r="D12" s="5">
        <v>164.09705245391575</v>
      </c>
      <c r="E12" s="3">
        <v>2561</v>
      </c>
      <c r="F12" s="3">
        <v>3</v>
      </c>
      <c r="G12" s="3">
        <v>0</v>
      </c>
      <c r="H12" s="3">
        <v>50</v>
      </c>
      <c r="I12" s="3">
        <v>855</v>
      </c>
      <c r="J12" s="3">
        <v>2106</v>
      </c>
      <c r="K12" s="3">
        <v>6</v>
      </c>
      <c r="L12" s="3">
        <v>4493</v>
      </c>
      <c r="M12" s="3">
        <v>90042</v>
      </c>
      <c r="N12" s="5">
        <v>8.3917053384609996</v>
      </c>
      <c r="O12" s="3">
        <v>8.3917053384609996</v>
      </c>
      <c r="P12" s="3">
        <v>4.9168350352208812</v>
      </c>
    </row>
    <row r="13" spans="1:16" x14ac:dyDescent="0.3">
      <c r="A13" s="3" t="s">
        <v>24</v>
      </c>
      <c r="B13" s="5">
        <v>26.931995379728559</v>
      </c>
      <c r="C13" s="5">
        <v>35.308405290811514</v>
      </c>
      <c r="D13" s="5">
        <v>142.03841811845169</v>
      </c>
      <c r="E13" s="3">
        <v>3825</v>
      </c>
      <c r="F13" s="3">
        <v>3</v>
      </c>
      <c r="G13" s="3">
        <v>0</v>
      </c>
      <c r="H13" s="3">
        <v>52</v>
      </c>
      <c r="I13" s="3">
        <v>516</v>
      </c>
      <c r="J13" s="3">
        <v>2179</v>
      </c>
      <c r="K13" s="3">
        <v>6</v>
      </c>
      <c r="L13" s="3">
        <v>4490</v>
      </c>
      <c r="M13" s="3">
        <v>90038</v>
      </c>
      <c r="N13" s="5">
        <v>8.9363749006405762</v>
      </c>
      <c r="O13" s="3">
        <v>8.9363749006405762</v>
      </c>
      <c r="P13" s="3">
        <v>4.9190340909090908</v>
      </c>
    </row>
    <row r="14" spans="1:16" x14ac:dyDescent="0.3">
      <c r="A14" s="3" t="s">
        <v>25</v>
      </c>
      <c r="B14" s="5">
        <v>22.32833931209116</v>
      </c>
      <c r="C14" s="5">
        <v>35.184319739093525</v>
      </c>
      <c r="D14" s="5">
        <v>112.30155543412306</v>
      </c>
      <c r="E14" s="3">
        <v>3536</v>
      </c>
      <c r="F14" s="3">
        <v>2</v>
      </c>
      <c r="G14" s="3">
        <v>0</v>
      </c>
      <c r="H14" s="3">
        <v>34</v>
      </c>
      <c r="I14" s="3">
        <v>511</v>
      </c>
      <c r="J14" s="3">
        <v>1628</v>
      </c>
      <c r="K14" s="3">
        <v>6</v>
      </c>
      <c r="L14" s="3">
        <v>4443</v>
      </c>
      <c r="M14" s="3">
        <v>90041</v>
      </c>
      <c r="N14" s="5">
        <v>7.7629150213790039</v>
      </c>
      <c r="O14" s="3">
        <v>7.7629150213790039</v>
      </c>
      <c r="P14" s="3">
        <v>4.9178546070238678</v>
      </c>
    </row>
    <row r="15" spans="1:16" x14ac:dyDescent="0.3">
      <c r="A15" s="3" t="s">
        <v>26</v>
      </c>
      <c r="B15" s="5">
        <v>23.880619724566859</v>
      </c>
      <c r="C15" s="5">
        <v>40.522548465526455</v>
      </c>
      <c r="D15" s="5">
        <v>147.79184568527364</v>
      </c>
      <c r="E15" s="3">
        <v>3755</v>
      </c>
      <c r="F15" s="3">
        <v>3</v>
      </c>
      <c r="G15" s="3">
        <v>0</v>
      </c>
      <c r="H15" s="3">
        <v>31</v>
      </c>
      <c r="I15" s="3">
        <v>487</v>
      </c>
      <c r="J15" s="3">
        <v>2151</v>
      </c>
      <c r="K15" s="3">
        <v>6</v>
      </c>
      <c r="L15" s="3">
        <v>4393</v>
      </c>
      <c r="M15" s="3">
        <v>90040</v>
      </c>
      <c r="N15" s="5">
        <v>7.4264597709201725</v>
      </c>
      <c r="O15" s="3">
        <v>7.4264597709201725</v>
      </c>
      <c r="P15" s="3">
        <v>4.9186059215557743</v>
      </c>
    </row>
    <row r="16" spans="1:16" x14ac:dyDescent="0.3">
      <c r="A16" s="3" t="s">
        <v>27</v>
      </c>
      <c r="B16" s="5">
        <v>7.5603994046693472</v>
      </c>
      <c r="C16" s="5">
        <v>8.1812933482683317</v>
      </c>
      <c r="D16" s="5">
        <v>9.9737009223114281</v>
      </c>
      <c r="E16" s="3">
        <v>537</v>
      </c>
      <c r="F16" s="3">
        <v>2</v>
      </c>
      <c r="G16" s="3">
        <v>0</v>
      </c>
      <c r="H16" s="3">
        <v>17</v>
      </c>
      <c r="I16" s="3">
        <v>43</v>
      </c>
      <c r="J16" s="3">
        <v>115</v>
      </c>
      <c r="K16" s="3">
        <v>5</v>
      </c>
      <c r="L16" s="3">
        <v>4299</v>
      </c>
      <c r="M16" s="3">
        <v>90034</v>
      </c>
      <c r="N16" s="5">
        <v>6.1266927159269846</v>
      </c>
      <c r="O16" s="3">
        <v>6.1266927159269846</v>
      </c>
      <c r="P16" s="3">
        <v>4.9102312390924956</v>
      </c>
    </row>
    <row r="17" spans="1:16" x14ac:dyDescent="0.3">
      <c r="A17" s="3" t="s">
        <v>28</v>
      </c>
      <c r="B17" s="5">
        <v>7.6578146519170112</v>
      </c>
      <c r="C17" s="5">
        <v>8.387155465267675</v>
      </c>
      <c r="D17" s="5">
        <v>9.7147339836522306</v>
      </c>
      <c r="E17" s="3">
        <v>527</v>
      </c>
      <c r="F17" s="3">
        <v>2</v>
      </c>
      <c r="G17" s="3">
        <v>0</v>
      </c>
      <c r="H17" s="3">
        <v>18</v>
      </c>
      <c r="I17" s="3">
        <v>44</v>
      </c>
      <c r="J17" s="3">
        <v>112</v>
      </c>
      <c r="K17" s="3">
        <v>6</v>
      </c>
      <c r="L17" s="3">
        <v>4107</v>
      </c>
      <c r="M17" s="3">
        <v>90036</v>
      </c>
      <c r="N17" s="5">
        <v>6.2330761442586322</v>
      </c>
      <c r="O17" s="3">
        <v>6.2330761442586322</v>
      </c>
      <c r="P17" s="3">
        <v>4.9100725309483559</v>
      </c>
    </row>
    <row r="18" spans="1:16" x14ac:dyDescent="0.3">
      <c r="A18" s="3" t="s">
        <v>29</v>
      </c>
      <c r="B18" s="5">
        <v>7.8359064353466472</v>
      </c>
      <c r="C18" s="5">
        <v>9.1212263697351599</v>
      </c>
      <c r="D18" s="5">
        <v>13.820147853015465</v>
      </c>
      <c r="E18" s="3">
        <v>439</v>
      </c>
      <c r="F18" s="3">
        <v>2</v>
      </c>
      <c r="G18" s="3">
        <v>0</v>
      </c>
      <c r="H18" s="3">
        <v>19</v>
      </c>
      <c r="I18" s="3">
        <v>84</v>
      </c>
      <c r="J18" s="3">
        <v>156</v>
      </c>
      <c r="K18" s="3">
        <v>5</v>
      </c>
      <c r="L18" s="3">
        <v>4332</v>
      </c>
      <c r="M18" s="3">
        <v>90034</v>
      </c>
      <c r="N18" s="5">
        <v>5.4249842477421764</v>
      </c>
      <c r="O18" s="3">
        <v>5.4249842477421764</v>
      </c>
      <c r="P18" s="3">
        <v>4.9096957138183006</v>
      </c>
    </row>
    <row r="19" spans="1:16" x14ac:dyDescent="0.3">
      <c r="A19" s="3" t="s">
        <v>30</v>
      </c>
      <c r="B19" s="5">
        <v>30.513843657259724</v>
      </c>
      <c r="C19" s="5">
        <v>45.802424802951073</v>
      </c>
      <c r="D19" s="5">
        <v>157.79767292611456</v>
      </c>
      <c r="E19" s="3">
        <v>4617</v>
      </c>
      <c r="F19" s="3">
        <v>3</v>
      </c>
      <c r="G19" s="3">
        <v>0</v>
      </c>
      <c r="H19" s="3">
        <v>94</v>
      </c>
      <c r="I19" s="3">
        <v>429</v>
      </c>
      <c r="J19" s="3">
        <v>2364</v>
      </c>
      <c r="K19" s="3">
        <v>7</v>
      </c>
      <c r="L19" s="3">
        <v>4486</v>
      </c>
      <c r="M19" s="3">
        <v>89969</v>
      </c>
      <c r="N19" s="5">
        <v>11.066750114057767</v>
      </c>
      <c r="O19" s="3">
        <v>11.066750114057767</v>
      </c>
      <c r="P19" s="3">
        <v>4.9077569277765658</v>
      </c>
    </row>
    <row r="20" spans="1:16" x14ac:dyDescent="0.3">
      <c r="A20" s="3" t="s">
        <v>31</v>
      </c>
      <c r="B20" s="5">
        <v>169.15473199795468</v>
      </c>
      <c r="C20" s="5">
        <v>374.44617366473773</v>
      </c>
      <c r="D20" s="5">
        <v>764.50765676353285</v>
      </c>
      <c r="E20" s="3">
        <v>8256</v>
      </c>
      <c r="F20" s="3">
        <v>3</v>
      </c>
      <c r="G20" s="3">
        <v>0</v>
      </c>
      <c r="H20" s="3">
        <v>574</v>
      </c>
      <c r="I20" s="3">
        <v>4623</v>
      </c>
      <c r="J20" s="3">
        <v>7501</v>
      </c>
      <c r="K20" s="3">
        <v>6</v>
      </c>
      <c r="L20" s="3">
        <v>4494</v>
      </c>
      <c r="M20" s="3">
        <v>89962</v>
      </c>
      <c r="N20" s="5">
        <v>31.903226938737305</v>
      </c>
      <c r="O20" s="3">
        <v>31.903226938737305</v>
      </c>
      <c r="P20" s="3">
        <v>4.9113937871922255</v>
      </c>
    </row>
    <row r="21" spans="1:16" x14ac:dyDescent="0.3">
      <c r="A21" s="3" t="s">
        <v>32</v>
      </c>
      <c r="B21" s="5">
        <v>147.80869700540228</v>
      </c>
      <c r="C21" s="5">
        <v>243.42877716477017</v>
      </c>
      <c r="D21" s="5">
        <v>731.97101279195351</v>
      </c>
      <c r="E21" s="3">
        <v>9164</v>
      </c>
      <c r="F21" s="3">
        <v>2</v>
      </c>
      <c r="G21" s="3">
        <v>0</v>
      </c>
      <c r="H21" s="3">
        <v>459</v>
      </c>
      <c r="I21" s="3">
        <v>3700</v>
      </c>
      <c r="J21" s="3">
        <v>8205</v>
      </c>
      <c r="K21" s="3">
        <v>7</v>
      </c>
      <c r="L21" s="3">
        <v>4496</v>
      </c>
      <c r="M21" s="3">
        <v>89962</v>
      </c>
      <c r="N21" s="5">
        <v>31.507886176959257</v>
      </c>
      <c r="O21" s="3">
        <v>31.507886176959257</v>
      </c>
      <c r="P21" s="3">
        <v>4.9063045375218151</v>
      </c>
    </row>
    <row r="22" spans="1:16" x14ac:dyDescent="0.3">
      <c r="A22" s="3" t="s">
        <v>33</v>
      </c>
      <c r="B22" s="5">
        <v>68.458641769478717</v>
      </c>
      <c r="C22" s="5">
        <v>104.57475605626428</v>
      </c>
      <c r="D22" s="5">
        <v>392.71118198124543</v>
      </c>
      <c r="E22" s="3">
        <v>6250</v>
      </c>
      <c r="F22" s="3">
        <v>2</v>
      </c>
      <c r="G22" s="3">
        <v>0</v>
      </c>
      <c r="H22" s="3">
        <v>204</v>
      </c>
      <c r="I22" s="3">
        <v>1473</v>
      </c>
      <c r="J22" s="3">
        <v>5539</v>
      </c>
      <c r="K22" s="3">
        <v>5</v>
      </c>
      <c r="L22" s="3">
        <v>4478</v>
      </c>
      <c r="M22" s="3">
        <v>89970</v>
      </c>
      <c r="N22" s="5">
        <v>16.515042343143218</v>
      </c>
      <c r="O22" s="3">
        <v>16.515042343143218</v>
      </c>
      <c r="P22" s="3">
        <v>4.9032644830780967</v>
      </c>
    </row>
    <row r="23" spans="1:16" x14ac:dyDescent="0.3">
      <c r="A23" s="3" t="s">
        <v>34</v>
      </c>
      <c r="B23" s="5">
        <v>11.729608156737305</v>
      </c>
      <c r="C23" s="5">
        <v>15.599905119980741</v>
      </c>
      <c r="D23" s="5">
        <v>24.774866683324547</v>
      </c>
      <c r="E23" s="3">
        <v>782</v>
      </c>
      <c r="F23" s="3">
        <v>2</v>
      </c>
      <c r="G23" s="3">
        <v>0</v>
      </c>
      <c r="H23" s="3">
        <v>35</v>
      </c>
      <c r="I23" s="3">
        <v>120</v>
      </c>
      <c r="J23" s="3">
        <v>304</v>
      </c>
      <c r="K23" s="3">
        <v>6</v>
      </c>
      <c r="L23" s="3">
        <v>4451</v>
      </c>
      <c r="M23" s="3">
        <v>90036</v>
      </c>
      <c r="N23" s="5">
        <v>7.5363790383828944</v>
      </c>
      <c r="O23" s="3">
        <v>7.5363790383828944</v>
      </c>
      <c r="P23" s="3">
        <v>4.907128842380641</v>
      </c>
    </row>
    <row r="24" spans="1:16" x14ac:dyDescent="0.3">
      <c r="A24" s="3" t="s">
        <v>35</v>
      </c>
      <c r="B24" s="5">
        <v>21.246312422249868</v>
      </c>
      <c r="C24" s="5">
        <v>43.259203816694246</v>
      </c>
      <c r="D24" s="5">
        <v>167.19228841247357</v>
      </c>
      <c r="E24" s="3">
        <v>3844</v>
      </c>
      <c r="F24" s="3">
        <v>2</v>
      </c>
      <c r="G24" s="3">
        <v>0</v>
      </c>
      <c r="H24" s="3">
        <v>31</v>
      </c>
      <c r="I24" s="3">
        <v>143</v>
      </c>
      <c r="J24" s="3">
        <v>2999</v>
      </c>
      <c r="K24" s="3">
        <v>6</v>
      </c>
      <c r="L24" s="3">
        <v>4345</v>
      </c>
      <c r="M24" s="3">
        <v>90032</v>
      </c>
      <c r="N24" s="5">
        <v>7.0071306032420324</v>
      </c>
      <c r="O24" s="3">
        <v>7.0071306032420324</v>
      </c>
      <c r="P24" s="3">
        <v>4.9101221640488655</v>
      </c>
    </row>
    <row r="25" spans="1:16" x14ac:dyDescent="0.3">
      <c r="A25" s="3" t="s">
        <v>36</v>
      </c>
      <c r="B25" s="5">
        <v>11.534420330097518</v>
      </c>
      <c r="C25" s="5">
        <v>15.338598753187872</v>
      </c>
      <c r="D25" s="5">
        <v>23.469189858130722</v>
      </c>
      <c r="E25" s="3">
        <v>841</v>
      </c>
      <c r="F25" s="3">
        <v>3</v>
      </c>
      <c r="G25" s="3">
        <v>0</v>
      </c>
      <c r="H25" s="3">
        <v>36</v>
      </c>
      <c r="I25" s="3">
        <v>117</v>
      </c>
      <c r="J25" s="3">
        <v>286</v>
      </c>
      <c r="K25" s="3">
        <v>6</v>
      </c>
      <c r="L25" s="3">
        <v>4407</v>
      </c>
      <c r="M25" s="3">
        <v>90034</v>
      </c>
      <c r="N25" s="5">
        <v>7.5402267976222452</v>
      </c>
      <c r="O25" s="3">
        <v>7.5402267976222452</v>
      </c>
      <c r="P25" s="3">
        <v>4.9072872949256006</v>
      </c>
    </row>
    <row r="26" spans="1:16" x14ac:dyDescent="0.3">
      <c r="A26" s="3" t="s">
        <v>37</v>
      </c>
      <c r="B26" s="5">
        <v>17.925695802952159</v>
      </c>
      <c r="C26" s="5">
        <v>23.177833505775876</v>
      </c>
      <c r="D26" s="5">
        <v>70.518584638013593</v>
      </c>
      <c r="E26" s="3">
        <v>2900</v>
      </c>
      <c r="F26" s="3">
        <v>2</v>
      </c>
      <c r="G26" s="3">
        <v>0</v>
      </c>
      <c r="H26" s="3">
        <v>66</v>
      </c>
      <c r="I26" s="3">
        <v>204</v>
      </c>
      <c r="J26" s="3">
        <v>886</v>
      </c>
      <c r="K26" s="3">
        <v>6</v>
      </c>
      <c r="L26" s="3">
        <v>4492</v>
      </c>
      <c r="M26" s="3">
        <v>89968</v>
      </c>
      <c r="N26" s="5">
        <v>9.3935373672141882</v>
      </c>
      <c r="O26" s="3">
        <v>9.3935373672141882</v>
      </c>
      <c r="P26" s="3">
        <v>4.9050267146439861</v>
      </c>
    </row>
    <row r="27" spans="1:16" x14ac:dyDescent="0.3">
      <c r="A27" s="3" t="s">
        <v>38</v>
      </c>
      <c r="B27" s="5">
        <v>17.992975280099589</v>
      </c>
      <c r="C27" s="5">
        <v>25.1969994106746</v>
      </c>
      <c r="D27" s="5">
        <v>58.205301494726783</v>
      </c>
      <c r="E27" s="3">
        <v>3610</v>
      </c>
      <c r="F27" s="3">
        <v>3</v>
      </c>
      <c r="G27" s="3">
        <v>0</v>
      </c>
      <c r="H27" s="3">
        <v>74</v>
      </c>
      <c r="I27" s="3">
        <v>214</v>
      </c>
      <c r="J27" s="3">
        <v>490</v>
      </c>
      <c r="K27" s="3">
        <v>6</v>
      </c>
      <c r="L27" s="3">
        <v>4428</v>
      </c>
      <c r="M27" s="3">
        <v>89968</v>
      </c>
      <c r="N27" s="5">
        <v>9.9752747252747245</v>
      </c>
      <c r="O27" s="3">
        <v>9.9752747252747245</v>
      </c>
      <c r="P27" s="3">
        <v>4.9060966299487401</v>
      </c>
    </row>
    <row r="28" spans="1:16" x14ac:dyDescent="0.3">
      <c r="A28" s="3" t="s">
        <v>39</v>
      </c>
      <c r="B28" s="5">
        <v>105.06432930557254</v>
      </c>
      <c r="C28" s="5">
        <v>177.81933494224762</v>
      </c>
      <c r="D28" s="5">
        <v>539.55469042688583</v>
      </c>
      <c r="E28" s="3">
        <v>7810</v>
      </c>
      <c r="F28" s="3">
        <v>2</v>
      </c>
      <c r="G28" s="3">
        <v>0</v>
      </c>
      <c r="H28" s="3">
        <v>328</v>
      </c>
      <c r="I28" s="3">
        <v>2584</v>
      </c>
      <c r="J28" s="3">
        <v>6506</v>
      </c>
      <c r="K28" s="3">
        <v>5</v>
      </c>
      <c r="L28" s="3">
        <v>4481</v>
      </c>
      <c r="M28" s="3">
        <v>89959</v>
      </c>
      <c r="N28" s="5">
        <v>24.940429116263832</v>
      </c>
      <c r="O28" s="3">
        <v>24.940429116263832</v>
      </c>
      <c r="P28" s="3">
        <v>4.8997276688453155</v>
      </c>
    </row>
    <row r="29" spans="1:16" x14ac:dyDescent="0.3">
      <c r="A29" s="3" t="s">
        <v>40</v>
      </c>
      <c r="B29" s="5">
        <v>9.3534472218826075</v>
      </c>
      <c r="C29" s="5">
        <v>11.612276336982424</v>
      </c>
      <c r="D29" s="5">
        <v>20.220132744267477</v>
      </c>
      <c r="E29" s="3">
        <v>506</v>
      </c>
      <c r="F29" s="3">
        <v>2</v>
      </c>
      <c r="G29" s="3">
        <v>0</v>
      </c>
      <c r="H29" s="3">
        <v>26</v>
      </c>
      <c r="I29" s="3">
        <v>126</v>
      </c>
      <c r="J29" s="3">
        <v>215</v>
      </c>
      <c r="K29" s="3">
        <v>5</v>
      </c>
      <c r="L29" s="3">
        <v>4416</v>
      </c>
      <c r="M29" s="3">
        <v>89971</v>
      </c>
      <c r="N29" s="5">
        <v>5.621635205423412</v>
      </c>
      <c r="O29" s="3">
        <v>5.621635205423412</v>
      </c>
      <c r="P29" s="3">
        <v>4.9075983199694537</v>
      </c>
    </row>
    <row r="30" spans="1:16" x14ac:dyDescent="0.3">
      <c r="A30" s="3" t="s">
        <v>41</v>
      </c>
      <c r="B30" s="5">
        <v>35.513516215015549</v>
      </c>
      <c r="C30" s="5">
        <v>67.025698020612722</v>
      </c>
      <c r="D30" s="5">
        <v>203.94948736866874</v>
      </c>
      <c r="E30" s="3">
        <v>4381</v>
      </c>
      <c r="F30" s="3">
        <v>3</v>
      </c>
      <c r="G30" s="3">
        <v>0</v>
      </c>
      <c r="H30" s="3">
        <v>64</v>
      </c>
      <c r="I30" s="3">
        <v>759</v>
      </c>
      <c r="J30" s="3">
        <v>3002</v>
      </c>
      <c r="K30" s="3">
        <v>7</v>
      </c>
      <c r="L30" s="3">
        <v>4471</v>
      </c>
      <c r="M30" s="3">
        <v>90040</v>
      </c>
      <c r="N30" s="5">
        <v>10.051993128352558</v>
      </c>
      <c r="O30" s="3">
        <v>10.051993128352558</v>
      </c>
      <c r="P30" s="3">
        <v>4.9148471615720526</v>
      </c>
    </row>
    <row r="31" spans="1:16" x14ac:dyDescent="0.3">
      <c r="A31" s="3" t="s">
        <v>42</v>
      </c>
      <c r="B31" s="5">
        <v>22.441917284882948</v>
      </c>
      <c r="C31" s="5">
        <v>28.329471537000565</v>
      </c>
      <c r="D31" s="5">
        <v>109.37889815374716</v>
      </c>
      <c r="E31" s="3">
        <v>2599</v>
      </c>
      <c r="F31" s="3">
        <v>2</v>
      </c>
      <c r="G31" s="3">
        <v>0</v>
      </c>
      <c r="H31" s="3">
        <v>43</v>
      </c>
      <c r="I31" s="3">
        <v>504</v>
      </c>
      <c r="J31" s="3">
        <v>1586</v>
      </c>
      <c r="K31" s="3">
        <v>6</v>
      </c>
      <c r="L31" s="3">
        <v>4443</v>
      </c>
      <c r="M31" s="3">
        <v>90044</v>
      </c>
      <c r="N31" s="5">
        <v>7.7718718239272908</v>
      </c>
      <c r="O31" s="3">
        <v>7.7718718239272908</v>
      </c>
      <c r="P31" s="3">
        <v>4.9180184608662403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6"/>
  <sheetViews>
    <sheetView workbookViewId="0">
      <selection activeCell="B7" sqref="B7"/>
    </sheetView>
  </sheetViews>
  <sheetFormatPr baseColWidth="10"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x14ac:dyDescent="0.3">
      <c r="B1" s="3" t="str" cm="1">
        <f t="array" aca="1" ref="B1" ca="1">_xlfn.TEXTJOIN("",TRUE,IF(ISNUMBER(MID(A1,ROW(INDIRECT("1"&amp;":"&amp;LEN(A1))),1)*1),MID(A1,ROW(INDIRECT("1"&amp;":"&amp;LEN(A1))),1),""))</f>
        <v/>
      </c>
    </row>
    <row r="6" spans="2:15" s="8" customFormat="1" x14ac:dyDescent="0.3">
      <c r="B6" s="7"/>
      <c r="C6" s="7"/>
      <c r="E6" s="8" t="s">
        <v>184</v>
      </c>
      <c r="F6" s="8" t="s">
        <v>45</v>
      </c>
      <c r="G6" s="8" t="s">
        <v>181</v>
      </c>
      <c r="H6" s="8" t="s">
        <v>193</v>
      </c>
      <c r="K6" s="8" t="s">
        <v>45</v>
      </c>
      <c r="L6" s="8" t="s">
        <v>194</v>
      </c>
      <c r="M6" s="8" t="s">
        <v>200</v>
      </c>
      <c r="N6" s="8" t="s">
        <v>201</v>
      </c>
      <c r="O6" s="8" t="s">
        <v>183</v>
      </c>
    </row>
    <row r="7" spans="2:15" x14ac:dyDescent="0.3">
      <c r="B7" s="4" t="s">
        <v>47</v>
      </c>
      <c r="C7" s="4">
        <v>23</v>
      </c>
      <c r="E7" s="6" t="s">
        <v>192</v>
      </c>
      <c r="F7" t="s">
        <v>21</v>
      </c>
      <c r="G7" s="2" t="s">
        <v>182</v>
      </c>
      <c r="H7">
        <f ca="1">+IFERROR(VLOOKUP(E7,B:C,2,0),0)</f>
        <v>0</v>
      </c>
      <c r="K7" t="s">
        <v>13</v>
      </c>
      <c r="L7" t="s">
        <v>127</v>
      </c>
      <c r="M7" t="s">
        <v>199</v>
      </c>
      <c r="N7" t="s">
        <v>130</v>
      </c>
      <c r="O7" t="s">
        <v>196</v>
      </c>
    </row>
    <row r="8" spans="2:15" x14ac:dyDescent="0.3">
      <c r="B8" s="4" t="s">
        <v>48</v>
      </c>
      <c r="C8" s="4">
        <v>15</v>
      </c>
      <c r="E8" t="s">
        <v>47</v>
      </c>
      <c r="F8" t="s">
        <v>133</v>
      </c>
      <c r="G8" t="str" cm="1">
        <f t="array" aca="1" ref="G8" ca="1">_xlfn.TEXTJOIN("",TRUE,IF(ISNUMBER(MID(F8,ROW(INDIRECT("1"&amp;":"&amp;LEN(F8))),1)*1),MID(F8,ROW(INDIRECT("1"&amp;":"&amp;LEN(F8))),1),""))</f>
        <v>197</v>
      </c>
      <c r="H8">
        <f ca="1">+VLOOKUP(E8,B:C,2,0)</f>
        <v>23</v>
      </c>
      <c r="K8" t="s">
        <v>14</v>
      </c>
      <c r="L8" t="s">
        <v>127</v>
      </c>
      <c r="M8" t="s">
        <v>199</v>
      </c>
      <c r="N8" t="s">
        <v>130</v>
      </c>
      <c r="O8" t="s">
        <v>128</v>
      </c>
    </row>
    <row r="9" spans="2:15" x14ac:dyDescent="0.3">
      <c r="B9" s="4" t="s">
        <v>49</v>
      </c>
      <c r="C9" s="4">
        <v>0</v>
      </c>
      <c r="E9" t="s">
        <v>48</v>
      </c>
      <c r="F9" t="s">
        <v>134</v>
      </c>
      <c r="G9" t="str" cm="1">
        <f t="array" aca="1" ref="G9" ca="1">_xlfn.TEXTJOIN("",TRUE,IF(ISNUMBER(MID(F9,ROW(INDIRECT("1"&amp;":"&amp;LEN(F9))),1)*1),MID(F9,ROW(INDIRECT("1"&amp;":"&amp;LEN(F9))),1),""))</f>
        <v>196</v>
      </c>
      <c r="H9">
        <f t="shared" ref="H9:H72" ca="1" si="0">+VLOOKUP(E9,B:C,2,0)</f>
        <v>15</v>
      </c>
      <c r="K9" t="s">
        <v>15</v>
      </c>
      <c r="L9" t="s">
        <v>127</v>
      </c>
      <c r="M9" t="s">
        <v>199</v>
      </c>
      <c r="N9" t="s">
        <v>130</v>
      </c>
      <c r="O9" t="s">
        <v>195</v>
      </c>
    </row>
    <row r="10" spans="2:15" x14ac:dyDescent="0.3">
      <c r="B10" s="4" t="s">
        <v>50</v>
      </c>
      <c r="C10" s="4">
        <v>1</v>
      </c>
      <c r="E10" t="s">
        <v>49</v>
      </c>
      <c r="F10" t="s">
        <v>135</v>
      </c>
      <c r="G10" t="str" cm="1">
        <f t="array" aca="1" ref="G10" ca="1">_xlfn.TEXTJOIN("",TRUE,IF(ISNUMBER(MID(F10,ROW(INDIRECT("1"&amp;":"&amp;LEN(F10))),1)*1),MID(F10,ROW(INDIRECT("1"&amp;":"&amp;LEN(F10))),1),""))</f>
        <v>129</v>
      </c>
      <c r="H10">
        <f t="shared" ca="1" si="0"/>
        <v>0</v>
      </c>
      <c r="K10" t="s">
        <v>16</v>
      </c>
      <c r="L10" t="s">
        <v>127</v>
      </c>
      <c r="M10" t="s">
        <v>199</v>
      </c>
      <c r="N10" t="s">
        <v>130</v>
      </c>
      <c r="O10" t="s">
        <v>195</v>
      </c>
    </row>
    <row r="11" spans="2:15" x14ac:dyDescent="0.3">
      <c r="B11" s="4" t="s">
        <v>51</v>
      </c>
      <c r="C11" s="4">
        <v>18</v>
      </c>
      <c r="E11" t="s">
        <v>50</v>
      </c>
      <c r="F11" t="s">
        <v>136</v>
      </c>
      <c r="G11" t="str" cm="1">
        <f t="array" aca="1" ref="G11" ca="1">_xlfn.TEXTJOIN("",TRUE,IF(ISNUMBER(MID(F11,ROW(INDIRECT("1"&amp;":"&amp;LEN(F11))),1)*1),MID(F11,ROW(INDIRECT("1"&amp;":"&amp;LEN(F11))),1),""))</f>
        <v>128</v>
      </c>
      <c r="H11">
        <f t="shared" ca="1" si="0"/>
        <v>1</v>
      </c>
      <c r="K11" t="s">
        <v>17</v>
      </c>
      <c r="L11" t="s">
        <v>127</v>
      </c>
      <c r="M11" t="s">
        <v>199</v>
      </c>
      <c r="N11" t="s">
        <v>130</v>
      </c>
      <c r="O11" t="s">
        <v>128</v>
      </c>
    </row>
    <row r="12" spans="2:15" x14ac:dyDescent="0.3">
      <c r="B12" s="4" t="s">
        <v>52</v>
      </c>
      <c r="C12" s="4">
        <v>0</v>
      </c>
      <c r="E12" t="s">
        <v>51</v>
      </c>
      <c r="F12" t="s">
        <v>137</v>
      </c>
      <c r="G12" t="str" cm="1">
        <f t="array" aca="1" ref="G12" ca="1">_xlfn.TEXTJOIN("",TRUE,IF(ISNUMBER(MID(F12,ROW(INDIRECT("1"&amp;":"&amp;LEN(F12))),1)*1),MID(F12,ROW(INDIRECT("1"&amp;":"&amp;LEN(F12))),1),""))</f>
        <v>194</v>
      </c>
      <c r="H12">
        <f t="shared" ca="1" si="0"/>
        <v>18</v>
      </c>
      <c r="K12" t="s">
        <v>18</v>
      </c>
      <c r="L12" t="s">
        <v>129</v>
      </c>
      <c r="M12" t="s">
        <v>199</v>
      </c>
      <c r="N12" t="s">
        <v>130</v>
      </c>
      <c r="O12" t="s">
        <v>198</v>
      </c>
    </row>
    <row r="13" spans="2:15" x14ac:dyDescent="0.3">
      <c r="B13" s="4" t="s">
        <v>53</v>
      </c>
      <c r="C13" s="4">
        <v>37</v>
      </c>
      <c r="E13" t="s">
        <v>52</v>
      </c>
      <c r="F13" t="s">
        <v>138</v>
      </c>
      <c r="G13" t="str" cm="1">
        <f t="array" aca="1" ref="G13" ca="1">_xlfn.TEXTJOIN("",TRUE,IF(ISNUMBER(MID(F13,ROW(INDIRECT("1"&amp;":"&amp;LEN(F13))),1)*1),MID(F13,ROW(INDIRECT("1"&amp;":"&amp;LEN(F13))),1),""))</f>
        <v>161</v>
      </c>
      <c r="H13">
        <f t="shared" ca="1" si="0"/>
        <v>0</v>
      </c>
      <c r="K13" t="s">
        <v>19</v>
      </c>
      <c r="L13" t="s">
        <v>129</v>
      </c>
      <c r="M13" t="s">
        <v>199</v>
      </c>
      <c r="N13" t="s">
        <v>130</v>
      </c>
      <c r="O13" t="s">
        <v>198</v>
      </c>
    </row>
    <row r="14" spans="2:15" x14ac:dyDescent="0.3">
      <c r="B14" s="4" t="s">
        <v>54</v>
      </c>
      <c r="C14" s="4">
        <v>119</v>
      </c>
      <c r="E14" t="s">
        <v>53</v>
      </c>
      <c r="F14" t="s">
        <v>17</v>
      </c>
      <c r="G14" t="str" cm="1">
        <f t="array" aca="1" ref="G14" ca="1">_xlfn.TEXTJOIN("",TRUE,IF(ISNUMBER(MID(F14,ROW(INDIRECT("1"&amp;":"&amp;LEN(F14))),1)*1),MID(F14,ROW(INDIRECT("1"&amp;":"&amp;LEN(F14))),1),""))</f>
        <v>1118</v>
      </c>
      <c r="H14">
        <f t="shared" ca="1" si="0"/>
        <v>37</v>
      </c>
      <c r="K14" t="s">
        <v>20</v>
      </c>
      <c r="L14" t="s">
        <v>129</v>
      </c>
      <c r="M14" t="s">
        <v>199</v>
      </c>
      <c r="N14" t="s">
        <v>130</v>
      </c>
      <c r="O14" t="s">
        <v>198</v>
      </c>
    </row>
    <row r="15" spans="2:15" x14ac:dyDescent="0.3">
      <c r="B15" s="4" t="s">
        <v>55</v>
      </c>
      <c r="C15" s="4">
        <v>24</v>
      </c>
      <c r="E15" t="s">
        <v>54</v>
      </c>
      <c r="F15" t="s">
        <v>42</v>
      </c>
      <c r="G15" t="str" cm="1">
        <f t="array" aca="1" ref="G15" ca="1">_xlfn.TEXTJOIN("",TRUE,IF(ISNUMBER(MID(F15,ROW(INDIRECT("1"&amp;":"&amp;LEN(F15))),1)*1),MID(F15,ROW(INDIRECT("1"&amp;":"&amp;LEN(F15))),1),""))</f>
        <v>982</v>
      </c>
      <c r="H15">
        <f t="shared" ca="1" si="0"/>
        <v>119</v>
      </c>
      <c r="K15" t="s">
        <v>21</v>
      </c>
      <c r="L15" t="s">
        <v>197</v>
      </c>
      <c r="M15" t="s">
        <v>199</v>
      </c>
      <c r="N15" t="s">
        <v>130</v>
      </c>
      <c r="O15" t="s">
        <v>128</v>
      </c>
    </row>
    <row r="16" spans="2:15" x14ac:dyDescent="0.3">
      <c r="B16" s="4" t="s">
        <v>56</v>
      </c>
      <c r="C16" s="4">
        <v>0</v>
      </c>
      <c r="E16" t="s">
        <v>55</v>
      </c>
      <c r="F16" t="s">
        <v>22</v>
      </c>
      <c r="G16" t="str" cm="1">
        <f t="array" aca="1" ref="G16" ca="1">_xlfn.TEXTJOIN("",TRUE,IF(ISNUMBER(MID(F16,ROW(INDIRECT("1"&amp;":"&amp;LEN(F16))),1)*1),MID(F16,ROW(INDIRECT("1"&amp;":"&amp;LEN(F16))),1),""))</f>
        <v>354</v>
      </c>
      <c r="H16">
        <f t="shared" ca="1" si="0"/>
        <v>24</v>
      </c>
      <c r="K16" t="s">
        <v>22</v>
      </c>
      <c r="L16" t="s">
        <v>132</v>
      </c>
      <c r="M16" t="s">
        <v>199</v>
      </c>
      <c r="N16" t="s">
        <v>130</v>
      </c>
      <c r="O16" t="s">
        <v>128</v>
      </c>
    </row>
    <row r="17" spans="2:15" x14ac:dyDescent="0.3">
      <c r="B17" s="4" t="s">
        <v>57</v>
      </c>
      <c r="C17" s="4">
        <v>0</v>
      </c>
      <c r="E17" t="s">
        <v>56</v>
      </c>
      <c r="F17" t="s">
        <v>139</v>
      </c>
      <c r="G17" t="str" cm="1">
        <f t="array" aca="1" ref="G17" ca="1">_xlfn.TEXTJOIN("",TRUE,IF(ISNUMBER(MID(F17,ROW(INDIRECT("1"&amp;":"&amp;LEN(F17))),1)*1),MID(F17,ROW(INDIRECT("1"&amp;":"&amp;LEN(F17))),1),""))</f>
        <v>551</v>
      </c>
      <c r="H17">
        <f t="shared" ca="1" si="0"/>
        <v>0</v>
      </c>
      <c r="K17" t="s">
        <v>23</v>
      </c>
      <c r="L17" t="s">
        <v>129</v>
      </c>
      <c r="M17" t="s">
        <v>199</v>
      </c>
      <c r="N17" t="s">
        <v>130</v>
      </c>
      <c r="O17" t="s">
        <v>198</v>
      </c>
    </row>
    <row r="18" spans="2:15" x14ac:dyDescent="0.3">
      <c r="B18" s="4" t="s">
        <v>58</v>
      </c>
      <c r="C18" s="4">
        <v>0</v>
      </c>
      <c r="E18" t="s">
        <v>57</v>
      </c>
      <c r="F18" t="s">
        <v>140</v>
      </c>
      <c r="G18" t="str" cm="1">
        <f t="array" aca="1" ref="G18" ca="1">_xlfn.TEXTJOIN("",TRUE,IF(ISNUMBER(MID(F18,ROW(INDIRECT("1"&amp;":"&amp;LEN(F18))),1)*1),MID(F18,ROW(INDIRECT("1"&amp;":"&amp;LEN(F18))),1),""))</f>
        <v>589</v>
      </c>
      <c r="H18">
        <f t="shared" ca="1" si="0"/>
        <v>0</v>
      </c>
      <c r="K18" t="s">
        <v>24</v>
      </c>
      <c r="L18" t="s">
        <v>129</v>
      </c>
      <c r="M18" t="s">
        <v>199</v>
      </c>
      <c r="N18" t="s">
        <v>130</v>
      </c>
      <c r="O18" t="s">
        <v>198</v>
      </c>
    </row>
    <row r="19" spans="2:15" x14ac:dyDescent="0.3">
      <c r="B19" s="4" t="s">
        <v>59</v>
      </c>
      <c r="C19" s="4">
        <v>6</v>
      </c>
      <c r="E19" t="s">
        <v>58</v>
      </c>
      <c r="F19" t="s">
        <v>141</v>
      </c>
      <c r="G19" t="str" cm="1">
        <f t="array" aca="1" ref="G19" ca="1">_xlfn.TEXTJOIN("",TRUE,IF(ISNUMBER(MID(F19,ROW(INDIRECT("1"&amp;":"&amp;LEN(F19))),1)*1),MID(F19,ROW(INDIRECT("1"&amp;":"&amp;LEN(F19))),1),""))</f>
        <v>590</v>
      </c>
      <c r="H19">
        <f t="shared" ca="1" si="0"/>
        <v>0</v>
      </c>
      <c r="K19" t="s">
        <v>25</v>
      </c>
      <c r="L19" t="s">
        <v>129</v>
      </c>
      <c r="M19" t="s">
        <v>199</v>
      </c>
      <c r="N19" t="s">
        <v>130</v>
      </c>
      <c r="O19" t="s">
        <v>198</v>
      </c>
    </row>
    <row r="20" spans="2:15" x14ac:dyDescent="0.3">
      <c r="B20" s="4" t="s">
        <v>60</v>
      </c>
      <c r="C20" s="4">
        <v>6</v>
      </c>
      <c r="E20" t="s">
        <v>59</v>
      </c>
      <c r="F20" t="s">
        <v>142</v>
      </c>
      <c r="G20" t="str" cm="1">
        <f t="array" aca="1" ref="G20" ca="1">_xlfn.TEXTJOIN("",TRUE,IF(ISNUMBER(MID(F20,ROW(INDIRECT("1"&amp;":"&amp;LEN(F20))),1)*1),MID(F20,ROW(INDIRECT("1"&amp;":"&amp;LEN(F20))),1),""))</f>
        <v>573</v>
      </c>
      <c r="H20">
        <f t="shared" ca="1" si="0"/>
        <v>6</v>
      </c>
      <c r="K20" t="s">
        <v>26</v>
      </c>
      <c r="L20" t="s">
        <v>129</v>
      </c>
      <c r="M20" t="s">
        <v>199</v>
      </c>
      <c r="N20" t="s">
        <v>130</v>
      </c>
      <c r="O20" t="s">
        <v>198</v>
      </c>
    </row>
    <row r="21" spans="2:15" x14ac:dyDescent="0.3">
      <c r="B21" s="4" t="s">
        <v>61</v>
      </c>
      <c r="C21" s="4">
        <v>22</v>
      </c>
      <c r="E21" t="s">
        <v>60</v>
      </c>
      <c r="F21" t="s">
        <v>143</v>
      </c>
      <c r="G21" t="str" cm="1">
        <f t="array" aca="1" ref="G21" ca="1">_xlfn.TEXTJOIN("",TRUE,IF(ISNUMBER(MID(F21,ROW(INDIRECT("1"&amp;":"&amp;LEN(F21))),1)*1),MID(F21,ROW(INDIRECT("1"&amp;":"&amp;LEN(F21))),1),""))</f>
        <v>571</v>
      </c>
      <c r="H21">
        <f t="shared" ca="1" si="0"/>
        <v>6</v>
      </c>
      <c r="K21" t="s">
        <v>27</v>
      </c>
      <c r="L21" t="s">
        <v>127</v>
      </c>
      <c r="M21" t="s">
        <v>199</v>
      </c>
      <c r="N21" t="s">
        <v>130</v>
      </c>
      <c r="O21" t="s">
        <v>131</v>
      </c>
    </row>
    <row r="22" spans="2:15" x14ac:dyDescent="0.3">
      <c r="B22" s="4" t="s">
        <v>62</v>
      </c>
      <c r="C22" s="4">
        <v>44</v>
      </c>
      <c r="E22" t="s">
        <v>61</v>
      </c>
      <c r="F22" t="s">
        <v>29</v>
      </c>
      <c r="G22" t="str" cm="1">
        <f t="array" aca="1" ref="G22" ca="1">_xlfn.TEXTJOIN("",TRUE,IF(ISNUMBER(MID(F22,ROW(INDIRECT("1"&amp;":"&amp;LEN(F22))),1)*1),MID(F22,ROW(INDIRECT("1"&amp;":"&amp;LEN(F22))),1),""))</f>
        <v>561</v>
      </c>
      <c r="H22">
        <f t="shared" ca="1" si="0"/>
        <v>22</v>
      </c>
      <c r="K22" t="s">
        <v>28</v>
      </c>
      <c r="L22" t="s">
        <v>127</v>
      </c>
      <c r="M22" t="s">
        <v>199</v>
      </c>
      <c r="N22" t="s">
        <v>130</v>
      </c>
      <c r="O22" t="s">
        <v>131</v>
      </c>
    </row>
    <row r="23" spans="2:15" x14ac:dyDescent="0.3">
      <c r="B23" s="4" t="s">
        <v>63</v>
      </c>
      <c r="C23" s="4">
        <v>117</v>
      </c>
      <c r="E23" t="s">
        <v>62</v>
      </c>
      <c r="F23" t="s">
        <v>32</v>
      </c>
      <c r="G23" t="str" cm="1">
        <f t="array" aca="1" ref="G23" ca="1">_xlfn.TEXTJOIN("",TRUE,IF(ISNUMBER(MID(F23,ROW(INDIRECT("1"&amp;":"&amp;LEN(F23))),1)*1),MID(F23,ROW(INDIRECT("1"&amp;":"&amp;LEN(F23))),1),""))</f>
        <v>564</v>
      </c>
      <c r="H23">
        <f t="shared" ca="1" si="0"/>
        <v>44</v>
      </c>
      <c r="K23" t="s">
        <v>29</v>
      </c>
      <c r="L23" t="s">
        <v>127</v>
      </c>
      <c r="M23" t="s">
        <v>199</v>
      </c>
      <c r="N23" t="s">
        <v>130</v>
      </c>
      <c r="O23" t="s">
        <v>131</v>
      </c>
    </row>
    <row r="24" spans="2:15" x14ac:dyDescent="0.3">
      <c r="B24" s="4" t="s">
        <v>64</v>
      </c>
      <c r="C24" s="4">
        <v>263</v>
      </c>
      <c r="E24" t="s">
        <v>63</v>
      </c>
      <c r="F24" t="s">
        <v>24</v>
      </c>
      <c r="G24" t="str" cm="1">
        <f t="array" aca="1" ref="G24" ca="1">_xlfn.TEXTJOIN("",TRUE,IF(ISNUMBER(MID(F24,ROW(INDIRECT("1"&amp;":"&amp;LEN(F24))),1)*1),MID(F24,ROW(INDIRECT("1"&amp;":"&amp;LEN(F24))),1),""))</f>
        <v>542</v>
      </c>
      <c r="H24">
        <f t="shared" ca="1" si="0"/>
        <v>117</v>
      </c>
      <c r="K24" t="s">
        <v>30</v>
      </c>
      <c r="L24" t="s">
        <v>127</v>
      </c>
      <c r="M24" t="s">
        <v>199</v>
      </c>
      <c r="N24" t="s">
        <v>130</v>
      </c>
      <c r="O24" t="s">
        <v>128</v>
      </c>
    </row>
    <row r="25" spans="2:15" x14ac:dyDescent="0.3">
      <c r="B25" s="4" t="s">
        <v>65</v>
      </c>
      <c r="C25" s="4">
        <v>265</v>
      </c>
      <c r="E25" t="s">
        <v>64</v>
      </c>
      <c r="F25" t="s">
        <v>144</v>
      </c>
      <c r="G25" t="str" cm="1">
        <f t="array" aca="1" ref="G25" ca="1">_xlfn.TEXTJOIN("",TRUE,IF(ISNUMBER(MID(F25,ROW(INDIRECT("1"&amp;":"&amp;LEN(F25))),1)*1),MID(F25,ROW(INDIRECT("1"&amp;":"&amp;LEN(F25))),1),""))</f>
        <v>537</v>
      </c>
      <c r="H25">
        <f t="shared" ca="1" si="0"/>
        <v>263</v>
      </c>
      <c r="K25" t="s">
        <v>31</v>
      </c>
      <c r="L25" t="s">
        <v>127</v>
      </c>
      <c r="M25" t="s">
        <v>199</v>
      </c>
      <c r="N25" t="s">
        <v>130</v>
      </c>
      <c r="O25" t="s">
        <v>128</v>
      </c>
    </row>
    <row r="26" spans="2:15" x14ac:dyDescent="0.3">
      <c r="B26" s="4" t="s">
        <v>66</v>
      </c>
      <c r="C26" s="4">
        <v>14</v>
      </c>
      <c r="E26" t="s">
        <v>65</v>
      </c>
      <c r="F26" t="s">
        <v>145</v>
      </c>
      <c r="G26" t="str" cm="1">
        <f t="array" aca="1" ref="G26" ca="1">_xlfn.TEXTJOIN("",TRUE,IF(ISNUMBER(MID(F26,ROW(INDIRECT("1"&amp;":"&amp;LEN(F26))),1)*1),MID(F26,ROW(INDIRECT("1"&amp;":"&amp;LEN(F26))),1),""))</f>
        <v>540</v>
      </c>
      <c r="H26">
        <f t="shared" ca="1" si="0"/>
        <v>265</v>
      </c>
      <c r="K26" t="s">
        <v>32</v>
      </c>
      <c r="L26" t="s">
        <v>127</v>
      </c>
      <c r="M26" t="s">
        <v>199</v>
      </c>
      <c r="N26" t="s">
        <v>130</v>
      </c>
      <c r="O26" t="s">
        <v>128</v>
      </c>
    </row>
    <row r="27" spans="2:15" x14ac:dyDescent="0.3">
      <c r="B27" s="4" t="s">
        <v>67</v>
      </c>
      <c r="C27" s="4">
        <v>11</v>
      </c>
      <c r="E27" t="s">
        <v>66</v>
      </c>
      <c r="F27" t="s">
        <v>146</v>
      </c>
      <c r="G27" t="str" cm="1">
        <f t="array" aca="1" ref="G27" ca="1">_xlfn.TEXTJOIN("",TRUE,IF(ISNUMBER(MID(F27,ROW(INDIRECT("1"&amp;":"&amp;LEN(F27))),1)*1),MID(F27,ROW(INDIRECT("1"&amp;":"&amp;LEN(F27))),1),""))</f>
        <v>653</v>
      </c>
      <c r="H27">
        <f t="shared" ca="1" si="0"/>
        <v>14</v>
      </c>
      <c r="K27" t="s">
        <v>33</v>
      </c>
      <c r="L27" t="s">
        <v>127</v>
      </c>
      <c r="M27" t="s">
        <v>199</v>
      </c>
      <c r="N27" t="s">
        <v>130</v>
      </c>
      <c r="O27" t="s">
        <v>128</v>
      </c>
    </row>
    <row r="28" spans="2:15" x14ac:dyDescent="0.3">
      <c r="B28" s="4" t="s">
        <v>68</v>
      </c>
      <c r="C28" s="4">
        <v>18</v>
      </c>
      <c r="E28" t="s">
        <v>67</v>
      </c>
      <c r="F28" t="s">
        <v>147</v>
      </c>
      <c r="G28" t="str" cm="1">
        <f t="array" aca="1" ref="G28" ca="1">_xlfn.TEXTJOIN("",TRUE,IF(ISNUMBER(MID(F28,ROW(INDIRECT("1"&amp;":"&amp;LEN(F28))),1)*1),MID(F28,ROW(INDIRECT("1"&amp;":"&amp;LEN(F28))),1),""))</f>
        <v>834</v>
      </c>
      <c r="H28">
        <f t="shared" ca="1" si="0"/>
        <v>11</v>
      </c>
      <c r="K28" t="s">
        <v>34</v>
      </c>
      <c r="L28" t="s">
        <v>132</v>
      </c>
      <c r="M28" t="s">
        <v>199</v>
      </c>
      <c r="N28" t="s">
        <v>130</v>
      </c>
      <c r="O28" t="s">
        <v>131</v>
      </c>
    </row>
    <row r="29" spans="2:15" x14ac:dyDescent="0.3">
      <c r="B29" s="4" t="s">
        <v>69</v>
      </c>
      <c r="C29" s="4">
        <v>1</v>
      </c>
      <c r="E29" t="s">
        <v>68</v>
      </c>
      <c r="F29" t="s">
        <v>148</v>
      </c>
      <c r="G29" t="str" cm="1">
        <f t="array" aca="1" ref="G29" ca="1">_xlfn.TEXTJOIN("",TRUE,IF(ISNUMBER(MID(F29,ROW(INDIRECT("1"&amp;":"&amp;LEN(F29))),1)*1),MID(F29,ROW(INDIRECT("1"&amp;":"&amp;LEN(F29))),1),""))</f>
        <v>712</v>
      </c>
      <c r="H29">
        <f t="shared" ca="1" si="0"/>
        <v>18</v>
      </c>
      <c r="K29" t="s">
        <v>35</v>
      </c>
      <c r="L29" t="s">
        <v>132</v>
      </c>
      <c r="M29" t="s">
        <v>199</v>
      </c>
      <c r="N29" t="s">
        <v>130</v>
      </c>
      <c r="O29" t="s">
        <v>131</v>
      </c>
    </row>
    <row r="30" spans="2:15" x14ac:dyDescent="0.3">
      <c r="B30" s="4" t="s">
        <v>70</v>
      </c>
      <c r="C30" s="4">
        <v>0</v>
      </c>
      <c r="E30" t="s">
        <v>69</v>
      </c>
      <c r="F30" t="s">
        <v>137</v>
      </c>
      <c r="G30" t="str" cm="1">
        <f t="array" aca="1" ref="G30" ca="1">_xlfn.TEXTJOIN("",TRUE,IF(ISNUMBER(MID(F30,ROW(INDIRECT("1"&amp;":"&amp;LEN(F30))),1)*1),MID(F30,ROW(INDIRECT("1"&amp;":"&amp;LEN(F30))),1),""))</f>
        <v>194</v>
      </c>
      <c r="H30">
        <f t="shared" ca="1" si="0"/>
        <v>1</v>
      </c>
      <c r="K30" t="s">
        <v>36</v>
      </c>
      <c r="L30" t="s">
        <v>132</v>
      </c>
      <c r="M30" t="s">
        <v>199</v>
      </c>
      <c r="N30" t="s">
        <v>130</v>
      </c>
      <c r="O30" t="s">
        <v>131</v>
      </c>
    </row>
    <row r="31" spans="2:15" x14ac:dyDescent="0.3">
      <c r="B31" s="4" t="s">
        <v>71</v>
      </c>
      <c r="C31" s="4">
        <v>0</v>
      </c>
      <c r="E31" t="s">
        <v>70</v>
      </c>
      <c r="F31" t="s">
        <v>149</v>
      </c>
      <c r="G31" t="str" cm="1">
        <f t="array" aca="1" ref="G31" ca="1">_xlfn.TEXTJOIN("",TRUE,IF(ISNUMBER(MID(F31,ROW(INDIRECT("1"&amp;":"&amp;LEN(F31))),1)*1),MID(F31,ROW(INDIRECT("1"&amp;":"&amp;LEN(F31))),1),""))</f>
        <v>170</v>
      </c>
      <c r="H31">
        <f t="shared" ca="1" si="0"/>
        <v>0</v>
      </c>
      <c r="K31" t="s">
        <v>37</v>
      </c>
      <c r="L31" t="s">
        <v>132</v>
      </c>
      <c r="M31" t="s">
        <v>199</v>
      </c>
      <c r="N31" t="s">
        <v>130</v>
      </c>
      <c r="O31" t="s">
        <v>128</v>
      </c>
    </row>
    <row r="32" spans="2:15" x14ac:dyDescent="0.3">
      <c r="B32" s="4" t="s">
        <v>72</v>
      </c>
      <c r="C32" s="4">
        <v>6</v>
      </c>
      <c r="E32" t="s">
        <v>71</v>
      </c>
      <c r="F32" t="s">
        <v>150</v>
      </c>
      <c r="G32" t="str" cm="1">
        <f t="array" aca="1" ref="G32" ca="1">_xlfn.TEXTJOIN("",TRUE,IF(ISNUMBER(MID(F32,ROW(INDIRECT("1"&amp;":"&amp;LEN(F32))),1)*1),MID(F32,ROW(INDIRECT("1"&amp;":"&amp;LEN(F32))),1),""))</f>
        <v>550</v>
      </c>
      <c r="H32">
        <f t="shared" ca="1" si="0"/>
        <v>0</v>
      </c>
      <c r="K32" t="s">
        <v>38</v>
      </c>
      <c r="L32" t="s">
        <v>132</v>
      </c>
      <c r="M32" t="s">
        <v>199</v>
      </c>
      <c r="N32" t="s">
        <v>130</v>
      </c>
      <c r="O32" t="s">
        <v>128</v>
      </c>
    </row>
    <row r="33" spans="2:15" x14ac:dyDescent="0.3">
      <c r="B33" s="4" t="s">
        <v>73</v>
      </c>
      <c r="C33" s="4">
        <v>0</v>
      </c>
      <c r="E33" t="s">
        <v>72</v>
      </c>
      <c r="F33" t="s">
        <v>151</v>
      </c>
      <c r="G33" t="str" cm="1">
        <f t="array" aca="1" ref="G33" ca="1">_xlfn.TEXTJOIN("",TRUE,IF(ISNUMBER(MID(F33,ROW(INDIRECT("1"&amp;":"&amp;LEN(F33))),1)*1),MID(F33,ROW(INDIRECT("1"&amp;":"&amp;LEN(F33))),1),""))</f>
        <v>572</v>
      </c>
      <c r="H33">
        <f t="shared" ca="1" si="0"/>
        <v>6</v>
      </c>
      <c r="K33" t="s">
        <v>39</v>
      </c>
      <c r="L33" t="s">
        <v>132</v>
      </c>
      <c r="M33" t="s">
        <v>199</v>
      </c>
      <c r="N33" t="s">
        <v>130</v>
      </c>
      <c r="O33" t="s">
        <v>128</v>
      </c>
    </row>
    <row r="34" spans="2:15" x14ac:dyDescent="0.3">
      <c r="B34" s="4" t="s">
        <v>74</v>
      </c>
      <c r="C34" s="4">
        <v>43</v>
      </c>
      <c r="E34" t="s">
        <v>73</v>
      </c>
      <c r="F34" t="s">
        <v>152</v>
      </c>
      <c r="G34" t="str" cm="1">
        <f t="array" aca="1" ref="G34" ca="1">_xlfn.TEXTJOIN("",TRUE,IF(ISNUMBER(MID(F34,ROW(INDIRECT("1"&amp;":"&amp;LEN(F34))),1)*1),MID(F34,ROW(INDIRECT("1"&amp;":"&amp;LEN(F34))),1),""))</f>
        <v>344</v>
      </c>
      <c r="H34">
        <f t="shared" ca="1" si="0"/>
        <v>0</v>
      </c>
      <c r="K34" t="s">
        <v>40</v>
      </c>
      <c r="L34" t="s">
        <v>127</v>
      </c>
      <c r="M34" t="s">
        <v>199</v>
      </c>
      <c r="N34" t="s">
        <v>130</v>
      </c>
      <c r="O34" t="s">
        <v>195</v>
      </c>
    </row>
    <row r="35" spans="2:15" x14ac:dyDescent="0.3">
      <c r="B35" s="4" t="s">
        <v>75</v>
      </c>
      <c r="C35" s="4">
        <v>66</v>
      </c>
      <c r="E35" t="s">
        <v>74</v>
      </c>
      <c r="F35" t="s">
        <v>33</v>
      </c>
      <c r="G35" t="str" cm="1">
        <f t="array" aca="1" ref="G35" ca="1">_xlfn.TEXTJOIN("",TRUE,IF(ISNUMBER(MID(F35,ROW(INDIRECT("1"&amp;":"&amp;LEN(F35))),1)*1),MID(F35,ROW(INDIRECT("1"&amp;":"&amp;LEN(F35))),1),""))</f>
        <v>565</v>
      </c>
      <c r="H35">
        <f t="shared" ca="1" si="0"/>
        <v>43</v>
      </c>
      <c r="K35" t="s">
        <v>41</v>
      </c>
      <c r="L35" t="s">
        <v>129</v>
      </c>
      <c r="M35" t="s">
        <v>199</v>
      </c>
      <c r="N35" t="s">
        <v>130</v>
      </c>
      <c r="O35" t="s">
        <v>198</v>
      </c>
    </row>
    <row r="36" spans="2:15" x14ac:dyDescent="0.3">
      <c r="B36" s="4" t="s">
        <v>76</v>
      </c>
      <c r="C36" s="4">
        <v>80</v>
      </c>
      <c r="E36" t="s">
        <v>75</v>
      </c>
      <c r="F36" t="s">
        <v>153</v>
      </c>
      <c r="G36" t="str" cm="1">
        <f t="array" aca="1" ref="G36" ca="1">_xlfn.TEXTJOIN("",TRUE,IF(ISNUMBER(MID(F36,ROW(INDIRECT("1"&amp;":"&amp;LEN(F36))),1)*1),MID(F36,ROW(INDIRECT("1"&amp;":"&amp;LEN(F36))),1),""))</f>
        <v>554</v>
      </c>
      <c r="H36">
        <f t="shared" ca="1" si="0"/>
        <v>66</v>
      </c>
      <c r="K36" t="s">
        <v>42</v>
      </c>
      <c r="L36" t="s">
        <v>129</v>
      </c>
      <c r="M36" t="s">
        <v>199</v>
      </c>
      <c r="N36" t="s">
        <v>130</v>
      </c>
      <c r="O36" t="s">
        <v>198</v>
      </c>
    </row>
    <row r="37" spans="2:15" x14ac:dyDescent="0.3">
      <c r="B37" s="4" t="s">
        <v>77</v>
      </c>
      <c r="C37" s="4">
        <v>5</v>
      </c>
      <c r="E37" t="s">
        <v>76</v>
      </c>
      <c r="F37" t="s">
        <v>154</v>
      </c>
      <c r="G37" t="str" cm="1">
        <f t="array" aca="1" ref="G37" ca="1">_xlfn.TEXTJOIN("",TRUE,IF(ISNUMBER(MID(F37,ROW(INDIRECT("1"&amp;":"&amp;LEN(F37))),1)*1),MID(F37,ROW(INDIRECT("1"&amp;":"&amp;LEN(F37))),1),""))</f>
        <v>556</v>
      </c>
      <c r="H37">
        <f t="shared" ca="1" si="0"/>
        <v>80</v>
      </c>
    </row>
    <row r="38" spans="2:15" x14ac:dyDescent="0.3">
      <c r="B38" s="4" t="s">
        <v>78</v>
      </c>
      <c r="C38" s="4">
        <v>24</v>
      </c>
      <c r="E38" t="s">
        <v>77</v>
      </c>
      <c r="F38" t="s">
        <v>36</v>
      </c>
      <c r="G38" t="str" cm="1">
        <f t="array" aca="1" ref="G38" ca="1">_xlfn.TEXTJOIN("",TRUE,IF(ISNUMBER(MID(F38,ROW(INDIRECT("1"&amp;":"&amp;LEN(F38))),1)*1),MID(F38,ROW(INDIRECT("1"&amp;":"&amp;LEN(F38))),1),""))</f>
        <v>580</v>
      </c>
      <c r="H38">
        <f t="shared" ca="1" si="0"/>
        <v>5</v>
      </c>
    </row>
    <row r="39" spans="2:15" x14ac:dyDescent="0.3">
      <c r="B39" s="4" t="s">
        <v>79</v>
      </c>
      <c r="C39" s="4">
        <v>117</v>
      </c>
      <c r="E39" t="s">
        <v>78</v>
      </c>
      <c r="F39" t="s">
        <v>28</v>
      </c>
      <c r="G39" t="str" cm="1">
        <f t="array" aca="1" ref="G39" ca="1">_xlfn.TEXTJOIN("",TRUE,IF(ISNUMBER(MID(F39,ROW(INDIRECT("1"&amp;":"&amp;LEN(F39))),1)*1),MID(F39,ROW(INDIRECT("1"&amp;":"&amp;LEN(F39))),1),""))</f>
        <v>560</v>
      </c>
      <c r="H39">
        <f t="shared" ca="1" si="0"/>
        <v>24</v>
      </c>
    </row>
    <row r="40" spans="2:15" x14ac:dyDescent="0.3">
      <c r="B40" s="4" t="s">
        <v>80</v>
      </c>
      <c r="C40" s="4">
        <v>0</v>
      </c>
      <c r="E40" t="s">
        <v>79</v>
      </c>
      <c r="F40" t="s">
        <v>25</v>
      </c>
      <c r="G40" t="str" cm="1">
        <f t="array" aca="1" ref="G40" ca="1">_xlfn.TEXTJOIN("",TRUE,IF(ISNUMBER(MID(F40,ROW(INDIRECT("1"&amp;":"&amp;LEN(F40))),1)*1),MID(F40,ROW(INDIRECT("1"&amp;":"&amp;LEN(F40))),1),""))</f>
        <v>543</v>
      </c>
      <c r="H40">
        <f t="shared" ca="1" si="0"/>
        <v>117</v>
      </c>
    </row>
    <row r="41" spans="2:15" x14ac:dyDescent="0.3">
      <c r="B41" s="4" t="s">
        <v>81</v>
      </c>
      <c r="C41" s="4">
        <v>1</v>
      </c>
      <c r="E41" t="s">
        <v>80</v>
      </c>
      <c r="F41" t="s">
        <v>155</v>
      </c>
      <c r="G41" t="str" cm="1">
        <f t="array" aca="1" ref="G41" ca="1">_xlfn.TEXTJOIN("",TRUE,IF(ISNUMBER(MID(F41,ROW(INDIRECT("1"&amp;":"&amp;LEN(F41))),1)*1),MID(F41,ROW(INDIRECT("1"&amp;":"&amp;LEN(F41))),1),""))</f>
        <v>790</v>
      </c>
      <c r="H41">
        <f t="shared" ca="1" si="0"/>
        <v>0</v>
      </c>
    </row>
    <row r="42" spans="2:15" x14ac:dyDescent="0.3">
      <c r="B42" s="4" t="s">
        <v>82</v>
      </c>
      <c r="C42" s="4">
        <v>3</v>
      </c>
      <c r="E42" t="s">
        <v>81</v>
      </c>
      <c r="F42" t="s">
        <v>156</v>
      </c>
      <c r="G42" t="str" cm="1">
        <f t="array" aca="1" ref="G42" ca="1">_xlfn.TEXTJOIN("",TRUE,IF(ISNUMBER(MID(F42,ROW(INDIRECT("1"&amp;":"&amp;LEN(F42))),1)*1),MID(F42,ROW(INDIRECT("1"&amp;":"&amp;LEN(F42))),1),""))</f>
        <v>709</v>
      </c>
      <c r="H42">
        <f t="shared" ca="1" si="0"/>
        <v>1</v>
      </c>
    </row>
    <row r="43" spans="2:15" x14ac:dyDescent="0.3">
      <c r="B43" s="4" t="s">
        <v>83</v>
      </c>
      <c r="C43" s="4">
        <v>21</v>
      </c>
      <c r="E43" t="s">
        <v>82</v>
      </c>
      <c r="F43" t="s">
        <v>40</v>
      </c>
      <c r="G43" t="str" cm="1">
        <f t="array" aca="1" ref="G43" ca="1">_xlfn.TEXTJOIN("",TRUE,IF(ISNUMBER(MID(F43,ROW(INDIRECT("1"&amp;":"&amp;LEN(F43))),1)*1),MID(F43,ROW(INDIRECT("1"&amp;":"&amp;LEN(F43))),1),""))</f>
        <v>819</v>
      </c>
      <c r="H43">
        <f t="shared" ca="1" si="0"/>
        <v>3</v>
      </c>
    </row>
    <row r="44" spans="2:15" x14ac:dyDescent="0.3">
      <c r="B44" s="4" t="s">
        <v>84</v>
      </c>
      <c r="C44" s="4">
        <v>17</v>
      </c>
      <c r="E44" t="s">
        <v>83</v>
      </c>
      <c r="F44" t="s">
        <v>157</v>
      </c>
      <c r="G44" t="str" cm="1">
        <f t="array" aca="1" ref="G44" ca="1">_xlfn.TEXTJOIN("",TRUE,IF(ISNUMBER(MID(F44,ROW(INDIRECT("1"&amp;":"&amp;LEN(F44))),1)*1),MID(F44,ROW(INDIRECT("1"&amp;":"&amp;LEN(F44))),1),""))</f>
        <v>858</v>
      </c>
      <c r="H44">
        <f t="shared" ca="1" si="0"/>
        <v>21</v>
      </c>
    </row>
    <row r="45" spans="2:15" x14ac:dyDescent="0.3">
      <c r="B45" s="4" t="s">
        <v>85</v>
      </c>
      <c r="C45" s="4">
        <v>16</v>
      </c>
      <c r="E45" t="s">
        <v>84</v>
      </c>
      <c r="F45" t="s">
        <v>158</v>
      </c>
      <c r="G45" t="str" cm="1">
        <f t="array" aca="1" ref="G45" ca="1">_xlfn.TEXTJOIN("",TRUE,IF(ISNUMBER(MID(F45,ROW(INDIRECT("1"&amp;":"&amp;LEN(F45))),1)*1),MID(F45,ROW(INDIRECT("1"&amp;":"&amp;LEN(F45))),1),""))</f>
        <v>862</v>
      </c>
      <c r="H45">
        <f t="shared" ca="1" si="0"/>
        <v>17</v>
      </c>
    </row>
    <row r="46" spans="2:15" x14ac:dyDescent="0.3">
      <c r="B46" s="4" t="s">
        <v>86</v>
      </c>
      <c r="C46" s="4">
        <v>3</v>
      </c>
      <c r="E46" t="s">
        <v>85</v>
      </c>
      <c r="F46" t="s">
        <v>159</v>
      </c>
      <c r="G46" t="str" cm="1">
        <f t="array" aca="1" ref="G46" ca="1">_xlfn.TEXTJOIN("",TRUE,IF(ISNUMBER(MID(F46,ROW(INDIRECT("1"&amp;":"&amp;LEN(F46))),1)*1),MID(F46,ROW(INDIRECT("1"&amp;":"&amp;LEN(F46))),1),""))</f>
        <v>789</v>
      </c>
      <c r="H46">
        <f t="shared" ca="1" si="0"/>
        <v>16</v>
      </c>
    </row>
    <row r="47" spans="2:15" x14ac:dyDescent="0.3">
      <c r="B47" s="4" t="s">
        <v>87</v>
      </c>
      <c r="C47" s="4">
        <v>9</v>
      </c>
      <c r="E47" t="s">
        <v>86</v>
      </c>
      <c r="F47" t="s">
        <v>15</v>
      </c>
      <c r="G47" t="str" cm="1">
        <f t="array" aca="1" ref="G47" ca="1">_xlfn.TEXTJOIN("",TRUE,IF(ISNUMBER(MID(F47,ROW(INDIRECT("1"&amp;":"&amp;LEN(F47))),1)*1),MID(F47,ROW(INDIRECT("1"&amp;":"&amp;LEN(F47))),1),""))</f>
        <v>1115</v>
      </c>
      <c r="H47">
        <f t="shared" ca="1" si="0"/>
        <v>3</v>
      </c>
    </row>
    <row r="48" spans="2:15" x14ac:dyDescent="0.3">
      <c r="B48" s="4" t="s">
        <v>88</v>
      </c>
      <c r="C48" s="4">
        <v>11</v>
      </c>
      <c r="E48" t="s">
        <v>87</v>
      </c>
      <c r="F48" t="s">
        <v>160</v>
      </c>
      <c r="G48" t="str" cm="1">
        <f t="array" aca="1" ref="G48" ca="1">_xlfn.TEXTJOIN("",TRUE,IF(ISNUMBER(MID(F48,ROW(INDIRECT("1"&amp;":"&amp;LEN(F48))),1)*1),MID(F48,ROW(INDIRECT("1"&amp;":"&amp;LEN(F48))),1),""))</f>
        <v>661</v>
      </c>
      <c r="H48">
        <f t="shared" ca="1" si="0"/>
        <v>9</v>
      </c>
    </row>
    <row r="49" spans="2:8" x14ac:dyDescent="0.3">
      <c r="B49" s="4" t="s">
        <v>89</v>
      </c>
      <c r="C49" s="4">
        <v>2</v>
      </c>
      <c r="E49" t="s">
        <v>88</v>
      </c>
      <c r="F49" t="s">
        <v>161</v>
      </c>
      <c r="G49" t="str" cm="1">
        <f t="array" aca="1" ref="G49" ca="1">_xlfn.TEXTJOIN("",TRUE,IF(ISNUMBER(MID(F49,ROW(INDIRECT("1"&amp;":"&amp;LEN(F49))),1)*1),MID(F49,ROW(INDIRECT("1"&amp;":"&amp;LEN(F49))),1),""))</f>
        <v>1145</v>
      </c>
      <c r="H49">
        <f t="shared" ca="1" si="0"/>
        <v>11</v>
      </c>
    </row>
    <row r="50" spans="2:8" x14ac:dyDescent="0.3">
      <c r="B50" s="4" t="s">
        <v>90</v>
      </c>
      <c r="C50" s="4">
        <v>44</v>
      </c>
      <c r="E50" t="s">
        <v>89</v>
      </c>
      <c r="F50" t="s">
        <v>162</v>
      </c>
      <c r="G50" t="str" cm="1">
        <f t="array" aca="1" ref="G50" ca="1">_xlfn.TEXTJOIN("",TRUE,IF(ISNUMBER(MID(F50,ROW(INDIRECT("1"&amp;":"&amp;LEN(F50))),1)*1),MID(F50,ROW(INDIRECT("1"&amp;":"&amp;LEN(F50))),1),""))</f>
        <v>711</v>
      </c>
      <c r="H50">
        <f t="shared" ca="1" si="0"/>
        <v>2</v>
      </c>
    </row>
    <row r="51" spans="2:8" x14ac:dyDescent="0.3">
      <c r="B51" s="4" t="s">
        <v>91</v>
      </c>
      <c r="C51" s="4">
        <v>38</v>
      </c>
      <c r="E51" t="s">
        <v>90</v>
      </c>
      <c r="F51" t="s">
        <v>30</v>
      </c>
      <c r="G51" t="str" cm="1">
        <f t="array" aca="1" ref="G51" ca="1">_xlfn.TEXTJOIN("",TRUE,IF(ISNUMBER(MID(F51,ROW(INDIRECT("1"&amp;":"&amp;LEN(F51))),1)*1),MID(F51,ROW(INDIRECT("1"&amp;":"&amp;LEN(F51))),1),""))</f>
        <v>562</v>
      </c>
      <c r="H51">
        <f t="shared" ca="1" si="0"/>
        <v>44</v>
      </c>
    </row>
    <row r="52" spans="2:8" x14ac:dyDescent="0.3">
      <c r="B52" s="4" t="s">
        <v>92</v>
      </c>
      <c r="C52" s="4">
        <v>78</v>
      </c>
      <c r="E52" t="s">
        <v>91</v>
      </c>
      <c r="F52" t="s">
        <v>31</v>
      </c>
      <c r="G52" t="str" cm="1">
        <f t="array" aca="1" ref="G52" ca="1">_xlfn.TEXTJOIN("",TRUE,IF(ISNUMBER(MID(F52,ROW(INDIRECT("1"&amp;":"&amp;LEN(F52))),1)*1),MID(F52,ROW(INDIRECT("1"&amp;":"&amp;LEN(F52))),1),""))</f>
        <v>563</v>
      </c>
      <c r="H52">
        <f t="shared" ca="1" si="0"/>
        <v>38</v>
      </c>
    </row>
    <row r="53" spans="2:8" x14ac:dyDescent="0.3">
      <c r="B53" s="4" t="s">
        <v>93</v>
      </c>
      <c r="C53" s="4">
        <v>68</v>
      </c>
      <c r="E53" t="s">
        <v>92</v>
      </c>
      <c r="F53" t="s">
        <v>163</v>
      </c>
      <c r="G53" t="str" cm="1">
        <f t="array" aca="1" ref="G53" ca="1">_xlfn.TEXTJOIN("",TRUE,IF(ISNUMBER(MID(F53,ROW(INDIRECT("1"&amp;":"&amp;LEN(F53))),1)*1),MID(F53,ROW(INDIRECT("1"&amp;":"&amp;LEN(F53))),1),""))</f>
        <v>558</v>
      </c>
      <c r="H53">
        <f t="shared" ca="1" si="0"/>
        <v>78</v>
      </c>
    </row>
    <row r="54" spans="2:8" x14ac:dyDescent="0.3">
      <c r="B54" s="4" t="s">
        <v>94</v>
      </c>
      <c r="C54" s="4">
        <v>24</v>
      </c>
      <c r="E54" t="s">
        <v>93</v>
      </c>
      <c r="F54" t="s">
        <v>164</v>
      </c>
      <c r="G54" t="str" cm="1">
        <f t="array" aca="1" ref="G54" ca="1">_xlfn.TEXTJOIN("",TRUE,IF(ISNUMBER(MID(F54,ROW(INDIRECT("1"&amp;":"&amp;LEN(F54))),1)*1),MID(F54,ROW(INDIRECT("1"&amp;":"&amp;LEN(F54))),1),""))</f>
        <v>552</v>
      </c>
      <c r="H54">
        <f t="shared" ca="1" si="0"/>
        <v>68</v>
      </c>
    </row>
    <row r="55" spans="2:8" x14ac:dyDescent="0.3">
      <c r="B55" s="4" t="s">
        <v>95</v>
      </c>
      <c r="C55" s="4">
        <v>12</v>
      </c>
      <c r="E55" t="s">
        <v>94</v>
      </c>
      <c r="F55" t="s">
        <v>39</v>
      </c>
      <c r="G55" t="str" cm="1">
        <f t="array" aca="1" ref="G55" ca="1">_xlfn.TEXTJOIN("",TRUE,IF(ISNUMBER(MID(F55,ROW(INDIRECT("1"&amp;":"&amp;LEN(F55))),1)*1),MID(F55,ROW(INDIRECT("1"&amp;":"&amp;LEN(F55))),1),""))</f>
        <v>583</v>
      </c>
      <c r="H55">
        <f t="shared" ca="1" si="0"/>
        <v>24</v>
      </c>
    </row>
    <row r="56" spans="2:8" x14ac:dyDescent="0.3">
      <c r="B56" s="4" t="s">
        <v>96</v>
      </c>
      <c r="C56" s="4">
        <v>22</v>
      </c>
      <c r="E56" t="s">
        <v>95</v>
      </c>
      <c r="F56" t="s">
        <v>165</v>
      </c>
      <c r="G56" t="str" cm="1">
        <f t="array" aca="1" ref="G56" ca="1">_xlfn.TEXTJOIN("",TRUE,IF(ISNUMBER(MID(F56,ROW(INDIRECT("1"&amp;":"&amp;LEN(F56))),1)*1),MID(F56,ROW(INDIRECT("1"&amp;":"&amp;LEN(F56))),1),""))</f>
        <v>576</v>
      </c>
      <c r="H56">
        <f t="shared" ca="1" si="0"/>
        <v>12</v>
      </c>
    </row>
    <row r="57" spans="2:8" x14ac:dyDescent="0.3">
      <c r="B57" s="4" t="s">
        <v>97</v>
      </c>
      <c r="C57" s="4">
        <v>77</v>
      </c>
      <c r="E57" t="s">
        <v>96</v>
      </c>
      <c r="F57" t="s">
        <v>38</v>
      </c>
      <c r="G57" t="str" cm="1">
        <f t="array" aca="1" ref="G57" ca="1">_xlfn.TEXTJOIN("",TRUE,IF(ISNUMBER(MID(F57,ROW(INDIRECT("1"&amp;":"&amp;LEN(F57))),1)*1),MID(F57,ROW(INDIRECT("1"&amp;":"&amp;LEN(F57))),1),""))</f>
        <v>582</v>
      </c>
      <c r="H57">
        <f t="shared" ca="1" si="0"/>
        <v>22</v>
      </c>
    </row>
    <row r="58" spans="2:8" x14ac:dyDescent="0.3">
      <c r="B58" s="4" t="s">
        <v>98</v>
      </c>
      <c r="C58" s="4">
        <v>6</v>
      </c>
      <c r="E58" t="s">
        <v>97</v>
      </c>
      <c r="F58" t="s">
        <v>166</v>
      </c>
      <c r="G58" t="str" cm="1">
        <f t="array" aca="1" ref="G58" ca="1">_xlfn.TEXTJOIN("",TRUE,IF(ISNUMBER(MID(F58,ROW(INDIRECT("1"&amp;":"&amp;LEN(F58))),1)*1),MID(F58,ROW(INDIRECT("1"&amp;":"&amp;LEN(F58))),1),""))</f>
        <v>557</v>
      </c>
      <c r="H58">
        <f t="shared" ca="1" si="0"/>
        <v>77</v>
      </c>
    </row>
    <row r="59" spans="2:8" x14ac:dyDescent="0.3">
      <c r="B59" s="4" t="s">
        <v>99</v>
      </c>
      <c r="C59" s="4">
        <v>6</v>
      </c>
      <c r="E59" t="s">
        <v>98</v>
      </c>
      <c r="F59" t="s">
        <v>35</v>
      </c>
      <c r="G59" t="str" cm="1">
        <f t="array" aca="1" ref="G59" ca="1">_xlfn.TEXTJOIN("",TRUE,IF(ISNUMBER(MID(F59,ROW(INDIRECT("1"&amp;":"&amp;LEN(F59))),1)*1),MID(F59,ROW(INDIRECT("1"&amp;":"&amp;LEN(F59))),1),""))</f>
        <v>579</v>
      </c>
      <c r="H59">
        <f t="shared" ca="1" si="0"/>
        <v>6</v>
      </c>
    </row>
    <row r="60" spans="2:8" x14ac:dyDescent="0.3">
      <c r="B60" s="4" t="s">
        <v>100</v>
      </c>
      <c r="C60" s="4">
        <v>12</v>
      </c>
      <c r="E60" t="s">
        <v>99</v>
      </c>
      <c r="F60" t="s">
        <v>34</v>
      </c>
      <c r="G60" t="str" cm="1">
        <f t="array" aca="1" ref="G60" ca="1">_xlfn.TEXTJOIN("",TRUE,IF(ISNUMBER(MID(F60,ROW(INDIRECT("1"&amp;":"&amp;LEN(F60))),1)*1),MID(F60,ROW(INDIRECT("1"&amp;":"&amp;LEN(F60))),1),""))</f>
        <v>578</v>
      </c>
      <c r="H60">
        <f t="shared" ca="1" si="0"/>
        <v>6</v>
      </c>
    </row>
    <row r="61" spans="2:8" x14ac:dyDescent="0.3">
      <c r="B61" s="4" t="s">
        <v>101</v>
      </c>
      <c r="C61" s="4">
        <v>14</v>
      </c>
      <c r="E61" t="s">
        <v>100</v>
      </c>
      <c r="F61" t="s">
        <v>167</v>
      </c>
      <c r="G61" t="str" cm="1">
        <f t="array" aca="1" ref="G61" ca="1">_xlfn.TEXTJOIN("",TRUE,IF(ISNUMBER(MID(F61,ROW(INDIRECT("1"&amp;":"&amp;LEN(F61))),1)*1),MID(F61,ROW(INDIRECT("1"&amp;":"&amp;LEN(F61))),1),""))</f>
        <v>575</v>
      </c>
      <c r="H61">
        <f t="shared" ca="1" si="0"/>
        <v>12</v>
      </c>
    </row>
    <row r="62" spans="2:8" x14ac:dyDescent="0.3">
      <c r="B62" s="4" t="s">
        <v>102</v>
      </c>
      <c r="C62" s="4">
        <v>23</v>
      </c>
      <c r="E62" t="s">
        <v>101</v>
      </c>
      <c r="F62" t="s">
        <v>168</v>
      </c>
      <c r="G62" t="str" cm="1">
        <f t="array" aca="1" ref="G62" ca="1">_xlfn.TEXTJOIN("",TRUE,IF(ISNUMBER(MID(F62,ROW(INDIRECT("1"&amp;":"&amp;LEN(F62))),1)*1),MID(F62,ROW(INDIRECT("1"&amp;":"&amp;LEN(F62))),1),""))</f>
        <v>574</v>
      </c>
      <c r="H62">
        <f t="shared" ca="1" si="0"/>
        <v>14</v>
      </c>
    </row>
    <row r="63" spans="2:8" x14ac:dyDescent="0.3">
      <c r="B63" s="4" t="s">
        <v>103</v>
      </c>
      <c r="C63" s="4">
        <v>263</v>
      </c>
      <c r="E63" t="s">
        <v>102</v>
      </c>
      <c r="F63" t="s">
        <v>27</v>
      </c>
      <c r="G63" t="str" cm="1">
        <f t="array" aca="1" ref="G63" ca="1">_xlfn.TEXTJOIN("",TRUE,IF(ISNUMBER(MID(F63,ROW(INDIRECT("1"&amp;":"&amp;LEN(F63))),1)*1),MID(F63,ROW(INDIRECT("1"&amp;":"&amp;LEN(F63))),1),""))</f>
        <v>559</v>
      </c>
      <c r="H63">
        <f t="shared" ca="1" si="0"/>
        <v>23</v>
      </c>
    </row>
    <row r="64" spans="2:8" x14ac:dyDescent="0.3">
      <c r="B64" s="4" t="s">
        <v>104</v>
      </c>
      <c r="C64" s="4">
        <v>118</v>
      </c>
      <c r="E64" t="s">
        <v>103</v>
      </c>
      <c r="F64" t="s">
        <v>169</v>
      </c>
      <c r="G64" t="str" cm="1">
        <f t="array" aca="1" ref="G64" ca="1">_xlfn.TEXTJOIN("",TRUE,IF(ISNUMBER(MID(F64,ROW(INDIRECT("1"&amp;":"&amp;LEN(F64))),1)*1),MID(F64,ROW(INDIRECT("1"&amp;":"&amp;LEN(F64))),1),""))</f>
        <v>539</v>
      </c>
      <c r="H64">
        <f t="shared" ca="1" si="0"/>
        <v>263</v>
      </c>
    </row>
    <row r="65" spans="2:8" x14ac:dyDescent="0.3">
      <c r="B65" s="4" t="s">
        <v>105</v>
      </c>
      <c r="C65" s="4">
        <v>116</v>
      </c>
      <c r="E65" t="s">
        <v>104</v>
      </c>
      <c r="F65" t="s">
        <v>26</v>
      </c>
      <c r="G65" t="str" cm="1">
        <f t="array" aca="1" ref="G65" ca="1">_xlfn.TEXTJOIN("",TRUE,IF(ISNUMBER(MID(F65,ROW(INDIRECT("1"&amp;":"&amp;LEN(F65))),1)*1),MID(F65,ROW(INDIRECT("1"&amp;":"&amp;LEN(F65))),1),""))</f>
        <v>544</v>
      </c>
      <c r="H65">
        <f t="shared" ca="1" si="0"/>
        <v>118</v>
      </c>
    </row>
    <row r="66" spans="2:8" x14ac:dyDescent="0.3">
      <c r="B66" s="4" t="s">
        <v>106</v>
      </c>
      <c r="C66" s="4">
        <v>16</v>
      </c>
      <c r="E66" t="s">
        <v>105</v>
      </c>
      <c r="F66" t="s">
        <v>23</v>
      </c>
      <c r="G66" t="str" cm="1">
        <f t="array" aca="1" ref="G66" ca="1">_xlfn.TEXTJOIN("",TRUE,IF(ISNUMBER(MID(F66,ROW(INDIRECT("1"&amp;":"&amp;LEN(F66))),1)*1),MID(F66,ROW(INDIRECT("1"&amp;":"&amp;LEN(F66))),1),""))</f>
        <v>541</v>
      </c>
      <c r="H66">
        <f t="shared" ca="1" si="0"/>
        <v>116</v>
      </c>
    </row>
    <row r="67" spans="2:8" x14ac:dyDescent="0.3">
      <c r="B67" s="4" t="s">
        <v>107</v>
      </c>
      <c r="C67" s="4">
        <v>16</v>
      </c>
      <c r="E67" t="s">
        <v>106</v>
      </c>
      <c r="F67" t="s">
        <v>170</v>
      </c>
      <c r="G67" t="str" cm="1">
        <f t="array" aca="1" ref="G67" ca="1">_xlfn.TEXTJOIN("",TRUE,IF(ISNUMBER(MID(F67,ROW(INDIRECT("1"&amp;":"&amp;LEN(F67))),1)*1),MID(F67,ROW(INDIRECT("1"&amp;":"&amp;LEN(F67))),1),""))</f>
        <v>652</v>
      </c>
      <c r="H67">
        <f t="shared" ca="1" si="0"/>
        <v>16</v>
      </c>
    </row>
    <row r="68" spans="2:8" x14ac:dyDescent="0.3">
      <c r="B68" s="4" t="s">
        <v>108</v>
      </c>
      <c r="C68" s="4">
        <v>17</v>
      </c>
      <c r="E68" t="s">
        <v>107</v>
      </c>
      <c r="F68" t="s">
        <v>171</v>
      </c>
      <c r="G68" t="str" cm="1">
        <f t="array" aca="1" ref="G68" ca="1">_xlfn.TEXTJOIN("",TRUE,IF(ISNUMBER(MID(F68,ROW(INDIRECT("1"&amp;":"&amp;LEN(F68))),1)*1),MID(F68,ROW(INDIRECT("1"&amp;":"&amp;LEN(F68))),1),""))</f>
        <v>713</v>
      </c>
      <c r="H68">
        <f t="shared" ca="1" si="0"/>
        <v>16</v>
      </c>
    </row>
    <row r="69" spans="2:8" x14ac:dyDescent="0.3">
      <c r="B69" s="4" t="s">
        <v>109</v>
      </c>
      <c r="C69" s="4">
        <v>24</v>
      </c>
      <c r="E69" t="s">
        <v>108</v>
      </c>
      <c r="F69" t="s">
        <v>172</v>
      </c>
      <c r="G69" t="str" cm="1">
        <f t="array" aca="1" ref="G69" ca="1">_xlfn.TEXTJOIN("",TRUE,IF(ISNUMBER(MID(F69,ROW(INDIRECT("1"&amp;":"&amp;LEN(F69))),1)*1),MID(F69,ROW(INDIRECT("1"&amp;":"&amp;LEN(F69))),1),""))</f>
        <v>1054</v>
      </c>
      <c r="H69">
        <f t="shared" ca="1" si="0"/>
        <v>17</v>
      </c>
    </row>
    <row r="70" spans="2:8" x14ac:dyDescent="0.3">
      <c r="B70" s="4" t="s">
        <v>110</v>
      </c>
      <c r="C70" s="4">
        <v>7</v>
      </c>
      <c r="E70" t="s">
        <v>109</v>
      </c>
      <c r="F70" t="s">
        <v>173</v>
      </c>
      <c r="G70" t="str" cm="1">
        <f t="array" aca="1" ref="G70" ca="1">_xlfn.TEXTJOIN("",TRUE,IF(ISNUMBER(MID(F70,ROW(INDIRECT("1"&amp;":"&amp;LEN(F70))),1)*1),MID(F70,ROW(INDIRECT("1"&amp;":"&amp;LEN(F70))),1),""))</f>
        <v>1053</v>
      </c>
      <c r="H70">
        <f t="shared" ca="1" si="0"/>
        <v>24</v>
      </c>
    </row>
    <row r="71" spans="2:8" x14ac:dyDescent="0.3">
      <c r="B71" s="4" t="s">
        <v>111</v>
      </c>
      <c r="C71" s="4">
        <v>120</v>
      </c>
      <c r="E71" t="s">
        <v>110</v>
      </c>
      <c r="F71" t="s">
        <v>174</v>
      </c>
      <c r="G71" t="str" cm="1">
        <f t="array" aca="1" ref="G71" ca="1">_xlfn.TEXTJOIN("",TRUE,IF(ISNUMBER(MID(F71,ROW(INDIRECT("1"&amp;":"&amp;LEN(F71))),1)*1),MID(F71,ROW(INDIRECT("1"&amp;":"&amp;LEN(F71))),1),""))</f>
        <v>662</v>
      </c>
      <c r="H71">
        <f t="shared" ca="1" si="0"/>
        <v>7</v>
      </c>
    </row>
    <row r="72" spans="2:8" x14ac:dyDescent="0.3">
      <c r="B72" s="4" t="s">
        <v>112</v>
      </c>
      <c r="C72" s="4">
        <v>119</v>
      </c>
      <c r="E72" t="s">
        <v>111</v>
      </c>
      <c r="F72" t="s">
        <v>18</v>
      </c>
      <c r="G72" t="str" cm="1">
        <f t="array" aca="1" ref="G72" ca="1">_xlfn.TEXTJOIN("",TRUE,IF(ISNUMBER(MID(F72,ROW(INDIRECT("1"&amp;":"&amp;LEN(F72))),1)*1),MID(F72,ROW(INDIRECT("1"&amp;":"&amp;LEN(F72))),1),""))</f>
        <v>1146</v>
      </c>
      <c r="H72">
        <f t="shared" ca="1" si="0"/>
        <v>120</v>
      </c>
    </row>
    <row r="73" spans="2:8" x14ac:dyDescent="0.3">
      <c r="B73" s="4" t="s">
        <v>113</v>
      </c>
      <c r="C73" s="4">
        <v>118</v>
      </c>
      <c r="E73" t="s">
        <v>112</v>
      </c>
      <c r="F73" t="s">
        <v>19</v>
      </c>
      <c r="G73" t="str" cm="1">
        <f t="array" aca="1" ref="G73" ca="1">_xlfn.TEXTJOIN("",TRUE,IF(ISNUMBER(MID(F73,ROW(INDIRECT("1"&amp;":"&amp;LEN(F73))),1)*1),MID(F73,ROW(INDIRECT("1"&amp;":"&amp;LEN(F73))),1),""))</f>
        <v>1147</v>
      </c>
      <c r="H73">
        <f t="shared" ref="H73:H86" ca="1" si="1">+VLOOKUP(E73,B:C,2,0)</f>
        <v>119</v>
      </c>
    </row>
    <row r="74" spans="2:8" x14ac:dyDescent="0.3">
      <c r="B74" s="4" t="s">
        <v>114</v>
      </c>
      <c r="C74" s="4">
        <v>118</v>
      </c>
      <c r="E74" t="s">
        <v>113</v>
      </c>
      <c r="F74" t="s">
        <v>20</v>
      </c>
      <c r="G74" t="str" cm="1">
        <f t="array" aca="1" ref="G74" ca="1">_xlfn.TEXTJOIN("",TRUE,IF(ISNUMBER(MID(F74,ROW(INDIRECT("1"&amp;":"&amp;LEN(F74))),1)*1),MID(F74,ROW(INDIRECT("1"&amp;":"&amp;LEN(F74))),1),""))</f>
        <v>1148</v>
      </c>
      <c r="H74">
        <f t="shared" ca="1" si="1"/>
        <v>118</v>
      </c>
    </row>
    <row r="75" spans="2:8" x14ac:dyDescent="0.3">
      <c r="B75" s="4" t="s">
        <v>115</v>
      </c>
      <c r="C75" s="4">
        <v>1</v>
      </c>
      <c r="E75" t="s">
        <v>114</v>
      </c>
      <c r="F75" t="s">
        <v>41</v>
      </c>
      <c r="G75" t="str" cm="1">
        <f t="array" aca="1" ref="G75" ca="1">_xlfn.TEXTJOIN("",TRUE,IF(ISNUMBER(MID(F75,ROW(INDIRECT("1"&amp;":"&amp;LEN(F75))),1)*1),MID(F75,ROW(INDIRECT("1"&amp;":"&amp;LEN(F75))),1),""))</f>
        <v>981</v>
      </c>
      <c r="H75">
        <f t="shared" ca="1" si="1"/>
        <v>118</v>
      </c>
    </row>
    <row r="76" spans="2:8" x14ac:dyDescent="0.3">
      <c r="B76" s="4" t="s">
        <v>116</v>
      </c>
      <c r="C76" s="4">
        <v>65</v>
      </c>
      <c r="E76" t="s">
        <v>115</v>
      </c>
      <c r="F76" t="s">
        <v>175</v>
      </c>
      <c r="G76" t="str" cm="1">
        <f t="array" aca="1" ref="G76" ca="1">_xlfn.TEXTJOIN("",TRUE,IF(ISNUMBER(MID(F76,ROW(INDIRECT("1"&amp;":"&amp;LEN(F76))),1)*1),MID(F76,ROW(INDIRECT("1"&amp;":"&amp;LEN(F76))),1),""))</f>
        <v>352</v>
      </c>
      <c r="H76">
        <f t="shared" ca="1" si="1"/>
        <v>1</v>
      </c>
    </row>
    <row r="77" spans="2:8" x14ac:dyDescent="0.3">
      <c r="B77" s="4" t="s">
        <v>117</v>
      </c>
      <c r="C77" s="4">
        <v>21</v>
      </c>
      <c r="E77" t="s">
        <v>116</v>
      </c>
      <c r="F77" t="s">
        <v>176</v>
      </c>
      <c r="G77" t="str" cm="1">
        <f t="array" aca="1" ref="G77" ca="1">_xlfn.TEXTJOIN("",TRUE,IF(ISNUMBER(MID(F77,ROW(INDIRECT("1"&amp;":"&amp;LEN(F77))),1)*1),MID(F77,ROW(INDIRECT("1"&amp;":"&amp;LEN(F77))),1),""))</f>
        <v>555</v>
      </c>
      <c r="H77">
        <f t="shared" ca="1" si="1"/>
        <v>65</v>
      </c>
    </row>
    <row r="78" spans="2:8" x14ac:dyDescent="0.3">
      <c r="B78" s="4" t="s">
        <v>118</v>
      </c>
      <c r="C78" s="4">
        <v>0</v>
      </c>
      <c r="E78" t="s">
        <v>117</v>
      </c>
      <c r="F78" t="s">
        <v>37</v>
      </c>
      <c r="G78" t="str" cm="1">
        <f t="array" aca="1" ref="G78" ca="1">_xlfn.TEXTJOIN("",TRUE,IF(ISNUMBER(MID(F78,ROW(INDIRECT("1"&amp;":"&amp;LEN(F78))),1)*1),MID(F78,ROW(INDIRECT("1"&amp;":"&amp;LEN(F78))),1),""))</f>
        <v>581</v>
      </c>
      <c r="H78">
        <f t="shared" ca="1" si="1"/>
        <v>21</v>
      </c>
    </row>
    <row r="79" spans="2:8" x14ac:dyDescent="0.3">
      <c r="B79" s="4" t="s">
        <v>119</v>
      </c>
      <c r="C79" s="4">
        <v>11</v>
      </c>
      <c r="E79" t="s">
        <v>118</v>
      </c>
      <c r="F79" t="s">
        <v>177</v>
      </c>
      <c r="G79" t="str" cm="1">
        <f t="array" aca="1" ref="G79" ca="1">_xlfn.TEXTJOIN("",TRUE,IF(ISNUMBER(MID(F79,ROW(INDIRECT("1"&amp;":"&amp;LEN(F79))),1)*1),MID(F79,ROW(INDIRECT("1"&amp;":"&amp;LEN(F79))),1),""))</f>
        <v>353</v>
      </c>
      <c r="H79">
        <f t="shared" ca="1" si="1"/>
        <v>0</v>
      </c>
    </row>
    <row r="80" spans="2:8" x14ac:dyDescent="0.3">
      <c r="B80" s="4" t="s">
        <v>120</v>
      </c>
      <c r="C80" s="4">
        <v>67</v>
      </c>
      <c r="E80" t="s">
        <v>119</v>
      </c>
      <c r="F80" t="s">
        <v>178</v>
      </c>
      <c r="G80" t="str" cm="1">
        <f t="array" aca="1" ref="G80" ca="1">_xlfn.TEXTJOIN("",TRUE,IF(ISNUMBER(MID(F80,ROW(INDIRECT("1"&amp;":"&amp;LEN(F80))),1)*1),MID(F80,ROW(INDIRECT("1"&amp;":"&amp;LEN(F80))),1),""))</f>
        <v>577</v>
      </c>
      <c r="H80">
        <f t="shared" ca="1" si="1"/>
        <v>11</v>
      </c>
    </row>
    <row r="81" spans="2:8" x14ac:dyDescent="0.3">
      <c r="B81" s="4" t="s">
        <v>121</v>
      </c>
      <c r="C81" s="4">
        <v>264</v>
      </c>
      <c r="E81" t="s">
        <v>120</v>
      </c>
      <c r="F81" t="s">
        <v>179</v>
      </c>
      <c r="G81" t="str" cm="1">
        <f t="array" aca="1" ref="G81" ca="1">_xlfn.TEXTJOIN("",TRUE,IF(ISNUMBER(MID(F81,ROW(INDIRECT("1"&amp;":"&amp;LEN(F81))),1)*1),MID(F81,ROW(INDIRECT("1"&amp;":"&amp;LEN(F81))),1),""))</f>
        <v>553</v>
      </c>
      <c r="H81">
        <f t="shared" ca="1" si="1"/>
        <v>67</v>
      </c>
    </row>
    <row r="82" spans="2:8" x14ac:dyDescent="0.3">
      <c r="B82" s="4" t="s">
        <v>122</v>
      </c>
      <c r="C82" s="4">
        <v>1</v>
      </c>
      <c r="E82" t="s">
        <v>121</v>
      </c>
      <c r="F82" t="s">
        <v>180</v>
      </c>
      <c r="G82" t="str" cm="1">
        <f t="array" aca="1" ref="G82" ca="1">_xlfn.TEXTJOIN("",TRUE,IF(ISNUMBER(MID(F82,ROW(INDIRECT("1"&amp;":"&amp;LEN(F82))),1)*1),MID(F82,ROW(INDIRECT("1"&amp;":"&amp;LEN(F82))),1),""))</f>
        <v>538</v>
      </c>
      <c r="H82">
        <f t="shared" ca="1" si="1"/>
        <v>264</v>
      </c>
    </row>
    <row r="83" spans="2:8" x14ac:dyDescent="0.3">
      <c r="B83" s="4" t="s">
        <v>123</v>
      </c>
      <c r="C83" s="4">
        <v>39</v>
      </c>
      <c r="E83" t="s">
        <v>122</v>
      </c>
      <c r="F83" t="s">
        <v>13</v>
      </c>
      <c r="G83" t="str" cm="1">
        <f t="array" aca="1" ref="G83" ca="1">_xlfn.TEXTJOIN("",TRUE,IF(ISNUMBER(MID(F83,ROW(INDIRECT("1"&amp;":"&amp;LEN(F83))),1)*1),MID(F83,ROW(INDIRECT("1"&amp;":"&amp;LEN(F83))),1),""))</f>
        <v>1003</v>
      </c>
      <c r="H83">
        <f t="shared" ca="1" si="1"/>
        <v>1</v>
      </c>
    </row>
    <row r="84" spans="2:8" x14ac:dyDescent="0.3">
      <c r="B84" s="4" t="s">
        <v>124</v>
      </c>
      <c r="C84" s="4">
        <v>1</v>
      </c>
      <c r="E84" t="s">
        <v>123</v>
      </c>
      <c r="F84" t="s">
        <v>14</v>
      </c>
      <c r="G84" t="str" cm="1">
        <f t="array" aca="1" ref="G84" ca="1">_xlfn.TEXTJOIN("",TRUE,IF(ISNUMBER(MID(F84,ROW(INDIRECT("1"&amp;":"&amp;LEN(F84))),1)*1),MID(F84,ROW(INDIRECT("1"&amp;":"&amp;LEN(F84))),1),""))</f>
        <v>1114</v>
      </c>
      <c r="H84">
        <f t="shared" ca="1" si="1"/>
        <v>39</v>
      </c>
    </row>
    <row r="85" spans="2:8" x14ac:dyDescent="0.3">
      <c r="B85" s="4" t="s">
        <v>125</v>
      </c>
      <c r="C85" s="4">
        <v>120</v>
      </c>
      <c r="E85" t="s">
        <v>124</v>
      </c>
      <c r="F85" t="s">
        <v>16</v>
      </c>
      <c r="G85" t="str" cm="1">
        <f t="array" aca="1" ref="G85" ca="1">_xlfn.TEXTJOIN("",TRUE,IF(ISNUMBER(MID(F85,ROW(INDIRECT("1"&amp;":"&amp;LEN(F85))),1)*1),MID(F85,ROW(INDIRECT("1"&amp;":"&amp;LEN(F85))),1),""))</f>
        <v>1116</v>
      </c>
      <c r="H85">
        <f t="shared" ca="1" si="1"/>
        <v>1</v>
      </c>
    </row>
    <row r="86" spans="2:8" x14ac:dyDescent="0.3">
      <c r="B86" s="4" t="s">
        <v>126</v>
      </c>
      <c r="C86" s="4">
        <v>3494</v>
      </c>
      <c r="E86" t="s">
        <v>125</v>
      </c>
      <c r="F86" t="s">
        <v>18</v>
      </c>
      <c r="G86" t="str" cm="1">
        <f t="array" aca="1" ref="G86" ca="1">_xlfn.TEXTJOIN("",TRUE,IF(ISNUMBER(MID(F86,ROW(INDIRECT("1"&amp;":"&amp;LEN(F86))),1)*1),MID(F86,ROW(INDIRECT("1"&amp;":"&amp;LEN(F86))),1),""))</f>
        <v>1146</v>
      </c>
      <c r="H86">
        <f t="shared" ca="1" si="1"/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Minati Franco</cp:lastModifiedBy>
  <dcterms:created xsi:type="dcterms:W3CDTF">2025-05-26T12:26:05Z</dcterms:created>
  <dcterms:modified xsi:type="dcterms:W3CDTF">2025-05-26T18:41:20Z</dcterms:modified>
</cp:coreProperties>
</file>