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worksheets/sheet20.xml" ContentType="application/vnd.openxmlformats-officedocument.spreadsheetml.worksheet+xml"/>
  <Override PartName="/xl/drawings/drawing17.xml" ContentType="application/vnd.openxmlformats-officedocument.drawing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29.xml" ContentType="application/vnd.openxmlformats-officedocument.drawingml.chart+xml"/>
  <Override PartName="/xl/drawings/drawing15.xml" ContentType="application/vnd.openxmlformats-officedocument.drawing+xml"/>
  <Override PartName="/xl/charts/chart49.xml" ContentType="application/vnd.openxmlformats-officedocument.drawingml.chart+xml"/>
  <Override PartName="/xl/charts/chart58.xml" ContentType="application/vnd.openxmlformats-officedocument.drawingml.chart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36.xml" ContentType="application/vnd.openxmlformats-officedocument.drawingml.chart+xml"/>
  <Override PartName="/xl/charts/chart38.xml" ContentType="application/vnd.openxmlformats-officedocument.drawingml.chart+xml"/>
  <Override PartName="/xl/charts/chart47.xml" ContentType="application/vnd.openxmlformats-officedocument.drawingml.chart+xml"/>
  <Override PartName="/xl/charts/chart56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chart45.xml" ContentType="application/vnd.openxmlformats-officedocument.drawingml.chart+xml"/>
  <Override PartName="/xl/drawings/drawing20.xml" ContentType="application/vnd.openxmlformats-officedocument.drawing+xml"/>
  <Override PartName="/xl/charts/chart54.xml" ContentType="application/vnd.openxmlformats-officedocument.drawingml.chart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hart32.xml" ContentType="application/vnd.openxmlformats-officedocument.drawingml.chart+xml"/>
  <Override PartName="/xl/charts/chart43.xml" ContentType="application/vnd.openxmlformats-officedocument.drawingml.chart+xml"/>
  <Override PartName="/xl/charts/chart52.xml" ContentType="application/vnd.openxmlformats-officedocument.drawingml.chart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30.xml" ContentType="application/vnd.openxmlformats-officedocument.drawingml.chart+xml"/>
  <Override PartName="/xl/charts/chart41.xml" ContentType="application/vnd.openxmlformats-officedocument.drawingml.chart+xml"/>
  <Override PartName="/xl/charts/chart50.xml" ContentType="application/vnd.openxmlformats-officedocument.drawingml.char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charts/chart59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drawings/drawing16.xml" ContentType="application/vnd.openxmlformats-officedocument.drawing+xml"/>
  <Override PartName="/xl/charts/chart48.xml" ContentType="application/vnd.openxmlformats-officedocument.drawingml.chart+xml"/>
  <Override PartName="/xl/charts/chart57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charts/chart28.xml" ContentType="application/vnd.openxmlformats-officedocument.drawingml.chart+xml"/>
  <Override PartName="/xl/charts/chart37.xml" ContentType="application/vnd.openxmlformats-officedocument.drawingml.chart+xml"/>
  <Override PartName="/xl/drawings/drawing14.xml" ContentType="application/vnd.openxmlformats-officedocument.drawing+xml"/>
  <Override PartName="/xl/charts/chart46.xml" ContentType="application/vnd.openxmlformats-officedocument.drawingml.chart+xml"/>
  <Override PartName="/xl/charts/chart55.xml" ContentType="application/vnd.openxmlformats-officedocument.drawingml.chart+xml"/>
  <Override PartName="/xl/charts/chart17.xml" ContentType="application/vnd.openxmlformats-officedocument.drawingml.chart+xml"/>
  <Override PartName="/xl/charts/chart26.xml" ContentType="application/vnd.openxmlformats-officedocument.drawingml.chart+xml"/>
  <Override PartName="/xl/drawings/drawing12.xml" ContentType="application/vnd.openxmlformats-officedocument.drawingml.chartshapes+xml"/>
  <Override PartName="/xl/charts/chart35.xml" ContentType="application/vnd.openxmlformats-officedocument.drawingml.chart+xml"/>
  <Override PartName="/xl/charts/chart44.xml" ContentType="application/vnd.openxmlformats-officedocument.drawingml.chart+xml"/>
  <Override PartName="/xl/charts/chart53.xml" ContentType="application/vnd.openxmlformats-officedocument.drawingml.char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charts/chart24.xml" ContentType="application/vnd.openxmlformats-officedocument.drawingml.chart+xml"/>
  <Override PartName="/xl/drawings/drawing10.xml" ContentType="application/vnd.openxmlformats-officedocument.drawing+xml"/>
  <Override PartName="/xl/charts/chart33.xml" ContentType="application/vnd.openxmlformats-officedocument.drawingml.chart+xml"/>
  <Override PartName="/xl/charts/chart42.xml" ContentType="application/vnd.openxmlformats-officedocument.drawingml.chart+xml"/>
  <Override PartName="/xl/charts/chart51.xml" ContentType="application/vnd.openxmlformats-officedocument.drawingml.chart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xl/charts/chart31.xml" ContentType="application/vnd.openxmlformats-officedocument.drawingml.chart+xml"/>
  <Override PartName="/xl/charts/chart40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0730" windowHeight="11760" tabRatio="844" activeTab="1"/>
  </bookViews>
  <sheets>
    <sheet name="Test2v2" sheetId="1" r:id="rId1"/>
    <sheet name="T2v2-L1A1" sheetId="2" r:id="rId2"/>
    <sheet name="T2v2-L0A11" sheetId="3" r:id="rId3"/>
    <sheet name="T2v2-L0A3" sheetId="4" r:id="rId4"/>
    <sheet name="T2v2-L0A2" sheetId="22" r:id="rId5"/>
    <sheet name="Test2v1 &amp; variants" sheetId="5" r:id="rId6"/>
    <sheet name="Test2v3" sheetId="6" r:id="rId7"/>
    <sheet name="T2v3-L0A11" sheetId="7" r:id="rId8"/>
    <sheet name="T2v3-L1A1" sheetId="8" r:id="rId9"/>
    <sheet name="T2v4" sheetId="9" r:id="rId10"/>
    <sheet name="T2v4-L1A1" sheetId="10" r:id="rId11"/>
    <sheet name="T2v4-L0A2" sheetId="11" r:id="rId12"/>
    <sheet name="T2v7" sheetId="12" r:id="rId13"/>
    <sheet name="T2v7-L0A11" sheetId="13" r:id="rId14"/>
    <sheet name="T2v7-L0A3" sheetId="14" r:id="rId15"/>
    <sheet name="T2v7-L1A1" sheetId="15" r:id="rId16"/>
    <sheet name="T2v8" sheetId="16" r:id="rId17"/>
    <sheet name="T2v8-L0A11" sheetId="17" r:id="rId18"/>
    <sheet name="T2v8-L0A3" sheetId="18" r:id="rId19"/>
    <sheet name="T2v8-L1A1" sheetId="19" r:id="rId20"/>
    <sheet name="T2v10" sheetId="20" r:id="rId21"/>
    <sheet name="T2v10-L0A3" sheetId="21" r:id="rId22"/>
  </sheets>
  <calcPr calcId="124519"/>
</workbook>
</file>

<file path=xl/calcChain.xml><?xml version="1.0" encoding="utf-8"?>
<calcChain xmlns="http://schemas.openxmlformats.org/spreadsheetml/2006/main">
  <c r="I4" i="22"/>
  <c r="L4"/>
  <c r="I5"/>
  <c r="L5"/>
  <c r="I6"/>
  <c r="L6"/>
  <c r="I7"/>
  <c r="L7"/>
  <c r="I8"/>
  <c r="L8"/>
  <c r="I9"/>
  <c r="L9"/>
  <c r="I10"/>
  <c r="L10"/>
  <c r="I11"/>
  <c r="L11"/>
  <c r="I12"/>
  <c r="L12"/>
  <c r="I13"/>
  <c r="L13"/>
  <c r="I14"/>
  <c r="L14"/>
  <c r="I15"/>
  <c r="L15"/>
  <c r="I16"/>
  <c r="L16"/>
  <c r="I17"/>
  <c r="L17"/>
  <c r="I18"/>
  <c r="L18"/>
  <c r="I19"/>
  <c r="L19"/>
  <c r="I20"/>
  <c r="L20"/>
  <c r="I21"/>
  <c r="L21"/>
  <c r="I22"/>
  <c r="L22"/>
  <c r="I23"/>
  <c r="L23"/>
  <c r="I24"/>
  <c r="L24"/>
  <c r="I25"/>
  <c r="L25"/>
  <c r="I26"/>
  <c r="L26"/>
  <c r="I27"/>
  <c r="L27"/>
  <c r="I28"/>
  <c r="L28"/>
  <c r="I29"/>
  <c r="L29"/>
  <c r="I30"/>
  <c r="L30"/>
  <c r="I31"/>
  <c r="L31"/>
  <c r="I32"/>
  <c r="L32"/>
  <c r="I33"/>
  <c r="L33"/>
  <c r="I34"/>
  <c r="L34"/>
  <c r="I35"/>
  <c r="L35"/>
  <c r="I36"/>
  <c r="L36"/>
  <c r="I37"/>
  <c r="L37"/>
  <c r="I38"/>
  <c r="L38"/>
  <c r="I39"/>
  <c r="L39"/>
  <c r="I40"/>
  <c r="L40"/>
  <c r="I41"/>
  <c r="L41"/>
  <c r="I42"/>
  <c r="L42"/>
  <c r="I43"/>
  <c r="L43"/>
  <c r="I44"/>
  <c r="L44"/>
  <c r="I45"/>
  <c r="L45"/>
  <c r="I46"/>
  <c r="L46"/>
  <c r="I47"/>
  <c r="L47"/>
  <c r="I48"/>
  <c r="L48"/>
  <c r="I49"/>
  <c r="L49"/>
  <c r="I50"/>
  <c r="L50"/>
  <c r="I51"/>
  <c r="L51"/>
  <c r="I52"/>
  <c r="L52"/>
  <c r="I53"/>
  <c r="L53"/>
  <c r="I54"/>
  <c r="L54"/>
  <c r="I55"/>
  <c r="L55"/>
  <c r="I56"/>
  <c r="L56"/>
  <c r="I57"/>
  <c r="L57"/>
  <c r="I58"/>
  <c r="L58"/>
  <c r="I59"/>
  <c r="L59"/>
  <c r="I60"/>
  <c r="L60"/>
  <c r="I61"/>
  <c r="L61"/>
  <c r="I62"/>
  <c r="L62"/>
  <c r="I63"/>
  <c r="L63"/>
  <c r="I64"/>
  <c r="L64"/>
  <c r="I65"/>
  <c r="L65"/>
  <c r="I66"/>
  <c r="L66"/>
  <c r="I67"/>
  <c r="L67"/>
  <c r="I68"/>
  <c r="L68"/>
  <c r="I69"/>
  <c r="L69"/>
  <c r="I70"/>
  <c r="L70"/>
  <c r="I71"/>
  <c r="L71"/>
  <c r="I72"/>
  <c r="L72"/>
  <c r="I73"/>
  <c r="L73"/>
  <c r="I74"/>
  <c r="L74"/>
  <c r="I75"/>
  <c r="L75"/>
  <c r="I76"/>
  <c r="L76"/>
  <c r="I77"/>
  <c r="L77"/>
  <c r="I78"/>
  <c r="L78"/>
  <c r="I79"/>
  <c r="L79"/>
  <c r="I80"/>
  <c r="L80"/>
  <c r="I81"/>
  <c r="L81"/>
  <c r="I82"/>
  <c r="L82"/>
  <c r="I83"/>
  <c r="L83"/>
  <c r="I84"/>
  <c r="L84"/>
  <c r="I85"/>
  <c r="L85"/>
  <c r="I86"/>
  <c r="L86"/>
  <c r="I87"/>
  <c r="L87"/>
  <c r="I88"/>
  <c r="L88"/>
  <c r="I89"/>
  <c r="L89"/>
  <c r="I90"/>
  <c r="L90"/>
  <c r="I91"/>
  <c r="L91"/>
  <c r="I92"/>
  <c r="L92"/>
  <c r="I93"/>
  <c r="L93"/>
  <c r="I94"/>
  <c r="L94"/>
  <c r="I95"/>
  <c r="L95"/>
  <c r="I96"/>
  <c r="L96"/>
  <c r="I97"/>
  <c r="L97"/>
  <c r="I98"/>
  <c r="L98"/>
  <c r="I99"/>
  <c r="L99"/>
  <c r="I100"/>
  <c r="L100"/>
  <c r="I101"/>
  <c r="L101"/>
  <c r="I102"/>
  <c r="L102"/>
  <c r="I103"/>
  <c r="L103"/>
  <c r="I104"/>
  <c r="L104"/>
  <c r="I105"/>
  <c r="L105"/>
  <c r="I106"/>
  <c r="L106"/>
  <c r="I107"/>
  <c r="L107"/>
  <c r="I108"/>
  <c r="L108"/>
  <c r="I109"/>
  <c r="L109"/>
  <c r="I110"/>
  <c r="L110"/>
  <c r="I111"/>
  <c r="L111"/>
  <c r="I112"/>
  <c r="L112"/>
  <c r="I113"/>
  <c r="L113"/>
  <c r="I114"/>
  <c r="L114"/>
  <c r="I115"/>
  <c r="L115"/>
  <c r="I116"/>
  <c r="L116"/>
  <c r="I117"/>
  <c r="L117"/>
  <c r="I118"/>
  <c r="L118"/>
  <c r="I119"/>
  <c r="L119"/>
  <c r="I120"/>
  <c r="L120"/>
  <c r="I121"/>
  <c r="L121"/>
  <c r="I122"/>
  <c r="L122"/>
  <c r="I123"/>
  <c r="L123"/>
  <c r="I124"/>
  <c r="L124"/>
  <c r="I125"/>
  <c r="L125"/>
  <c r="I126"/>
  <c r="L126"/>
  <c r="I127"/>
  <c r="L127"/>
  <c r="I128"/>
  <c r="L128"/>
  <c r="I129"/>
  <c r="L129"/>
  <c r="I130"/>
  <c r="L130"/>
  <c r="I131"/>
  <c r="L131"/>
  <c r="I132"/>
  <c r="L132"/>
  <c r="I133"/>
  <c r="L133"/>
  <c r="I134"/>
  <c r="L134"/>
  <c r="I135"/>
  <c r="L135"/>
  <c r="I136"/>
  <c r="L136"/>
  <c r="I137"/>
  <c r="L137"/>
  <c r="I138"/>
  <c r="L138"/>
  <c r="I139"/>
  <c r="L139"/>
  <c r="I140"/>
  <c r="L140"/>
  <c r="I141"/>
  <c r="L141"/>
  <c r="I142"/>
  <c r="L142"/>
  <c r="I143"/>
  <c r="L143"/>
  <c r="I144"/>
  <c r="L144"/>
  <c r="I145"/>
  <c r="L145"/>
  <c r="I146"/>
  <c r="L146"/>
  <c r="I147"/>
  <c r="L147"/>
  <c r="I148"/>
  <c r="L148"/>
  <c r="I149"/>
  <c r="L149"/>
  <c r="I150"/>
  <c r="L150"/>
  <c r="I151"/>
  <c r="L151"/>
  <c r="I152"/>
  <c r="L152"/>
  <c r="I153"/>
  <c r="L153"/>
  <c r="I154"/>
  <c r="L154"/>
  <c r="I155"/>
  <c r="L155"/>
  <c r="I156"/>
  <c r="L156"/>
  <c r="I157"/>
  <c r="L157"/>
  <c r="I158"/>
  <c r="L158"/>
  <c r="I159"/>
  <c r="L159"/>
  <c r="I160"/>
  <c r="L160"/>
  <c r="I161"/>
  <c r="L161"/>
  <c r="I162"/>
  <c r="L162"/>
  <c r="I163"/>
  <c r="L163"/>
  <c r="I164"/>
  <c r="L164"/>
  <c r="I165"/>
  <c r="L165"/>
  <c r="I166"/>
  <c r="L166"/>
  <c r="I167"/>
  <c r="L167"/>
  <c r="I168"/>
  <c r="L168"/>
  <c r="I169"/>
  <c r="L169"/>
  <c r="I170"/>
  <c r="L170"/>
  <c r="I171"/>
  <c r="L171"/>
  <c r="I172"/>
  <c r="L172"/>
  <c r="I173"/>
  <c r="L173"/>
  <c r="I174"/>
  <c r="L174"/>
  <c r="I175"/>
  <c r="L175"/>
  <c r="I176"/>
  <c r="L176"/>
  <c r="I177"/>
  <c r="L177"/>
  <c r="I178"/>
  <c r="L178"/>
  <c r="I179"/>
  <c r="L179"/>
  <c r="I180"/>
  <c r="L180"/>
  <c r="I181"/>
  <c r="L181"/>
  <c r="I182"/>
  <c r="L182"/>
  <c r="I183"/>
  <c r="L183"/>
  <c r="I184"/>
  <c r="L184"/>
  <c r="I185"/>
  <c r="L185"/>
  <c r="I186"/>
  <c r="L186"/>
  <c r="I187"/>
  <c r="L187"/>
  <c r="I188"/>
  <c r="L188"/>
  <c r="I189"/>
  <c r="L189"/>
  <c r="I190"/>
  <c r="L190"/>
  <c r="I191"/>
  <c r="L191"/>
  <c r="I192"/>
  <c r="L192"/>
  <c r="I193"/>
  <c r="L193"/>
  <c r="I194"/>
  <c r="L194"/>
  <c r="I195"/>
  <c r="L195"/>
  <c r="I196"/>
  <c r="L196"/>
  <c r="I197"/>
  <c r="L197"/>
  <c r="I198"/>
  <c r="L198"/>
  <c r="I199"/>
  <c r="L199"/>
  <c r="I200"/>
  <c r="L200"/>
  <c r="I201"/>
  <c r="L201"/>
  <c r="I202"/>
  <c r="L202"/>
  <c r="I203"/>
  <c r="L203"/>
  <c r="I204"/>
  <c r="L204"/>
  <c r="I205"/>
  <c r="L205"/>
  <c r="I206"/>
  <c r="L206"/>
  <c r="I207"/>
  <c r="L207"/>
  <c r="I208"/>
  <c r="L208"/>
  <c r="I209"/>
  <c r="L209"/>
  <c r="I210"/>
  <c r="L210"/>
  <c r="I211"/>
  <c r="L211"/>
  <c r="I212"/>
  <c r="L212"/>
  <c r="I213"/>
  <c r="L213"/>
  <c r="I214"/>
  <c r="L214"/>
  <c r="I215"/>
  <c r="L215"/>
  <c r="I216"/>
  <c r="L216"/>
  <c r="I217"/>
  <c r="L217"/>
  <c r="I218"/>
  <c r="L218"/>
  <c r="I219"/>
  <c r="L219"/>
  <c r="I220"/>
  <c r="L220"/>
  <c r="I221"/>
  <c r="L221"/>
  <c r="I222"/>
  <c r="L222"/>
  <c r="I223"/>
  <c r="L223"/>
  <c r="I224"/>
  <c r="L224"/>
  <c r="I225"/>
  <c r="L225"/>
  <c r="I226"/>
  <c r="L226"/>
  <c r="I227"/>
  <c r="L227"/>
  <c r="I228"/>
  <c r="L228"/>
  <c r="I229"/>
  <c r="L229"/>
  <c r="I230"/>
  <c r="L230"/>
  <c r="I231"/>
  <c r="L231"/>
  <c r="I232"/>
  <c r="L232"/>
  <c r="I233"/>
  <c r="L233"/>
  <c r="I234"/>
  <c r="L234"/>
  <c r="I235"/>
  <c r="L235"/>
  <c r="I236"/>
  <c r="L236"/>
  <c r="I237"/>
  <c r="L237"/>
  <c r="I238"/>
  <c r="L238"/>
  <c r="I239"/>
  <c r="L239"/>
  <c r="I240"/>
  <c r="L240"/>
  <c r="I241"/>
  <c r="L241"/>
  <c r="I242"/>
  <c r="L242"/>
  <c r="I243"/>
  <c r="L243"/>
  <c r="I244"/>
  <c r="L244"/>
  <c r="I245"/>
  <c r="L245"/>
  <c r="I246"/>
  <c r="L246"/>
  <c r="I247"/>
  <c r="L247"/>
  <c r="I248"/>
  <c r="L248"/>
  <c r="I249"/>
  <c r="L249"/>
  <c r="I250"/>
  <c r="L250"/>
  <c r="I251"/>
  <c r="L251"/>
  <c r="I252"/>
  <c r="L252"/>
  <c r="I253"/>
  <c r="L253"/>
  <c r="I254"/>
  <c r="L254"/>
  <c r="I255"/>
  <c r="L255"/>
  <c r="I256"/>
  <c r="L256"/>
  <c r="I257"/>
  <c r="L257"/>
  <c r="I258"/>
  <c r="L258"/>
  <c r="I259"/>
  <c r="L259"/>
  <c r="I260"/>
  <c r="L260"/>
  <c r="I261"/>
  <c r="L261"/>
  <c r="I262"/>
  <c r="L262"/>
  <c r="I263"/>
  <c r="L263"/>
  <c r="I264"/>
  <c r="L264"/>
  <c r="I265"/>
  <c r="L265"/>
  <c r="I266"/>
  <c r="L266"/>
  <c r="I267"/>
  <c r="L267"/>
  <c r="I268"/>
  <c r="L268"/>
  <c r="I269"/>
  <c r="L269"/>
  <c r="I270"/>
  <c r="L270"/>
  <c r="I271"/>
  <c r="L271"/>
  <c r="I272"/>
  <c r="L272"/>
  <c r="I273"/>
  <c r="L273"/>
  <c r="I274"/>
  <c r="L274"/>
  <c r="I275"/>
  <c r="L275"/>
  <c r="I276"/>
  <c r="L276"/>
  <c r="I277"/>
  <c r="L277"/>
  <c r="I278"/>
  <c r="L278"/>
  <c r="I279"/>
  <c r="L279"/>
  <c r="I280"/>
  <c r="L280"/>
  <c r="I281"/>
  <c r="L281"/>
  <c r="I282"/>
  <c r="L282"/>
  <c r="I283"/>
  <c r="L283"/>
  <c r="I284"/>
  <c r="L284"/>
  <c r="I285"/>
  <c r="L285"/>
  <c r="I286"/>
  <c r="L286"/>
  <c r="I287"/>
  <c r="L287"/>
  <c r="I288"/>
  <c r="L288"/>
  <c r="I289"/>
  <c r="L289"/>
  <c r="I290"/>
  <c r="L290"/>
  <c r="I291"/>
  <c r="L291"/>
  <c r="I292"/>
  <c r="L292"/>
  <c r="I293"/>
  <c r="L293"/>
  <c r="I294"/>
  <c r="L294"/>
  <c r="I295"/>
  <c r="L295"/>
  <c r="I296"/>
  <c r="L296"/>
  <c r="I297"/>
  <c r="L297"/>
  <c r="I298"/>
  <c r="L298"/>
  <c r="I299"/>
  <c r="L299"/>
  <c r="I300"/>
  <c r="L300"/>
  <c r="I301"/>
  <c r="L301"/>
  <c r="I302"/>
  <c r="L302"/>
  <c r="I303"/>
  <c r="L303"/>
  <c r="I304"/>
  <c r="L304"/>
  <c r="I305"/>
  <c r="L305"/>
  <c r="I306"/>
  <c r="L306"/>
  <c r="I307"/>
  <c r="L307"/>
  <c r="I308"/>
  <c r="L308"/>
  <c r="I309"/>
  <c r="L309"/>
  <c r="I310"/>
  <c r="L310"/>
  <c r="I311"/>
  <c r="L311"/>
  <c r="I312"/>
  <c r="L312"/>
  <c r="I313"/>
  <c r="L313"/>
  <c r="I314"/>
  <c r="L314"/>
  <c r="I315"/>
  <c r="L315"/>
  <c r="I316"/>
  <c r="L316"/>
  <c r="I317"/>
  <c r="L317"/>
  <c r="I318"/>
  <c r="L318"/>
  <c r="I319"/>
  <c r="L319"/>
  <c r="I320"/>
  <c r="L320"/>
  <c r="I321"/>
  <c r="L321"/>
  <c r="I322"/>
  <c r="L322"/>
  <c r="I323"/>
  <c r="L323"/>
  <c r="I324"/>
  <c r="L324"/>
  <c r="I325"/>
  <c r="L325"/>
  <c r="I326"/>
  <c r="L326"/>
  <c r="I327"/>
  <c r="L327"/>
  <c r="I328"/>
  <c r="L328"/>
  <c r="I329"/>
  <c r="L329"/>
  <c r="I330"/>
  <c r="L330"/>
  <c r="I331"/>
  <c r="L331"/>
  <c r="I332"/>
  <c r="L332"/>
  <c r="I333"/>
  <c r="L333"/>
  <c r="I334"/>
  <c r="L334"/>
  <c r="I335"/>
  <c r="L335"/>
  <c r="I336"/>
  <c r="L336"/>
  <c r="I337"/>
  <c r="L337"/>
  <c r="I338"/>
  <c r="L338"/>
  <c r="I339"/>
  <c r="L339"/>
  <c r="H4" i="21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173"/>
  <c r="K173"/>
  <c r="H174"/>
  <c r="K174"/>
  <c r="H175"/>
  <c r="K175"/>
  <c r="H176"/>
  <c r="K176"/>
  <c r="H177"/>
  <c r="K177"/>
  <c r="H178"/>
  <c r="K178"/>
  <c r="H179"/>
  <c r="K179"/>
  <c r="H180"/>
  <c r="K180"/>
  <c r="H181"/>
  <c r="K181"/>
  <c r="H182"/>
  <c r="K182"/>
  <c r="H183"/>
  <c r="K183"/>
  <c r="H184"/>
  <c r="K184"/>
  <c r="H185"/>
  <c r="K185"/>
  <c r="H186"/>
  <c r="K186"/>
  <c r="H187"/>
  <c r="K187"/>
  <c r="H188"/>
  <c r="K188"/>
  <c r="H189"/>
  <c r="K189"/>
  <c r="H190"/>
  <c r="K190"/>
  <c r="H191"/>
  <c r="K191"/>
  <c r="H192"/>
  <c r="K192"/>
  <c r="H193"/>
  <c r="K193"/>
  <c r="H194"/>
  <c r="K194"/>
  <c r="H195"/>
  <c r="K195"/>
  <c r="H196"/>
  <c r="K196"/>
  <c r="H197"/>
  <c r="K197"/>
  <c r="H198"/>
  <c r="K198"/>
  <c r="H199"/>
  <c r="K199"/>
  <c r="H200"/>
  <c r="K200"/>
  <c r="H201"/>
  <c r="K201"/>
  <c r="H202"/>
  <c r="K202"/>
  <c r="H203"/>
  <c r="K203"/>
  <c r="H204"/>
  <c r="K204"/>
  <c r="H205"/>
  <c r="K205"/>
  <c r="H206"/>
  <c r="K206"/>
  <c r="H207"/>
  <c r="K207"/>
  <c r="H208"/>
  <c r="K208"/>
  <c r="H209"/>
  <c r="K209"/>
  <c r="H210"/>
  <c r="K210"/>
  <c r="H211"/>
  <c r="K211"/>
  <c r="H212"/>
  <c r="K212"/>
  <c r="H213"/>
  <c r="K213"/>
  <c r="H214"/>
  <c r="K214"/>
  <c r="H215"/>
  <c r="K215"/>
  <c r="H216"/>
  <c r="K216"/>
  <c r="H217"/>
  <c r="K217"/>
  <c r="H218"/>
  <c r="K218"/>
  <c r="H219"/>
  <c r="K219"/>
  <c r="H220"/>
  <c r="K220"/>
  <c r="H221"/>
  <c r="K221"/>
  <c r="H222"/>
  <c r="K222"/>
  <c r="H223"/>
  <c r="K223"/>
  <c r="H224"/>
  <c r="K224"/>
  <c r="H225"/>
  <c r="K225"/>
  <c r="H226"/>
  <c r="K226"/>
  <c r="H227"/>
  <c r="K227"/>
  <c r="H228"/>
  <c r="K228"/>
  <c r="H229"/>
  <c r="K229"/>
  <c r="H230"/>
  <c r="K230"/>
  <c r="H231"/>
  <c r="K231"/>
  <c r="H232"/>
  <c r="K232"/>
  <c r="H233"/>
  <c r="K233"/>
  <c r="H234"/>
  <c r="K234"/>
  <c r="H235"/>
  <c r="K235"/>
  <c r="H236"/>
  <c r="K236"/>
  <c r="H237"/>
  <c r="K237"/>
  <c r="H238"/>
  <c r="K238"/>
  <c r="H239"/>
  <c r="K239"/>
  <c r="H240"/>
  <c r="K240"/>
  <c r="H241"/>
  <c r="K241"/>
  <c r="H242"/>
  <c r="K242"/>
  <c r="H243"/>
  <c r="K243"/>
  <c r="H244"/>
  <c r="K244"/>
  <c r="H245"/>
  <c r="K245"/>
  <c r="H246"/>
  <c r="K246"/>
  <c r="H247"/>
  <c r="K247"/>
  <c r="H248"/>
  <c r="K248"/>
  <c r="H249"/>
  <c r="K249"/>
  <c r="H250"/>
  <c r="K250"/>
  <c r="H251"/>
  <c r="K251"/>
  <c r="H252"/>
  <c r="K252"/>
  <c r="H253"/>
  <c r="K253"/>
  <c r="H254"/>
  <c r="K254"/>
  <c r="H255"/>
  <c r="K255"/>
  <c r="H256"/>
  <c r="K256"/>
  <c r="H257"/>
  <c r="K257"/>
  <c r="H258"/>
  <c r="K258"/>
  <c r="H259"/>
  <c r="K259"/>
  <c r="H260"/>
  <c r="K260"/>
  <c r="H261"/>
  <c r="K261"/>
  <c r="H262"/>
  <c r="K262"/>
  <c r="H263"/>
  <c r="K263"/>
  <c r="H264"/>
  <c r="K264"/>
  <c r="H265"/>
  <c r="K265"/>
  <c r="H266"/>
  <c r="K266"/>
  <c r="H267"/>
  <c r="K267"/>
  <c r="H268"/>
  <c r="K268"/>
  <c r="H269"/>
  <c r="K269"/>
  <c r="H270"/>
  <c r="K270"/>
  <c r="H271"/>
  <c r="K271"/>
  <c r="H272"/>
  <c r="K272"/>
  <c r="H273"/>
  <c r="K273"/>
  <c r="H274"/>
  <c r="K274"/>
  <c r="H275"/>
  <c r="K275"/>
  <c r="H276"/>
  <c r="K276"/>
  <c r="H277"/>
  <c r="K277"/>
  <c r="H278"/>
  <c r="K278"/>
  <c r="H279"/>
  <c r="K279"/>
  <c r="H280"/>
  <c r="K280"/>
  <c r="H281"/>
  <c r="K281"/>
  <c r="H282"/>
  <c r="K282"/>
  <c r="H283"/>
  <c r="K283"/>
  <c r="H284"/>
  <c r="K284"/>
  <c r="H285"/>
  <c r="K285"/>
  <c r="H286"/>
  <c r="K286"/>
  <c r="H287"/>
  <c r="K287"/>
  <c r="H288"/>
  <c r="K288"/>
  <c r="H289"/>
  <c r="K289"/>
  <c r="H290"/>
  <c r="K290"/>
  <c r="H291"/>
  <c r="K291"/>
  <c r="H292"/>
  <c r="K292"/>
  <c r="H293"/>
  <c r="K293"/>
  <c r="H294"/>
  <c r="K294"/>
  <c r="H295"/>
  <c r="K295"/>
  <c r="H296"/>
  <c r="K296"/>
  <c r="H297"/>
  <c r="K297"/>
  <c r="H298"/>
  <c r="K298"/>
  <c r="H299"/>
  <c r="K299"/>
  <c r="H300"/>
  <c r="K300"/>
  <c r="H301"/>
  <c r="K301"/>
  <c r="H302"/>
  <c r="K302"/>
  <c r="H303"/>
  <c r="K303"/>
  <c r="H304"/>
  <c r="K304"/>
  <c r="H305"/>
  <c r="K305"/>
  <c r="H306"/>
  <c r="K306"/>
  <c r="H307"/>
  <c r="K307"/>
  <c r="H308"/>
  <c r="K308"/>
  <c r="H309"/>
  <c r="K309"/>
  <c r="H310"/>
  <c r="K310"/>
  <c r="H311"/>
  <c r="K311"/>
  <c r="H312"/>
  <c r="K312"/>
  <c r="H313"/>
  <c r="K313"/>
  <c r="H314"/>
  <c r="K314"/>
  <c r="H315"/>
  <c r="K315"/>
  <c r="H316"/>
  <c r="K316"/>
  <c r="H317"/>
  <c r="K317"/>
  <c r="H318"/>
  <c r="K318"/>
  <c r="H319"/>
  <c r="K319"/>
  <c r="H320"/>
  <c r="K320"/>
  <c r="H321"/>
  <c r="K321"/>
  <c r="H322"/>
  <c r="K322"/>
  <c r="H323"/>
  <c r="K323"/>
  <c r="H324"/>
  <c r="K324"/>
  <c r="H325"/>
  <c r="K325"/>
  <c r="H326"/>
  <c r="K326"/>
  <c r="H327"/>
  <c r="K327"/>
  <c r="H328"/>
  <c r="K328"/>
  <c r="H329"/>
  <c r="K329"/>
  <c r="H330"/>
  <c r="K330"/>
  <c r="H331"/>
  <c r="K331"/>
  <c r="H332"/>
  <c r="K332"/>
  <c r="H333"/>
  <c r="K333"/>
  <c r="H334"/>
  <c r="K334"/>
  <c r="H335"/>
  <c r="K335"/>
  <c r="H336"/>
  <c r="K336"/>
  <c r="H337"/>
  <c r="K337"/>
  <c r="H338"/>
  <c r="K338"/>
  <c r="H339"/>
  <c r="K339"/>
  <c r="H340"/>
  <c r="K340"/>
  <c r="H341"/>
  <c r="K341"/>
  <c r="H342"/>
  <c r="K342"/>
  <c r="H343"/>
  <c r="K343"/>
  <c r="H344"/>
  <c r="K344"/>
  <c r="H345"/>
  <c r="K345"/>
  <c r="H346"/>
  <c r="K346"/>
  <c r="H347"/>
  <c r="K347"/>
  <c r="H348"/>
  <c r="K348"/>
  <c r="H349"/>
  <c r="K349"/>
  <c r="H350"/>
  <c r="K350"/>
  <c r="H351"/>
  <c r="K351"/>
  <c r="H352"/>
  <c r="K352"/>
  <c r="H353"/>
  <c r="K353"/>
  <c r="H354"/>
  <c r="K354"/>
  <c r="H355"/>
  <c r="K355"/>
  <c r="H356"/>
  <c r="K356"/>
  <c r="H357"/>
  <c r="K357"/>
  <c r="H358"/>
  <c r="K358"/>
  <c r="H359"/>
  <c r="K359"/>
  <c r="H360"/>
  <c r="K360"/>
  <c r="H361"/>
  <c r="K361"/>
  <c r="H362"/>
  <c r="K362"/>
  <c r="H363"/>
  <c r="K363"/>
  <c r="H364"/>
  <c r="K364"/>
  <c r="H365"/>
  <c r="K365"/>
  <c r="H366"/>
  <c r="K366"/>
  <c r="H367"/>
  <c r="K367"/>
  <c r="H368"/>
  <c r="K368"/>
  <c r="H369"/>
  <c r="K369"/>
  <c r="H370"/>
  <c r="K370"/>
  <c r="H371"/>
  <c r="K371"/>
  <c r="H372"/>
  <c r="K372"/>
  <c r="H373"/>
  <c r="K373"/>
  <c r="H374"/>
  <c r="K374"/>
  <c r="H375"/>
  <c r="K375"/>
  <c r="H376"/>
  <c r="K376"/>
  <c r="H377"/>
  <c r="K377"/>
  <c r="H378"/>
  <c r="K378"/>
  <c r="H379"/>
  <c r="K379"/>
  <c r="H380"/>
  <c r="K380"/>
  <c r="H381"/>
  <c r="K381"/>
  <c r="H382"/>
  <c r="K382"/>
  <c r="H383"/>
  <c r="K383"/>
  <c r="H384"/>
  <c r="K384"/>
  <c r="H385"/>
  <c r="K385"/>
  <c r="H386"/>
  <c r="K386"/>
  <c r="H387"/>
  <c r="K387"/>
  <c r="H388"/>
  <c r="K388"/>
  <c r="H389"/>
  <c r="K389"/>
  <c r="H390"/>
  <c r="K390"/>
  <c r="H391"/>
  <c r="K391"/>
  <c r="H392"/>
  <c r="K392"/>
  <c r="H393"/>
  <c r="K393"/>
  <c r="H394"/>
  <c r="K394"/>
  <c r="H395"/>
  <c r="K395"/>
  <c r="H396"/>
  <c r="K396"/>
  <c r="H397"/>
  <c r="K397"/>
  <c r="H398"/>
  <c r="K398"/>
  <c r="H399"/>
  <c r="K399"/>
  <c r="H400"/>
  <c r="K400"/>
  <c r="H401"/>
  <c r="K401"/>
  <c r="H402"/>
  <c r="K402"/>
  <c r="H403"/>
  <c r="K403"/>
  <c r="H404"/>
  <c r="K404"/>
  <c r="H405"/>
  <c r="K405"/>
  <c r="H406"/>
  <c r="K406"/>
  <c r="H407"/>
  <c r="K407"/>
  <c r="H408"/>
  <c r="K408"/>
  <c r="H409"/>
  <c r="K409"/>
  <c r="H410"/>
  <c r="K410"/>
  <c r="H411"/>
  <c r="K411"/>
  <c r="H412"/>
  <c r="K412"/>
  <c r="H413"/>
  <c r="K413"/>
  <c r="H414"/>
  <c r="K414"/>
  <c r="H415"/>
  <c r="K415"/>
  <c r="H416"/>
  <c r="K416"/>
  <c r="H417"/>
  <c r="K417"/>
  <c r="H418"/>
  <c r="K418"/>
  <c r="H419"/>
  <c r="K419"/>
  <c r="H420"/>
  <c r="K420"/>
  <c r="H421"/>
  <c r="K421"/>
  <c r="H422"/>
  <c r="K422"/>
  <c r="H423"/>
  <c r="K423"/>
  <c r="H424"/>
  <c r="K424"/>
  <c r="H425"/>
  <c r="K425"/>
  <c r="H426"/>
  <c r="K426"/>
  <c r="H427"/>
  <c r="K427"/>
  <c r="H428"/>
  <c r="K428"/>
  <c r="H429"/>
  <c r="K429"/>
  <c r="H430"/>
  <c r="K430"/>
  <c r="H431"/>
  <c r="K431"/>
  <c r="H432"/>
  <c r="K432"/>
  <c r="H433"/>
  <c r="K433"/>
  <c r="H434"/>
  <c r="K434"/>
  <c r="H435"/>
  <c r="K435"/>
  <c r="H436"/>
  <c r="K436"/>
  <c r="H437"/>
  <c r="K437"/>
  <c r="H438"/>
  <c r="K438"/>
  <c r="H439"/>
  <c r="K439"/>
  <c r="H440"/>
  <c r="K440"/>
  <c r="H441"/>
  <c r="K441"/>
  <c r="H442"/>
  <c r="K442"/>
  <c r="H443"/>
  <c r="K443"/>
  <c r="H444"/>
  <c r="K444"/>
  <c r="H445"/>
  <c r="K445"/>
  <c r="H446"/>
  <c r="K446"/>
  <c r="H447"/>
  <c r="K447"/>
  <c r="H448"/>
  <c r="K448"/>
  <c r="H449"/>
  <c r="K449"/>
  <c r="H450"/>
  <c r="K450"/>
  <c r="H451"/>
  <c r="K451"/>
  <c r="H452"/>
  <c r="K452"/>
  <c r="H453"/>
  <c r="K453"/>
  <c r="H454"/>
  <c r="K454"/>
  <c r="H455"/>
  <c r="K455"/>
  <c r="H456"/>
  <c r="K456"/>
  <c r="H457"/>
  <c r="K457"/>
  <c r="H458"/>
  <c r="K458"/>
  <c r="H459"/>
  <c r="K459"/>
  <c r="H460"/>
  <c r="K460"/>
  <c r="H461"/>
  <c r="K461"/>
  <c r="H462"/>
  <c r="K462"/>
  <c r="H463"/>
  <c r="K463"/>
  <c r="H464"/>
  <c r="K464"/>
  <c r="H465"/>
  <c r="K465"/>
  <c r="H466"/>
  <c r="K466"/>
  <c r="H467"/>
  <c r="K467"/>
  <c r="H468"/>
  <c r="K468"/>
  <c r="H469"/>
  <c r="K469"/>
  <c r="H470"/>
  <c r="K470"/>
  <c r="H471"/>
  <c r="K471"/>
  <c r="H472"/>
  <c r="K472"/>
  <c r="H473"/>
  <c r="K473"/>
  <c r="H474"/>
  <c r="K474"/>
  <c r="H475"/>
  <c r="K475"/>
  <c r="H476"/>
  <c r="K476"/>
  <c r="H477"/>
  <c r="K477"/>
  <c r="H478"/>
  <c r="K478"/>
  <c r="H479"/>
  <c r="K479"/>
  <c r="H480"/>
  <c r="K480"/>
  <c r="H481"/>
  <c r="K481"/>
  <c r="H482"/>
  <c r="K482"/>
  <c r="H483"/>
  <c r="K483"/>
  <c r="H484"/>
  <c r="K484"/>
  <c r="H485"/>
  <c r="K485"/>
  <c r="H486"/>
  <c r="K486"/>
  <c r="H487"/>
  <c r="K487"/>
  <c r="H488"/>
  <c r="K488"/>
  <c r="H489"/>
  <c r="K489"/>
  <c r="H490"/>
  <c r="K490"/>
  <c r="H491"/>
  <c r="K491"/>
  <c r="H492"/>
  <c r="K492"/>
  <c r="H493"/>
  <c r="K493"/>
  <c r="H494"/>
  <c r="K494"/>
  <c r="H495"/>
  <c r="K495"/>
  <c r="H496"/>
  <c r="K496"/>
  <c r="H497"/>
  <c r="K497"/>
  <c r="H498"/>
  <c r="K498"/>
  <c r="H499"/>
  <c r="K499"/>
  <c r="H500"/>
  <c r="K500"/>
  <c r="H501"/>
  <c r="K501"/>
  <c r="H502"/>
  <c r="K502"/>
  <c r="H503"/>
  <c r="K503"/>
  <c r="H504"/>
  <c r="K504"/>
  <c r="H505"/>
  <c r="K505"/>
  <c r="H506"/>
  <c r="K506"/>
  <c r="H507"/>
  <c r="K507"/>
  <c r="H508"/>
  <c r="K508"/>
  <c r="H509"/>
  <c r="K509"/>
  <c r="H510"/>
  <c r="K510"/>
  <c r="H511"/>
  <c r="K511"/>
  <c r="H512"/>
  <c r="K512"/>
  <c r="H513"/>
  <c r="K513"/>
  <c r="H514"/>
  <c r="K514"/>
  <c r="H515"/>
  <c r="K515"/>
  <c r="H516"/>
  <c r="K516"/>
  <c r="H517"/>
  <c r="K517"/>
  <c r="H518"/>
  <c r="K518"/>
  <c r="H519"/>
  <c r="K519"/>
  <c r="H520"/>
  <c r="K520"/>
  <c r="H521"/>
  <c r="K521"/>
  <c r="H522"/>
  <c r="K522"/>
  <c r="H523"/>
  <c r="K523"/>
  <c r="H524"/>
  <c r="K524"/>
  <c r="H525"/>
  <c r="K525"/>
  <c r="H526"/>
  <c r="K526"/>
  <c r="H527"/>
  <c r="K527"/>
  <c r="H528"/>
  <c r="K528"/>
  <c r="H529"/>
  <c r="K529"/>
  <c r="H530"/>
  <c r="K530"/>
  <c r="H531"/>
  <c r="K531"/>
  <c r="H532"/>
  <c r="K532"/>
  <c r="H533"/>
  <c r="K533"/>
  <c r="H534"/>
  <c r="K534"/>
  <c r="H535"/>
  <c r="K535"/>
  <c r="H536"/>
  <c r="K536"/>
  <c r="H537"/>
  <c r="K537"/>
  <c r="H538"/>
  <c r="K538"/>
  <c r="H539"/>
  <c r="K539"/>
  <c r="H540"/>
  <c r="K540"/>
  <c r="H541"/>
  <c r="K541"/>
  <c r="H542"/>
  <c r="K542"/>
  <c r="H543"/>
  <c r="K543"/>
  <c r="H544"/>
  <c r="K544"/>
  <c r="H545"/>
  <c r="K545"/>
  <c r="H546"/>
  <c r="K546"/>
  <c r="H547"/>
  <c r="K547"/>
  <c r="H548"/>
  <c r="K548"/>
  <c r="H549"/>
  <c r="K549"/>
  <c r="H550"/>
  <c r="K550"/>
  <c r="H551"/>
  <c r="K551"/>
  <c r="H552"/>
  <c r="K552"/>
  <c r="H553"/>
  <c r="K553"/>
  <c r="H554"/>
  <c r="K554"/>
  <c r="H555"/>
  <c r="K555"/>
  <c r="H556"/>
  <c r="K556"/>
  <c r="H557"/>
  <c r="K557"/>
  <c r="H558"/>
  <c r="K558"/>
  <c r="H559"/>
  <c r="K559"/>
  <c r="H560"/>
  <c r="K560"/>
  <c r="H561"/>
  <c r="K561"/>
  <c r="H562"/>
  <c r="K562"/>
  <c r="H563"/>
  <c r="K563"/>
  <c r="H564"/>
  <c r="K564"/>
  <c r="H565"/>
  <c r="K565"/>
  <c r="H566"/>
  <c r="K566"/>
  <c r="H567"/>
  <c r="K567"/>
  <c r="H568"/>
  <c r="K568"/>
  <c r="H569"/>
  <c r="K569"/>
  <c r="H570"/>
  <c r="K570"/>
  <c r="H571"/>
  <c r="K571"/>
  <c r="H572"/>
  <c r="K572"/>
  <c r="H573"/>
  <c r="K573"/>
  <c r="H574"/>
  <c r="K574"/>
  <c r="H575"/>
  <c r="K575"/>
  <c r="H576"/>
  <c r="K576"/>
  <c r="H577"/>
  <c r="K577"/>
  <c r="H578"/>
  <c r="K578"/>
  <c r="H579"/>
  <c r="K579"/>
  <c r="H580"/>
  <c r="K580"/>
  <c r="H581"/>
  <c r="K581"/>
  <c r="H582"/>
  <c r="K582"/>
  <c r="H583"/>
  <c r="K583"/>
  <c r="H584"/>
  <c r="K584"/>
  <c r="H585"/>
  <c r="K585"/>
  <c r="H586"/>
  <c r="K586"/>
  <c r="H587"/>
  <c r="K587"/>
  <c r="H588"/>
  <c r="K588"/>
  <c r="H589"/>
  <c r="K589"/>
  <c r="H590"/>
  <c r="K590"/>
  <c r="H591"/>
  <c r="K591"/>
  <c r="H592"/>
  <c r="K592"/>
  <c r="H593"/>
  <c r="K593"/>
  <c r="H594"/>
  <c r="K594"/>
  <c r="H595"/>
  <c r="K595"/>
  <c r="H596"/>
  <c r="K596"/>
  <c r="H597"/>
  <c r="K597"/>
  <c r="H598"/>
  <c r="K598"/>
  <c r="H599"/>
  <c r="K599"/>
  <c r="H600"/>
  <c r="K600"/>
  <c r="H601"/>
  <c r="K601"/>
  <c r="H602"/>
  <c r="K602"/>
  <c r="H603"/>
  <c r="K603"/>
  <c r="H604"/>
  <c r="K604"/>
  <c r="H605"/>
  <c r="K605"/>
  <c r="H606"/>
  <c r="K606"/>
  <c r="H607"/>
  <c r="K607"/>
  <c r="H608"/>
  <c r="K608"/>
  <c r="H609"/>
  <c r="K609"/>
  <c r="H610"/>
  <c r="K610"/>
  <c r="H611"/>
  <c r="K611"/>
  <c r="H612"/>
  <c r="K612"/>
  <c r="H613"/>
  <c r="K613"/>
  <c r="H614"/>
  <c r="K614"/>
  <c r="H615"/>
  <c r="K615"/>
  <c r="H616"/>
  <c r="K616"/>
  <c r="H617"/>
  <c r="K617"/>
  <c r="H618"/>
  <c r="K618"/>
  <c r="H619"/>
  <c r="K619"/>
  <c r="H620"/>
  <c r="K620"/>
  <c r="H621"/>
  <c r="K621"/>
  <c r="H622"/>
  <c r="K622"/>
  <c r="H623"/>
  <c r="K623"/>
  <c r="H624"/>
  <c r="K624"/>
  <c r="H625"/>
  <c r="K625"/>
  <c r="H626"/>
  <c r="K626"/>
  <c r="H627"/>
  <c r="K627"/>
  <c r="H628"/>
  <c r="K628"/>
  <c r="H629"/>
  <c r="K629"/>
  <c r="H630"/>
  <c r="K630"/>
  <c r="H631"/>
  <c r="K631"/>
  <c r="H632"/>
  <c r="K632"/>
  <c r="H633"/>
  <c r="K633"/>
  <c r="H634"/>
  <c r="K634"/>
  <c r="H635"/>
  <c r="K635"/>
  <c r="H636"/>
  <c r="K636"/>
  <c r="H637"/>
  <c r="K637"/>
  <c r="H638"/>
  <c r="K638"/>
  <c r="H639"/>
  <c r="K639"/>
  <c r="H640"/>
  <c r="K640"/>
  <c r="H641"/>
  <c r="K641"/>
  <c r="H642"/>
  <c r="K642"/>
  <c r="H643"/>
  <c r="K643"/>
  <c r="H644"/>
  <c r="K644"/>
  <c r="H645"/>
  <c r="K645"/>
  <c r="H646"/>
  <c r="K646"/>
  <c r="H647"/>
  <c r="K647"/>
  <c r="H648"/>
  <c r="K648"/>
  <c r="H649"/>
  <c r="K649"/>
  <c r="H650"/>
  <c r="K650"/>
  <c r="H651"/>
  <c r="K651"/>
  <c r="H652"/>
  <c r="K652"/>
  <c r="H653"/>
  <c r="K653"/>
  <c r="H654"/>
  <c r="K654"/>
  <c r="H655"/>
  <c r="K655"/>
  <c r="H656"/>
  <c r="K656"/>
  <c r="H657"/>
  <c r="K657"/>
  <c r="H658"/>
  <c r="K658"/>
  <c r="H659"/>
  <c r="K659"/>
  <c r="H660"/>
  <c r="K660"/>
  <c r="H661"/>
  <c r="K661"/>
  <c r="H662"/>
  <c r="K662"/>
  <c r="H663"/>
  <c r="K663"/>
  <c r="H664"/>
  <c r="K664"/>
  <c r="H665"/>
  <c r="K665"/>
  <c r="H666"/>
  <c r="K666"/>
  <c r="H667"/>
  <c r="K667"/>
  <c r="H668"/>
  <c r="K668"/>
  <c r="H669"/>
  <c r="K669"/>
  <c r="H670"/>
  <c r="K670"/>
  <c r="H671"/>
  <c r="K671"/>
  <c r="H672"/>
  <c r="K672"/>
  <c r="H673"/>
  <c r="K673"/>
  <c r="H674"/>
  <c r="K674"/>
  <c r="H675"/>
  <c r="K675"/>
  <c r="H676"/>
  <c r="K676"/>
  <c r="H677"/>
  <c r="K677"/>
  <c r="H678"/>
  <c r="K678"/>
  <c r="H679"/>
  <c r="K679"/>
  <c r="H680"/>
  <c r="K680"/>
  <c r="H681"/>
  <c r="K681"/>
  <c r="H682"/>
  <c r="K682"/>
  <c r="H683"/>
  <c r="K683"/>
  <c r="H684"/>
  <c r="K684"/>
  <c r="H685"/>
  <c r="K685"/>
  <c r="H686"/>
  <c r="K686"/>
  <c r="H687"/>
  <c r="K687"/>
  <c r="H688"/>
  <c r="K688"/>
  <c r="H689"/>
  <c r="K689"/>
  <c r="H690"/>
  <c r="K690"/>
  <c r="H691"/>
  <c r="K691"/>
  <c r="H692"/>
  <c r="K692"/>
  <c r="H693"/>
  <c r="K693"/>
  <c r="H694"/>
  <c r="K694"/>
  <c r="H695"/>
  <c r="K695"/>
  <c r="H696"/>
  <c r="K696"/>
  <c r="H697"/>
  <c r="K697"/>
  <c r="H698"/>
  <c r="K698"/>
  <c r="H699"/>
  <c r="K699"/>
  <c r="H700"/>
  <c r="K700"/>
  <c r="H701"/>
  <c r="K701"/>
  <c r="H702"/>
  <c r="K702"/>
  <c r="H703"/>
  <c r="K703"/>
  <c r="H704"/>
  <c r="K704"/>
  <c r="H705"/>
  <c r="K705"/>
  <c r="H706"/>
  <c r="K706"/>
  <c r="H707"/>
  <c r="K707"/>
  <c r="H708"/>
  <c r="K708"/>
  <c r="H709"/>
  <c r="K709"/>
  <c r="H710"/>
  <c r="K710"/>
  <c r="H711"/>
  <c r="K711"/>
  <c r="H712"/>
  <c r="K712"/>
  <c r="H713"/>
  <c r="K713"/>
  <c r="H714"/>
  <c r="K714"/>
  <c r="H715"/>
  <c r="K715"/>
  <c r="H716"/>
  <c r="K716"/>
  <c r="H717"/>
  <c r="K717"/>
  <c r="H718"/>
  <c r="K718"/>
  <c r="H719"/>
  <c r="K719"/>
  <c r="H720"/>
  <c r="K720"/>
  <c r="H721"/>
  <c r="K721"/>
  <c r="H722"/>
  <c r="K722"/>
  <c r="H723"/>
  <c r="K723"/>
  <c r="H724"/>
  <c r="K724"/>
  <c r="H725"/>
  <c r="K725"/>
  <c r="H726"/>
  <c r="K726"/>
  <c r="H727"/>
  <c r="K727"/>
  <c r="H728"/>
  <c r="K728"/>
  <c r="H729"/>
  <c r="K729"/>
  <c r="H730"/>
  <c r="K730"/>
  <c r="H731"/>
  <c r="K731"/>
  <c r="H732"/>
  <c r="K732"/>
  <c r="H733"/>
  <c r="K733"/>
  <c r="H734"/>
  <c r="K734"/>
  <c r="H735"/>
  <c r="K735"/>
  <c r="H736"/>
  <c r="K736"/>
  <c r="H737"/>
  <c r="K737"/>
  <c r="H738"/>
  <c r="K738"/>
  <c r="H739"/>
  <c r="K739"/>
  <c r="H740"/>
  <c r="K740"/>
  <c r="H741"/>
  <c r="K741"/>
  <c r="H742"/>
  <c r="K742"/>
  <c r="H743"/>
  <c r="K743"/>
  <c r="H744"/>
  <c r="K744"/>
  <c r="H745"/>
  <c r="K745"/>
  <c r="H746"/>
  <c r="K746"/>
  <c r="H747"/>
  <c r="K747"/>
  <c r="H748"/>
  <c r="K748"/>
  <c r="H749"/>
  <c r="K749"/>
  <c r="H750"/>
  <c r="K750"/>
  <c r="H751"/>
  <c r="K751"/>
  <c r="H752"/>
  <c r="K752"/>
  <c r="H753"/>
  <c r="K753"/>
  <c r="H754"/>
  <c r="K754"/>
  <c r="H755"/>
  <c r="K755"/>
  <c r="H756"/>
  <c r="K756"/>
  <c r="H757"/>
  <c r="K757"/>
  <c r="H758"/>
  <c r="K758"/>
  <c r="H759"/>
  <c r="K759"/>
  <c r="H760"/>
  <c r="K760"/>
  <c r="H761"/>
  <c r="K761"/>
  <c r="H762"/>
  <c r="K762"/>
  <c r="H763"/>
  <c r="K763"/>
  <c r="H764"/>
  <c r="K764"/>
  <c r="H765"/>
  <c r="K765"/>
  <c r="H766"/>
  <c r="K766"/>
  <c r="H767"/>
  <c r="K767"/>
  <c r="H768"/>
  <c r="K768"/>
  <c r="H769"/>
  <c r="K769"/>
  <c r="H770"/>
  <c r="K770"/>
  <c r="H771"/>
  <c r="K771"/>
  <c r="H772"/>
  <c r="K772"/>
  <c r="H773"/>
  <c r="K773"/>
  <c r="H774"/>
  <c r="K774"/>
  <c r="H775"/>
  <c r="K775"/>
  <c r="H776"/>
  <c r="K776"/>
  <c r="H777"/>
  <c r="K777"/>
  <c r="H778"/>
  <c r="K778"/>
  <c r="H779"/>
  <c r="K779"/>
  <c r="H780"/>
  <c r="K780"/>
  <c r="H781"/>
  <c r="K781"/>
  <c r="H782"/>
  <c r="K782"/>
  <c r="H783"/>
  <c r="K783"/>
  <c r="H784"/>
  <c r="K784"/>
  <c r="H785"/>
  <c r="K785"/>
  <c r="H786"/>
  <c r="K786"/>
  <c r="H787"/>
  <c r="K787"/>
  <c r="H788"/>
  <c r="K788"/>
  <c r="H789"/>
  <c r="K789"/>
  <c r="H790"/>
  <c r="K790"/>
  <c r="H791"/>
  <c r="K791"/>
  <c r="H792"/>
  <c r="K792"/>
  <c r="H793"/>
  <c r="K793"/>
  <c r="H794"/>
  <c r="K794"/>
  <c r="H795"/>
  <c r="K795"/>
  <c r="H796"/>
  <c r="K796"/>
  <c r="H797"/>
  <c r="K797"/>
  <c r="H798"/>
  <c r="K798"/>
  <c r="H799"/>
  <c r="K799"/>
  <c r="H800"/>
  <c r="K800"/>
  <c r="H801"/>
  <c r="K801"/>
  <c r="H802"/>
  <c r="K802"/>
  <c r="H803"/>
  <c r="K803"/>
  <c r="H804"/>
  <c r="K804"/>
  <c r="H805"/>
  <c r="K805"/>
  <c r="H806"/>
  <c r="K806"/>
  <c r="H807"/>
  <c r="K807"/>
  <c r="H808"/>
  <c r="K808"/>
  <c r="H809"/>
  <c r="K809"/>
  <c r="H810"/>
  <c r="K810"/>
  <c r="H811"/>
  <c r="K811"/>
  <c r="H812"/>
  <c r="K812"/>
  <c r="H813"/>
  <c r="K813"/>
  <c r="H814"/>
  <c r="K814"/>
  <c r="H815"/>
  <c r="K815"/>
  <c r="H816"/>
  <c r="K816"/>
  <c r="H817"/>
  <c r="K817"/>
  <c r="H818"/>
  <c r="K818"/>
  <c r="H819"/>
  <c r="K819"/>
  <c r="H820"/>
  <c r="K820"/>
  <c r="H821"/>
  <c r="K821"/>
  <c r="H822"/>
  <c r="K822"/>
  <c r="H823"/>
  <c r="K823"/>
  <c r="H824"/>
  <c r="K824"/>
  <c r="H825"/>
  <c r="K825"/>
  <c r="H826"/>
  <c r="K826"/>
  <c r="H827"/>
  <c r="K827"/>
  <c r="H828"/>
  <c r="K828"/>
  <c r="H829"/>
  <c r="K829"/>
  <c r="H830"/>
  <c r="K830"/>
  <c r="H831"/>
  <c r="K831"/>
  <c r="H832"/>
  <c r="K832"/>
  <c r="H833"/>
  <c r="K833"/>
  <c r="H834"/>
  <c r="K834"/>
  <c r="H835"/>
  <c r="K835"/>
  <c r="H836"/>
  <c r="K836"/>
  <c r="H837"/>
  <c r="K837"/>
  <c r="H838"/>
  <c r="K838"/>
  <c r="H839"/>
  <c r="K839"/>
  <c r="H840"/>
  <c r="K840"/>
  <c r="H841"/>
  <c r="K841"/>
  <c r="H842"/>
  <c r="K842"/>
  <c r="H843"/>
  <c r="K843"/>
  <c r="H844"/>
  <c r="K844"/>
  <c r="H845"/>
  <c r="K845"/>
  <c r="H846"/>
  <c r="K846"/>
  <c r="H847"/>
  <c r="K847"/>
  <c r="H848"/>
  <c r="K848"/>
  <c r="H849"/>
  <c r="K849"/>
  <c r="H850"/>
  <c r="K850"/>
  <c r="H851"/>
  <c r="K851"/>
  <c r="H852"/>
  <c r="K852"/>
  <c r="H853"/>
  <c r="K853"/>
  <c r="H854"/>
  <c r="K854"/>
  <c r="H855"/>
  <c r="K855"/>
  <c r="H856"/>
  <c r="K856"/>
  <c r="H857"/>
  <c r="K857"/>
  <c r="H858"/>
  <c r="K858"/>
  <c r="H859"/>
  <c r="K859"/>
  <c r="H860"/>
  <c r="K860"/>
  <c r="H861"/>
  <c r="K861"/>
  <c r="H862"/>
  <c r="K862"/>
  <c r="H863"/>
  <c r="K863"/>
  <c r="H864"/>
  <c r="K864"/>
  <c r="H865"/>
  <c r="K865"/>
  <c r="H866"/>
  <c r="K866"/>
  <c r="H867"/>
  <c r="K867"/>
  <c r="H868"/>
  <c r="K868"/>
  <c r="H869"/>
  <c r="K869"/>
  <c r="H870"/>
  <c r="K870"/>
  <c r="H871"/>
  <c r="K871"/>
  <c r="H872"/>
  <c r="K872"/>
  <c r="H873"/>
  <c r="K873"/>
  <c r="H874"/>
  <c r="K874"/>
  <c r="H875"/>
  <c r="K875"/>
  <c r="H876"/>
  <c r="K876"/>
  <c r="H877"/>
  <c r="K877"/>
  <c r="H878"/>
  <c r="K878"/>
  <c r="H879"/>
  <c r="K879"/>
  <c r="H880"/>
  <c r="K880"/>
  <c r="H881"/>
  <c r="K881"/>
  <c r="H882"/>
  <c r="K882"/>
  <c r="H883"/>
  <c r="K883"/>
  <c r="H884"/>
  <c r="K884"/>
  <c r="H885"/>
  <c r="K885"/>
  <c r="H886"/>
  <c r="K886"/>
  <c r="H887"/>
  <c r="K887"/>
  <c r="H888"/>
  <c r="K888"/>
  <c r="H889"/>
  <c r="K889"/>
  <c r="H890"/>
  <c r="K890"/>
  <c r="H891"/>
  <c r="K891"/>
  <c r="H892"/>
  <c r="K892"/>
  <c r="H893"/>
  <c r="K893"/>
  <c r="H894"/>
  <c r="K894"/>
  <c r="H895"/>
  <c r="K895"/>
  <c r="H896"/>
  <c r="K896"/>
  <c r="H897"/>
  <c r="K897"/>
  <c r="H898"/>
  <c r="K898"/>
  <c r="H899"/>
  <c r="K899"/>
  <c r="H900"/>
  <c r="K900"/>
  <c r="H901"/>
  <c r="K901"/>
  <c r="H902"/>
  <c r="K902"/>
  <c r="H903"/>
  <c r="K903"/>
  <c r="H904"/>
  <c r="K904"/>
  <c r="H905"/>
  <c r="K905"/>
  <c r="H906"/>
  <c r="K906"/>
  <c r="H907"/>
  <c r="K907"/>
  <c r="H908"/>
  <c r="K908"/>
  <c r="H909"/>
  <c r="K909"/>
  <c r="H910"/>
  <c r="K910"/>
  <c r="H911"/>
  <c r="K911"/>
  <c r="H912"/>
  <c r="K912"/>
  <c r="H913"/>
  <c r="K913"/>
  <c r="H914"/>
  <c r="K914"/>
  <c r="H915"/>
  <c r="K915"/>
  <c r="H916"/>
  <c r="K916"/>
  <c r="H917"/>
  <c r="K917"/>
  <c r="H918"/>
  <c r="K918"/>
  <c r="H919"/>
  <c r="K919"/>
  <c r="H920"/>
  <c r="K920"/>
  <c r="H921"/>
  <c r="K921"/>
  <c r="H922"/>
  <c r="K922"/>
  <c r="H923"/>
  <c r="K923"/>
  <c r="H924"/>
  <c r="K924"/>
  <c r="H925"/>
  <c r="K925"/>
  <c r="H926"/>
  <c r="K926"/>
  <c r="H927"/>
  <c r="K927"/>
  <c r="H928"/>
  <c r="K928"/>
  <c r="H929"/>
  <c r="K929"/>
  <c r="H930"/>
  <c r="K930"/>
  <c r="H931"/>
  <c r="K931"/>
  <c r="H932"/>
  <c r="K932"/>
  <c r="H933"/>
  <c r="K933"/>
  <c r="H934"/>
  <c r="K934"/>
  <c r="H935"/>
  <c r="K935"/>
  <c r="H936"/>
  <c r="K936"/>
  <c r="H937"/>
  <c r="K937"/>
  <c r="H938"/>
  <c r="K938"/>
  <c r="H939"/>
  <c r="K939"/>
  <c r="H940"/>
  <c r="K940"/>
  <c r="H941"/>
  <c r="K941"/>
  <c r="H942"/>
  <c r="K942"/>
  <c r="H943"/>
  <c r="K943"/>
  <c r="H944"/>
  <c r="K944"/>
  <c r="H945"/>
  <c r="K945"/>
  <c r="H946"/>
  <c r="K946"/>
  <c r="H947"/>
  <c r="K947"/>
  <c r="H948"/>
  <c r="K948"/>
  <c r="H949"/>
  <c r="K949"/>
  <c r="H950"/>
  <c r="K950"/>
  <c r="H951"/>
  <c r="K951"/>
  <c r="H952"/>
  <c r="K952"/>
  <c r="H953"/>
  <c r="K953"/>
  <c r="H954"/>
  <c r="K954"/>
  <c r="H955"/>
  <c r="K955"/>
  <c r="H956"/>
  <c r="K956"/>
  <c r="H957"/>
  <c r="K957"/>
  <c r="H958"/>
  <c r="K958"/>
  <c r="H959"/>
  <c r="K959"/>
  <c r="H960"/>
  <c r="K960"/>
  <c r="H961"/>
  <c r="K961"/>
  <c r="H962"/>
  <c r="K962"/>
  <c r="H963"/>
  <c r="K963"/>
  <c r="H964"/>
  <c r="K964"/>
  <c r="H965"/>
  <c r="K965"/>
  <c r="H966"/>
  <c r="K966"/>
  <c r="H967"/>
  <c r="K967"/>
  <c r="H968"/>
  <c r="K968"/>
  <c r="H969"/>
  <c r="K969"/>
  <c r="H970"/>
  <c r="K970"/>
  <c r="H971"/>
  <c r="K971"/>
  <c r="H972"/>
  <c r="K972"/>
  <c r="H973"/>
  <c r="K973"/>
  <c r="H974"/>
  <c r="K974"/>
  <c r="H975"/>
  <c r="K975"/>
  <c r="H976"/>
  <c r="K976"/>
  <c r="H977"/>
  <c r="K977"/>
  <c r="H978"/>
  <c r="K978"/>
  <c r="H979"/>
  <c r="K979"/>
  <c r="H980"/>
  <c r="K980"/>
  <c r="H981"/>
  <c r="K981"/>
  <c r="H982"/>
  <c r="K982"/>
  <c r="H983"/>
  <c r="K983"/>
  <c r="H984"/>
  <c r="K984"/>
  <c r="H985"/>
  <c r="K985"/>
  <c r="H986"/>
  <c r="K986"/>
  <c r="H987"/>
  <c r="K987"/>
  <c r="H988"/>
  <c r="K988"/>
  <c r="H989"/>
  <c r="K989"/>
  <c r="H990"/>
  <c r="K990"/>
  <c r="H991"/>
  <c r="K991"/>
  <c r="H992"/>
  <c r="K992"/>
  <c r="H993"/>
  <c r="K993"/>
  <c r="H994"/>
  <c r="K994"/>
  <c r="H995"/>
  <c r="K995"/>
  <c r="H996"/>
  <c r="K996"/>
  <c r="H997"/>
  <c r="K997"/>
  <c r="H998"/>
  <c r="K998"/>
  <c r="H999"/>
  <c r="K999"/>
  <c r="H1000"/>
  <c r="K1000"/>
  <c r="H1001"/>
  <c r="K1001"/>
  <c r="H1002"/>
  <c r="K1002"/>
  <c r="H1003"/>
  <c r="K1003"/>
  <c r="H1004"/>
  <c r="K1004"/>
  <c r="H1005"/>
  <c r="K1005"/>
  <c r="H1006"/>
  <c r="K1006"/>
  <c r="H1007"/>
  <c r="K1007"/>
  <c r="H1008"/>
  <c r="K1008"/>
  <c r="H1009"/>
  <c r="K1009"/>
  <c r="H1010"/>
  <c r="K1010"/>
  <c r="H1011"/>
  <c r="K1011"/>
  <c r="H1012"/>
  <c r="K1012"/>
  <c r="H1013"/>
  <c r="K1013"/>
  <c r="H1014"/>
  <c r="K1014"/>
  <c r="H1015"/>
  <c r="K1015"/>
  <c r="H1016"/>
  <c r="K1016"/>
  <c r="H1017"/>
  <c r="K1017"/>
  <c r="H1018"/>
  <c r="K1018"/>
  <c r="H1019"/>
  <c r="K1019"/>
  <c r="H1020"/>
  <c r="K1020"/>
  <c r="H1021"/>
  <c r="K1021"/>
  <c r="H1022"/>
  <c r="K1022"/>
  <c r="H1023"/>
  <c r="K1023"/>
  <c r="H1024"/>
  <c r="K1024"/>
  <c r="H1025"/>
  <c r="K1025"/>
  <c r="H1026"/>
  <c r="K1026"/>
  <c r="H1027"/>
  <c r="K1027"/>
  <c r="H1028"/>
  <c r="K1028"/>
  <c r="H1029"/>
  <c r="K1029"/>
  <c r="H1030"/>
  <c r="K1030"/>
  <c r="H1031"/>
  <c r="K1031"/>
  <c r="H1032"/>
  <c r="K1032"/>
  <c r="H1033"/>
  <c r="K1033"/>
  <c r="H1034"/>
  <c r="K1034"/>
  <c r="H1035"/>
  <c r="K1035"/>
  <c r="H1036"/>
  <c r="K1036"/>
  <c r="H1037"/>
  <c r="K1037"/>
  <c r="H1038"/>
  <c r="K1038"/>
  <c r="H1039"/>
  <c r="K1039"/>
  <c r="H1040"/>
  <c r="K1040"/>
  <c r="H1041"/>
  <c r="K1041"/>
  <c r="H1042"/>
  <c r="K1042"/>
  <c r="H1043"/>
  <c r="K1043"/>
  <c r="H1044"/>
  <c r="K1044"/>
  <c r="H1045"/>
  <c r="K1045"/>
  <c r="H1046"/>
  <c r="K1046"/>
  <c r="H1047"/>
  <c r="K1047"/>
  <c r="H1048"/>
  <c r="K1048"/>
  <c r="H1049"/>
  <c r="K1049"/>
  <c r="H1050"/>
  <c r="K1050"/>
  <c r="H1051"/>
  <c r="K1051"/>
  <c r="H1052"/>
  <c r="K1052"/>
  <c r="H1053"/>
  <c r="K1053"/>
  <c r="H1054"/>
  <c r="K1054"/>
  <c r="H1055"/>
  <c r="K1055"/>
  <c r="H1056"/>
  <c r="K1056"/>
  <c r="H1057"/>
  <c r="K1057"/>
  <c r="H1058"/>
  <c r="K1058"/>
  <c r="H1059"/>
  <c r="K1059"/>
  <c r="H1060"/>
  <c r="K1060"/>
  <c r="H1061"/>
  <c r="K1061"/>
  <c r="H1062"/>
  <c r="K1062"/>
  <c r="H1063"/>
  <c r="K1063"/>
  <c r="H1064"/>
  <c r="K1064"/>
  <c r="H1065"/>
  <c r="K1065"/>
  <c r="H1066"/>
  <c r="K1066"/>
  <c r="H1067"/>
  <c r="K1067"/>
  <c r="H1068"/>
  <c r="K1068"/>
  <c r="H1069"/>
  <c r="K1069"/>
  <c r="H1070"/>
  <c r="K1070"/>
  <c r="H1071"/>
  <c r="K1071"/>
  <c r="H1072"/>
  <c r="K1072"/>
  <c r="H1073"/>
  <c r="K1073"/>
  <c r="H1074"/>
  <c r="K1074"/>
  <c r="H1075"/>
  <c r="K1075"/>
  <c r="H1076"/>
  <c r="K1076"/>
  <c r="H1077"/>
  <c r="K1077"/>
  <c r="H1078"/>
  <c r="K1078"/>
  <c r="H1079"/>
  <c r="K1079"/>
  <c r="H1080"/>
  <c r="K1080"/>
  <c r="H1081"/>
  <c r="K1081"/>
  <c r="H1082"/>
  <c r="K1082"/>
  <c r="H1083"/>
  <c r="K1083"/>
  <c r="H1084"/>
  <c r="K1084"/>
  <c r="H1085"/>
  <c r="K1085"/>
  <c r="H1086"/>
  <c r="K1086"/>
  <c r="H1087"/>
  <c r="K1087"/>
  <c r="H1088"/>
  <c r="K1088"/>
  <c r="H1089"/>
  <c r="K1089"/>
  <c r="H1090"/>
  <c r="K1090"/>
  <c r="H1091"/>
  <c r="K1091"/>
  <c r="H1092"/>
  <c r="K1092"/>
  <c r="H1093"/>
  <c r="K1093"/>
  <c r="H1094"/>
  <c r="K1094"/>
  <c r="H1095"/>
  <c r="K1095"/>
  <c r="H1096"/>
  <c r="K1096"/>
  <c r="H1097"/>
  <c r="K1097"/>
  <c r="H1098"/>
  <c r="K1098"/>
  <c r="H1099"/>
  <c r="K1099"/>
  <c r="H1100"/>
  <c r="K1100"/>
  <c r="H1101"/>
  <c r="K1101"/>
  <c r="H1102"/>
  <c r="K1102"/>
  <c r="H1103"/>
  <c r="K1103"/>
  <c r="H1104"/>
  <c r="K1104"/>
  <c r="H1105"/>
  <c r="K1105"/>
  <c r="H1106"/>
  <c r="K1106"/>
  <c r="H1107"/>
  <c r="K1107"/>
  <c r="H1108"/>
  <c r="K1108"/>
  <c r="H1109"/>
  <c r="K1109"/>
  <c r="H1110"/>
  <c r="K1110"/>
  <c r="H1111"/>
  <c r="K1111"/>
  <c r="H1112"/>
  <c r="K1112"/>
  <c r="H1113"/>
  <c r="K1113"/>
  <c r="H1114"/>
  <c r="K1114"/>
  <c r="H1115"/>
  <c r="K1115"/>
  <c r="H1116"/>
  <c r="K1116"/>
  <c r="H1117"/>
  <c r="K1117"/>
  <c r="H1118"/>
  <c r="K1118"/>
  <c r="H1119"/>
  <c r="K1119"/>
  <c r="H1120"/>
  <c r="K1120"/>
  <c r="H1121"/>
  <c r="K1121"/>
  <c r="H1122"/>
  <c r="K1122"/>
  <c r="H1123"/>
  <c r="K1123"/>
  <c r="H1124"/>
  <c r="K1124"/>
  <c r="H1125"/>
  <c r="K1125"/>
  <c r="H1126"/>
  <c r="K1126"/>
  <c r="H1127"/>
  <c r="K1127"/>
  <c r="H1128"/>
  <c r="K1128"/>
  <c r="H1129"/>
  <c r="K1129"/>
  <c r="H1130"/>
  <c r="K1130"/>
  <c r="H1131"/>
  <c r="K1131"/>
  <c r="H1132"/>
  <c r="K1132"/>
  <c r="H1133"/>
  <c r="K1133"/>
  <c r="H1134"/>
  <c r="K1134"/>
  <c r="H1135"/>
  <c r="K1135"/>
  <c r="H1136"/>
  <c r="K1136"/>
  <c r="H1137"/>
  <c r="K1137"/>
  <c r="H1138"/>
  <c r="K1138"/>
  <c r="H1139"/>
  <c r="K1139"/>
  <c r="H1140"/>
  <c r="K1140"/>
  <c r="H1141"/>
  <c r="K1141"/>
  <c r="H1142"/>
  <c r="K1142"/>
  <c r="H1143"/>
  <c r="K1143"/>
  <c r="H1144"/>
  <c r="K1144"/>
  <c r="H1145"/>
  <c r="K1145"/>
  <c r="H1146"/>
  <c r="K1146"/>
  <c r="H1147"/>
  <c r="K1147"/>
  <c r="H1148"/>
  <c r="K1148"/>
  <c r="H1149"/>
  <c r="K1149"/>
  <c r="H1150"/>
  <c r="K1150"/>
  <c r="H1151"/>
  <c r="K1151"/>
  <c r="H1152"/>
  <c r="K1152"/>
  <c r="H1153"/>
  <c r="K1153"/>
  <c r="H1154"/>
  <c r="K1154"/>
  <c r="H1155"/>
  <c r="K1155"/>
  <c r="H1156"/>
  <c r="K1156"/>
  <c r="H1157"/>
  <c r="K1157"/>
  <c r="H1158"/>
  <c r="K1158"/>
  <c r="H1159"/>
  <c r="K1159"/>
  <c r="H1160"/>
  <c r="K1160"/>
  <c r="H1161"/>
  <c r="K1161"/>
  <c r="H1162"/>
  <c r="K1162"/>
  <c r="H1163"/>
  <c r="K1163"/>
  <c r="H1164"/>
  <c r="K1164"/>
  <c r="H1165"/>
  <c r="K1165"/>
  <c r="H1166"/>
  <c r="K1166"/>
  <c r="H1167"/>
  <c r="K1167"/>
  <c r="H1168"/>
  <c r="K1168"/>
  <c r="H1169"/>
  <c r="K1169"/>
  <c r="H1170"/>
  <c r="K1170"/>
  <c r="H1171"/>
  <c r="K1171"/>
  <c r="H1172"/>
  <c r="K1172"/>
  <c r="H1173"/>
  <c r="K1173"/>
  <c r="H1174"/>
  <c r="K1174"/>
  <c r="H1175"/>
  <c r="K1175"/>
  <c r="H1176"/>
  <c r="K1176"/>
  <c r="H1177"/>
  <c r="K1177"/>
  <c r="H1178"/>
  <c r="K1178"/>
  <c r="H1179"/>
  <c r="K1179"/>
  <c r="H1180"/>
  <c r="K1180"/>
  <c r="H1181"/>
  <c r="K1181"/>
  <c r="H4" i="19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173"/>
  <c r="K173"/>
  <c r="H174"/>
  <c r="K174"/>
  <c r="H175"/>
  <c r="K175"/>
  <c r="H176"/>
  <c r="K176"/>
  <c r="H177"/>
  <c r="K177"/>
  <c r="H178"/>
  <c r="K178"/>
  <c r="H179"/>
  <c r="K179"/>
  <c r="H180"/>
  <c r="K180"/>
  <c r="H181"/>
  <c r="K181"/>
  <c r="H182"/>
  <c r="K182"/>
  <c r="H183"/>
  <c r="K183"/>
  <c r="H184"/>
  <c r="K184"/>
  <c r="H185"/>
  <c r="K185"/>
  <c r="H186"/>
  <c r="K186"/>
  <c r="H187"/>
  <c r="K187"/>
  <c r="H188"/>
  <c r="K188"/>
  <c r="H189"/>
  <c r="K189"/>
  <c r="H190"/>
  <c r="K190"/>
  <c r="H191"/>
  <c r="K191"/>
  <c r="H192"/>
  <c r="K192"/>
  <c r="H193"/>
  <c r="K193"/>
  <c r="H194"/>
  <c r="K194"/>
  <c r="H195"/>
  <c r="K195"/>
  <c r="H196"/>
  <c r="K196"/>
  <c r="H197"/>
  <c r="K197"/>
  <c r="H198"/>
  <c r="K198"/>
  <c r="H199"/>
  <c r="K199"/>
  <c r="H200"/>
  <c r="K200"/>
  <c r="H201"/>
  <c r="K201"/>
  <c r="H202"/>
  <c r="K202"/>
  <c r="H203"/>
  <c r="K203"/>
  <c r="H204"/>
  <c r="K204"/>
  <c r="H205"/>
  <c r="K205"/>
  <c r="H206"/>
  <c r="K206"/>
  <c r="H207"/>
  <c r="K207"/>
  <c r="H208"/>
  <c r="K208"/>
  <c r="H209"/>
  <c r="K209"/>
  <c r="H210"/>
  <c r="K210"/>
  <c r="H211"/>
  <c r="K211"/>
  <c r="H212"/>
  <c r="K212"/>
  <c r="H213"/>
  <c r="K213"/>
  <c r="H214"/>
  <c r="K214"/>
  <c r="H215"/>
  <c r="K215"/>
  <c r="H216"/>
  <c r="K216"/>
  <c r="H217"/>
  <c r="K217"/>
  <c r="H218"/>
  <c r="K218"/>
  <c r="H219"/>
  <c r="K219"/>
  <c r="H220"/>
  <c r="K220"/>
  <c r="H221"/>
  <c r="K221"/>
  <c r="H222"/>
  <c r="K222"/>
  <c r="H223"/>
  <c r="K223"/>
  <c r="H224"/>
  <c r="K224"/>
  <c r="H225"/>
  <c r="K225"/>
  <c r="H226"/>
  <c r="K226"/>
  <c r="H227"/>
  <c r="K227"/>
  <c r="H228"/>
  <c r="K228"/>
  <c r="H229"/>
  <c r="K229"/>
  <c r="H230"/>
  <c r="K230"/>
  <c r="H231"/>
  <c r="K231"/>
  <c r="H232"/>
  <c r="K232"/>
  <c r="H233"/>
  <c r="K233"/>
  <c r="H234"/>
  <c r="K234"/>
  <c r="H235"/>
  <c r="K235"/>
  <c r="H236"/>
  <c r="K236"/>
  <c r="H237"/>
  <c r="K237"/>
  <c r="H238"/>
  <c r="K238"/>
  <c r="H239"/>
  <c r="K239"/>
  <c r="H240"/>
  <c r="K240"/>
  <c r="H241"/>
  <c r="K241"/>
  <c r="H242"/>
  <c r="K242"/>
  <c r="H243"/>
  <c r="K243"/>
  <c r="H244"/>
  <c r="K244"/>
  <c r="H245"/>
  <c r="K245"/>
  <c r="H246"/>
  <c r="K246"/>
  <c r="H247"/>
  <c r="K247"/>
  <c r="H248"/>
  <c r="K248"/>
  <c r="H249"/>
  <c r="K249"/>
  <c r="H250"/>
  <c r="K250"/>
  <c r="H251"/>
  <c r="K251"/>
  <c r="H252"/>
  <c r="K252"/>
  <c r="H253"/>
  <c r="K253"/>
  <c r="H254"/>
  <c r="K254"/>
  <c r="H255"/>
  <c r="K255"/>
  <c r="H256"/>
  <c r="K256"/>
  <c r="H257"/>
  <c r="K257"/>
  <c r="H258"/>
  <c r="K258"/>
  <c r="H259"/>
  <c r="K259"/>
  <c r="H260"/>
  <c r="K260"/>
  <c r="H261"/>
  <c r="K261"/>
  <c r="H262"/>
  <c r="K262"/>
  <c r="H263"/>
  <c r="K263"/>
  <c r="H264"/>
  <c r="K264"/>
  <c r="H265"/>
  <c r="K265"/>
  <c r="H266"/>
  <c r="K266"/>
  <c r="H267"/>
  <c r="K267"/>
  <c r="H268"/>
  <c r="K268"/>
  <c r="H269"/>
  <c r="K269"/>
  <c r="H270"/>
  <c r="K270"/>
  <c r="H271"/>
  <c r="K271"/>
  <c r="H272"/>
  <c r="K272"/>
  <c r="H273"/>
  <c r="K273"/>
  <c r="H274"/>
  <c r="K274"/>
  <c r="H275"/>
  <c r="K275"/>
  <c r="H276"/>
  <c r="K276"/>
  <c r="H277"/>
  <c r="K277"/>
  <c r="H278"/>
  <c r="K278"/>
  <c r="H279"/>
  <c r="K279"/>
  <c r="H280"/>
  <c r="K280"/>
  <c r="H281"/>
  <c r="K281"/>
  <c r="H282"/>
  <c r="K282"/>
  <c r="H283"/>
  <c r="K283"/>
  <c r="H284"/>
  <c r="K284"/>
  <c r="H285"/>
  <c r="K285"/>
  <c r="H286"/>
  <c r="K286"/>
  <c r="H287"/>
  <c r="K287"/>
  <c r="H288"/>
  <c r="K288"/>
  <c r="H289"/>
  <c r="K289"/>
  <c r="H290"/>
  <c r="K290"/>
  <c r="H291"/>
  <c r="K291"/>
  <c r="H292"/>
  <c r="K292"/>
  <c r="H293"/>
  <c r="K293"/>
  <c r="H294"/>
  <c r="K294"/>
  <c r="H295"/>
  <c r="K295"/>
  <c r="H296"/>
  <c r="K296"/>
  <c r="H297"/>
  <c r="K297"/>
  <c r="H298"/>
  <c r="K298"/>
  <c r="H299"/>
  <c r="K299"/>
  <c r="H300"/>
  <c r="K300"/>
  <c r="H301"/>
  <c r="K301"/>
  <c r="H302"/>
  <c r="K302"/>
  <c r="H303"/>
  <c r="K303"/>
  <c r="H304"/>
  <c r="K304"/>
  <c r="H305"/>
  <c r="K305"/>
  <c r="H306"/>
  <c r="K306"/>
  <c r="H307"/>
  <c r="K307"/>
  <c r="H308"/>
  <c r="K308"/>
  <c r="H309"/>
  <c r="K309"/>
  <c r="H310"/>
  <c r="K310"/>
  <c r="H311"/>
  <c r="K311"/>
  <c r="H312"/>
  <c r="K312"/>
  <c r="H313"/>
  <c r="K313"/>
  <c r="H314"/>
  <c r="K314"/>
  <c r="H315"/>
  <c r="K315"/>
  <c r="H316"/>
  <c r="K316"/>
  <c r="H317"/>
  <c r="K317"/>
  <c r="H318"/>
  <c r="K318"/>
  <c r="H319"/>
  <c r="K319"/>
  <c r="H320"/>
  <c r="K320"/>
  <c r="H321"/>
  <c r="K321"/>
  <c r="H322"/>
  <c r="K322"/>
  <c r="H323"/>
  <c r="K323"/>
  <c r="H324"/>
  <c r="K324"/>
  <c r="H325"/>
  <c r="K325"/>
  <c r="H326"/>
  <c r="K326"/>
  <c r="H327"/>
  <c r="K327"/>
  <c r="H328"/>
  <c r="K328"/>
  <c r="H329"/>
  <c r="K329"/>
  <c r="H330"/>
  <c r="K330"/>
  <c r="H331"/>
  <c r="K331"/>
  <c r="H332"/>
  <c r="K332"/>
  <c r="H333"/>
  <c r="K333"/>
  <c r="H334"/>
  <c r="K334"/>
  <c r="H335"/>
  <c r="K335"/>
  <c r="H336"/>
  <c r="K336"/>
  <c r="H337"/>
  <c r="K337"/>
  <c r="H338"/>
  <c r="K338"/>
  <c r="H339"/>
  <c r="K339"/>
  <c r="H340"/>
  <c r="K340"/>
  <c r="H341"/>
  <c r="K341"/>
  <c r="H342"/>
  <c r="K342"/>
  <c r="H343"/>
  <c r="K343"/>
  <c r="H344"/>
  <c r="K344"/>
  <c r="H345"/>
  <c r="K345"/>
  <c r="H346"/>
  <c r="K346"/>
  <c r="H347"/>
  <c r="K347"/>
  <c r="H348"/>
  <c r="K348"/>
  <c r="H349"/>
  <c r="K349"/>
  <c r="H350"/>
  <c r="K350"/>
  <c r="H351"/>
  <c r="K351"/>
  <c r="H352"/>
  <c r="K352"/>
  <c r="H353"/>
  <c r="K353"/>
  <c r="H354"/>
  <c r="K354"/>
  <c r="H355"/>
  <c r="K355"/>
  <c r="H356"/>
  <c r="K356"/>
  <c r="H357"/>
  <c r="K357"/>
  <c r="H358"/>
  <c r="K358"/>
  <c r="H359"/>
  <c r="K359"/>
  <c r="H360"/>
  <c r="K360"/>
  <c r="H361"/>
  <c r="K361"/>
  <c r="H362"/>
  <c r="K362"/>
  <c r="H363"/>
  <c r="K363"/>
  <c r="H364"/>
  <c r="K364"/>
  <c r="H365"/>
  <c r="K365"/>
  <c r="H366"/>
  <c r="K366"/>
  <c r="H367"/>
  <c r="K367"/>
  <c r="H368"/>
  <c r="K368"/>
  <c r="H369"/>
  <c r="K369"/>
  <c r="H370"/>
  <c r="K370"/>
  <c r="H371"/>
  <c r="K371"/>
  <c r="H372"/>
  <c r="K372"/>
  <c r="H373"/>
  <c r="K373"/>
  <c r="H374"/>
  <c r="K374"/>
  <c r="H375"/>
  <c r="K375"/>
  <c r="H376"/>
  <c r="K376"/>
  <c r="H377"/>
  <c r="K377"/>
  <c r="H378"/>
  <c r="K378"/>
  <c r="H379"/>
  <c r="K379"/>
  <c r="H380"/>
  <c r="K380"/>
  <c r="H381"/>
  <c r="K381"/>
  <c r="H382"/>
  <c r="K382"/>
  <c r="H383"/>
  <c r="K383"/>
  <c r="H384"/>
  <c r="K384"/>
  <c r="H385"/>
  <c r="K385"/>
  <c r="H386"/>
  <c r="K386"/>
  <c r="H387"/>
  <c r="K387"/>
  <c r="H388"/>
  <c r="K388"/>
  <c r="H389"/>
  <c r="K389"/>
  <c r="H390"/>
  <c r="K390"/>
  <c r="H391"/>
  <c r="K391"/>
  <c r="H392"/>
  <c r="K392"/>
  <c r="H393"/>
  <c r="K393"/>
  <c r="H394"/>
  <c r="K394"/>
  <c r="H395"/>
  <c r="K395"/>
  <c r="H396"/>
  <c r="K396"/>
  <c r="H397"/>
  <c r="K397"/>
  <c r="H398"/>
  <c r="K398"/>
  <c r="H399"/>
  <c r="K399"/>
  <c r="H400"/>
  <c r="K400"/>
  <c r="H401"/>
  <c r="K401"/>
  <c r="H402"/>
  <c r="K402"/>
  <c r="H403"/>
  <c r="K403"/>
  <c r="H404"/>
  <c r="K404"/>
  <c r="H405"/>
  <c r="K405"/>
  <c r="H406"/>
  <c r="K406"/>
  <c r="H407"/>
  <c r="K407"/>
  <c r="H408"/>
  <c r="K408"/>
  <c r="H409"/>
  <c r="K409"/>
  <c r="H410"/>
  <c r="K410"/>
  <c r="H411"/>
  <c r="K411"/>
  <c r="H412"/>
  <c r="K412"/>
  <c r="H413"/>
  <c r="K413"/>
  <c r="H414"/>
  <c r="K414"/>
  <c r="H415"/>
  <c r="K415"/>
  <c r="H416"/>
  <c r="K416"/>
  <c r="H417"/>
  <c r="K417"/>
  <c r="H418"/>
  <c r="K418"/>
  <c r="H419"/>
  <c r="K419"/>
  <c r="H420"/>
  <c r="K420"/>
  <c r="H421"/>
  <c r="K421"/>
  <c r="H422"/>
  <c r="K422"/>
  <c r="H423"/>
  <c r="K423"/>
  <c r="H424"/>
  <c r="K424"/>
  <c r="H425"/>
  <c r="K425"/>
  <c r="H426"/>
  <c r="K426"/>
  <c r="H427"/>
  <c r="K427"/>
  <c r="H428"/>
  <c r="K428"/>
  <c r="H429"/>
  <c r="K429"/>
  <c r="H430"/>
  <c r="K430"/>
  <c r="H431"/>
  <c r="K431"/>
  <c r="H432"/>
  <c r="K432"/>
  <c r="H433"/>
  <c r="K433"/>
  <c r="H434"/>
  <c r="K434"/>
  <c r="H435"/>
  <c r="K435"/>
  <c r="H436"/>
  <c r="K436"/>
  <c r="H437"/>
  <c r="K437"/>
  <c r="H438"/>
  <c r="K438"/>
  <c r="H439"/>
  <c r="K439"/>
  <c r="H440"/>
  <c r="K440"/>
  <c r="H441"/>
  <c r="K441"/>
  <c r="H442"/>
  <c r="K442"/>
  <c r="H443"/>
  <c r="K443"/>
  <c r="H444"/>
  <c r="K444"/>
  <c r="H445"/>
  <c r="K445"/>
  <c r="H446"/>
  <c r="K446"/>
  <c r="H447"/>
  <c r="K447"/>
  <c r="H448"/>
  <c r="K448"/>
  <c r="H449"/>
  <c r="K449"/>
  <c r="H450"/>
  <c r="K450"/>
  <c r="H451"/>
  <c r="K451"/>
  <c r="H452"/>
  <c r="K452"/>
  <c r="H453"/>
  <c r="K453"/>
  <c r="H454"/>
  <c r="K454"/>
  <c r="H455"/>
  <c r="K455"/>
  <c r="H456"/>
  <c r="K456"/>
  <c r="H457"/>
  <c r="K457"/>
  <c r="H458"/>
  <c r="K458"/>
  <c r="H459"/>
  <c r="K459"/>
  <c r="H460"/>
  <c r="K460"/>
  <c r="H461"/>
  <c r="K461"/>
  <c r="H462"/>
  <c r="K462"/>
  <c r="H463"/>
  <c r="K463"/>
  <c r="H464"/>
  <c r="K464"/>
  <c r="H465"/>
  <c r="K465"/>
  <c r="H466"/>
  <c r="K466"/>
  <c r="H467"/>
  <c r="K467"/>
  <c r="H468"/>
  <c r="K468"/>
  <c r="H469"/>
  <c r="K469"/>
  <c r="H470"/>
  <c r="K470"/>
  <c r="H471"/>
  <c r="K471"/>
  <c r="H472"/>
  <c r="K472"/>
  <c r="H473"/>
  <c r="K473"/>
  <c r="H474"/>
  <c r="K474"/>
  <c r="H475"/>
  <c r="K475"/>
  <c r="H476"/>
  <c r="K476"/>
  <c r="H477"/>
  <c r="K477"/>
  <c r="H478"/>
  <c r="K478"/>
  <c r="H479"/>
  <c r="K479"/>
  <c r="H480"/>
  <c r="K480"/>
  <c r="H481"/>
  <c r="K481"/>
  <c r="H482"/>
  <c r="K482"/>
  <c r="H483"/>
  <c r="K483"/>
  <c r="H484"/>
  <c r="K484"/>
  <c r="H485"/>
  <c r="K485"/>
  <c r="H486"/>
  <c r="K486"/>
  <c r="H487"/>
  <c r="K487"/>
  <c r="H488"/>
  <c r="K488"/>
  <c r="H489"/>
  <c r="K489"/>
  <c r="H490"/>
  <c r="K490"/>
  <c r="H491"/>
  <c r="K491"/>
  <c r="H492"/>
  <c r="K492"/>
  <c r="H493"/>
  <c r="K493"/>
  <c r="H494"/>
  <c r="K494"/>
  <c r="H495"/>
  <c r="K495"/>
  <c r="H496"/>
  <c r="K496"/>
  <c r="H497"/>
  <c r="K497"/>
  <c r="H498"/>
  <c r="K498"/>
  <c r="H499"/>
  <c r="K499"/>
  <c r="H500"/>
  <c r="K500"/>
  <c r="H501"/>
  <c r="K501"/>
  <c r="H502"/>
  <c r="K502"/>
  <c r="H503"/>
  <c r="K503"/>
  <c r="H504"/>
  <c r="K504"/>
  <c r="H505"/>
  <c r="K505"/>
  <c r="H506"/>
  <c r="K506"/>
  <c r="H507"/>
  <c r="K507"/>
  <c r="H508"/>
  <c r="K508"/>
  <c r="H509"/>
  <c r="K509"/>
  <c r="H510"/>
  <c r="K510"/>
  <c r="H511"/>
  <c r="K511"/>
  <c r="H512"/>
  <c r="K512"/>
  <c r="H513"/>
  <c r="K513"/>
  <c r="H514"/>
  <c r="K514"/>
  <c r="H515"/>
  <c r="K515"/>
  <c r="H516"/>
  <c r="K516"/>
  <c r="H517"/>
  <c r="K517"/>
  <c r="H518"/>
  <c r="K518"/>
  <c r="H519"/>
  <c r="K519"/>
  <c r="H520"/>
  <c r="K520"/>
  <c r="H521"/>
  <c r="K521"/>
  <c r="H522"/>
  <c r="K522"/>
  <c r="H523"/>
  <c r="K523"/>
  <c r="H524"/>
  <c r="K524"/>
  <c r="H525"/>
  <c r="K525"/>
  <c r="H526"/>
  <c r="K526"/>
  <c r="H527"/>
  <c r="K527"/>
  <c r="H528"/>
  <c r="K528"/>
  <c r="H529"/>
  <c r="K529"/>
  <c r="H530"/>
  <c r="K530"/>
  <c r="H531"/>
  <c r="K531"/>
  <c r="H532"/>
  <c r="K532"/>
  <c r="H533"/>
  <c r="K533"/>
  <c r="H534"/>
  <c r="K534"/>
  <c r="H535"/>
  <c r="K535"/>
  <c r="H536"/>
  <c r="K536"/>
  <c r="H537"/>
  <c r="K537"/>
  <c r="H538"/>
  <c r="K538"/>
  <c r="H539"/>
  <c r="K539"/>
  <c r="H540"/>
  <c r="K540"/>
  <c r="H541"/>
  <c r="K541"/>
  <c r="H542"/>
  <c r="K542"/>
  <c r="H543"/>
  <c r="K543"/>
  <c r="H544"/>
  <c r="K544"/>
  <c r="H545"/>
  <c r="K545"/>
  <c r="H546"/>
  <c r="K546"/>
  <c r="H547"/>
  <c r="K547"/>
  <c r="H548"/>
  <c r="K548"/>
  <c r="H549"/>
  <c r="K549"/>
  <c r="H550"/>
  <c r="K550"/>
  <c r="H551"/>
  <c r="K551"/>
  <c r="H552"/>
  <c r="K552"/>
  <c r="H553"/>
  <c r="K553"/>
  <c r="H554"/>
  <c r="K554"/>
  <c r="H555"/>
  <c r="K555"/>
  <c r="H556"/>
  <c r="K556"/>
  <c r="H557"/>
  <c r="K557"/>
  <c r="H558"/>
  <c r="K558"/>
  <c r="H559"/>
  <c r="K559"/>
  <c r="H560"/>
  <c r="K560"/>
  <c r="H561"/>
  <c r="K561"/>
  <c r="H562"/>
  <c r="K562"/>
  <c r="H563"/>
  <c r="K563"/>
  <c r="H564"/>
  <c r="K564"/>
  <c r="H565"/>
  <c r="K565"/>
  <c r="H566"/>
  <c r="K566"/>
  <c r="H567"/>
  <c r="K567"/>
  <c r="H568"/>
  <c r="K568"/>
  <c r="H569"/>
  <c r="K569"/>
  <c r="H570"/>
  <c r="K570"/>
  <c r="H571"/>
  <c r="K571"/>
  <c r="H572"/>
  <c r="K572"/>
  <c r="H573"/>
  <c r="K573"/>
  <c r="H574"/>
  <c r="K574"/>
  <c r="H575"/>
  <c r="K575"/>
  <c r="H576"/>
  <c r="K576"/>
  <c r="H577"/>
  <c r="K577"/>
  <c r="H578"/>
  <c r="K578"/>
  <c r="H579"/>
  <c r="K579"/>
  <c r="H580"/>
  <c r="K580"/>
  <c r="H581"/>
  <c r="K581"/>
  <c r="H582"/>
  <c r="K582"/>
  <c r="H583"/>
  <c r="K583"/>
  <c r="H584"/>
  <c r="K584"/>
  <c r="H585"/>
  <c r="K585"/>
  <c r="H586"/>
  <c r="K586"/>
  <c r="H587"/>
  <c r="K587"/>
  <c r="H588"/>
  <c r="K588"/>
  <c r="H589"/>
  <c r="K589"/>
  <c r="H590"/>
  <c r="K590"/>
  <c r="H591"/>
  <c r="K591"/>
  <c r="H592"/>
  <c r="K592"/>
  <c r="H593"/>
  <c r="K593"/>
  <c r="H594"/>
  <c r="K594"/>
  <c r="H595"/>
  <c r="K595"/>
  <c r="H596"/>
  <c r="K596"/>
  <c r="H597"/>
  <c r="K597"/>
  <c r="H598"/>
  <c r="K598"/>
  <c r="H599"/>
  <c r="K599"/>
  <c r="H600"/>
  <c r="K600"/>
  <c r="H601"/>
  <c r="K601"/>
  <c r="H602"/>
  <c r="K602"/>
  <c r="H603"/>
  <c r="K603"/>
  <c r="H604"/>
  <c r="K604"/>
  <c r="H605"/>
  <c r="K605"/>
  <c r="H606"/>
  <c r="K606"/>
  <c r="H607"/>
  <c r="K607"/>
  <c r="H608"/>
  <c r="K608"/>
  <c r="H609"/>
  <c r="K609"/>
  <c r="H610"/>
  <c r="K610"/>
  <c r="H611"/>
  <c r="K611"/>
  <c r="H612"/>
  <c r="K612"/>
  <c r="H613"/>
  <c r="K613"/>
  <c r="H614"/>
  <c r="K614"/>
  <c r="H615"/>
  <c r="K615"/>
  <c r="H616"/>
  <c r="K616"/>
  <c r="H617"/>
  <c r="K617"/>
  <c r="H618"/>
  <c r="K618"/>
  <c r="H619"/>
  <c r="K619"/>
  <c r="H620"/>
  <c r="K620"/>
  <c r="H621"/>
  <c r="K621"/>
  <c r="H622"/>
  <c r="K622"/>
  <c r="H623"/>
  <c r="K623"/>
  <c r="H624"/>
  <c r="K624"/>
  <c r="H625"/>
  <c r="K625"/>
  <c r="H626"/>
  <c r="K626"/>
  <c r="H627"/>
  <c r="K627"/>
  <c r="H628"/>
  <c r="K628"/>
  <c r="H629"/>
  <c r="K629"/>
  <c r="H630"/>
  <c r="K630"/>
  <c r="H631"/>
  <c r="K631"/>
  <c r="H632"/>
  <c r="K632"/>
  <c r="H633"/>
  <c r="K633"/>
  <c r="H634"/>
  <c r="K634"/>
  <c r="H635"/>
  <c r="K635"/>
  <c r="H636"/>
  <c r="K636"/>
  <c r="H637"/>
  <c r="K637"/>
  <c r="H638"/>
  <c r="K638"/>
  <c r="H639"/>
  <c r="K639"/>
  <c r="H640"/>
  <c r="K640"/>
  <c r="H641"/>
  <c r="K641"/>
  <c r="H642"/>
  <c r="K642"/>
  <c r="H643"/>
  <c r="K643"/>
  <c r="H644"/>
  <c r="K644"/>
  <c r="H645"/>
  <c r="K645"/>
  <c r="H646"/>
  <c r="K646"/>
  <c r="H647"/>
  <c r="K647"/>
  <c r="H648"/>
  <c r="K648"/>
  <c r="H649"/>
  <c r="K649"/>
  <c r="H650"/>
  <c r="K650"/>
  <c r="H651"/>
  <c r="K651"/>
  <c r="H652"/>
  <c r="K652"/>
  <c r="H653"/>
  <c r="K653"/>
  <c r="H654"/>
  <c r="K654"/>
  <c r="H655"/>
  <c r="K655"/>
  <c r="H656"/>
  <c r="K656"/>
  <c r="H657"/>
  <c r="K657"/>
  <c r="H658"/>
  <c r="K658"/>
  <c r="H659"/>
  <c r="K659"/>
  <c r="H660"/>
  <c r="K660"/>
  <c r="H661"/>
  <c r="K661"/>
  <c r="H662"/>
  <c r="K662"/>
  <c r="H663"/>
  <c r="K663"/>
  <c r="H664"/>
  <c r="K664"/>
  <c r="H665"/>
  <c r="K665"/>
  <c r="H666"/>
  <c r="K666"/>
  <c r="H667"/>
  <c r="K667"/>
  <c r="H668"/>
  <c r="K668"/>
  <c r="H669"/>
  <c r="K669"/>
  <c r="H670"/>
  <c r="K670"/>
  <c r="H671"/>
  <c r="K671"/>
  <c r="H672"/>
  <c r="K672"/>
  <c r="H673"/>
  <c r="K673"/>
  <c r="H674"/>
  <c r="K674"/>
  <c r="H675"/>
  <c r="K675"/>
  <c r="H676"/>
  <c r="K676"/>
  <c r="H677"/>
  <c r="K677"/>
  <c r="H678"/>
  <c r="K678"/>
  <c r="H679"/>
  <c r="K679"/>
  <c r="H680"/>
  <c r="K680"/>
  <c r="H681"/>
  <c r="K681"/>
  <c r="H682"/>
  <c r="K682"/>
  <c r="H683"/>
  <c r="K683"/>
  <c r="H684"/>
  <c r="K684"/>
  <c r="H685"/>
  <c r="K685"/>
  <c r="H686"/>
  <c r="K686"/>
  <c r="H687"/>
  <c r="K687"/>
  <c r="H688"/>
  <c r="K688"/>
  <c r="H689"/>
  <c r="K689"/>
  <c r="H690"/>
  <c r="K690"/>
  <c r="H691"/>
  <c r="K691"/>
  <c r="H692"/>
  <c r="K692"/>
  <c r="H693"/>
  <c r="K693"/>
  <c r="H694"/>
  <c r="K694"/>
  <c r="H695"/>
  <c r="K695"/>
  <c r="H696"/>
  <c r="K696"/>
  <c r="H697"/>
  <c r="K697"/>
  <c r="H698"/>
  <c r="K698"/>
  <c r="H699"/>
  <c r="K699"/>
  <c r="H700"/>
  <c r="K700"/>
  <c r="H701"/>
  <c r="K701"/>
  <c r="H702"/>
  <c r="K702"/>
  <c r="H703"/>
  <c r="K703"/>
  <c r="H704"/>
  <c r="K704"/>
  <c r="H705"/>
  <c r="K705"/>
  <c r="H706"/>
  <c r="K706"/>
  <c r="H707"/>
  <c r="K707"/>
  <c r="H708"/>
  <c r="K708"/>
  <c r="H709"/>
  <c r="K709"/>
  <c r="H710"/>
  <c r="K710"/>
  <c r="H711"/>
  <c r="K711"/>
  <c r="H712"/>
  <c r="K712"/>
  <c r="H713"/>
  <c r="K713"/>
  <c r="H714"/>
  <c r="K714"/>
  <c r="H715"/>
  <c r="K715"/>
  <c r="H716"/>
  <c r="K716"/>
  <c r="H717"/>
  <c r="K717"/>
  <c r="H718"/>
  <c r="K718"/>
  <c r="H719"/>
  <c r="K719"/>
  <c r="H720"/>
  <c r="K720"/>
  <c r="H721"/>
  <c r="K721"/>
  <c r="H722"/>
  <c r="K722"/>
  <c r="H723"/>
  <c r="K723"/>
  <c r="H724"/>
  <c r="K724"/>
  <c r="H725"/>
  <c r="K725"/>
  <c r="H726"/>
  <c r="K726"/>
  <c r="H727"/>
  <c r="K727"/>
  <c r="H728"/>
  <c r="K728"/>
  <c r="H729"/>
  <c r="K729"/>
  <c r="H730"/>
  <c r="K730"/>
  <c r="H731"/>
  <c r="K731"/>
  <c r="H732"/>
  <c r="K732"/>
  <c r="H733"/>
  <c r="K733"/>
  <c r="H734"/>
  <c r="K734"/>
  <c r="H735"/>
  <c r="K735"/>
  <c r="H736"/>
  <c r="K736"/>
  <c r="H737"/>
  <c r="K737"/>
  <c r="H738"/>
  <c r="K738"/>
  <c r="H739"/>
  <c r="K739"/>
  <c r="H740"/>
  <c r="K740"/>
  <c r="H741"/>
  <c r="K741"/>
  <c r="H742"/>
  <c r="K742"/>
  <c r="H743"/>
  <c r="K743"/>
  <c r="H744"/>
  <c r="K744"/>
  <c r="H745"/>
  <c r="K745"/>
  <c r="H746"/>
  <c r="K746"/>
  <c r="H747"/>
  <c r="K747"/>
  <c r="H4" i="18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173"/>
  <c r="K173"/>
  <c r="H174"/>
  <c r="K174"/>
  <c r="H175"/>
  <c r="K175"/>
  <c r="H176"/>
  <c r="K176"/>
  <c r="H177"/>
  <c r="K177"/>
  <c r="H178"/>
  <c r="K178"/>
  <c r="H179"/>
  <c r="K179"/>
  <c r="H180"/>
  <c r="K180"/>
  <c r="H181"/>
  <c r="K181"/>
  <c r="H182"/>
  <c r="K182"/>
  <c r="H183"/>
  <c r="K183"/>
  <c r="H184"/>
  <c r="K184"/>
  <c r="H185"/>
  <c r="K185"/>
  <c r="H186"/>
  <c r="K186"/>
  <c r="H187"/>
  <c r="K187"/>
  <c r="H188"/>
  <c r="K188"/>
  <c r="H189"/>
  <c r="K189"/>
  <c r="H190"/>
  <c r="K190"/>
  <c r="H191"/>
  <c r="K191"/>
  <c r="H192"/>
  <c r="K192"/>
  <c r="H193"/>
  <c r="K193"/>
  <c r="H194"/>
  <c r="K194"/>
  <c r="H195"/>
  <c r="K195"/>
  <c r="H196"/>
  <c r="K196"/>
  <c r="H197"/>
  <c r="K197"/>
  <c r="H198"/>
  <c r="K198"/>
  <c r="H199"/>
  <c r="K199"/>
  <c r="H200"/>
  <c r="K200"/>
  <c r="H201"/>
  <c r="K201"/>
  <c r="H202"/>
  <c r="K202"/>
  <c r="H203"/>
  <c r="K203"/>
  <c r="H204"/>
  <c r="K204"/>
  <c r="H205"/>
  <c r="K205"/>
  <c r="H206"/>
  <c r="K206"/>
  <c r="H207"/>
  <c r="K207"/>
  <c r="H208"/>
  <c r="K208"/>
  <c r="H209"/>
  <c r="K209"/>
  <c r="H210"/>
  <c r="K210"/>
  <c r="H211"/>
  <c r="K211"/>
  <c r="H212"/>
  <c r="K212"/>
  <c r="H213"/>
  <c r="K213"/>
  <c r="H214"/>
  <c r="K214"/>
  <c r="H215"/>
  <c r="K215"/>
  <c r="H216"/>
  <c r="K216"/>
  <c r="H217"/>
  <c r="K217"/>
  <c r="H218"/>
  <c r="K218"/>
  <c r="H219"/>
  <c r="K219"/>
  <c r="H220"/>
  <c r="K220"/>
  <c r="H221"/>
  <c r="K221"/>
  <c r="H222"/>
  <c r="K222"/>
  <c r="H223"/>
  <c r="K223"/>
  <c r="H224"/>
  <c r="K224"/>
  <c r="H225"/>
  <c r="K225"/>
  <c r="H226"/>
  <c r="K226"/>
  <c r="H227"/>
  <c r="K227"/>
  <c r="H228"/>
  <c r="K228"/>
  <c r="H229"/>
  <c r="K229"/>
  <c r="H230"/>
  <c r="K230"/>
  <c r="H231"/>
  <c r="K231"/>
  <c r="H232"/>
  <c r="K232"/>
  <c r="H233"/>
  <c r="K233"/>
  <c r="H234"/>
  <c r="K234"/>
  <c r="H235"/>
  <c r="K235"/>
  <c r="H236"/>
  <c r="K236"/>
  <c r="H237"/>
  <c r="K237"/>
  <c r="H238"/>
  <c r="K238"/>
  <c r="H239"/>
  <c r="K239"/>
  <c r="H240"/>
  <c r="K240"/>
  <c r="H241"/>
  <c r="K241"/>
  <c r="H242"/>
  <c r="K242"/>
  <c r="H243"/>
  <c r="K243"/>
  <c r="H244"/>
  <c r="K244"/>
  <c r="H245"/>
  <c r="K245"/>
  <c r="H246"/>
  <c r="K246"/>
  <c r="H247"/>
  <c r="K247"/>
  <c r="H248"/>
  <c r="K248"/>
  <c r="H249"/>
  <c r="K249"/>
  <c r="H250"/>
  <c r="K250"/>
  <c r="H251"/>
  <c r="K251"/>
  <c r="H252"/>
  <c r="K252"/>
  <c r="H253"/>
  <c r="K253"/>
  <c r="H254"/>
  <c r="K254"/>
  <c r="H255"/>
  <c r="K255"/>
  <c r="H256"/>
  <c r="K256"/>
  <c r="H257"/>
  <c r="K257"/>
  <c r="H258"/>
  <c r="K258"/>
  <c r="H259"/>
  <c r="K259"/>
  <c r="H260"/>
  <c r="K260"/>
  <c r="H261"/>
  <c r="K261"/>
  <c r="H262"/>
  <c r="K262"/>
  <c r="H263"/>
  <c r="K263"/>
  <c r="H264"/>
  <c r="K264"/>
  <c r="H265"/>
  <c r="K265"/>
  <c r="H266"/>
  <c r="K266"/>
  <c r="H267"/>
  <c r="K267"/>
  <c r="H268"/>
  <c r="K268"/>
  <c r="H269"/>
  <c r="K269"/>
  <c r="H270"/>
  <c r="K270"/>
  <c r="H271"/>
  <c r="K271"/>
  <c r="H272"/>
  <c r="K272"/>
  <c r="H273"/>
  <c r="K273"/>
  <c r="H274"/>
  <c r="K274"/>
  <c r="H275"/>
  <c r="K275"/>
  <c r="H276"/>
  <c r="K276"/>
  <c r="H277"/>
  <c r="K277"/>
  <c r="H278"/>
  <c r="K278"/>
  <c r="H279"/>
  <c r="K279"/>
  <c r="H280"/>
  <c r="K280"/>
  <c r="H281"/>
  <c r="K281"/>
  <c r="H282"/>
  <c r="K282"/>
  <c r="H283"/>
  <c r="K283"/>
  <c r="H284"/>
  <c r="K284"/>
  <c r="H285"/>
  <c r="K285"/>
  <c r="H286"/>
  <c r="K286"/>
  <c r="H287"/>
  <c r="K287"/>
  <c r="H288"/>
  <c r="K288"/>
  <c r="H289"/>
  <c r="K289"/>
  <c r="H290"/>
  <c r="K290"/>
  <c r="H291"/>
  <c r="K291"/>
  <c r="H292"/>
  <c r="K292"/>
  <c r="H293"/>
  <c r="K293"/>
  <c r="H294"/>
  <c r="K294"/>
  <c r="H295"/>
  <c r="K295"/>
  <c r="H296"/>
  <c r="K296"/>
  <c r="H297"/>
  <c r="K297"/>
  <c r="H298"/>
  <c r="K298"/>
  <c r="H299"/>
  <c r="K299"/>
  <c r="H300"/>
  <c r="K300"/>
  <c r="H301"/>
  <c r="K301"/>
  <c r="H302"/>
  <c r="K302"/>
  <c r="H303"/>
  <c r="K303"/>
  <c r="H304"/>
  <c r="K304"/>
  <c r="H305"/>
  <c r="K305"/>
  <c r="H306"/>
  <c r="K306"/>
  <c r="H307"/>
  <c r="K307"/>
  <c r="H308"/>
  <c r="K308"/>
  <c r="H309"/>
  <c r="K309"/>
  <c r="H310"/>
  <c r="K310"/>
  <c r="H311"/>
  <c r="K311"/>
  <c r="H312"/>
  <c r="K312"/>
  <c r="H313"/>
  <c r="K313"/>
  <c r="H314"/>
  <c r="K314"/>
  <c r="H315"/>
  <c r="K315"/>
  <c r="H316"/>
  <c r="K316"/>
  <c r="H317"/>
  <c r="K317"/>
  <c r="H318"/>
  <c r="K318"/>
  <c r="H319"/>
  <c r="K319"/>
  <c r="H320"/>
  <c r="K320"/>
  <c r="H321"/>
  <c r="K321"/>
  <c r="H322"/>
  <c r="K322"/>
  <c r="H323"/>
  <c r="K323"/>
  <c r="H324"/>
  <c r="K324"/>
  <c r="H325"/>
  <c r="K325"/>
  <c r="H326"/>
  <c r="K326"/>
  <c r="H327"/>
  <c r="K327"/>
  <c r="H328"/>
  <c r="K328"/>
  <c r="H329"/>
  <c r="K329"/>
  <c r="H330"/>
  <c r="K330"/>
  <c r="H331"/>
  <c r="K331"/>
  <c r="H332"/>
  <c r="K332"/>
  <c r="H333"/>
  <c r="K333"/>
  <c r="H334"/>
  <c r="K334"/>
  <c r="H335"/>
  <c r="K335"/>
  <c r="H336"/>
  <c r="K336"/>
  <c r="H337"/>
  <c r="K337"/>
  <c r="H338"/>
  <c r="K338"/>
  <c r="H339"/>
  <c r="K339"/>
  <c r="H340"/>
  <c r="K340"/>
  <c r="H341"/>
  <c r="K341"/>
  <c r="H342"/>
  <c r="K342"/>
  <c r="H343"/>
  <c r="K343"/>
  <c r="H344"/>
  <c r="K344"/>
  <c r="H345"/>
  <c r="K345"/>
  <c r="H346"/>
  <c r="K346"/>
  <c r="H347"/>
  <c r="K347"/>
  <c r="H348"/>
  <c r="K348"/>
  <c r="H349"/>
  <c r="K349"/>
  <c r="H350"/>
  <c r="K350"/>
  <c r="H351"/>
  <c r="K351"/>
  <c r="H352"/>
  <c r="K352"/>
  <c r="H353"/>
  <c r="K353"/>
  <c r="H354"/>
  <c r="K354"/>
  <c r="H355"/>
  <c r="K355"/>
  <c r="H356"/>
  <c r="K356"/>
  <c r="H357"/>
  <c r="K357"/>
  <c r="H358"/>
  <c r="K358"/>
  <c r="H359"/>
  <c r="K359"/>
  <c r="H360"/>
  <c r="K360"/>
  <c r="H361"/>
  <c r="K361"/>
  <c r="H362"/>
  <c r="K362"/>
  <c r="H363"/>
  <c r="K363"/>
  <c r="H364"/>
  <c r="K364"/>
  <c r="H365"/>
  <c r="K365"/>
  <c r="H366"/>
  <c r="K366"/>
  <c r="H367"/>
  <c r="K367"/>
  <c r="H368"/>
  <c r="K368"/>
  <c r="H369"/>
  <c r="K369"/>
  <c r="H370"/>
  <c r="K370"/>
  <c r="H371"/>
  <c r="K371"/>
  <c r="H372"/>
  <c r="K372"/>
  <c r="H373"/>
  <c r="K373"/>
  <c r="H374"/>
  <c r="K374"/>
  <c r="H375"/>
  <c r="K375"/>
  <c r="H376"/>
  <c r="K376"/>
  <c r="H377"/>
  <c r="K377"/>
  <c r="H378"/>
  <c r="K378"/>
  <c r="H379"/>
  <c r="K379"/>
  <c r="H380"/>
  <c r="K380"/>
  <c r="H381"/>
  <c r="K381"/>
  <c r="H382"/>
  <c r="K382"/>
  <c r="H383"/>
  <c r="K383"/>
  <c r="H384"/>
  <c r="K384"/>
  <c r="H385"/>
  <c r="K385"/>
  <c r="H386"/>
  <c r="K386"/>
  <c r="H387"/>
  <c r="K387"/>
  <c r="H388"/>
  <c r="K388"/>
  <c r="H389"/>
  <c r="K389"/>
  <c r="H390"/>
  <c r="K390"/>
  <c r="H391"/>
  <c r="K391"/>
  <c r="H392"/>
  <c r="K392"/>
  <c r="H393"/>
  <c r="K393"/>
  <c r="H394"/>
  <c r="K394"/>
  <c r="H395"/>
  <c r="K395"/>
  <c r="H396"/>
  <c r="K396"/>
  <c r="H397"/>
  <c r="K397"/>
  <c r="H398"/>
  <c r="K398"/>
  <c r="H399"/>
  <c r="K399"/>
  <c r="H400"/>
  <c r="K400"/>
  <c r="H401"/>
  <c r="K401"/>
  <c r="H402"/>
  <c r="K402"/>
  <c r="H403"/>
  <c r="K403"/>
  <c r="H404"/>
  <c r="K404"/>
  <c r="H405"/>
  <c r="K405"/>
  <c r="H406"/>
  <c r="K406"/>
  <c r="H407"/>
  <c r="K407"/>
  <c r="H408"/>
  <c r="K408"/>
  <c r="H409"/>
  <c r="K409"/>
  <c r="H410"/>
  <c r="K410"/>
  <c r="H411"/>
  <c r="K411"/>
  <c r="H412"/>
  <c r="K412"/>
  <c r="H413"/>
  <c r="K413"/>
  <c r="H414"/>
  <c r="K414"/>
  <c r="H415"/>
  <c r="K415"/>
  <c r="H416"/>
  <c r="K416"/>
  <c r="H417"/>
  <c r="K417"/>
  <c r="H418"/>
  <c r="K418"/>
  <c r="H419"/>
  <c r="K419"/>
  <c r="H420"/>
  <c r="K420"/>
  <c r="H421"/>
  <c r="K421"/>
  <c r="H422"/>
  <c r="K422"/>
  <c r="H423"/>
  <c r="K423"/>
  <c r="H424"/>
  <c r="K424"/>
  <c r="H425"/>
  <c r="K425"/>
  <c r="H426"/>
  <c r="K426"/>
  <c r="H427"/>
  <c r="K427"/>
  <c r="H428"/>
  <c r="K428"/>
  <c r="H429"/>
  <c r="K429"/>
  <c r="H430"/>
  <c r="K430"/>
  <c r="H431"/>
  <c r="K431"/>
  <c r="H432"/>
  <c r="K432"/>
  <c r="H433"/>
  <c r="K433"/>
  <c r="H434"/>
  <c r="K434"/>
  <c r="H435"/>
  <c r="K435"/>
  <c r="H436"/>
  <c r="K436"/>
  <c r="H437"/>
  <c r="K437"/>
  <c r="H438"/>
  <c r="K438"/>
  <c r="H439"/>
  <c r="K439"/>
  <c r="H440"/>
  <c r="K440"/>
  <c r="H441"/>
  <c r="K441"/>
  <c r="H442"/>
  <c r="K442"/>
  <c r="H443"/>
  <c r="K443"/>
  <c r="H444"/>
  <c r="K444"/>
  <c r="H445"/>
  <c r="K445"/>
  <c r="H446"/>
  <c r="K446"/>
  <c r="H447"/>
  <c r="K447"/>
  <c r="H448"/>
  <c r="K448"/>
  <c r="H449"/>
  <c r="K449"/>
  <c r="H450"/>
  <c r="K450"/>
  <c r="H451"/>
  <c r="K451"/>
  <c r="H452"/>
  <c r="K452"/>
  <c r="H453"/>
  <c r="K453"/>
  <c r="H454"/>
  <c r="K454"/>
  <c r="H455"/>
  <c r="K455"/>
  <c r="H456"/>
  <c r="K456"/>
  <c r="H457"/>
  <c r="K457"/>
  <c r="H458"/>
  <c r="K458"/>
  <c r="H459"/>
  <c r="K459"/>
  <c r="H460"/>
  <c r="K460"/>
  <c r="H461"/>
  <c r="K461"/>
  <c r="H462"/>
  <c r="K462"/>
  <c r="H463"/>
  <c r="K463"/>
  <c r="H464"/>
  <c r="K464"/>
  <c r="H465"/>
  <c r="K465"/>
  <c r="H466"/>
  <c r="K466"/>
  <c r="H467"/>
  <c r="K467"/>
  <c r="H468"/>
  <c r="K468"/>
  <c r="H469"/>
  <c r="K469"/>
  <c r="H470"/>
  <c r="K470"/>
  <c r="H471"/>
  <c r="K471"/>
  <c r="H472"/>
  <c r="K472"/>
  <c r="H473"/>
  <c r="K473"/>
  <c r="H474"/>
  <c r="K474"/>
  <c r="H475"/>
  <c r="K475"/>
  <c r="H476"/>
  <c r="K476"/>
  <c r="H477"/>
  <c r="K477"/>
  <c r="H478"/>
  <c r="K478"/>
  <c r="H479"/>
  <c r="K479"/>
  <c r="H480"/>
  <c r="K480"/>
  <c r="H481"/>
  <c r="K481"/>
  <c r="H482"/>
  <c r="K482"/>
  <c r="H483"/>
  <c r="K483"/>
  <c r="H484"/>
  <c r="K484"/>
  <c r="H485"/>
  <c r="K485"/>
  <c r="H486"/>
  <c r="K486"/>
  <c r="H487"/>
  <c r="K487"/>
  <c r="H488"/>
  <c r="K488"/>
  <c r="H489"/>
  <c r="K489"/>
  <c r="H490"/>
  <c r="K490"/>
  <c r="H491"/>
  <c r="K491"/>
  <c r="H492"/>
  <c r="K492"/>
  <c r="H493"/>
  <c r="K493"/>
  <c r="H494"/>
  <c r="K494"/>
  <c r="H495"/>
  <c r="K495"/>
  <c r="H496"/>
  <c r="K496"/>
  <c r="H497"/>
  <c r="K497"/>
  <c r="H498"/>
  <c r="K498"/>
  <c r="H499"/>
  <c r="K499"/>
  <c r="H500"/>
  <c r="K500"/>
  <c r="H501"/>
  <c r="K501"/>
  <c r="H502"/>
  <c r="K502"/>
  <c r="H503"/>
  <c r="K503"/>
  <c r="H504"/>
  <c r="K504"/>
  <c r="H505"/>
  <c r="K505"/>
  <c r="H506"/>
  <c r="K506"/>
  <c r="H507"/>
  <c r="K507"/>
  <c r="H508"/>
  <c r="K508"/>
  <c r="H509"/>
  <c r="K509"/>
  <c r="H510"/>
  <c r="K510"/>
  <c r="H511"/>
  <c r="K511"/>
  <c r="H512"/>
  <c r="K512"/>
  <c r="H513"/>
  <c r="K513"/>
  <c r="H514"/>
  <c r="K514"/>
  <c r="H515"/>
  <c r="K515"/>
  <c r="H516"/>
  <c r="K516"/>
  <c r="H517"/>
  <c r="K517"/>
  <c r="H518"/>
  <c r="K518"/>
  <c r="H519"/>
  <c r="K519"/>
  <c r="H520"/>
  <c r="K520"/>
  <c r="H521"/>
  <c r="K521"/>
  <c r="H522"/>
  <c r="K522"/>
  <c r="H523"/>
  <c r="K523"/>
  <c r="H524"/>
  <c r="K524"/>
  <c r="H525"/>
  <c r="K525"/>
  <c r="H526"/>
  <c r="K526"/>
  <c r="H527"/>
  <c r="K527"/>
  <c r="H528"/>
  <c r="K528"/>
  <c r="H529"/>
  <c r="K529"/>
  <c r="H530"/>
  <c r="K530"/>
  <c r="H531"/>
  <c r="K531"/>
  <c r="H532"/>
  <c r="K532"/>
  <c r="H533"/>
  <c r="K533"/>
  <c r="H534"/>
  <c r="K534"/>
  <c r="H535"/>
  <c r="K535"/>
  <c r="H536"/>
  <c r="K536"/>
  <c r="H537"/>
  <c r="K537"/>
  <c r="H538"/>
  <c r="K538"/>
  <c r="H539"/>
  <c r="K539"/>
  <c r="H540"/>
  <c r="K540"/>
  <c r="H541"/>
  <c r="K541"/>
  <c r="H542"/>
  <c r="K542"/>
  <c r="H543"/>
  <c r="K543"/>
  <c r="H544"/>
  <c r="K544"/>
  <c r="H545"/>
  <c r="K545"/>
  <c r="H546"/>
  <c r="K546"/>
  <c r="H547"/>
  <c r="K547"/>
  <c r="H548"/>
  <c r="K548"/>
  <c r="H549"/>
  <c r="K549"/>
  <c r="H550"/>
  <c r="K550"/>
  <c r="H551"/>
  <c r="K551"/>
  <c r="H552"/>
  <c r="K552"/>
  <c r="H553"/>
  <c r="K553"/>
  <c r="H554"/>
  <c r="K554"/>
  <c r="H555"/>
  <c r="K555"/>
  <c r="H556"/>
  <c r="K556"/>
  <c r="H557"/>
  <c r="K557"/>
  <c r="H558"/>
  <c r="K558"/>
  <c r="H559"/>
  <c r="K559"/>
  <c r="H560"/>
  <c r="K560"/>
  <c r="H561"/>
  <c r="K561"/>
  <c r="H562"/>
  <c r="K562"/>
  <c r="H563"/>
  <c r="K563"/>
  <c r="H564"/>
  <c r="K564"/>
  <c r="H565"/>
  <c r="K565"/>
  <c r="H566"/>
  <c r="K566"/>
  <c r="H567"/>
  <c r="K567"/>
  <c r="H568"/>
  <c r="K568"/>
  <c r="H569"/>
  <c r="K569"/>
  <c r="H570"/>
  <c r="K570"/>
  <c r="H571"/>
  <c r="K571"/>
  <c r="H572"/>
  <c r="K572"/>
  <c r="H573"/>
  <c r="K573"/>
  <c r="H574"/>
  <c r="K574"/>
  <c r="H575"/>
  <c r="K575"/>
  <c r="H576"/>
  <c r="K576"/>
  <c r="H577"/>
  <c r="K577"/>
  <c r="H578"/>
  <c r="K578"/>
  <c r="H579"/>
  <c r="K579"/>
  <c r="H580"/>
  <c r="K580"/>
  <c r="H581"/>
  <c r="K581"/>
  <c r="H582"/>
  <c r="K582"/>
  <c r="H583"/>
  <c r="K583"/>
  <c r="H584"/>
  <c r="K584"/>
  <c r="H585"/>
  <c r="K585"/>
  <c r="H586"/>
  <c r="K586"/>
  <c r="H587"/>
  <c r="K587"/>
  <c r="H588"/>
  <c r="K588"/>
  <c r="H589"/>
  <c r="K589"/>
  <c r="H590"/>
  <c r="K590"/>
  <c r="H591"/>
  <c r="K591"/>
  <c r="H592"/>
  <c r="K592"/>
  <c r="H593"/>
  <c r="K593"/>
  <c r="H594"/>
  <c r="K594"/>
  <c r="H595"/>
  <c r="K595"/>
  <c r="H596"/>
  <c r="K596"/>
  <c r="H597"/>
  <c r="K597"/>
  <c r="H598"/>
  <c r="K598"/>
  <c r="H599"/>
  <c r="K599"/>
  <c r="H600"/>
  <c r="K600"/>
  <c r="H601"/>
  <c r="K601"/>
  <c r="H602"/>
  <c r="K602"/>
  <c r="H603"/>
  <c r="K603"/>
  <c r="H604"/>
  <c r="K604"/>
  <c r="H605"/>
  <c r="K605"/>
  <c r="H606"/>
  <c r="K606"/>
  <c r="H607"/>
  <c r="K607"/>
  <c r="H608"/>
  <c r="K608"/>
  <c r="H609"/>
  <c r="K609"/>
  <c r="H610"/>
  <c r="K610"/>
  <c r="H611"/>
  <c r="K611"/>
  <c r="H612"/>
  <c r="K612"/>
  <c r="H613"/>
  <c r="K613"/>
  <c r="H614"/>
  <c r="K614"/>
  <c r="H615"/>
  <c r="K615"/>
  <c r="H616"/>
  <c r="K616"/>
  <c r="H617"/>
  <c r="K617"/>
  <c r="H618"/>
  <c r="K618"/>
  <c r="H619"/>
  <c r="K619"/>
  <c r="H620"/>
  <c r="K620"/>
  <c r="H621"/>
  <c r="K621"/>
  <c r="H622"/>
  <c r="K622"/>
  <c r="H623"/>
  <c r="K623"/>
  <c r="H624"/>
  <c r="K624"/>
  <c r="H625"/>
  <c r="K625"/>
  <c r="H626"/>
  <c r="K626"/>
  <c r="H627"/>
  <c r="K627"/>
  <c r="H628"/>
  <c r="K628"/>
  <c r="H629"/>
  <c r="K629"/>
  <c r="H630"/>
  <c r="K630"/>
  <c r="H631"/>
  <c r="K631"/>
  <c r="H632"/>
  <c r="K632"/>
  <c r="H633"/>
  <c r="K633"/>
  <c r="H634"/>
  <c r="K634"/>
  <c r="H635"/>
  <c r="K635"/>
  <c r="H636"/>
  <c r="K636"/>
  <c r="H637"/>
  <c r="K637"/>
  <c r="H638"/>
  <c r="K638"/>
  <c r="H639"/>
  <c r="K639"/>
  <c r="H640"/>
  <c r="K640"/>
  <c r="H641"/>
  <c r="K641"/>
  <c r="H642"/>
  <c r="K642"/>
  <c r="H643"/>
  <c r="K643"/>
  <c r="H644"/>
  <c r="K644"/>
  <c r="H645"/>
  <c r="K645"/>
  <c r="H646"/>
  <c r="K646"/>
  <c r="H647"/>
  <c r="K647"/>
  <c r="H648"/>
  <c r="K648"/>
  <c r="H649"/>
  <c r="K649"/>
  <c r="H650"/>
  <c r="K650"/>
  <c r="H651"/>
  <c r="K651"/>
  <c r="H652"/>
  <c r="K652"/>
  <c r="H653"/>
  <c r="K653"/>
  <c r="H654"/>
  <c r="K654"/>
  <c r="H655"/>
  <c r="K655"/>
  <c r="H656"/>
  <c r="K656"/>
  <c r="H657"/>
  <c r="K657"/>
  <c r="H658"/>
  <c r="K658"/>
  <c r="H659"/>
  <c r="K659"/>
  <c r="H660"/>
  <c r="K660"/>
  <c r="H661"/>
  <c r="K661"/>
  <c r="H662"/>
  <c r="K662"/>
  <c r="H663"/>
  <c r="K663"/>
  <c r="H664"/>
  <c r="K664"/>
  <c r="H665"/>
  <c r="K665"/>
  <c r="H666"/>
  <c r="K666"/>
  <c r="H667"/>
  <c r="K667"/>
  <c r="H668"/>
  <c r="K668"/>
  <c r="H669"/>
  <c r="K669"/>
  <c r="H670"/>
  <c r="K670"/>
  <c r="H671"/>
  <c r="K671"/>
  <c r="H672"/>
  <c r="K672"/>
  <c r="H673"/>
  <c r="K673"/>
  <c r="H674"/>
  <c r="K674"/>
  <c r="H675"/>
  <c r="K675"/>
  <c r="H676"/>
  <c r="K676"/>
  <c r="H677"/>
  <c r="K677"/>
  <c r="H678"/>
  <c r="K678"/>
  <c r="H679"/>
  <c r="K679"/>
  <c r="H680"/>
  <c r="K680"/>
  <c r="H681"/>
  <c r="K681"/>
  <c r="H682"/>
  <c r="K682"/>
  <c r="H683"/>
  <c r="K683"/>
  <c r="H684"/>
  <c r="K684"/>
  <c r="H685"/>
  <c r="K685"/>
  <c r="H686"/>
  <c r="K686"/>
  <c r="H687"/>
  <c r="K687"/>
  <c r="H688"/>
  <c r="K688"/>
  <c r="H689"/>
  <c r="K689"/>
  <c r="H690"/>
  <c r="K690"/>
  <c r="H691"/>
  <c r="K691"/>
  <c r="H692"/>
  <c r="K692"/>
  <c r="H693"/>
  <c r="K693"/>
  <c r="H694"/>
  <c r="K694"/>
  <c r="H695"/>
  <c r="K695"/>
  <c r="H696"/>
  <c r="K696"/>
  <c r="H697"/>
  <c r="K697"/>
  <c r="H698"/>
  <c r="K698"/>
  <c r="H699"/>
  <c r="K699"/>
  <c r="H700"/>
  <c r="K700"/>
  <c r="H701"/>
  <c r="K701"/>
  <c r="H702"/>
  <c r="K702"/>
  <c r="H703"/>
  <c r="K703"/>
  <c r="H704"/>
  <c r="K704"/>
  <c r="H705"/>
  <c r="K705"/>
  <c r="H706"/>
  <c r="K706"/>
  <c r="H707"/>
  <c r="K707"/>
  <c r="H708"/>
  <c r="K708"/>
  <c r="H709"/>
  <c r="K709"/>
  <c r="H710"/>
  <c r="K710"/>
  <c r="H711"/>
  <c r="K711"/>
  <c r="H712"/>
  <c r="K712"/>
  <c r="H713"/>
  <c r="K713"/>
  <c r="H714"/>
  <c r="K714"/>
  <c r="H715"/>
  <c r="K715"/>
  <c r="H716"/>
  <c r="K716"/>
  <c r="H717"/>
  <c r="K717"/>
  <c r="H718"/>
  <c r="K718"/>
  <c r="H719"/>
  <c r="K719"/>
  <c r="H720"/>
  <c r="K720"/>
  <c r="H721"/>
  <c r="K721"/>
  <c r="H722"/>
  <c r="K722"/>
  <c r="H723"/>
  <c r="K723"/>
  <c r="H724"/>
  <c r="K724"/>
  <c r="H725"/>
  <c r="K725"/>
  <c r="H726"/>
  <c r="K726"/>
  <c r="H727"/>
  <c r="K727"/>
  <c r="H728"/>
  <c r="K728"/>
  <c r="H729"/>
  <c r="K729"/>
  <c r="H730"/>
  <c r="K730"/>
  <c r="H731"/>
  <c r="K731"/>
  <c r="H732"/>
  <c r="K732"/>
  <c r="H733"/>
  <c r="K733"/>
  <c r="H734"/>
  <c r="K734"/>
  <c r="H735"/>
  <c r="K735"/>
  <c r="H736"/>
  <c r="K736"/>
  <c r="H737"/>
  <c r="K737"/>
  <c r="H738"/>
  <c r="K738"/>
  <c r="H739"/>
  <c r="K739"/>
  <c r="H740"/>
  <c r="K740"/>
  <c r="H741"/>
  <c r="K741"/>
  <c r="H742"/>
  <c r="K742"/>
  <c r="H743"/>
  <c r="K743"/>
  <c r="H744"/>
  <c r="K744"/>
  <c r="H745"/>
  <c r="K745"/>
  <c r="H746"/>
  <c r="K746"/>
  <c r="H747"/>
  <c r="K747"/>
  <c r="H4" i="17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173"/>
  <c r="K173"/>
  <c r="H174"/>
  <c r="K174"/>
  <c r="H175"/>
  <c r="K175"/>
  <c r="H176"/>
  <c r="K176"/>
  <c r="H177"/>
  <c r="K177"/>
  <c r="H178"/>
  <c r="K178"/>
  <c r="H179"/>
  <c r="K179"/>
  <c r="H180"/>
  <c r="K180"/>
  <c r="H181"/>
  <c r="K181"/>
  <c r="H182"/>
  <c r="K182"/>
  <c r="H183"/>
  <c r="K183"/>
  <c r="H184"/>
  <c r="K184"/>
  <c r="H185"/>
  <c r="K185"/>
  <c r="H186"/>
  <c r="K186"/>
  <c r="H187"/>
  <c r="K187"/>
  <c r="H188"/>
  <c r="K188"/>
  <c r="H189"/>
  <c r="K189"/>
  <c r="H190"/>
  <c r="K190"/>
  <c r="H191"/>
  <c r="K191"/>
  <c r="H192"/>
  <c r="K192"/>
  <c r="H193"/>
  <c r="K193"/>
  <c r="H194"/>
  <c r="K194"/>
  <c r="H195"/>
  <c r="K195"/>
  <c r="H196"/>
  <c r="K196"/>
  <c r="H197"/>
  <c r="K197"/>
  <c r="H198"/>
  <c r="K198"/>
  <c r="H199"/>
  <c r="K199"/>
  <c r="H200"/>
  <c r="K200"/>
  <c r="H201"/>
  <c r="K201"/>
  <c r="H202"/>
  <c r="K202"/>
  <c r="H203"/>
  <c r="K203"/>
  <c r="H204"/>
  <c r="K204"/>
  <c r="H205"/>
  <c r="K205"/>
  <c r="H206"/>
  <c r="K206"/>
  <c r="H207"/>
  <c r="K207"/>
  <c r="H208"/>
  <c r="K208"/>
  <c r="H209"/>
  <c r="K209"/>
  <c r="H210"/>
  <c r="K210"/>
  <c r="H211"/>
  <c r="K211"/>
  <c r="H212"/>
  <c r="K212"/>
  <c r="H213"/>
  <c r="K213"/>
  <c r="H214"/>
  <c r="K214"/>
  <c r="H215"/>
  <c r="K215"/>
  <c r="H216"/>
  <c r="K216"/>
  <c r="H217"/>
  <c r="K217"/>
  <c r="H218"/>
  <c r="K218"/>
  <c r="H219"/>
  <c r="K219"/>
  <c r="H220"/>
  <c r="K220"/>
  <c r="H221"/>
  <c r="K221"/>
  <c r="H222"/>
  <c r="K222"/>
  <c r="H223"/>
  <c r="K223"/>
  <c r="H224"/>
  <c r="K224"/>
  <c r="H225"/>
  <c r="K225"/>
  <c r="H226"/>
  <c r="K226"/>
  <c r="H227"/>
  <c r="K227"/>
  <c r="H228"/>
  <c r="K228"/>
  <c r="H229"/>
  <c r="K229"/>
  <c r="H230"/>
  <c r="K230"/>
  <c r="H231"/>
  <c r="K231"/>
  <c r="H232"/>
  <c r="K232"/>
  <c r="H233"/>
  <c r="K233"/>
  <c r="H234"/>
  <c r="K234"/>
  <c r="H235"/>
  <c r="K235"/>
  <c r="H236"/>
  <c r="K236"/>
  <c r="H237"/>
  <c r="K237"/>
  <c r="H238"/>
  <c r="K238"/>
  <c r="H239"/>
  <c r="K239"/>
  <c r="H240"/>
  <c r="K240"/>
  <c r="H241"/>
  <c r="K241"/>
  <c r="H242"/>
  <c r="K242"/>
  <c r="H243"/>
  <c r="K243"/>
  <c r="H244"/>
  <c r="K244"/>
  <c r="H245"/>
  <c r="K245"/>
  <c r="H246"/>
  <c r="K246"/>
  <c r="H247"/>
  <c r="K247"/>
  <c r="H248"/>
  <c r="K248"/>
  <c r="H249"/>
  <c r="K249"/>
  <c r="H250"/>
  <c r="K250"/>
  <c r="H251"/>
  <c r="K251"/>
  <c r="H252"/>
  <c r="K252"/>
  <c r="H253"/>
  <c r="K253"/>
  <c r="H254"/>
  <c r="K254"/>
  <c r="H255"/>
  <c r="K255"/>
  <c r="H256"/>
  <c r="K256"/>
  <c r="H257"/>
  <c r="K257"/>
  <c r="H258"/>
  <c r="K258"/>
  <c r="H259"/>
  <c r="K259"/>
  <c r="H260"/>
  <c r="K260"/>
  <c r="H261"/>
  <c r="K261"/>
  <c r="H262"/>
  <c r="K262"/>
  <c r="H263"/>
  <c r="K263"/>
  <c r="H264"/>
  <c r="K264"/>
  <c r="H265"/>
  <c r="K265"/>
  <c r="H266"/>
  <c r="K266"/>
  <c r="H267"/>
  <c r="K267"/>
  <c r="H268"/>
  <c r="K268"/>
  <c r="H269"/>
  <c r="K269"/>
  <c r="H270"/>
  <c r="K270"/>
  <c r="H271"/>
  <c r="K271"/>
  <c r="H272"/>
  <c r="K272"/>
  <c r="H273"/>
  <c r="K273"/>
  <c r="H274"/>
  <c r="K274"/>
  <c r="H275"/>
  <c r="K275"/>
  <c r="H276"/>
  <c r="K276"/>
  <c r="H277"/>
  <c r="K277"/>
  <c r="H278"/>
  <c r="K278"/>
  <c r="H279"/>
  <c r="K279"/>
  <c r="H280"/>
  <c r="K280"/>
  <c r="H281"/>
  <c r="K281"/>
  <c r="H282"/>
  <c r="K282"/>
  <c r="H283"/>
  <c r="K283"/>
  <c r="H284"/>
  <c r="K284"/>
  <c r="H285"/>
  <c r="K285"/>
  <c r="H286"/>
  <c r="K286"/>
  <c r="H287"/>
  <c r="K287"/>
  <c r="H288"/>
  <c r="K288"/>
  <c r="H289"/>
  <c r="K289"/>
  <c r="H290"/>
  <c r="K290"/>
  <c r="H291"/>
  <c r="K291"/>
  <c r="H292"/>
  <c r="K292"/>
  <c r="H293"/>
  <c r="K293"/>
  <c r="H294"/>
  <c r="K294"/>
  <c r="H295"/>
  <c r="K295"/>
  <c r="H296"/>
  <c r="K296"/>
  <c r="H297"/>
  <c r="K297"/>
  <c r="H298"/>
  <c r="K298"/>
  <c r="H299"/>
  <c r="K299"/>
  <c r="H300"/>
  <c r="K300"/>
  <c r="H301"/>
  <c r="K301"/>
  <c r="H302"/>
  <c r="K302"/>
  <c r="H303"/>
  <c r="K303"/>
  <c r="H304"/>
  <c r="K304"/>
  <c r="H305"/>
  <c r="K305"/>
  <c r="H306"/>
  <c r="K306"/>
  <c r="H307"/>
  <c r="K307"/>
  <c r="H308"/>
  <c r="K308"/>
  <c r="H309"/>
  <c r="K309"/>
  <c r="H310"/>
  <c r="K310"/>
  <c r="H311"/>
  <c r="K311"/>
  <c r="H312"/>
  <c r="K312"/>
  <c r="H313"/>
  <c r="K313"/>
  <c r="H314"/>
  <c r="K314"/>
  <c r="H315"/>
  <c r="K315"/>
  <c r="H316"/>
  <c r="K316"/>
  <c r="H317"/>
  <c r="K317"/>
  <c r="H318"/>
  <c r="K318"/>
  <c r="H319"/>
  <c r="K319"/>
  <c r="H320"/>
  <c r="K320"/>
  <c r="H321"/>
  <c r="K321"/>
  <c r="H322"/>
  <c r="K322"/>
  <c r="H323"/>
  <c r="K323"/>
  <c r="H324"/>
  <c r="K324"/>
  <c r="H325"/>
  <c r="K325"/>
  <c r="H326"/>
  <c r="K326"/>
  <c r="H327"/>
  <c r="K327"/>
  <c r="H328"/>
  <c r="K328"/>
  <c r="H329"/>
  <c r="K329"/>
  <c r="H330"/>
  <c r="K330"/>
  <c r="H331"/>
  <c r="K331"/>
  <c r="H332"/>
  <c r="K332"/>
  <c r="H333"/>
  <c r="K333"/>
  <c r="H334"/>
  <c r="K334"/>
  <c r="H335"/>
  <c r="K335"/>
  <c r="H336"/>
  <c r="K336"/>
  <c r="H337"/>
  <c r="K337"/>
  <c r="H338"/>
  <c r="K338"/>
  <c r="H339"/>
  <c r="K339"/>
  <c r="H340"/>
  <c r="K340"/>
  <c r="H341"/>
  <c r="K341"/>
  <c r="H342"/>
  <c r="K342"/>
  <c r="H343"/>
  <c r="K343"/>
  <c r="H344"/>
  <c r="K344"/>
  <c r="H345"/>
  <c r="K345"/>
  <c r="H346"/>
  <c r="K346"/>
  <c r="H347"/>
  <c r="K347"/>
  <c r="H348"/>
  <c r="K348"/>
  <c r="H349"/>
  <c r="K349"/>
  <c r="H350"/>
  <c r="K350"/>
  <c r="H351"/>
  <c r="K351"/>
  <c r="H352"/>
  <c r="K352"/>
  <c r="H353"/>
  <c r="K353"/>
  <c r="H354"/>
  <c r="K354"/>
  <c r="H355"/>
  <c r="K355"/>
  <c r="H356"/>
  <c r="K356"/>
  <c r="H357"/>
  <c r="K357"/>
  <c r="H358"/>
  <c r="K358"/>
  <c r="H359"/>
  <c r="K359"/>
  <c r="H360"/>
  <c r="K360"/>
  <c r="H361"/>
  <c r="K361"/>
  <c r="H362"/>
  <c r="K362"/>
  <c r="H363"/>
  <c r="K363"/>
  <c r="H364"/>
  <c r="K364"/>
  <c r="H365"/>
  <c r="K365"/>
  <c r="H366"/>
  <c r="K366"/>
  <c r="H367"/>
  <c r="K367"/>
  <c r="H368"/>
  <c r="K368"/>
  <c r="H369"/>
  <c r="K369"/>
  <c r="H370"/>
  <c r="K370"/>
  <c r="H371"/>
  <c r="K371"/>
  <c r="H372"/>
  <c r="K372"/>
  <c r="H373"/>
  <c r="K373"/>
  <c r="H374"/>
  <c r="K374"/>
  <c r="H375"/>
  <c r="K375"/>
  <c r="H376"/>
  <c r="K376"/>
  <c r="H377"/>
  <c r="K377"/>
  <c r="H378"/>
  <c r="K378"/>
  <c r="H379"/>
  <c r="K379"/>
  <c r="H380"/>
  <c r="K380"/>
  <c r="H381"/>
  <c r="K381"/>
  <c r="H382"/>
  <c r="K382"/>
  <c r="H383"/>
  <c r="K383"/>
  <c r="H384"/>
  <c r="K384"/>
  <c r="H385"/>
  <c r="K385"/>
  <c r="H386"/>
  <c r="K386"/>
  <c r="H387"/>
  <c r="K387"/>
  <c r="H388"/>
  <c r="K388"/>
  <c r="H389"/>
  <c r="K389"/>
  <c r="H390"/>
  <c r="K390"/>
  <c r="H391"/>
  <c r="K391"/>
  <c r="H392"/>
  <c r="K392"/>
  <c r="H393"/>
  <c r="K393"/>
  <c r="H394"/>
  <c r="K394"/>
  <c r="H395"/>
  <c r="K395"/>
  <c r="H396"/>
  <c r="K396"/>
  <c r="H397"/>
  <c r="K397"/>
  <c r="H398"/>
  <c r="K398"/>
  <c r="H399"/>
  <c r="K399"/>
  <c r="H400"/>
  <c r="K400"/>
  <c r="H401"/>
  <c r="K401"/>
  <c r="H402"/>
  <c r="K402"/>
  <c r="H403"/>
  <c r="K403"/>
  <c r="H404"/>
  <c r="K404"/>
  <c r="H405"/>
  <c r="K405"/>
  <c r="H406"/>
  <c r="K406"/>
  <c r="H407"/>
  <c r="K407"/>
  <c r="H408"/>
  <c r="K408"/>
  <c r="H409"/>
  <c r="K409"/>
  <c r="H410"/>
  <c r="K410"/>
  <c r="H411"/>
  <c r="K411"/>
  <c r="H412"/>
  <c r="K412"/>
  <c r="H413"/>
  <c r="K413"/>
  <c r="H414"/>
  <c r="K414"/>
  <c r="H415"/>
  <c r="K415"/>
  <c r="H416"/>
  <c r="K416"/>
  <c r="H417"/>
  <c r="K417"/>
  <c r="H418"/>
  <c r="K418"/>
  <c r="H419"/>
  <c r="K419"/>
  <c r="H420"/>
  <c r="K420"/>
  <c r="H421"/>
  <c r="K421"/>
  <c r="H422"/>
  <c r="K422"/>
  <c r="H423"/>
  <c r="K423"/>
  <c r="H424"/>
  <c r="K424"/>
  <c r="H425"/>
  <c r="K425"/>
  <c r="H426"/>
  <c r="K426"/>
  <c r="H427"/>
  <c r="K427"/>
  <c r="H428"/>
  <c r="K428"/>
  <c r="H429"/>
  <c r="K429"/>
  <c r="H430"/>
  <c r="K430"/>
  <c r="H431"/>
  <c r="K431"/>
  <c r="H432"/>
  <c r="K432"/>
  <c r="H433"/>
  <c r="K433"/>
  <c r="H434"/>
  <c r="K434"/>
  <c r="H435"/>
  <c r="K435"/>
  <c r="H436"/>
  <c r="K436"/>
  <c r="H437"/>
  <c r="K437"/>
  <c r="H438"/>
  <c r="K438"/>
  <c r="H439"/>
  <c r="K439"/>
  <c r="H440"/>
  <c r="K440"/>
  <c r="H441"/>
  <c r="K441"/>
  <c r="H442"/>
  <c r="K442"/>
  <c r="H443"/>
  <c r="K443"/>
  <c r="H444"/>
  <c r="K444"/>
  <c r="H445"/>
  <c r="K445"/>
  <c r="H446"/>
  <c r="K446"/>
  <c r="H447"/>
  <c r="K447"/>
  <c r="H448"/>
  <c r="K448"/>
  <c r="H449"/>
  <c r="K449"/>
  <c r="H450"/>
  <c r="K450"/>
  <c r="H451"/>
  <c r="K451"/>
  <c r="H452"/>
  <c r="K452"/>
  <c r="H453"/>
  <c r="K453"/>
  <c r="H454"/>
  <c r="K454"/>
  <c r="H455"/>
  <c r="K455"/>
  <c r="H456"/>
  <c r="K456"/>
  <c r="H457"/>
  <c r="K457"/>
  <c r="H458"/>
  <c r="K458"/>
  <c r="H459"/>
  <c r="K459"/>
  <c r="H460"/>
  <c r="K460"/>
  <c r="H461"/>
  <c r="K461"/>
  <c r="H462"/>
  <c r="K462"/>
  <c r="H463"/>
  <c r="K463"/>
  <c r="H464"/>
  <c r="K464"/>
  <c r="H465"/>
  <c r="K465"/>
  <c r="H466"/>
  <c r="K466"/>
  <c r="H467"/>
  <c r="K467"/>
  <c r="H468"/>
  <c r="K468"/>
  <c r="H469"/>
  <c r="K469"/>
  <c r="H470"/>
  <c r="K470"/>
  <c r="H471"/>
  <c r="K471"/>
  <c r="H472"/>
  <c r="K472"/>
  <c r="H473"/>
  <c r="K473"/>
  <c r="H474"/>
  <c r="K474"/>
  <c r="H475"/>
  <c r="K475"/>
  <c r="H476"/>
  <c r="K476"/>
  <c r="H477"/>
  <c r="K477"/>
  <c r="H478"/>
  <c r="K478"/>
  <c r="H479"/>
  <c r="K479"/>
  <c r="H480"/>
  <c r="K480"/>
  <c r="H481"/>
  <c r="K481"/>
  <c r="H482"/>
  <c r="K482"/>
  <c r="H483"/>
  <c r="K483"/>
  <c r="H484"/>
  <c r="K484"/>
  <c r="H485"/>
  <c r="K485"/>
  <c r="H486"/>
  <c r="K486"/>
  <c r="H487"/>
  <c r="K487"/>
  <c r="H488"/>
  <c r="K488"/>
  <c r="H489"/>
  <c r="K489"/>
  <c r="H490"/>
  <c r="K490"/>
  <c r="H491"/>
  <c r="K491"/>
  <c r="H492"/>
  <c r="K492"/>
  <c r="H493"/>
  <c r="K493"/>
  <c r="H494"/>
  <c r="K494"/>
  <c r="H495"/>
  <c r="K495"/>
  <c r="H496"/>
  <c r="K496"/>
  <c r="H497"/>
  <c r="K497"/>
  <c r="H498"/>
  <c r="K498"/>
  <c r="H499"/>
  <c r="K499"/>
  <c r="H500"/>
  <c r="K500"/>
  <c r="H501"/>
  <c r="K501"/>
  <c r="H502"/>
  <c r="K502"/>
  <c r="H503"/>
  <c r="K503"/>
  <c r="H504"/>
  <c r="K504"/>
  <c r="H505"/>
  <c r="K505"/>
  <c r="H506"/>
  <c r="K506"/>
  <c r="H507"/>
  <c r="K507"/>
  <c r="H508"/>
  <c r="K508"/>
  <c r="H509"/>
  <c r="K509"/>
  <c r="H510"/>
  <c r="K510"/>
  <c r="H511"/>
  <c r="K511"/>
  <c r="H512"/>
  <c r="K512"/>
  <c r="H513"/>
  <c r="K513"/>
  <c r="H514"/>
  <c r="K514"/>
  <c r="H515"/>
  <c r="K515"/>
  <c r="H516"/>
  <c r="K516"/>
  <c r="H517"/>
  <c r="K517"/>
  <c r="H518"/>
  <c r="K518"/>
  <c r="H519"/>
  <c r="K519"/>
  <c r="H520"/>
  <c r="K520"/>
  <c r="H521"/>
  <c r="K521"/>
  <c r="H522"/>
  <c r="K522"/>
  <c r="H523"/>
  <c r="K523"/>
  <c r="H524"/>
  <c r="K524"/>
  <c r="H525"/>
  <c r="K525"/>
  <c r="H526"/>
  <c r="K526"/>
  <c r="H527"/>
  <c r="K527"/>
  <c r="H528"/>
  <c r="K528"/>
  <c r="H529"/>
  <c r="K529"/>
  <c r="H530"/>
  <c r="K530"/>
  <c r="H531"/>
  <c r="K531"/>
  <c r="H532"/>
  <c r="K532"/>
  <c r="H533"/>
  <c r="K533"/>
  <c r="H534"/>
  <c r="K534"/>
  <c r="H535"/>
  <c r="K535"/>
  <c r="H536"/>
  <c r="K536"/>
  <c r="H537"/>
  <c r="K537"/>
  <c r="H538"/>
  <c r="K538"/>
  <c r="H539"/>
  <c r="K539"/>
  <c r="H540"/>
  <c r="K540"/>
  <c r="H541"/>
  <c r="K541"/>
  <c r="H542"/>
  <c r="K542"/>
  <c r="H543"/>
  <c r="K543"/>
  <c r="H544"/>
  <c r="K544"/>
  <c r="H545"/>
  <c r="K545"/>
  <c r="H546"/>
  <c r="K546"/>
  <c r="H547"/>
  <c r="K547"/>
  <c r="H548"/>
  <c r="K548"/>
  <c r="H549"/>
  <c r="K549"/>
  <c r="H550"/>
  <c r="K550"/>
  <c r="H551"/>
  <c r="K551"/>
  <c r="H552"/>
  <c r="K552"/>
  <c r="H553"/>
  <c r="K553"/>
  <c r="H554"/>
  <c r="K554"/>
  <c r="H555"/>
  <c r="K555"/>
  <c r="H556"/>
  <c r="K556"/>
  <c r="H557"/>
  <c r="K557"/>
  <c r="H558"/>
  <c r="K558"/>
  <c r="H559"/>
  <c r="K559"/>
  <c r="H560"/>
  <c r="K560"/>
  <c r="H561"/>
  <c r="K561"/>
  <c r="H562"/>
  <c r="K562"/>
  <c r="H563"/>
  <c r="K563"/>
  <c r="H564"/>
  <c r="K564"/>
  <c r="H565"/>
  <c r="K565"/>
  <c r="H566"/>
  <c r="K566"/>
  <c r="H567"/>
  <c r="K567"/>
  <c r="H568"/>
  <c r="K568"/>
  <c r="H569"/>
  <c r="K569"/>
  <c r="H570"/>
  <c r="K570"/>
  <c r="H571"/>
  <c r="K571"/>
  <c r="H572"/>
  <c r="K572"/>
  <c r="H573"/>
  <c r="K573"/>
  <c r="H574"/>
  <c r="K574"/>
  <c r="H575"/>
  <c r="K575"/>
  <c r="H576"/>
  <c r="K576"/>
  <c r="H577"/>
  <c r="K577"/>
  <c r="H578"/>
  <c r="K578"/>
  <c r="H579"/>
  <c r="K579"/>
  <c r="H580"/>
  <c r="K580"/>
  <c r="H581"/>
  <c r="K581"/>
  <c r="H582"/>
  <c r="K582"/>
  <c r="H583"/>
  <c r="K583"/>
  <c r="H584"/>
  <c r="K584"/>
  <c r="H585"/>
  <c r="K585"/>
  <c r="H586"/>
  <c r="K586"/>
  <c r="H587"/>
  <c r="K587"/>
  <c r="H588"/>
  <c r="K588"/>
  <c r="H589"/>
  <c r="K589"/>
  <c r="H590"/>
  <c r="K590"/>
  <c r="H591"/>
  <c r="K591"/>
  <c r="H592"/>
  <c r="K592"/>
  <c r="H593"/>
  <c r="K593"/>
  <c r="H594"/>
  <c r="K594"/>
  <c r="H595"/>
  <c r="K595"/>
  <c r="H596"/>
  <c r="K596"/>
  <c r="H597"/>
  <c r="K597"/>
  <c r="H598"/>
  <c r="K598"/>
  <c r="H599"/>
  <c r="K599"/>
  <c r="H600"/>
  <c r="K600"/>
  <c r="H601"/>
  <c r="K601"/>
  <c r="H602"/>
  <c r="K602"/>
  <c r="H603"/>
  <c r="K603"/>
  <c r="H604"/>
  <c r="K604"/>
  <c r="H605"/>
  <c r="K605"/>
  <c r="H606"/>
  <c r="K606"/>
  <c r="H607"/>
  <c r="K607"/>
  <c r="H608"/>
  <c r="K608"/>
  <c r="H609"/>
  <c r="K609"/>
  <c r="H610"/>
  <c r="K610"/>
  <c r="H611"/>
  <c r="K611"/>
  <c r="H612"/>
  <c r="K612"/>
  <c r="H613"/>
  <c r="K613"/>
  <c r="H614"/>
  <c r="K614"/>
  <c r="H615"/>
  <c r="K615"/>
  <c r="H616"/>
  <c r="K616"/>
  <c r="H617"/>
  <c r="K617"/>
  <c r="H618"/>
  <c r="K618"/>
  <c r="H619"/>
  <c r="K619"/>
  <c r="H620"/>
  <c r="K620"/>
  <c r="H621"/>
  <c r="K621"/>
  <c r="H622"/>
  <c r="K622"/>
  <c r="H623"/>
  <c r="K623"/>
  <c r="H624"/>
  <c r="K624"/>
  <c r="H625"/>
  <c r="K625"/>
  <c r="H626"/>
  <c r="K626"/>
  <c r="H627"/>
  <c r="K627"/>
  <c r="H628"/>
  <c r="K628"/>
  <c r="H629"/>
  <c r="K629"/>
  <c r="H630"/>
  <c r="K630"/>
  <c r="H631"/>
  <c r="K631"/>
  <c r="H632"/>
  <c r="K632"/>
  <c r="H633"/>
  <c r="K633"/>
  <c r="H634"/>
  <c r="K634"/>
  <c r="H635"/>
  <c r="K635"/>
  <c r="H636"/>
  <c r="K636"/>
  <c r="H637"/>
  <c r="K637"/>
  <c r="H638"/>
  <c r="K638"/>
  <c r="H639"/>
  <c r="K639"/>
  <c r="H640"/>
  <c r="K640"/>
  <c r="H641"/>
  <c r="K641"/>
  <c r="H642"/>
  <c r="K642"/>
  <c r="H643"/>
  <c r="K643"/>
  <c r="H644"/>
  <c r="K644"/>
  <c r="H645"/>
  <c r="K645"/>
  <c r="H646"/>
  <c r="K646"/>
  <c r="H647"/>
  <c r="K647"/>
  <c r="H648"/>
  <c r="K648"/>
  <c r="H649"/>
  <c r="K649"/>
  <c r="H650"/>
  <c r="K650"/>
  <c r="H651"/>
  <c r="K651"/>
  <c r="H652"/>
  <c r="K652"/>
  <c r="H653"/>
  <c r="K653"/>
  <c r="H654"/>
  <c r="K654"/>
  <c r="H655"/>
  <c r="K655"/>
  <c r="H656"/>
  <c r="K656"/>
  <c r="H657"/>
  <c r="K657"/>
  <c r="H658"/>
  <c r="K658"/>
  <c r="H659"/>
  <c r="K659"/>
  <c r="H660"/>
  <c r="K660"/>
  <c r="H661"/>
  <c r="K661"/>
  <c r="H662"/>
  <c r="K662"/>
  <c r="H663"/>
  <c r="K663"/>
  <c r="H664"/>
  <c r="K664"/>
  <c r="H665"/>
  <c r="K665"/>
  <c r="H666"/>
  <c r="K666"/>
  <c r="H667"/>
  <c r="K667"/>
  <c r="H668"/>
  <c r="K668"/>
  <c r="H669"/>
  <c r="K669"/>
  <c r="H670"/>
  <c r="K670"/>
  <c r="H671"/>
  <c r="K671"/>
  <c r="H672"/>
  <c r="K672"/>
  <c r="H673"/>
  <c r="K673"/>
  <c r="H674"/>
  <c r="K674"/>
  <c r="H675"/>
  <c r="K675"/>
  <c r="H676"/>
  <c r="K676"/>
  <c r="H677"/>
  <c r="K677"/>
  <c r="H678"/>
  <c r="K678"/>
  <c r="H679"/>
  <c r="K679"/>
  <c r="H680"/>
  <c r="K680"/>
  <c r="H681"/>
  <c r="K681"/>
  <c r="H682"/>
  <c r="K682"/>
  <c r="H683"/>
  <c r="K683"/>
  <c r="H684"/>
  <c r="K684"/>
  <c r="H685"/>
  <c r="K685"/>
  <c r="H686"/>
  <c r="K686"/>
  <c r="H687"/>
  <c r="K687"/>
  <c r="H688"/>
  <c r="K688"/>
  <c r="H689"/>
  <c r="K689"/>
  <c r="H690"/>
  <c r="K690"/>
  <c r="H691"/>
  <c r="K691"/>
  <c r="H692"/>
  <c r="K692"/>
  <c r="H693"/>
  <c r="K693"/>
  <c r="H694"/>
  <c r="K694"/>
  <c r="H695"/>
  <c r="K695"/>
  <c r="H696"/>
  <c r="K696"/>
  <c r="H697"/>
  <c r="K697"/>
  <c r="H698"/>
  <c r="K698"/>
  <c r="H699"/>
  <c r="K699"/>
  <c r="H700"/>
  <c r="K700"/>
  <c r="H701"/>
  <c r="K701"/>
  <c r="H702"/>
  <c r="K702"/>
  <c r="H703"/>
  <c r="K703"/>
  <c r="H704"/>
  <c r="K704"/>
  <c r="H705"/>
  <c r="K705"/>
  <c r="H706"/>
  <c r="K706"/>
  <c r="H707"/>
  <c r="K707"/>
  <c r="H708"/>
  <c r="K708"/>
  <c r="H709"/>
  <c r="K709"/>
  <c r="H710"/>
  <c r="K710"/>
  <c r="H711"/>
  <c r="K711"/>
  <c r="H712"/>
  <c r="K712"/>
  <c r="H713"/>
  <c r="K713"/>
  <c r="H714"/>
  <c r="K714"/>
  <c r="H715"/>
  <c r="K715"/>
  <c r="H716"/>
  <c r="K716"/>
  <c r="H717"/>
  <c r="K717"/>
  <c r="H718"/>
  <c r="K718"/>
  <c r="H719"/>
  <c r="K719"/>
  <c r="H720"/>
  <c r="K720"/>
  <c r="H721"/>
  <c r="K721"/>
  <c r="H722"/>
  <c r="K722"/>
  <c r="H723"/>
  <c r="K723"/>
  <c r="H724"/>
  <c r="K724"/>
  <c r="H725"/>
  <c r="K725"/>
  <c r="H726"/>
  <c r="K726"/>
  <c r="H727"/>
  <c r="K727"/>
  <c r="H728"/>
  <c r="K728"/>
  <c r="H729"/>
  <c r="K729"/>
  <c r="H730"/>
  <c r="K730"/>
  <c r="H731"/>
  <c r="K731"/>
  <c r="H732"/>
  <c r="K732"/>
  <c r="H733"/>
  <c r="K733"/>
  <c r="H734"/>
  <c r="K734"/>
  <c r="H735"/>
  <c r="K735"/>
  <c r="H736"/>
  <c r="K736"/>
  <c r="H737"/>
  <c r="K737"/>
  <c r="H738"/>
  <c r="K738"/>
  <c r="H739"/>
  <c r="K739"/>
  <c r="H740"/>
  <c r="K740"/>
  <c r="H741"/>
  <c r="K741"/>
  <c r="H742"/>
  <c r="K742"/>
  <c r="H743"/>
  <c r="K743"/>
  <c r="H744"/>
  <c r="K744"/>
  <c r="H745"/>
  <c r="K745"/>
  <c r="H746"/>
  <c r="K746"/>
  <c r="H747"/>
  <c r="K747"/>
  <c r="H4" i="15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173"/>
  <c r="K173"/>
  <c r="H174"/>
  <c r="K174"/>
  <c r="H175"/>
  <c r="K175"/>
  <c r="H176"/>
  <c r="K176"/>
  <c r="H177"/>
  <c r="K177"/>
  <c r="H178"/>
  <c r="K178"/>
  <c r="H179"/>
  <c r="K179"/>
  <c r="H180"/>
  <c r="K180"/>
  <c r="H181"/>
  <c r="K181"/>
  <c r="H182"/>
  <c r="K182"/>
  <c r="H183"/>
  <c r="K183"/>
  <c r="H184"/>
  <c r="K184"/>
  <c r="H185"/>
  <c r="K185"/>
  <c r="H186"/>
  <c r="K186"/>
  <c r="H187"/>
  <c r="K187"/>
  <c r="H188"/>
  <c r="K188"/>
  <c r="H189"/>
  <c r="K189"/>
  <c r="H190"/>
  <c r="K190"/>
  <c r="H191"/>
  <c r="K191"/>
  <c r="H192"/>
  <c r="K192"/>
  <c r="H193"/>
  <c r="K193"/>
  <c r="H194"/>
  <c r="K194"/>
  <c r="H195"/>
  <c r="K195"/>
  <c r="H196"/>
  <c r="K196"/>
  <c r="H197"/>
  <c r="K197"/>
  <c r="H198"/>
  <c r="K198"/>
  <c r="H199"/>
  <c r="K199"/>
  <c r="H200"/>
  <c r="K200"/>
  <c r="H201"/>
  <c r="K201"/>
  <c r="H202"/>
  <c r="K202"/>
  <c r="H203"/>
  <c r="K203"/>
  <c r="H204"/>
  <c r="K204"/>
  <c r="H205"/>
  <c r="K205"/>
  <c r="H206"/>
  <c r="K206"/>
  <c r="H207"/>
  <c r="K207"/>
  <c r="H208"/>
  <c r="K208"/>
  <c r="H209"/>
  <c r="K209"/>
  <c r="H210"/>
  <c r="K210"/>
  <c r="H211"/>
  <c r="K211"/>
  <c r="H212"/>
  <c r="K212"/>
  <c r="H213"/>
  <c r="K213"/>
  <c r="H214"/>
  <c r="K214"/>
  <c r="H215"/>
  <c r="K215"/>
  <c r="H216"/>
  <c r="K216"/>
  <c r="H217"/>
  <c r="K217"/>
  <c r="H218"/>
  <c r="K218"/>
  <c r="H219"/>
  <c r="K219"/>
  <c r="H220"/>
  <c r="K220"/>
  <c r="H221"/>
  <c r="K221"/>
  <c r="H222"/>
  <c r="K222"/>
  <c r="H223"/>
  <c r="K223"/>
  <c r="H224"/>
  <c r="K224"/>
  <c r="H225"/>
  <c r="K225"/>
  <c r="H226"/>
  <c r="K226"/>
  <c r="H227"/>
  <c r="K227"/>
  <c r="H228"/>
  <c r="K228"/>
  <c r="H229"/>
  <c r="K229"/>
  <c r="H230"/>
  <c r="K230"/>
  <c r="H231"/>
  <c r="K231"/>
  <c r="H232"/>
  <c r="K232"/>
  <c r="H233"/>
  <c r="K233"/>
  <c r="H234"/>
  <c r="K234"/>
  <c r="H235"/>
  <c r="K235"/>
  <c r="H236"/>
  <c r="K236"/>
  <c r="H237"/>
  <c r="K237"/>
  <c r="H238"/>
  <c r="K238"/>
  <c r="H239"/>
  <c r="K239"/>
  <c r="H240"/>
  <c r="K240"/>
  <c r="H241"/>
  <c r="K241"/>
  <c r="H242"/>
  <c r="K242"/>
  <c r="H243"/>
  <c r="K243"/>
  <c r="H244"/>
  <c r="K244"/>
  <c r="H245"/>
  <c r="K245"/>
  <c r="H246"/>
  <c r="K246"/>
  <c r="H247"/>
  <c r="K247"/>
  <c r="H248"/>
  <c r="K248"/>
  <c r="H249"/>
  <c r="K249"/>
  <c r="H250"/>
  <c r="K250"/>
  <c r="H251"/>
  <c r="K251"/>
  <c r="H252"/>
  <c r="K252"/>
  <c r="H253"/>
  <c r="K253"/>
  <c r="H254"/>
  <c r="K254"/>
  <c r="H255"/>
  <c r="K255"/>
  <c r="H256"/>
  <c r="K256"/>
  <c r="H257"/>
  <c r="K257"/>
  <c r="H258"/>
  <c r="K258"/>
  <c r="H259"/>
  <c r="K259"/>
  <c r="H260"/>
  <c r="K260"/>
  <c r="H261"/>
  <c r="K261"/>
  <c r="H262"/>
  <c r="K262"/>
  <c r="H263"/>
  <c r="K263"/>
  <c r="H264"/>
  <c r="K264"/>
  <c r="H265"/>
  <c r="K265"/>
  <c r="H266"/>
  <c r="K266"/>
  <c r="H267"/>
  <c r="K267"/>
  <c r="H268"/>
  <c r="K268"/>
  <c r="H269"/>
  <c r="K269"/>
  <c r="H270"/>
  <c r="K270"/>
  <c r="H271"/>
  <c r="K271"/>
  <c r="H272"/>
  <c r="K272"/>
  <c r="H273"/>
  <c r="K273"/>
  <c r="H274"/>
  <c r="K274"/>
  <c r="H275"/>
  <c r="K275"/>
  <c r="H276"/>
  <c r="K276"/>
  <c r="H277"/>
  <c r="K277"/>
  <c r="H278"/>
  <c r="K278"/>
  <c r="H279"/>
  <c r="K279"/>
  <c r="H280"/>
  <c r="K280"/>
  <c r="H281"/>
  <c r="K281"/>
  <c r="H282"/>
  <c r="K282"/>
  <c r="H283"/>
  <c r="K283"/>
  <c r="H284"/>
  <c r="K284"/>
  <c r="H285"/>
  <c r="K285"/>
  <c r="H286"/>
  <c r="K286"/>
  <c r="H287"/>
  <c r="K287"/>
  <c r="H288"/>
  <c r="K288"/>
  <c r="H289"/>
  <c r="K289"/>
  <c r="H290"/>
  <c r="K290"/>
  <c r="H291"/>
  <c r="K291"/>
  <c r="H292"/>
  <c r="K292"/>
  <c r="H293"/>
  <c r="K293"/>
  <c r="H294"/>
  <c r="K294"/>
  <c r="H295"/>
  <c r="K295"/>
  <c r="H296"/>
  <c r="K296"/>
  <c r="H297"/>
  <c r="K297"/>
  <c r="H298"/>
  <c r="K298"/>
  <c r="H299"/>
  <c r="K299"/>
  <c r="H300"/>
  <c r="K300"/>
  <c r="H301"/>
  <c r="K301"/>
  <c r="H302"/>
  <c r="K302"/>
  <c r="H303"/>
  <c r="K303"/>
  <c r="H304"/>
  <c r="K304"/>
  <c r="H305"/>
  <c r="K305"/>
  <c r="H306"/>
  <c r="K306"/>
  <c r="H307"/>
  <c r="K307"/>
  <c r="H308"/>
  <c r="K308"/>
  <c r="H309"/>
  <c r="K309"/>
  <c r="H310"/>
  <c r="K310"/>
  <c r="H311"/>
  <c r="K311"/>
  <c r="H312"/>
  <c r="K312"/>
  <c r="H313"/>
  <c r="K313"/>
  <c r="H314"/>
  <c r="K314"/>
  <c r="H315"/>
  <c r="K315"/>
  <c r="H316"/>
  <c r="K316"/>
  <c r="H317"/>
  <c r="K317"/>
  <c r="H318"/>
  <c r="K318"/>
  <c r="H319"/>
  <c r="K319"/>
  <c r="H320"/>
  <c r="K320"/>
  <c r="H321"/>
  <c r="K321"/>
  <c r="H322"/>
  <c r="K322"/>
  <c r="H323"/>
  <c r="K323"/>
  <c r="H324"/>
  <c r="K324"/>
  <c r="H325"/>
  <c r="K325"/>
  <c r="H326"/>
  <c r="K326"/>
  <c r="H327"/>
  <c r="K327"/>
  <c r="H328"/>
  <c r="K328"/>
  <c r="H329"/>
  <c r="K329"/>
  <c r="H330"/>
  <c r="K330"/>
  <c r="H331"/>
  <c r="K331"/>
  <c r="H332"/>
  <c r="K332"/>
  <c r="H333"/>
  <c r="K333"/>
  <c r="H334"/>
  <c r="K334"/>
  <c r="H335"/>
  <c r="K335"/>
  <c r="H336"/>
  <c r="K336"/>
  <c r="H337"/>
  <c r="K337"/>
  <c r="H338"/>
  <c r="K338"/>
  <c r="H339"/>
  <c r="K339"/>
  <c r="H340"/>
  <c r="K340"/>
  <c r="H341"/>
  <c r="K341"/>
  <c r="H342"/>
  <c r="K342"/>
  <c r="H343"/>
  <c r="K343"/>
  <c r="H344"/>
  <c r="K344"/>
  <c r="H345"/>
  <c r="K345"/>
  <c r="H346"/>
  <c r="K346"/>
  <c r="H347"/>
  <c r="K347"/>
  <c r="H348"/>
  <c r="K348"/>
  <c r="H349"/>
  <c r="K349"/>
  <c r="H350"/>
  <c r="K350"/>
  <c r="H351"/>
  <c r="K351"/>
  <c r="H352"/>
  <c r="K352"/>
  <c r="H353"/>
  <c r="K353"/>
  <c r="H354"/>
  <c r="K354"/>
  <c r="H355"/>
  <c r="K355"/>
  <c r="H356"/>
  <c r="K356"/>
  <c r="H357"/>
  <c r="K357"/>
  <c r="H358"/>
  <c r="K358"/>
  <c r="H359"/>
  <c r="K359"/>
  <c r="H360"/>
  <c r="K360"/>
  <c r="H361"/>
  <c r="K361"/>
  <c r="H362"/>
  <c r="K362"/>
  <c r="H363"/>
  <c r="K363"/>
  <c r="H364"/>
  <c r="K364"/>
  <c r="H365"/>
  <c r="K365"/>
  <c r="H366"/>
  <c r="K366"/>
  <c r="H367"/>
  <c r="K367"/>
  <c r="H368"/>
  <c r="K368"/>
  <c r="H369"/>
  <c r="K369"/>
  <c r="H370"/>
  <c r="K370"/>
  <c r="H371"/>
  <c r="K371"/>
  <c r="H372"/>
  <c r="K372"/>
  <c r="H373"/>
  <c r="K373"/>
  <c r="H374"/>
  <c r="K374"/>
  <c r="H375"/>
  <c r="K375"/>
  <c r="H376"/>
  <c r="K376"/>
  <c r="H377"/>
  <c r="K377"/>
  <c r="H378"/>
  <c r="K378"/>
  <c r="H379"/>
  <c r="K379"/>
  <c r="H380"/>
  <c r="K380"/>
  <c r="H381"/>
  <c r="K381"/>
  <c r="H382"/>
  <c r="K382"/>
  <c r="H383"/>
  <c r="K383"/>
  <c r="H384"/>
  <c r="K384"/>
  <c r="H385"/>
  <c r="K385"/>
  <c r="H386"/>
  <c r="K386"/>
  <c r="H387"/>
  <c r="K387"/>
  <c r="H388"/>
  <c r="K388"/>
  <c r="H389"/>
  <c r="K389"/>
  <c r="H390"/>
  <c r="K390"/>
  <c r="H391"/>
  <c r="K391"/>
  <c r="H392"/>
  <c r="K392"/>
  <c r="H393"/>
  <c r="K393"/>
  <c r="H394"/>
  <c r="K394"/>
  <c r="H395"/>
  <c r="K395"/>
  <c r="H396"/>
  <c r="K396"/>
  <c r="H397"/>
  <c r="K397"/>
  <c r="H398"/>
  <c r="K398"/>
  <c r="H399"/>
  <c r="K399"/>
  <c r="H400"/>
  <c r="K400"/>
  <c r="H401"/>
  <c r="K401"/>
  <c r="H402"/>
  <c r="K402"/>
  <c r="H403"/>
  <c r="K403"/>
  <c r="H404"/>
  <c r="K404"/>
  <c r="H405"/>
  <c r="K405"/>
  <c r="H406"/>
  <c r="K406"/>
  <c r="H407"/>
  <c r="K407"/>
  <c r="H408"/>
  <c r="K408"/>
  <c r="H409"/>
  <c r="K409"/>
  <c r="H410"/>
  <c r="K410"/>
  <c r="H411"/>
  <c r="K411"/>
  <c r="H412"/>
  <c r="K412"/>
  <c r="H413"/>
  <c r="K413"/>
  <c r="H414"/>
  <c r="K414"/>
  <c r="H415"/>
  <c r="K415"/>
  <c r="H416"/>
  <c r="K416"/>
  <c r="H417"/>
  <c r="K417"/>
  <c r="H418"/>
  <c r="K418"/>
  <c r="H419"/>
  <c r="K419"/>
  <c r="H420"/>
  <c r="K420"/>
  <c r="H421"/>
  <c r="K421"/>
  <c r="H422"/>
  <c r="K422"/>
  <c r="H423"/>
  <c r="K423"/>
  <c r="H424"/>
  <c r="K424"/>
  <c r="H425"/>
  <c r="K425"/>
  <c r="H426"/>
  <c r="K426"/>
  <c r="H427"/>
  <c r="K427"/>
  <c r="H428"/>
  <c r="K428"/>
  <c r="H429"/>
  <c r="K429"/>
  <c r="H430"/>
  <c r="K430"/>
  <c r="H431"/>
  <c r="K431"/>
  <c r="H432"/>
  <c r="K432"/>
  <c r="H433"/>
  <c r="K433"/>
  <c r="H434"/>
  <c r="K434"/>
  <c r="H435"/>
  <c r="K435"/>
  <c r="H436"/>
  <c r="K436"/>
  <c r="H437"/>
  <c r="K437"/>
  <c r="H438"/>
  <c r="K438"/>
  <c r="H439"/>
  <c r="K439"/>
  <c r="H440"/>
  <c r="K440"/>
  <c r="H441"/>
  <c r="K441"/>
  <c r="H442"/>
  <c r="K442"/>
  <c r="H443"/>
  <c r="K443"/>
  <c r="H444"/>
  <c r="K444"/>
  <c r="H445"/>
  <c r="K445"/>
  <c r="H446"/>
  <c r="K446"/>
  <c r="H447"/>
  <c r="K447"/>
  <c r="H448"/>
  <c r="K448"/>
  <c r="H449"/>
  <c r="K449"/>
  <c r="H450"/>
  <c r="K450"/>
  <c r="H451"/>
  <c r="K451"/>
  <c r="H452"/>
  <c r="K452"/>
  <c r="H453"/>
  <c r="K453"/>
  <c r="H454"/>
  <c r="K454"/>
  <c r="H455"/>
  <c r="K455"/>
  <c r="H456"/>
  <c r="K456"/>
  <c r="H457"/>
  <c r="K457"/>
  <c r="H458"/>
  <c r="K458"/>
  <c r="H459"/>
  <c r="K459"/>
  <c r="H460"/>
  <c r="K460"/>
  <c r="H461"/>
  <c r="K461"/>
  <c r="H462"/>
  <c r="K462"/>
  <c r="H463"/>
  <c r="K463"/>
  <c r="H464"/>
  <c r="K464"/>
  <c r="H465"/>
  <c r="K465"/>
  <c r="H466"/>
  <c r="K466"/>
  <c r="H467"/>
  <c r="K467"/>
  <c r="H468"/>
  <c r="K468"/>
  <c r="H469"/>
  <c r="K469"/>
  <c r="H470"/>
  <c r="K470"/>
  <c r="H471"/>
  <c r="K471"/>
  <c r="H472"/>
  <c r="K472"/>
  <c r="H473"/>
  <c r="K473"/>
  <c r="H474"/>
  <c r="K474"/>
  <c r="H475"/>
  <c r="K475"/>
  <c r="H476"/>
  <c r="K476"/>
  <c r="H477"/>
  <c r="K477"/>
  <c r="H478"/>
  <c r="K478"/>
  <c r="H479"/>
  <c r="K479"/>
  <c r="H480"/>
  <c r="K480"/>
  <c r="H481"/>
  <c r="K481"/>
  <c r="H482"/>
  <c r="K482"/>
  <c r="H483"/>
  <c r="K483"/>
  <c r="H484"/>
  <c r="K484"/>
  <c r="H485"/>
  <c r="K485"/>
  <c r="H486"/>
  <c r="K486"/>
  <c r="H487"/>
  <c r="K487"/>
  <c r="H488"/>
  <c r="K488"/>
  <c r="H489"/>
  <c r="K489"/>
  <c r="H490"/>
  <c r="K490"/>
  <c r="H491"/>
  <c r="K491"/>
  <c r="H492"/>
  <c r="K492"/>
  <c r="H493"/>
  <c r="K493"/>
  <c r="H494"/>
  <c r="K494"/>
  <c r="H495"/>
  <c r="K495"/>
  <c r="H496"/>
  <c r="K496"/>
  <c r="H497"/>
  <c r="K497"/>
  <c r="H498"/>
  <c r="K498"/>
  <c r="H499"/>
  <c r="K499"/>
  <c r="H500"/>
  <c r="K500"/>
  <c r="H501"/>
  <c r="K501"/>
  <c r="H502"/>
  <c r="K502"/>
  <c r="H503"/>
  <c r="K503"/>
  <c r="H504"/>
  <c r="K504"/>
  <c r="H505"/>
  <c r="K505"/>
  <c r="H506"/>
  <c r="K506"/>
  <c r="H507"/>
  <c r="K507"/>
  <c r="H508"/>
  <c r="K508"/>
  <c r="H509"/>
  <c r="K509"/>
  <c r="H510"/>
  <c r="K510"/>
  <c r="H511"/>
  <c r="K511"/>
  <c r="H512"/>
  <c r="K512"/>
  <c r="H513"/>
  <c r="K513"/>
  <c r="H514"/>
  <c r="K514"/>
  <c r="H515"/>
  <c r="K515"/>
  <c r="H516"/>
  <c r="K516"/>
  <c r="H517"/>
  <c r="K517"/>
  <c r="H518"/>
  <c r="K518"/>
  <c r="H519"/>
  <c r="K519"/>
  <c r="H520"/>
  <c r="K520"/>
  <c r="H521"/>
  <c r="K521"/>
  <c r="H522"/>
  <c r="K522"/>
  <c r="H523"/>
  <c r="K523"/>
  <c r="H524"/>
  <c r="K524"/>
  <c r="H525"/>
  <c r="K525"/>
  <c r="H526"/>
  <c r="K526"/>
  <c r="H527"/>
  <c r="K527"/>
  <c r="H528"/>
  <c r="K528"/>
  <c r="H529"/>
  <c r="K529"/>
  <c r="H530"/>
  <c r="K530"/>
  <c r="H531"/>
  <c r="K531"/>
  <c r="H532"/>
  <c r="K532"/>
  <c r="H533"/>
  <c r="K533"/>
  <c r="H534"/>
  <c r="K534"/>
  <c r="H535"/>
  <c r="K535"/>
  <c r="H536"/>
  <c r="K536"/>
  <c r="H537"/>
  <c r="K537"/>
  <c r="H538"/>
  <c r="K538"/>
  <c r="H539"/>
  <c r="K539"/>
  <c r="H540"/>
  <c r="K540"/>
  <c r="H541"/>
  <c r="K541"/>
  <c r="H542"/>
  <c r="K542"/>
  <c r="H543"/>
  <c r="K543"/>
  <c r="H544"/>
  <c r="K544"/>
  <c r="H545"/>
  <c r="K545"/>
  <c r="H546"/>
  <c r="K546"/>
  <c r="H547"/>
  <c r="K547"/>
  <c r="H548"/>
  <c r="K548"/>
  <c r="H549"/>
  <c r="K549"/>
  <c r="H550"/>
  <c r="K550"/>
  <c r="H551"/>
  <c r="K551"/>
  <c r="H552"/>
  <c r="K552"/>
  <c r="H553"/>
  <c r="K553"/>
  <c r="H554"/>
  <c r="K554"/>
  <c r="H555"/>
  <c r="K555"/>
  <c r="H556"/>
  <c r="K556"/>
  <c r="H557"/>
  <c r="K557"/>
  <c r="H558"/>
  <c r="K558"/>
  <c r="H559"/>
  <c r="K559"/>
  <c r="H560"/>
  <c r="K560"/>
  <c r="H561"/>
  <c r="K561"/>
  <c r="H562"/>
  <c r="K562"/>
  <c r="H563"/>
  <c r="K563"/>
  <c r="H564"/>
  <c r="K564"/>
  <c r="H565"/>
  <c r="K565"/>
  <c r="H566"/>
  <c r="K566"/>
  <c r="H567"/>
  <c r="K567"/>
  <c r="H568"/>
  <c r="K568"/>
  <c r="H569"/>
  <c r="K569"/>
  <c r="H570"/>
  <c r="K570"/>
  <c r="H571"/>
  <c r="K571"/>
  <c r="H572"/>
  <c r="K572"/>
  <c r="H573"/>
  <c r="K573"/>
  <c r="H574"/>
  <c r="K574"/>
  <c r="H575"/>
  <c r="K575"/>
  <c r="H576"/>
  <c r="K576"/>
  <c r="H577"/>
  <c r="K577"/>
  <c r="H578"/>
  <c r="K578"/>
  <c r="H579"/>
  <c r="K579"/>
  <c r="H580"/>
  <c r="K580"/>
  <c r="H581"/>
  <c r="K581"/>
  <c r="H582"/>
  <c r="K582"/>
  <c r="H583"/>
  <c r="K583"/>
  <c r="H584"/>
  <c r="K584"/>
  <c r="H585"/>
  <c r="K585"/>
  <c r="H586"/>
  <c r="K586"/>
  <c r="H587"/>
  <c r="K587"/>
  <c r="H588"/>
  <c r="K588"/>
  <c r="H589"/>
  <c r="K589"/>
  <c r="H590"/>
  <c r="K590"/>
  <c r="H591"/>
  <c r="K591"/>
  <c r="H592"/>
  <c r="K592"/>
  <c r="H593"/>
  <c r="K593"/>
  <c r="H594"/>
  <c r="K594"/>
  <c r="H595"/>
  <c r="K595"/>
  <c r="H596"/>
  <c r="K596"/>
  <c r="H597"/>
  <c r="K597"/>
  <c r="H598"/>
  <c r="K598"/>
  <c r="H599"/>
  <c r="K599"/>
  <c r="H600"/>
  <c r="K600"/>
  <c r="H601"/>
  <c r="K601"/>
  <c r="H602"/>
  <c r="K602"/>
  <c r="H603"/>
  <c r="K603"/>
  <c r="H604"/>
  <c r="K604"/>
  <c r="H605"/>
  <c r="K605"/>
  <c r="H606"/>
  <c r="K606"/>
  <c r="H607"/>
  <c r="K607"/>
  <c r="H608"/>
  <c r="K608"/>
  <c r="H609"/>
  <c r="K609"/>
  <c r="H610"/>
  <c r="K610"/>
  <c r="H611"/>
  <c r="K611"/>
  <c r="H612"/>
  <c r="K612"/>
  <c r="H613"/>
  <c r="K613"/>
  <c r="H614"/>
  <c r="K614"/>
  <c r="H615"/>
  <c r="K615"/>
  <c r="H616"/>
  <c r="K616"/>
  <c r="H617"/>
  <c r="K617"/>
  <c r="H618"/>
  <c r="K618"/>
  <c r="H619"/>
  <c r="K619"/>
  <c r="H620"/>
  <c r="K620"/>
  <c r="H621"/>
  <c r="K621"/>
  <c r="H622"/>
  <c r="K622"/>
  <c r="H623"/>
  <c r="K623"/>
  <c r="H624"/>
  <c r="K624"/>
  <c r="H625"/>
  <c r="K625"/>
  <c r="H626"/>
  <c r="K626"/>
  <c r="H627"/>
  <c r="K627"/>
  <c r="H628"/>
  <c r="K628"/>
  <c r="H629"/>
  <c r="K629"/>
  <c r="H630"/>
  <c r="K630"/>
  <c r="H631"/>
  <c r="K631"/>
  <c r="H632"/>
  <c r="K632"/>
  <c r="H633"/>
  <c r="K633"/>
  <c r="H634"/>
  <c r="K634"/>
  <c r="H635"/>
  <c r="K635"/>
  <c r="H636"/>
  <c r="K636"/>
  <c r="H637"/>
  <c r="K637"/>
  <c r="H638"/>
  <c r="K638"/>
  <c r="H639"/>
  <c r="K639"/>
  <c r="H640"/>
  <c r="K640"/>
  <c r="H641"/>
  <c r="K641"/>
  <c r="H642"/>
  <c r="K642"/>
  <c r="H643"/>
  <c r="K643"/>
  <c r="H644"/>
  <c r="K644"/>
  <c r="H645"/>
  <c r="K645"/>
  <c r="H646"/>
  <c r="K646"/>
  <c r="H647"/>
  <c r="K647"/>
  <c r="H648"/>
  <c r="K648"/>
  <c r="H649"/>
  <c r="K649"/>
  <c r="H650"/>
  <c r="K650"/>
  <c r="H651"/>
  <c r="K651"/>
  <c r="H652"/>
  <c r="K652"/>
  <c r="H653"/>
  <c r="K653"/>
  <c r="H654"/>
  <c r="K654"/>
  <c r="H655"/>
  <c r="K655"/>
  <c r="H656"/>
  <c r="K656"/>
  <c r="H657"/>
  <c r="K657"/>
  <c r="H658"/>
  <c r="K658"/>
  <c r="H659"/>
  <c r="K659"/>
  <c r="H660"/>
  <c r="K660"/>
  <c r="H661"/>
  <c r="K661"/>
  <c r="H662"/>
  <c r="K662"/>
  <c r="H663"/>
  <c r="K663"/>
  <c r="H664"/>
  <c r="K664"/>
  <c r="H665"/>
  <c r="K665"/>
  <c r="H666"/>
  <c r="K666"/>
  <c r="H667"/>
  <c r="K667"/>
  <c r="H668"/>
  <c r="K668"/>
  <c r="H669"/>
  <c r="K669"/>
  <c r="H670"/>
  <c r="K670"/>
  <c r="H671"/>
  <c r="K671"/>
  <c r="H672"/>
  <c r="K672"/>
  <c r="H673"/>
  <c r="K673"/>
  <c r="H674"/>
  <c r="K674"/>
  <c r="H675"/>
  <c r="K675"/>
  <c r="H676"/>
  <c r="K676"/>
  <c r="H677"/>
  <c r="K677"/>
  <c r="H678"/>
  <c r="K678"/>
  <c r="H679"/>
  <c r="K679"/>
  <c r="H680"/>
  <c r="K680"/>
  <c r="H681"/>
  <c r="K681"/>
  <c r="H682"/>
  <c r="K682"/>
  <c r="H683"/>
  <c r="K683"/>
  <c r="H684"/>
  <c r="K684"/>
  <c r="H685"/>
  <c r="K685"/>
  <c r="H686"/>
  <c r="K686"/>
  <c r="H687"/>
  <c r="K687"/>
  <c r="H688"/>
  <c r="K688"/>
  <c r="H689"/>
  <c r="K689"/>
  <c r="H690"/>
  <c r="K690"/>
  <c r="H691"/>
  <c r="K691"/>
  <c r="H692"/>
  <c r="K692"/>
  <c r="H693"/>
  <c r="K693"/>
  <c r="H694"/>
  <c r="K694"/>
  <c r="H695"/>
  <c r="K695"/>
  <c r="H696"/>
  <c r="K696"/>
  <c r="H697"/>
  <c r="K697"/>
  <c r="H698"/>
  <c r="K698"/>
  <c r="H699"/>
  <c r="K699"/>
  <c r="H700"/>
  <c r="K700"/>
  <c r="H701"/>
  <c r="K701"/>
  <c r="H702"/>
  <c r="K702"/>
  <c r="H703"/>
  <c r="K703"/>
  <c r="H704"/>
  <c r="K704"/>
  <c r="H705"/>
  <c r="K705"/>
  <c r="H706"/>
  <c r="K706"/>
  <c r="H707"/>
  <c r="K707"/>
  <c r="H708"/>
  <c r="K708"/>
  <c r="H709"/>
  <c r="K709"/>
  <c r="H710"/>
  <c r="K710"/>
  <c r="H711"/>
  <c r="K711"/>
  <c r="H712"/>
  <c r="K712"/>
  <c r="H713"/>
  <c r="K713"/>
  <c r="H714"/>
  <c r="K714"/>
  <c r="H715"/>
  <c r="K715"/>
  <c r="H716"/>
  <c r="K716"/>
  <c r="H717"/>
  <c r="K717"/>
  <c r="H718"/>
  <c r="K718"/>
  <c r="H719"/>
  <c r="K719"/>
  <c r="H720"/>
  <c r="K720"/>
  <c r="H721"/>
  <c r="K721"/>
  <c r="H722"/>
  <c r="K722"/>
  <c r="H723"/>
  <c r="K723"/>
  <c r="H724"/>
  <c r="K724"/>
  <c r="H725"/>
  <c r="K725"/>
  <c r="H726"/>
  <c r="K726"/>
  <c r="H727"/>
  <c r="K727"/>
  <c r="H728"/>
  <c r="K728"/>
  <c r="H729"/>
  <c r="K729"/>
  <c r="H730"/>
  <c r="K730"/>
  <c r="H731"/>
  <c r="K731"/>
  <c r="H732"/>
  <c r="K732"/>
  <c r="H733"/>
  <c r="K733"/>
  <c r="H734"/>
  <c r="K734"/>
  <c r="H735"/>
  <c r="K735"/>
  <c r="H736"/>
  <c r="K736"/>
  <c r="H737"/>
  <c r="K737"/>
  <c r="H738"/>
  <c r="K738"/>
  <c r="H739"/>
  <c r="K739"/>
  <c r="H740"/>
  <c r="K740"/>
  <c r="H741"/>
  <c r="K741"/>
  <c r="H742"/>
  <c r="K742"/>
  <c r="H743"/>
  <c r="K743"/>
  <c r="H744"/>
  <c r="K744"/>
  <c r="H745"/>
  <c r="K745"/>
  <c r="H746"/>
  <c r="K746"/>
  <c r="H747"/>
  <c r="K747"/>
  <c r="H748"/>
  <c r="K748"/>
  <c r="H749"/>
  <c r="K749"/>
  <c r="H750"/>
  <c r="K750"/>
  <c r="H751"/>
  <c r="K751"/>
  <c r="H752"/>
  <c r="K752"/>
  <c r="H753"/>
  <c r="K753"/>
  <c r="H754"/>
  <c r="K754"/>
  <c r="H755"/>
  <c r="K755"/>
  <c r="H756"/>
  <c r="K756"/>
  <c r="H757"/>
  <c r="K757"/>
  <c r="H758"/>
  <c r="K758"/>
  <c r="H759"/>
  <c r="K759"/>
  <c r="H760"/>
  <c r="K760"/>
  <c r="H761"/>
  <c r="K761"/>
  <c r="H762"/>
  <c r="K762"/>
  <c r="H763"/>
  <c r="K763"/>
  <c r="H764"/>
  <c r="K764"/>
  <c r="H765"/>
  <c r="K765"/>
  <c r="H766"/>
  <c r="K766"/>
  <c r="H767"/>
  <c r="K767"/>
  <c r="H768"/>
  <c r="K768"/>
  <c r="H769"/>
  <c r="K769"/>
  <c r="H770"/>
  <c r="K770"/>
  <c r="H771"/>
  <c r="K771"/>
  <c r="H772"/>
  <c r="K772"/>
  <c r="H773"/>
  <c r="K773"/>
  <c r="H774"/>
  <c r="K774"/>
  <c r="H775"/>
  <c r="K775"/>
  <c r="H776"/>
  <c r="K776"/>
  <c r="H777"/>
  <c r="K777"/>
  <c r="H778"/>
  <c r="K778"/>
  <c r="H779"/>
  <c r="K779"/>
  <c r="H780"/>
  <c r="K780"/>
  <c r="H781"/>
  <c r="K781"/>
  <c r="H782"/>
  <c r="K782"/>
  <c r="H783"/>
  <c r="K783"/>
  <c r="H784"/>
  <c r="K784"/>
  <c r="H785"/>
  <c r="K785"/>
  <c r="H786"/>
  <c r="K786"/>
  <c r="H787"/>
  <c r="K787"/>
  <c r="H788"/>
  <c r="K788"/>
  <c r="H789"/>
  <c r="K789"/>
  <c r="H790"/>
  <c r="K790"/>
  <c r="H791"/>
  <c r="K791"/>
  <c r="H792"/>
  <c r="K792"/>
  <c r="H793"/>
  <c r="K793"/>
  <c r="H794"/>
  <c r="K794"/>
  <c r="H795"/>
  <c r="K795"/>
  <c r="H796"/>
  <c r="K796"/>
  <c r="H797"/>
  <c r="K797"/>
  <c r="H798"/>
  <c r="K798"/>
  <c r="H799"/>
  <c r="K799"/>
  <c r="H800"/>
  <c r="K800"/>
  <c r="H801"/>
  <c r="K801"/>
  <c r="H802"/>
  <c r="K802"/>
  <c r="H803"/>
  <c r="K803"/>
  <c r="H804"/>
  <c r="K804"/>
  <c r="H805"/>
  <c r="K805"/>
  <c r="H806"/>
  <c r="K806"/>
  <c r="H807"/>
  <c r="K807"/>
  <c r="H808"/>
  <c r="K808"/>
  <c r="H809"/>
  <c r="K809"/>
  <c r="H810"/>
  <c r="K810"/>
  <c r="H811"/>
  <c r="K811"/>
  <c r="H812"/>
  <c r="K812"/>
  <c r="H813"/>
  <c r="K813"/>
  <c r="H814"/>
  <c r="K814"/>
  <c r="H815"/>
  <c r="K815"/>
  <c r="H816"/>
  <c r="K816"/>
  <c r="H817"/>
  <c r="K817"/>
  <c r="H818"/>
  <c r="K818"/>
  <c r="H819"/>
  <c r="K819"/>
  <c r="H820"/>
  <c r="K820"/>
  <c r="H821"/>
  <c r="K821"/>
  <c r="H822"/>
  <c r="K822"/>
  <c r="H823"/>
  <c r="K823"/>
  <c r="H824"/>
  <c r="K824"/>
  <c r="H825"/>
  <c r="K825"/>
  <c r="H826"/>
  <c r="K826"/>
  <c r="H827"/>
  <c r="K827"/>
  <c r="H828"/>
  <c r="K828"/>
  <c r="H829"/>
  <c r="K829"/>
  <c r="H830"/>
  <c r="K830"/>
  <c r="H831"/>
  <c r="K831"/>
  <c r="H832"/>
  <c r="K832"/>
  <c r="H833"/>
  <c r="K833"/>
  <c r="H834"/>
  <c r="K834"/>
  <c r="H835"/>
  <c r="K835"/>
  <c r="H836"/>
  <c r="K836"/>
  <c r="H837"/>
  <c r="K837"/>
  <c r="H838"/>
  <c r="K838"/>
  <c r="H839"/>
  <c r="K839"/>
  <c r="H840"/>
  <c r="K840"/>
  <c r="H4" i="14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173"/>
  <c r="K173"/>
  <c r="H174"/>
  <c r="K174"/>
  <c r="H175"/>
  <c r="K175"/>
  <c r="H176"/>
  <c r="K176"/>
  <c r="H177"/>
  <c r="K177"/>
  <c r="H178"/>
  <c r="K178"/>
  <c r="H179"/>
  <c r="K179"/>
  <c r="H180"/>
  <c r="K180"/>
  <c r="H181"/>
  <c r="K181"/>
  <c r="H182"/>
  <c r="K182"/>
  <c r="H183"/>
  <c r="K183"/>
  <c r="H184"/>
  <c r="K184"/>
  <c r="H185"/>
  <c r="K185"/>
  <c r="H186"/>
  <c r="K186"/>
  <c r="H187"/>
  <c r="K187"/>
  <c r="H188"/>
  <c r="K188"/>
  <c r="H189"/>
  <c r="K189"/>
  <c r="H190"/>
  <c r="K190"/>
  <c r="H191"/>
  <c r="K191"/>
  <c r="H192"/>
  <c r="K192"/>
  <c r="H193"/>
  <c r="K193"/>
  <c r="H194"/>
  <c r="K194"/>
  <c r="H195"/>
  <c r="K195"/>
  <c r="H196"/>
  <c r="K196"/>
  <c r="H197"/>
  <c r="K197"/>
  <c r="H198"/>
  <c r="K198"/>
  <c r="H199"/>
  <c r="K199"/>
  <c r="H200"/>
  <c r="K200"/>
  <c r="H201"/>
  <c r="K201"/>
  <c r="H202"/>
  <c r="K202"/>
  <c r="H203"/>
  <c r="K203"/>
  <c r="H204"/>
  <c r="K204"/>
  <c r="H205"/>
  <c r="K205"/>
  <c r="H206"/>
  <c r="K206"/>
  <c r="H207"/>
  <c r="K207"/>
  <c r="H208"/>
  <c r="K208"/>
  <c r="H209"/>
  <c r="K209"/>
  <c r="H210"/>
  <c r="K210"/>
  <c r="H211"/>
  <c r="K211"/>
  <c r="H212"/>
  <c r="K212"/>
  <c r="H213"/>
  <c r="K213"/>
  <c r="H214"/>
  <c r="K214"/>
  <c r="H215"/>
  <c r="K215"/>
  <c r="H216"/>
  <c r="K216"/>
  <c r="H217"/>
  <c r="K217"/>
  <c r="H218"/>
  <c r="K218"/>
  <c r="H219"/>
  <c r="K219"/>
  <c r="H220"/>
  <c r="K220"/>
  <c r="H221"/>
  <c r="K221"/>
  <c r="H222"/>
  <c r="K222"/>
  <c r="H223"/>
  <c r="K223"/>
  <c r="H224"/>
  <c r="K224"/>
  <c r="H225"/>
  <c r="K225"/>
  <c r="H226"/>
  <c r="K226"/>
  <c r="H227"/>
  <c r="K227"/>
  <c r="H228"/>
  <c r="K228"/>
  <c r="H229"/>
  <c r="K229"/>
  <c r="H230"/>
  <c r="K230"/>
  <c r="H231"/>
  <c r="K231"/>
  <c r="H232"/>
  <c r="K232"/>
  <c r="H233"/>
  <c r="K233"/>
  <c r="H234"/>
  <c r="K234"/>
  <c r="H235"/>
  <c r="K235"/>
  <c r="H236"/>
  <c r="K236"/>
  <c r="H237"/>
  <c r="K237"/>
  <c r="H238"/>
  <c r="K238"/>
  <c r="H239"/>
  <c r="K239"/>
  <c r="H240"/>
  <c r="K240"/>
  <c r="H241"/>
  <c r="K241"/>
  <c r="H242"/>
  <c r="K242"/>
  <c r="H243"/>
  <c r="K243"/>
  <c r="H244"/>
  <c r="K244"/>
  <c r="H245"/>
  <c r="K245"/>
  <c r="H246"/>
  <c r="K246"/>
  <c r="H247"/>
  <c r="K247"/>
  <c r="H248"/>
  <c r="K248"/>
  <c r="H249"/>
  <c r="K249"/>
  <c r="H250"/>
  <c r="K250"/>
  <c r="H251"/>
  <c r="K251"/>
  <c r="H252"/>
  <c r="K252"/>
  <c r="H253"/>
  <c r="K253"/>
  <c r="H254"/>
  <c r="K254"/>
  <c r="H255"/>
  <c r="K255"/>
  <c r="H256"/>
  <c r="K256"/>
  <c r="H257"/>
  <c r="K257"/>
  <c r="H258"/>
  <c r="K258"/>
  <c r="H259"/>
  <c r="K259"/>
  <c r="H260"/>
  <c r="K260"/>
  <c r="H261"/>
  <c r="K261"/>
  <c r="H262"/>
  <c r="K262"/>
  <c r="H263"/>
  <c r="K263"/>
  <c r="H264"/>
  <c r="K264"/>
  <c r="H265"/>
  <c r="K265"/>
  <c r="H266"/>
  <c r="K266"/>
  <c r="H267"/>
  <c r="K267"/>
  <c r="H268"/>
  <c r="K268"/>
  <c r="H269"/>
  <c r="K269"/>
  <c r="H270"/>
  <c r="K270"/>
  <c r="H271"/>
  <c r="K271"/>
  <c r="H272"/>
  <c r="K272"/>
  <c r="H273"/>
  <c r="K273"/>
  <c r="H274"/>
  <c r="K274"/>
  <c r="H275"/>
  <c r="K275"/>
  <c r="H276"/>
  <c r="K276"/>
  <c r="H277"/>
  <c r="K277"/>
  <c r="H278"/>
  <c r="K278"/>
  <c r="H279"/>
  <c r="K279"/>
  <c r="H280"/>
  <c r="K280"/>
  <c r="H281"/>
  <c r="K281"/>
  <c r="H282"/>
  <c r="K282"/>
  <c r="H283"/>
  <c r="K283"/>
  <c r="H284"/>
  <c r="K284"/>
  <c r="H285"/>
  <c r="K285"/>
  <c r="H286"/>
  <c r="K286"/>
  <c r="H287"/>
  <c r="K287"/>
  <c r="H288"/>
  <c r="K288"/>
  <c r="H289"/>
  <c r="K289"/>
  <c r="H290"/>
  <c r="K290"/>
  <c r="H291"/>
  <c r="K291"/>
  <c r="H292"/>
  <c r="K292"/>
  <c r="H293"/>
  <c r="K293"/>
  <c r="H294"/>
  <c r="K294"/>
  <c r="H295"/>
  <c r="K295"/>
  <c r="H296"/>
  <c r="K296"/>
  <c r="H297"/>
  <c r="K297"/>
  <c r="H298"/>
  <c r="K298"/>
  <c r="H299"/>
  <c r="K299"/>
  <c r="H300"/>
  <c r="K300"/>
  <c r="H301"/>
  <c r="K301"/>
  <c r="H302"/>
  <c r="K302"/>
  <c r="H303"/>
  <c r="K303"/>
  <c r="H304"/>
  <c r="K304"/>
  <c r="H305"/>
  <c r="K305"/>
  <c r="H306"/>
  <c r="K306"/>
  <c r="H307"/>
  <c r="K307"/>
  <c r="H308"/>
  <c r="K308"/>
  <c r="H309"/>
  <c r="K309"/>
  <c r="H310"/>
  <c r="K310"/>
  <c r="H311"/>
  <c r="K311"/>
  <c r="H312"/>
  <c r="K312"/>
  <c r="H313"/>
  <c r="K313"/>
  <c r="H314"/>
  <c r="K314"/>
  <c r="H315"/>
  <c r="K315"/>
  <c r="H316"/>
  <c r="K316"/>
  <c r="H317"/>
  <c r="K317"/>
  <c r="H318"/>
  <c r="K318"/>
  <c r="H319"/>
  <c r="K319"/>
  <c r="H320"/>
  <c r="K320"/>
  <c r="H321"/>
  <c r="K321"/>
  <c r="H322"/>
  <c r="K322"/>
  <c r="H323"/>
  <c r="K323"/>
  <c r="H324"/>
  <c r="K324"/>
  <c r="H325"/>
  <c r="K325"/>
  <c r="H326"/>
  <c r="K326"/>
  <c r="H327"/>
  <c r="K327"/>
  <c r="H328"/>
  <c r="K328"/>
  <c r="H329"/>
  <c r="K329"/>
  <c r="H330"/>
  <c r="K330"/>
  <c r="H331"/>
  <c r="K331"/>
  <c r="H332"/>
  <c r="K332"/>
  <c r="H333"/>
  <c r="K333"/>
  <c r="H334"/>
  <c r="K334"/>
  <c r="H335"/>
  <c r="K335"/>
  <c r="H336"/>
  <c r="K336"/>
  <c r="H337"/>
  <c r="K337"/>
  <c r="H338"/>
  <c r="K338"/>
  <c r="H339"/>
  <c r="K339"/>
  <c r="H340"/>
  <c r="K340"/>
  <c r="H341"/>
  <c r="K341"/>
  <c r="H342"/>
  <c r="K342"/>
  <c r="H343"/>
  <c r="K343"/>
  <c r="H344"/>
  <c r="K344"/>
  <c r="H345"/>
  <c r="K345"/>
  <c r="H346"/>
  <c r="K346"/>
  <c r="H347"/>
  <c r="K347"/>
  <c r="H348"/>
  <c r="K348"/>
  <c r="H349"/>
  <c r="K349"/>
  <c r="H350"/>
  <c r="K350"/>
  <c r="H351"/>
  <c r="K351"/>
  <c r="H352"/>
  <c r="K352"/>
  <c r="H353"/>
  <c r="K353"/>
  <c r="H354"/>
  <c r="K354"/>
  <c r="H355"/>
  <c r="K355"/>
  <c r="H356"/>
  <c r="K356"/>
  <c r="H357"/>
  <c r="K357"/>
  <c r="H358"/>
  <c r="K358"/>
  <c r="H359"/>
  <c r="K359"/>
  <c r="H360"/>
  <c r="K360"/>
  <c r="H361"/>
  <c r="K361"/>
  <c r="H362"/>
  <c r="K362"/>
  <c r="H363"/>
  <c r="K363"/>
  <c r="H364"/>
  <c r="K364"/>
  <c r="H365"/>
  <c r="K365"/>
  <c r="H366"/>
  <c r="K366"/>
  <c r="H367"/>
  <c r="K367"/>
  <c r="H368"/>
  <c r="K368"/>
  <c r="H369"/>
  <c r="K369"/>
  <c r="H370"/>
  <c r="K370"/>
  <c r="H371"/>
  <c r="K371"/>
  <c r="H372"/>
  <c r="K372"/>
  <c r="H373"/>
  <c r="K373"/>
  <c r="H374"/>
  <c r="K374"/>
  <c r="H375"/>
  <c r="K375"/>
  <c r="H376"/>
  <c r="K376"/>
  <c r="H377"/>
  <c r="K377"/>
  <c r="H378"/>
  <c r="K378"/>
  <c r="H379"/>
  <c r="K379"/>
  <c r="H380"/>
  <c r="K380"/>
  <c r="H381"/>
  <c r="K381"/>
  <c r="H382"/>
  <c r="K382"/>
  <c r="H383"/>
  <c r="K383"/>
  <c r="H384"/>
  <c r="K384"/>
  <c r="H385"/>
  <c r="K385"/>
  <c r="H386"/>
  <c r="K386"/>
  <c r="H387"/>
  <c r="K387"/>
  <c r="H388"/>
  <c r="K388"/>
  <c r="H389"/>
  <c r="K389"/>
  <c r="H390"/>
  <c r="K390"/>
  <c r="H391"/>
  <c r="K391"/>
  <c r="H392"/>
  <c r="K392"/>
  <c r="H393"/>
  <c r="K393"/>
  <c r="H394"/>
  <c r="K394"/>
  <c r="H395"/>
  <c r="K395"/>
  <c r="H396"/>
  <c r="K396"/>
  <c r="H397"/>
  <c r="K397"/>
  <c r="H398"/>
  <c r="K398"/>
  <c r="H399"/>
  <c r="K399"/>
  <c r="H400"/>
  <c r="K400"/>
  <c r="H401"/>
  <c r="K401"/>
  <c r="H402"/>
  <c r="K402"/>
  <c r="H403"/>
  <c r="K403"/>
  <c r="H404"/>
  <c r="K404"/>
  <c r="H405"/>
  <c r="K405"/>
  <c r="H406"/>
  <c r="K406"/>
  <c r="H407"/>
  <c r="K407"/>
  <c r="H408"/>
  <c r="K408"/>
  <c r="H409"/>
  <c r="K409"/>
  <c r="H410"/>
  <c r="K410"/>
  <c r="H411"/>
  <c r="K411"/>
  <c r="H412"/>
  <c r="K412"/>
  <c r="H413"/>
  <c r="K413"/>
  <c r="H414"/>
  <c r="K414"/>
  <c r="H415"/>
  <c r="K415"/>
  <c r="H416"/>
  <c r="K416"/>
  <c r="H417"/>
  <c r="K417"/>
  <c r="H418"/>
  <c r="K418"/>
  <c r="H419"/>
  <c r="K419"/>
  <c r="H420"/>
  <c r="K420"/>
  <c r="H421"/>
  <c r="K421"/>
  <c r="H422"/>
  <c r="K422"/>
  <c r="H423"/>
  <c r="K423"/>
  <c r="H424"/>
  <c r="K424"/>
  <c r="H425"/>
  <c r="K425"/>
  <c r="H426"/>
  <c r="K426"/>
  <c r="H427"/>
  <c r="K427"/>
  <c r="H428"/>
  <c r="K428"/>
  <c r="H429"/>
  <c r="K429"/>
  <c r="H430"/>
  <c r="K430"/>
  <c r="H431"/>
  <c r="K431"/>
  <c r="H432"/>
  <c r="K432"/>
  <c r="H433"/>
  <c r="K433"/>
  <c r="H434"/>
  <c r="K434"/>
  <c r="H435"/>
  <c r="K435"/>
  <c r="H436"/>
  <c r="K436"/>
  <c r="H437"/>
  <c r="K437"/>
  <c r="H438"/>
  <c r="K438"/>
  <c r="H439"/>
  <c r="K439"/>
  <c r="H440"/>
  <c r="K440"/>
  <c r="H441"/>
  <c r="K441"/>
  <c r="H442"/>
  <c r="K442"/>
  <c r="H443"/>
  <c r="K443"/>
  <c r="H444"/>
  <c r="K444"/>
  <c r="H445"/>
  <c r="K445"/>
  <c r="H446"/>
  <c r="K446"/>
  <c r="H447"/>
  <c r="K447"/>
  <c r="H448"/>
  <c r="K448"/>
  <c r="H449"/>
  <c r="K449"/>
  <c r="H450"/>
  <c r="K450"/>
  <c r="H451"/>
  <c r="K451"/>
  <c r="H452"/>
  <c r="K452"/>
  <c r="H453"/>
  <c r="K453"/>
  <c r="H454"/>
  <c r="K454"/>
  <c r="H455"/>
  <c r="K455"/>
  <c r="H456"/>
  <c r="K456"/>
  <c r="H457"/>
  <c r="K457"/>
  <c r="H458"/>
  <c r="K458"/>
  <c r="H459"/>
  <c r="K459"/>
  <c r="H460"/>
  <c r="K460"/>
  <c r="H461"/>
  <c r="K461"/>
  <c r="H462"/>
  <c r="K462"/>
  <c r="H463"/>
  <c r="K463"/>
  <c r="H464"/>
  <c r="K464"/>
  <c r="H465"/>
  <c r="K465"/>
  <c r="H466"/>
  <c r="K466"/>
  <c r="H467"/>
  <c r="K467"/>
  <c r="H468"/>
  <c r="K468"/>
  <c r="H469"/>
  <c r="K469"/>
  <c r="H470"/>
  <c r="K470"/>
  <c r="H471"/>
  <c r="K471"/>
  <c r="H472"/>
  <c r="K472"/>
  <c r="H473"/>
  <c r="K473"/>
  <c r="H474"/>
  <c r="K474"/>
  <c r="H475"/>
  <c r="K475"/>
  <c r="H476"/>
  <c r="K476"/>
  <c r="H477"/>
  <c r="K477"/>
  <c r="H478"/>
  <c r="K478"/>
  <c r="H479"/>
  <c r="K479"/>
  <c r="H480"/>
  <c r="K480"/>
  <c r="H481"/>
  <c r="K481"/>
  <c r="H482"/>
  <c r="K482"/>
  <c r="H483"/>
  <c r="K483"/>
  <c r="H484"/>
  <c r="K484"/>
  <c r="H485"/>
  <c r="K485"/>
  <c r="H486"/>
  <c r="K486"/>
  <c r="H487"/>
  <c r="K487"/>
  <c r="H488"/>
  <c r="K488"/>
  <c r="H489"/>
  <c r="K489"/>
  <c r="H490"/>
  <c r="K490"/>
  <c r="H491"/>
  <c r="K491"/>
  <c r="H492"/>
  <c r="K492"/>
  <c r="H493"/>
  <c r="K493"/>
  <c r="H494"/>
  <c r="K494"/>
  <c r="H495"/>
  <c r="K495"/>
  <c r="H496"/>
  <c r="K496"/>
  <c r="H497"/>
  <c r="K497"/>
  <c r="H498"/>
  <c r="K498"/>
  <c r="H499"/>
  <c r="K499"/>
  <c r="H500"/>
  <c r="K500"/>
  <c r="H501"/>
  <c r="K501"/>
  <c r="H502"/>
  <c r="K502"/>
  <c r="H503"/>
  <c r="K503"/>
  <c r="H504"/>
  <c r="K504"/>
  <c r="H505"/>
  <c r="K505"/>
  <c r="H506"/>
  <c r="K506"/>
  <c r="H507"/>
  <c r="K507"/>
  <c r="H508"/>
  <c r="K508"/>
  <c r="H509"/>
  <c r="K509"/>
  <c r="H510"/>
  <c r="K510"/>
  <c r="H511"/>
  <c r="K511"/>
  <c r="H512"/>
  <c r="K512"/>
  <c r="H513"/>
  <c r="K513"/>
  <c r="H514"/>
  <c r="K514"/>
  <c r="H515"/>
  <c r="K515"/>
  <c r="H516"/>
  <c r="K516"/>
  <c r="H517"/>
  <c r="K517"/>
  <c r="H518"/>
  <c r="K518"/>
  <c r="H519"/>
  <c r="K519"/>
  <c r="H520"/>
  <c r="K520"/>
  <c r="H521"/>
  <c r="K521"/>
  <c r="H522"/>
  <c r="K522"/>
  <c r="H523"/>
  <c r="K523"/>
  <c r="H524"/>
  <c r="K524"/>
  <c r="H525"/>
  <c r="K525"/>
  <c r="H526"/>
  <c r="K526"/>
  <c r="H527"/>
  <c r="K527"/>
  <c r="H528"/>
  <c r="K528"/>
  <c r="H529"/>
  <c r="K529"/>
  <c r="H530"/>
  <c r="K530"/>
  <c r="H531"/>
  <c r="K531"/>
  <c r="H532"/>
  <c r="K532"/>
  <c r="H533"/>
  <c r="K533"/>
  <c r="H534"/>
  <c r="K534"/>
  <c r="H535"/>
  <c r="K535"/>
  <c r="H536"/>
  <c r="K536"/>
  <c r="H537"/>
  <c r="K537"/>
  <c r="H538"/>
  <c r="K538"/>
  <c r="H539"/>
  <c r="K539"/>
  <c r="H540"/>
  <c r="K540"/>
  <c r="H541"/>
  <c r="K541"/>
  <c r="H542"/>
  <c r="K542"/>
  <c r="H543"/>
  <c r="K543"/>
  <c r="H544"/>
  <c r="K544"/>
  <c r="H545"/>
  <c r="K545"/>
  <c r="H546"/>
  <c r="K546"/>
  <c r="H547"/>
  <c r="K547"/>
  <c r="H548"/>
  <c r="K548"/>
  <c r="H549"/>
  <c r="K549"/>
  <c r="H550"/>
  <c r="K550"/>
  <c r="H551"/>
  <c r="K551"/>
  <c r="H552"/>
  <c r="K552"/>
  <c r="H553"/>
  <c r="K553"/>
  <c r="H554"/>
  <c r="K554"/>
  <c r="H555"/>
  <c r="K555"/>
  <c r="H556"/>
  <c r="K556"/>
  <c r="H557"/>
  <c r="K557"/>
  <c r="H558"/>
  <c r="K558"/>
  <c r="H559"/>
  <c r="K559"/>
  <c r="H560"/>
  <c r="K560"/>
  <c r="H561"/>
  <c r="K561"/>
  <c r="H562"/>
  <c r="K562"/>
  <c r="H563"/>
  <c r="K563"/>
  <c r="H564"/>
  <c r="K564"/>
  <c r="H565"/>
  <c r="K565"/>
  <c r="H566"/>
  <c r="K566"/>
  <c r="H567"/>
  <c r="K567"/>
  <c r="H568"/>
  <c r="K568"/>
  <c r="H569"/>
  <c r="K569"/>
  <c r="H570"/>
  <c r="K570"/>
  <c r="H571"/>
  <c r="K571"/>
  <c r="H572"/>
  <c r="K572"/>
  <c r="H573"/>
  <c r="K573"/>
  <c r="H574"/>
  <c r="K574"/>
  <c r="H575"/>
  <c r="K575"/>
  <c r="H576"/>
  <c r="K576"/>
  <c r="H577"/>
  <c r="K577"/>
  <c r="H578"/>
  <c r="K578"/>
  <c r="H579"/>
  <c r="K579"/>
  <c r="H580"/>
  <c r="K580"/>
  <c r="H581"/>
  <c r="K581"/>
  <c r="H582"/>
  <c r="K582"/>
  <c r="H583"/>
  <c r="K583"/>
  <c r="H584"/>
  <c r="K584"/>
  <c r="H585"/>
  <c r="K585"/>
  <c r="H586"/>
  <c r="K586"/>
  <c r="H587"/>
  <c r="K587"/>
  <c r="H588"/>
  <c r="K588"/>
  <c r="H589"/>
  <c r="K589"/>
  <c r="H590"/>
  <c r="K590"/>
  <c r="H591"/>
  <c r="K591"/>
  <c r="H592"/>
  <c r="K592"/>
  <c r="H593"/>
  <c r="K593"/>
  <c r="H594"/>
  <c r="K594"/>
  <c r="H595"/>
  <c r="K595"/>
  <c r="H596"/>
  <c r="K596"/>
  <c r="H597"/>
  <c r="K597"/>
  <c r="H598"/>
  <c r="K598"/>
  <c r="H599"/>
  <c r="K599"/>
  <c r="H600"/>
  <c r="K600"/>
  <c r="H601"/>
  <c r="K601"/>
  <c r="H602"/>
  <c r="K602"/>
  <c r="H603"/>
  <c r="K603"/>
  <c r="H604"/>
  <c r="K604"/>
  <c r="H605"/>
  <c r="K605"/>
  <c r="H606"/>
  <c r="K606"/>
  <c r="H607"/>
  <c r="K607"/>
  <c r="H608"/>
  <c r="K608"/>
  <c r="H609"/>
  <c r="K609"/>
  <c r="H610"/>
  <c r="K610"/>
  <c r="H611"/>
  <c r="K611"/>
  <c r="H612"/>
  <c r="K612"/>
  <c r="H613"/>
  <c r="K613"/>
  <c r="H614"/>
  <c r="K614"/>
  <c r="H615"/>
  <c r="K615"/>
  <c r="H616"/>
  <c r="K616"/>
  <c r="H617"/>
  <c r="K617"/>
  <c r="H618"/>
  <c r="K618"/>
  <c r="H619"/>
  <c r="K619"/>
  <c r="H620"/>
  <c r="K620"/>
  <c r="H621"/>
  <c r="K621"/>
  <c r="H622"/>
  <c r="K622"/>
  <c r="H623"/>
  <c r="K623"/>
  <c r="H624"/>
  <c r="K624"/>
  <c r="H625"/>
  <c r="K625"/>
  <c r="H626"/>
  <c r="K626"/>
  <c r="H627"/>
  <c r="K627"/>
  <c r="H628"/>
  <c r="K628"/>
  <c r="H629"/>
  <c r="K629"/>
  <c r="H630"/>
  <c r="K630"/>
  <c r="H631"/>
  <c r="K631"/>
  <c r="H632"/>
  <c r="K632"/>
  <c r="H633"/>
  <c r="K633"/>
  <c r="H634"/>
  <c r="K634"/>
  <c r="H635"/>
  <c r="K635"/>
  <c r="H636"/>
  <c r="K636"/>
  <c r="H637"/>
  <c r="K637"/>
  <c r="H638"/>
  <c r="K638"/>
  <c r="H639"/>
  <c r="K639"/>
  <c r="H640"/>
  <c r="K640"/>
  <c r="H641"/>
  <c r="K641"/>
  <c r="H642"/>
  <c r="K642"/>
  <c r="H643"/>
  <c r="K643"/>
  <c r="H644"/>
  <c r="K644"/>
  <c r="H645"/>
  <c r="K645"/>
  <c r="H646"/>
  <c r="K646"/>
  <c r="H647"/>
  <c r="K647"/>
  <c r="H648"/>
  <c r="K648"/>
  <c r="H649"/>
  <c r="K649"/>
  <c r="H650"/>
  <c r="K650"/>
  <c r="H651"/>
  <c r="K651"/>
  <c r="H652"/>
  <c r="K652"/>
  <c r="H653"/>
  <c r="K653"/>
  <c r="H654"/>
  <c r="K654"/>
  <c r="H655"/>
  <c r="K655"/>
  <c r="H656"/>
  <c r="K656"/>
  <c r="H657"/>
  <c r="K657"/>
  <c r="H658"/>
  <c r="K658"/>
  <c r="H659"/>
  <c r="K659"/>
  <c r="H660"/>
  <c r="K660"/>
  <c r="H661"/>
  <c r="K661"/>
  <c r="H662"/>
  <c r="K662"/>
  <c r="H663"/>
  <c r="K663"/>
  <c r="H664"/>
  <c r="K664"/>
  <c r="H665"/>
  <c r="K665"/>
  <c r="H666"/>
  <c r="K666"/>
  <c r="H667"/>
  <c r="K667"/>
  <c r="H668"/>
  <c r="K668"/>
  <c r="H669"/>
  <c r="K669"/>
  <c r="H670"/>
  <c r="K670"/>
  <c r="H671"/>
  <c r="K671"/>
  <c r="H672"/>
  <c r="K672"/>
  <c r="H673"/>
  <c r="K673"/>
  <c r="H674"/>
  <c r="K674"/>
  <c r="H675"/>
  <c r="K675"/>
  <c r="H676"/>
  <c r="K676"/>
  <c r="H677"/>
  <c r="K677"/>
  <c r="H678"/>
  <c r="K678"/>
  <c r="H679"/>
  <c r="K679"/>
  <c r="H680"/>
  <c r="K680"/>
  <c r="H681"/>
  <c r="K681"/>
  <c r="H682"/>
  <c r="K682"/>
  <c r="H683"/>
  <c r="K683"/>
  <c r="H684"/>
  <c r="K684"/>
  <c r="H685"/>
  <c r="K685"/>
  <c r="H686"/>
  <c r="K686"/>
  <c r="H687"/>
  <c r="K687"/>
  <c r="H688"/>
  <c r="K688"/>
  <c r="H689"/>
  <c r="K689"/>
  <c r="H690"/>
  <c r="K690"/>
  <c r="H691"/>
  <c r="K691"/>
  <c r="H692"/>
  <c r="K692"/>
  <c r="H693"/>
  <c r="K693"/>
  <c r="H694"/>
  <c r="K694"/>
  <c r="H695"/>
  <c r="K695"/>
  <c r="H696"/>
  <c r="K696"/>
  <c r="H697"/>
  <c r="K697"/>
  <c r="H698"/>
  <c r="K698"/>
  <c r="H699"/>
  <c r="K699"/>
  <c r="H700"/>
  <c r="K700"/>
  <c r="H701"/>
  <c r="K701"/>
  <c r="H702"/>
  <c r="K702"/>
  <c r="H703"/>
  <c r="K703"/>
  <c r="H704"/>
  <c r="K704"/>
  <c r="H705"/>
  <c r="K705"/>
  <c r="H706"/>
  <c r="K706"/>
  <c r="H707"/>
  <c r="K707"/>
  <c r="H708"/>
  <c r="K708"/>
  <c r="H709"/>
  <c r="K709"/>
  <c r="H710"/>
  <c r="K710"/>
  <c r="H711"/>
  <c r="K711"/>
  <c r="H712"/>
  <c r="K712"/>
  <c r="H713"/>
  <c r="K713"/>
  <c r="H714"/>
  <c r="K714"/>
  <c r="H715"/>
  <c r="K715"/>
  <c r="H716"/>
  <c r="K716"/>
  <c r="H717"/>
  <c r="K717"/>
  <c r="H718"/>
  <c r="K718"/>
  <c r="H719"/>
  <c r="K719"/>
  <c r="H720"/>
  <c r="K720"/>
  <c r="H721"/>
  <c r="K721"/>
  <c r="H722"/>
  <c r="K722"/>
  <c r="H723"/>
  <c r="K723"/>
  <c r="H724"/>
  <c r="K724"/>
  <c r="H725"/>
  <c r="K725"/>
  <c r="H726"/>
  <c r="K726"/>
  <c r="H727"/>
  <c r="K727"/>
  <c r="H728"/>
  <c r="K728"/>
  <c r="H729"/>
  <c r="K729"/>
  <c r="H730"/>
  <c r="K730"/>
  <c r="H731"/>
  <c r="K731"/>
  <c r="H732"/>
  <c r="K732"/>
  <c r="H733"/>
  <c r="K733"/>
  <c r="H734"/>
  <c r="K734"/>
  <c r="H735"/>
  <c r="K735"/>
  <c r="H736"/>
  <c r="K736"/>
  <c r="H737"/>
  <c r="K737"/>
  <c r="H738"/>
  <c r="K738"/>
  <c r="H739"/>
  <c r="K739"/>
  <c r="H740"/>
  <c r="K740"/>
  <c r="H741"/>
  <c r="K741"/>
  <c r="H742"/>
  <c r="K742"/>
  <c r="H743"/>
  <c r="K743"/>
  <c r="H744"/>
  <c r="K744"/>
  <c r="H745"/>
  <c r="K745"/>
  <c r="H746"/>
  <c r="K746"/>
  <c r="H747"/>
  <c r="K747"/>
  <c r="H748"/>
  <c r="K748"/>
  <c r="H749"/>
  <c r="K749"/>
  <c r="H750"/>
  <c r="K750"/>
  <c r="H751"/>
  <c r="K751"/>
  <c r="H752"/>
  <c r="K752"/>
  <c r="H753"/>
  <c r="K753"/>
  <c r="H754"/>
  <c r="K754"/>
  <c r="H755"/>
  <c r="K755"/>
  <c r="H756"/>
  <c r="K756"/>
  <c r="H757"/>
  <c r="K757"/>
  <c r="H758"/>
  <c r="K758"/>
  <c r="H759"/>
  <c r="K759"/>
  <c r="H760"/>
  <c r="K760"/>
  <c r="H761"/>
  <c r="K761"/>
  <c r="H762"/>
  <c r="K762"/>
  <c r="H763"/>
  <c r="K763"/>
  <c r="H764"/>
  <c r="K764"/>
  <c r="H765"/>
  <c r="K765"/>
  <c r="H766"/>
  <c r="K766"/>
  <c r="H767"/>
  <c r="K767"/>
  <c r="H768"/>
  <c r="K768"/>
  <c r="H769"/>
  <c r="K769"/>
  <c r="H770"/>
  <c r="K770"/>
  <c r="H771"/>
  <c r="K771"/>
  <c r="H772"/>
  <c r="K772"/>
  <c r="H773"/>
  <c r="K773"/>
  <c r="H774"/>
  <c r="K774"/>
  <c r="H775"/>
  <c r="K775"/>
  <c r="H776"/>
  <c r="K776"/>
  <c r="H777"/>
  <c r="K777"/>
  <c r="H778"/>
  <c r="K778"/>
  <c r="H779"/>
  <c r="K779"/>
  <c r="H780"/>
  <c r="K780"/>
  <c r="H781"/>
  <c r="K781"/>
  <c r="H782"/>
  <c r="K782"/>
  <c r="H783"/>
  <c r="K783"/>
  <c r="H784"/>
  <c r="K784"/>
  <c r="H785"/>
  <c r="K785"/>
  <c r="H786"/>
  <c r="K786"/>
  <c r="H787"/>
  <c r="K787"/>
  <c r="H788"/>
  <c r="K788"/>
  <c r="H789"/>
  <c r="K789"/>
  <c r="H790"/>
  <c r="K790"/>
  <c r="H791"/>
  <c r="K791"/>
  <c r="H792"/>
  <c r="K792"/>
  <c r="H793"/>
  <c r="K793"/>
  <c r="H794"/>
  <c r="K794"/>
  <c r="H795"/>
  <c r="K795"/>
  <c r="H796"/>
  <c r="K796"/>
  <c r="H797"/>
  <c r="K797"/>
  <c r="H798"/>
  <c r="K798"/>
  <c r="H799"/>
  <c r="K799"/>
  <c r="H800"/>
  <c r="K800"/>
  <c r="H801"/>
  <c r="K801"/>
  <c r="H802"/>
  <c r="K802"/>
  <c r="H803"/>
  <c r="K803"/>
  <c r="H804"/>
  <c r="K804"/>
  <c r="H805"/>
  <c r="K805"/>
  <c r="H806"/>
  <c r="K806"/>
  <c r="H807"/>
  <c r="K807"/>
  <c r="H808"/>
  <c r="K808"/>
  <c r="H809"/>
  <c r="K809"/>
  <c r="H810"/>
  <c r="K810"/>
  <c r="H811"/>
  <c r="K811"/>
  <c r="H812"/>
  <c r="K812"/>
  <c r="H813"/>
  <c r="K813"/>
  <c r="H814"/>
  <c r="K814"/>
  <c r="H815"/>
  <c r="K815"/>
  <c r="H816"/>
  <c r="K816"/>
  <c r="H817"/>
  <c r="K817"/>
  <c r="H818"/>
  <c r="K818"/>
  <c r="H819"/>
  <c r="K819"/>
  <c r="H820"/>
  <c r="K820"/>
  <c r="H821"/>
  <c r="K821"/>
  <c r="H822"/>
  <c r="K822"/>
  <c r="H823"/>
  <c r="K823"/>
  <c r="H824"/>
  <c r="K824"/>
  <c r="H825"/>
  <c r="K825"/>
  <c r="H826"/>
  <c r="K826"/>
  <c r="H827"/>
  <c r="K827"/>
  <c r="H828"/>
  <c r="K828"/>
  <c r="H829"/>
  <c r="K829"/>
  <c r="H830"/>
  <c r="K830"/>
  <c r="H831"/>
  <c r="K831"/>
  <c r="H832"/>
  <c r="K832"/>
  <c r="H833"/>
  <c r="K833"/>
  <c r="H834"/>
  <c r="K834"/>
  <c r="H835"/>
  <c r="K835"/>
  <c r="H836"/>
  <c r="K836"/>
  <c r="H837"/>
  <c r="K837"/>
  <c r="H838"/>
  <c r="K838"/>
  <c r="H839"/>
  <c r="K839"/>
  <c r="H840"/>
  <c r="K840"/>
  <c r="H4" i="13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173"/>
  <c r="K173"/>
  <c r="H174"/>
  <c r="K174"/>
  <c r="H175"/>
  <c r="K175"/>
  <c r="H176"/>
  <c r="K176"/>
  <c r="H177"/>
  <c r="K177"/>
  <c r="H178"/>
  <c r="K178"/>
  <c r="H179"/>
  <c r="K179"/>
  <c r="H180"/>
  <c r="K180"/>
  <c r="H181"/>
  <c r="K181"/>
  <c r="H182"/>
  <c r="K182"/>
  <c r="H183"/>
  <c r="K183"/>
  <c r="H184"/>
  <c r="K184"/>
  <c r="H185"/>
  <c r="K185"/>
  <c r="H186"/>
  <c r="K186"/>
  <c r="H187"/>
  <c r="K187"/>
  <c r="H188"/>
  <c r="K188"/>
  <c r="H189"/>
  <c r="K189"/>
  <c r="H190"/>
  <c r="K190"/>
  <c r="H191"/>
  <c r="K191"/>
  <c r="H192"/>
  <c r="K192"/>
  <c r="H193"/>
  <c r="K193"/>
  <c r="H194"/>
  <c r="K194"/>
  <c r="H195"/>
  <c r="K195"/>
  <c r="H196"/>
  <c r="K196"/>
  <c r="H197"/>
  <c r="K197"/>
  <c r="H198"/>
  <c r="K198"/>
  <c r="H199"/>
  <c r="K199"/>
  <c r="H200"/>
  <c r="K200"/>
  <c r="H201"/>
  <c r="K201"/>
  <c r="H202"/>
  <c r="K202"/>
  <c r="H203"/>
  <c r="K203"/>
  <c r="H204"/>
  <c r="K204"/>
  <c r="H205"/>
  <c r="K205"/>
  <c r="H206"/>
  <c r="K206"/>
  <c r="H207"/>
  <c r="K207"/>
  <c r="H208"/>
  <c r="K208"/>
  <c r="H209"/>
  <c r="K209"/>
  <c r="H210"/>
  <c r="K210"/>
  <c r="H211"/>
  <c r="K211"/>
  <c r="H212"/>
  <c r="K212"/>
  <c r="H213"/>
  <c r="K213"/>
  <c r="H214"/>
  <c r="K214"/>
  <c r="H215"/>
  <c r="K215"/>
  <c r="H216"/>
  <c r="K216"/>
  <c r="H217"/>
  <c r="K217"/>
  <c r="H218"/>
  <c r="K218"/>
  <c r="H219"/>
  <c r="K219"/>
  <c r="H220"/>
  <c r="K220"/>
  <c r="H221"/>
  <c r="K221"/>
  <c r="H222"/>
  <c r="K222"/>
  <c r="H223"/>
  <c r="K223"/>
  <c r="H224"/>
  <c r="K224"/>
  <c r="H225"/>
  <c r="K225"/>
  <c r="H226"/>
  <c r="K226"/>
  <c r="H227"/>
  <c r="K227"/>
  <c r="H228"/>
  <c r="K228"/>
  <c r="H229"/>
  <c r="K229"/>
  <c r="H230"/>
  <c r="K230"/>
  <c r="H231"/>
  <c r="K231"/>
  <c r="H232"/>
  <c r="K232"/>
  <c r="H233"/>
  <c r="K233"/>
  <c r="H234"/>
  <c r="K234"/>
  <c r="H235"/>
  <c r="K235"/>
  <c r="H236"/>
  <c r="K236"/>
  <c r="H237"/>
  <c r="K237"/>
  <c r="H238"/>
  <c r="K238"/>
  <c r="H239"/>
  <c r="K239"/>
  <c r="H240"/>
  <c r="K240"/>
  <c r="H241"/>
  <c r="K241"/>
  <c r="H242"/>
  <c r="K242"/>
  <c r="H243"/>
  <c r="K243"/>
  <c r="H244"/>
  <c r="K244"/>
  <c r="H245"/>
  <c r="K245"/>
  <c r="H246"/>
  <c r="K246"/>
  <c r="H247"/>
  <c r="K247"/>
  <c r="H248"/>
  <c r="K248"/>
  <c r="H249"/>
  <c r="K249"/>
  <c r="H250"/>
  <c r="K250"/>
  <c r="H251"/>
  <c r="K251"/>
  <c r="H252"/>
  <c r="K252"/>
  <c r="H253"/>
  <c r="K253"/>
  <c r="H254"/>
  <c r="K254"/>
  <c r="H255"/>
  <c r="K255"/>
  <c r="H256"/>
  <c r="K256"/>
  <c r="H257"/>
  <c r="K257"/>
  <c r="H258"/>
  <c r="K258"/>
  <c r="H259"/>
  <c r="K259"/>
  <c r="H260"/>
  <c r="K260"/>
  <c r="H261"/>
  <c r="K261"/>
  <c r="H262"/>
  <c r="K262"/>
  <c r="H263"/>
  <c r="K263"/>
  <c r="H264"/>
  <c r="K264"/>
  <c r="H265"/>
  <c r="K265"/>
  <c r="H266"/>
  <c r="K266"/>
  <c r="H267"/>
  <c r="K267"/>
  <c r="H268"/>
  <c r="K268"/>
  <c r="H269"/>
  <c r="K269"/>
  <c r="H270"/>
  <c r="K270"/>
  <c r="H271"/>
  <c r="K271"/>
  <c r="H272"/>
  <c r="K272"/>
  <c r="H273"/>
  <c r="K273"/>
  <c r="H274"/>
  <c r="K274"/>
  <c r="H275"/>
  <c r="K275"/>
  <c r="H276"/>
  <c r="K276"/>
  <c r="H277"/>
  <c r="K277"/>
  <c r="H278"/>
  <c r="K278"/>
  <c r="H279"/>
  <c r="K279"/>
  <c r="H280"/>
  <c r="K280"/>
  <c r="H281"/>
  <c r="K281"/>
  <c r="H282"/>
  <c r="K282"/>
  <c r="H283"/>
  <c r="K283"/>
  <c r="H284"/>
  <c r="K284"/>
  <c r="H285"/>
  <c r="K285"/>
  <c r="H286"/>
  <c r="K286"/>
  <c r="H287"/>
  <c r="K287"/>
  <c r="H288"/>
  <c r="K288"/>
  <c r="H289"/>
  <c r="K289"/>
  <c r="H290"/>
  <c r="K290"/>
  <c r="H291"/>
  <c r="K291"/>
  <c r="H292"/>
  <c r="K292"/>
  <c r="H293"/>
  <c r="K293"/>
  <c r="H294"/>
  <c r="K294"/>
  <c r="H295"/>
  <c r="K295"/>
  <c r="H296"/>
  <c r="K296"/>
  <c r="H297"/>
  <c r="K297"/>
  <c r="H298"/>
  <c r="K298"/>
  <c r="H299"/>
  <c r="K299"/>
  <c r="H300"/>
  <c r="K300"/>
  <c r="H301"/>
  <c r="K301"/>
  <c r="H302"/>
  <c r="K302"/>
  <c r="H303"/>
  <c r="K303"/>
  <c r="H304"/>
  <c r="K304"/>
  <c r="H305"/>
  <c r="K305"/>
  <c r="H306"/>
  <c r="K306"/>
  <c r="H307"/>
  <c r="K307"/>
  <c r="H308"/>
  <c r="K308"/>
  <c r="H309"/>
  <c r="K309"/>
  <c r="H310"/>
  <c r="K310"/>
  <c r="H311"/>
  <c r="K311"/>
  <c r="H312"/>
  <c r="K312"/>
  <c r="H313"/>
  <c r="K313"/>
  <c r="H314"/>
  <c r="K314"/>
  <c r="H315"/>
  <c r="K315"/>
  <c r="H316"/>
  <c r="K316"/>
  <c r="H317"/>
  <c r="K317"/>
  <c r="H318"/>
  <c r="K318"/>
  <c r="H319"/>
  <c r="K319"/>
  <c r="H320"/>
  <c r="K320"/>
  <c r="H321"/>
  <c r="K321"/>
  <c r="H322"/>
  <c r="K322"/>
  <c r="H323"/>
  <c r="K323"/>
  <c r="H324"/>
  <c r="K324"/>
  <c r="H325"/>
  <c r="K325"/>
  <c r="H326"/>
  <c r="K326"/>
  <c r="H327"/>
  <c r="K327"/>
  <c r="H328"/>
  <c r="K328"/>
  <c r="H329"/>
  <c r="K329"/>
  <c r="H330"/>
  <c r="K330"/>
  <c r="H331"/>
  <c r="K331"/>
  <c r="H332"/>
  <c r="K332"/>
  <c r="H333"/>
  <c r="K333"/>
  <c r="H334"/>
  <c r="K334"/>
  <c r="H335"/>
  <c r="K335"/>
  <c r="H336"/>
  <c r="K336"/>
  <c r="H337"/>
  <c r="K337"/>
  <c r="H338"/>
  <c r="K338"/>
  <c r="H339"/>
  <c r="K339"/>
  <c r="H340"/>
  <c r="K340"/>
  <c r="H341"/>
  <c r="K341"/>
  <c r="H342"/>
  <c r="K342"/>
  <c r="H343"/>
  <c r="K343"/>
  <c r="H344"/>
  <c r="K344"/>
  <c r="H345"/>
  <c r="K345"/>
  <c r="H346"/>
  <c r="K346"/>
  <c r="H347"/>
  <c r="K347"/>
  <c r="H348"/>
  <c r="K348"/>
  <c r="H349"/>
  <c r="K349"/>
  <c r="H350"/>
  <c r="K350"/>
  <c r="H351"/>
  <c r="K351"/>
  <c r="H352"/>
  <c r="K352"/>
  <c r="H353"/>
  <c r="K353"/>
  <c r="H354"/>
  <c r="K354"/>
  <c r="H355"/>
  <c r="K355"/>
  <c r="H356"/>
  <c r="K356"/>
  <c r="H357"/>
  <c r="K357"/>
  <c r="H358"/>
  <c r="K358"/>
  <c r="H359"/>
  <c r="K359"/>
  <c r="H360"/>
  <c r="K360"/>
  <c r="H361"/>
  <c r="K361"/>
  <c r="H362"/>
  <c r="K362"/>
  <c r="H363"/>
  <c r="K363"/>
  <c r="H364"/>
  <c r="K364"/>
  <c r="H365"/>
  <c r="K365"/>
  <c r="H366"/>
  <c r="K366"/>
  <c r="H367"/>
  <c r="K367"/>
  <c r="H368"/>
  <c r="K368"/>
  <c r="H369"/>
  <c r="K369"/>
  <c r="H370"/>
  <c r="K370"/>
  <c r="H371"/>
  <c r="K371"/>
  <c r="H372"/>
  <c r="K372"/>
  <c r="H373"/>
  <c r="K373"/>
  <c r="H374"/>
  <c r="K374"/>
  <c r="H375"/>
  <c r="K375"/>
  <c r="H376"/>
  <c r="K376"/>
  <c r="H377"/>
  <c r="K377"/>
  <c r="H378"/>
  <c r="K378"/>
  <c r="H379"/>
  <c r="K379"/>
  <c r="H380"/>
  <c r="K380"/>
  <c r="H381"/>
  <c r="K381"/>
  <c r="H382"/>
  <c r="K382"/>
  <c r="H383"/>
  <c r="K383"/>
  <c r="H384"/>
  <c r="K384"/>
  <c r="H385"/>
  <c r="K385"/>
  <c r="H386"/>
  <c r="K386"/>
  <c r="H387"/>
  <c r="K387"/>
  <c r="H388"/>
  <c r="K388"/>
  <c r="H389"/>
  <c r="K389"/>
  <c r="H390"/>
  <c r="K390"/>
  <c r="H391"/>
  <c r="K391"/>
  <c r="H392"/>
  <c r="K392"/>
  <c r="H393"/>
  <c r="K393"/>
  <c r="H394"/>
  <c r="K394"/>
  <c r="H395"/>
  <c r="K395"/>
  <c r="H396"/>
  <c r="K396"/>
  <c r="H397"/>
  <c r="K397"/>
  <c r="H398"/>
  <c r="K398"/>
  <c r="H399"/>
  <c r="K399"/>
  <c r="H400"/>
  <c r="K400"/>
  <c r="H401"/>
  <c r="K401"/>
  <c r="H402"/>
  <c r="K402"/>
  <c r="H403"/>
  <c r="K403"/>
  <c r="H404"/>
  <c r="K404"/>
  <c r="H405"/>
  <c r="K405"/>
  <c r="H406"/>
  <c r="K406"/>
  <c r="H407"/>
  <c r="K407"/>
  <c r="H408"/>
  <c r="K408"/>
  <c r="H409"/>
  <c r="K409"/>
  <c r="H410"/>
  <c r="K410"/>
  <c r="H411"/>
  <c r="K411"/>
  <c r="H412"/>
  <c r="K412"/>
  <c r="H413"/>
  <c r="K413"/>
  <c r="H414"/>
  <c r="K414"/>
  <c r="H415"/>
  <c r="K415"/>
  <c r="H416"/>
  <c r="K416"/>
  <c r="H417"/>
  <c r="K417"/>
  <c r="H418"/>
  <c r="K418"/>
  <c r="H419"/>
  <c r="K419"/>
  <c r="H420"/>
  <c r="K420"/>
  <c r="H421"/>
  <c r="K421"/>
  <c r="H422"/>
  <c r="K422"/>
  <c r="H423"/>
  <c r="K423"/>
  <c r="H424"/>
  <c r="K424"/>
  <c r="H425"/>
  <c r="K425"/>
  <c r="H426"/>
  <c r="K426"/>
  <c r="H427"/>
  <c r="K427"/>
  <c r="H428"/>
  <c r="K428"/>
  <c r="H429"/>
  <c r="K429"/>
  <c r="H430"/>
  <c r="K430"/>
  <c r="H431"/>
  <c r="K431"/>
  <c r="H432"/>
  <c r="K432"/>
  <c r="H433"/>
  <c r="K433"/>
  <c r="H434"/>
  <c r="K434"/>
  <c r="H435"/>
  <c r="K435"/>
  <c r="H436"/>
  <c r="K436"/>
  <c r="H437"/>
  <c r="K437"/>
  <c r="H438"/>
  <c r="K438"/>
  <c r="H439"/>
  <c r="K439"/>
  <c r="H440"/>
  <c r="K440"/>
  <c r="H441"/>
  <c r="K441"/>
  <c r="H442"/>
  <c r="K442"/>
  <c r="H443"/>
  <c r="K443"/>
  <c r="H444"/>
  <c r="K444"/>
  <c r="H445"/>
  <c r="K445"/>
  <c r="H446"/>
  <c r="K446"/>
  <c r="H447"/>
  <c r="K447"/>
  <c r="H448"/>
  <c r="K448"/>
  <c r="H449"/>
  <c r="K449"/>
  <c r="H450"/>
  <c r="K450"/>
  <c r="H451"/>
  <c r="K451"/>
  <c r="H452"/>
  <c r="K452"/>
  <c r="H453"/>
  <c r="K453"/>
  <c r="H454"/>
  <c r="K454"/>
  <c r="H455"/>
  <c r="K455"/>
  <c r="H456"/>
  <c r="K456"/>
  <c r="H457"/>
  <c r="K457"/>
  <c r="H458"/>
  <c r="K458"/>
  <c r="H459"/>
  <c r="K459"/>
  <c r="H460"/>
  <c r="K460"/>
  <c r="H461"/>
  <c r="K461"/>
  <c r="H462"/>
  <c r="K462"/>
  <c r="H463"/>
  <c r="K463"/>
  <c r="H464"/>
  <c r="K464"/>
  <c r="H465"/>
  <c r="K465"/>
  <c r="H466"/>
  <c r="K466"/>
  <c r="H467"/>
  <c r="K467"/>
  <c r="H468"/>
  <c r="K468"/>
  <c r="H469"/>
  <c r="K469"/>
  <c r="H470"/>
  <c r="K470"/>
  <c r="H471"/>
  <c r="K471"/>
  <c r="H472"/>
  <c r="K472"/>
  <c r="H473"/>
  <c r="K473"/>
  <c r="H474"/>
  <c r="K474"/>
  <c r="H475"/>
  <c r="K475"/>
  <c r="H476"/>
  <c r="K476"/>
  <c r="H477"/>
  <c r="K477"/>
  <c r="H478"/>
  <c r="K478"/>
  <c r="H479"/>
  <c r="K479"/>
  <c r="H480"/>
  <c r="K480"/>
  <c r="H481"/>
  <c r="K481"/>
  <c r="H482"/>
  <c r="K482"/>
  <c r="H483"/>
  <c r="K483"/>
  <c r="H484"/>
  <c r="K484"/>
  <c r="H485"/>
  <c r="K485"/>
  <c r="H486"/>
  <c r="K486"/>
  <c r="H487"/>
  <c r="K487"/>
  <c r="H488"/>
  <c r="K488"/>
  <c r="H489"/>
  <c r="K489"/>
  <c r="H490"/>
  <c r="K490"/>
  <c r="H491"/>
  <c r="K491"/>
  <c r="H492"/>
  <c r="K492"/>
  <c r="H493"/>
  <c r="K493"/>
  <c r="H494"/>
  <c r="K494"/>
  <c r="H495"/>
  <c r="K495"/>
  <c r="H496"/>
  <c r="K496"/>
  <c r="H497"/>
  <c r="K497"/>
  <c r="H498"/>
  <c r="K498"/>
  <c r="H499"/>
  <c r="K499"/>
  <c r="H500"/>
  <c r="K500"/>
  <c r="H501"/>
  <c r="K501"/>
  <c r="H502"/>
  <c r="K502"/>
  <c r="H503"/>
  <c r="K503"/>
  <c r="H504"/>
  <c r="K504"/>
  <c r="H505"/>
  <c r="K505"/>
  <c r="H506"/>
  <c r="K506"/>
  <c r="H507"/>
  <c r="K507"/>
  <c r="H508"/>
  <c r="K508"/>
  <c r="H509"/>
  <c r="K509"/>
  <c r="H510"/>
  <c r="K510"/>
  <c r="H511"/>
  <c r="K511"/>
  <c r="H512"/>
  <c r="K512"/>
  <c r="H513"/>
  <c r="K513"/>
  <c r="H514"/>
  <c r="K514"/>
  <c r="H515"/>
  <c r="K515"/>
  <c r="H516"/>
  <c r="K516"/>
  <c r="H517"/>
  <c r="K517"/>
  <c r="H518"/>
  <c r="K518"/>
  <c r="H519"/>
  <c r="K519"/>
  <c r="H520"/>
  <c r="K520"/>
  <c r="H521"/>
  <c r="K521"/>
  <c r="H522"/>
  <c r="K522"/>
  <c r="H523"/>
  <c r="K523"/>
  <c r="H524"/>
  <c r="K524"/>
  <c r="H525"/>
  <c r="K525"/>
  <c r="H526"/>
  <c r="K526"/>
  <c r="H527"/>
  <c r="K527"/>
  <c r="H528"/>
  <c r="K528"/>
  <c r="H529"/>
  <c r="K529"/>
  <c r="H530"/>
  <c r="K530"/>
  <c r="H531"/>
  <c r="K531"/>
  <c r="H532"/>
  <c r="K532"/>
  <c r="H533"/>
  <c r="K533"/>
  <c r="H534"/>
  <c r="K534"/>
  <c r="H535"/>
  <c r="K535"/>
  <c r="H536"/>
  <c r="K536"/>
  <c r="H537"/>
  <c r="K537"/>
  <c r="H538"/>
  <c r="K538"/>
  <c r="H539"/>
  <c r="K539"/>
  <c r="H540"/>
  <c r="K540"/>
  <c r="H541"/>
  <c r="K541"/>
  <c r="H542"/>
  <c r="K542"/>
  <c r="H543"/>
  <c r="K543"/>
  <c r="H544"/>
  <c r="K544"/>
  <c r="H545"/>
  <c r="K545"/>
  <c r="H546"/>
  <c r="K546"/>
  <c r="H547"/>
  <c r="K547"/>
  <c r="H548"/>
  <c r="K548"/>
  <c r="H549"/>
  <c r="K549"/>
  <c r="H550"/>
  <c r="K550"/>
  <c r="H551"/>
  <c r="K551"/>
  <c r="H552"/>
  <c r="K552"/>
  <c r="H553"/>
  <c r="K553"/>
  <c r="H554"/>
  <c r="K554"/>
  <c r="H555"/>
  <c r="K555"/>
  <c r="H556"/>
  <c r="K556"/>
  <c r="H557"/>
  <c r="K557"/>
  <c r="H558"/>
  <c r="K558"/>
  <c r="H559"/>
  <c r="K559"/>
  <c r="H560"/>
  <c r="K560"/>
  <c r="H561"/>
  <c r="K561"/>
  <c r="H562"/>
  <c r="K562"/>
  <c r="H563"/>
  <c r="K563"/>
  <c r="H564"/>
  <c r="K564"/>
  <c r="H565"/>
  <c r="K565"/>
  <c r="H566"/>
  <c r="K566"/>
  <c r="H567"/>
  <c r="K567"/>
  <c r="H568"/>
  <c r="K568"/>
  <c r="H569"/>
  <c r="K569"/>
  <c r="H570"/>
  <c r="K570"/>
  <c r="H571"/>
  <c r="K571"/>
  <c r="H572"/>
  <c r="K572"/>
  <c r="H573"/>
  <c r="K573"/>
  <c r="H574"/>
  <c r="K574"/>
  <c r="H575"/>
  <c r="K575"/>
  <c r="H576"/>
  <c r="K576"/>
  <c r="H577"/>
  <c r="K577"/>
  <c r="H578"/>
  <c r="K578"/>
  <c r="H579"/>
  <c r="K579"/>
  <c r="H580"/>
  <c r="K580"/>
  <c r="H581"/>
  <c r="K581"/>
  <c r="H582"/>
  <c r="K582"/>
  <c r="H583"/>
  <c r="K583"/>
  <c r="H584"/>
  <c r="K584"/>
  <c r="H585"/>
  <c r="K585"/>
  <c r="H586"/>
  <c r="K586"/>
  <c r="H587"/>
  <c r="K587"/>
  <c r="H588"/>
  <c r="K588"/>
  <c r="H589"/>
  <c r="K589"/>
  <c r="H590"/>
  <c r="K590"/>
  <c r="H591"/>
  <c r="K591"/>
  <c r="H592"/>
  <c r="K592"/>
  <c r="H593"/>
  <c r="K593"/>
  <c r="H594"/>
  <c r="K594"/>
  <c r="H595"/>
  <c r="K595"/>
  <c r="H596"/>
  <c r="K596"/>
  <c r="H597"/>
  <c r="K597"/>
  <c r="H598"/>
  <c r="K598"/>
  <c r="H599"/>
  <c r="K599"/>
  <c r="H600"/>
  <c r="K600"/>
  <c r="H601"/>
  <c r="K601"/>
  <c r="H602"/>
  <c r="K602"/>
  <c r="H603"/>
  <c r="K603"/>
  <c r="H604"/>
  <c r="K604"/>
  <c r="H605"/>
  <c r="K605"/>
  <c r="H606"/>
  <c r="K606"/>
  <c r="H607"/>
  <c r="K607"/>
  <c r="H608"/>
  <c r="K608"/>
  <c r="H609"/>
  <c r="K609"/>
  <c r="H610"/>
  <c r="K610"/>
  <c r="H611"/>
  <c r="K611"/>
  <c r="H612"/>
  <c r="K612"/>
  <c r="H613"/>
  <c r="K613"/>
  <c r="H614"/>
  <c r="K614"/>
  <c r="H615"/>
  <c r="K615"/>
  <c r="H616"/>
  <c r="K616"/>
  <c r="H617"/>
  <c r="K617"/>
  <c r="H618"/>
  <c r="K618"/>
  <c r="H619"/>
  <c r="K619"/>
  <c r="H620"/>
  <c r="K620"/>
  <c r="H621"/>
  <c r="K621"/>
  <c r="H622"/>
  <c r="K622"/>
  <c r="H623"/>
  <c r="K623"/>
  <c r="H624"/>
  <c r="K624"/>
  <c r="H625"/>
  <c r="K625"/>
  <c r="H626"/>
  <c r="K626"/>
  <c r="H627"/>
  <c r="K627"/>
  <c r="H628"/>
  <c r="K628"/>
  <c r="H629"/>
  <c r="K629"/>
  <c r="H630"/>
  <c r="K630"/>
  <c r="H631"/>
  <c r="K631"/>
  <c r="H632"/>
  <c r="K632"/>
  <c r="H633"/>
  <c r="K633"/>
  <c r="H634"/>
  <c r="K634"/>
  <c r="H635"/>
  <c r="K635"/>
  <c r="H636"/>
  <c r="K636"/>
  <c r="H637"/>
  <c r="K637"/>
  <c r="H638"/>
  <c r="K638"/>
  <c r="H639"/>
  <c r="K639"/>
  <c r="H640"/>
  <c r="K640"/>
  <c r="H641"/>
  <c r="K641"/>
  <c r="H642"/>
  <c r="K642"/>
  <c r="H643"/>
  <c r="K643"/>
  <c r="H644"/>
  <c r="K644"/>
  <c r="H645"/>
  <c r="K645"/>
  <c r="H646"/>
  <c r="K646"/>
  <c r="H647"/>
  <c r="K647"/>
  <c r="H648"/>
  <c r="K648"/>
  <c r="H649"/>
  <c r="K649"/>
  <c r="H650"/>
  <c r="K650"/>
  <c r="H651"/>
  <c r="K651"/>
  <c r="H652"/>
  <c r="K652"/>
  <c r="H653"/>
  <c r="K653"/>
  <c r="H654"/>
  <c r="K654"/>
  <c r="H655"/>
  <c r="K655"/>
  <c r="H656"/>
  <c r="K656"/>
  <c r="H657"/>
  <c r="K657"/>
  <c r="H658"/>
  <c r="K658"/>
  <c r="H659"/>
  <c r="K659"/>
  <c r="H660"/>
  <c r="K660"/>
  <c r="H661"/>
  <c r="K661"/>
  <c r="H662"/>
  <c r="K662"/>
  <c r="H663"/>
  <c r="K663"/>
  <c r="H664"/>
  <c r="K664"/>
  <c r="H665"/>
  <c r="K665"/>
  <c r="H666"/>
  <c r="K666"/>
  <c r="H667"/>
  <c r="K667"/>
  <c r="H668"/>
  <c r="K668"/>
  <c r="H669"/>
  <c r="K669"/>
  <c r="H670"/>
  <c r="K670"/>
  <c r="H671"/>
  <c r="K671"/>
  <c r="H672"/>
  <c r="K672"/>
  <c r="H673"/>
  <c r="K673"/>
  <c r="H674"/>
  <c r="K674"/>
  <c r="H675"/>
  <c r="K675"/>
  <c r="H676"/>
  <c r="K676"/>
  <c r="H677"/>
  <c r="K677"/>
  <c r="H678"/>
  <c r="K678"/>
  <c r="H679"/>
  <c r="K679"/>
  <c r="H680"/>
  <c r="K680"/>
  <c r="H681"/>
  <c r="K681"/>
  <c r="H682"/>
  <c r="K682"/>
  <c r="H683"/>
  <c r="K683"/>
  <c r="H684"/>
  <c r="K684"/>
  <c r="H685"/>
  <c r="K685"/>
  <c r="H686"/>
  <c r="K686"/>
  <c r="H687"/>
  <c r="K687"/>
  <c r="H688"/>
  <c r="K688"/>
  <c r="H689"/>
  <c r="K689"/>
  <c r="H690"/>
  <c r="K690"/>
  <c r="H691"/>
  <c r="K691"/>
  <c r="H692"/>
  <c r="K692"/>
  <c r="H693"/>
  <c r="K693"/>
  <c r="H694"/>
  <c r="K694"/>
  <c r="H695"/>
  <c r="K695"/>
  <c r="H696"/>
  <c r="K696"/>
  <c r="H697"/>
  <c r="K697"/>
  <c r="H698"/>
  <c r="K698"/>
  <c r="H699"/>
  <c r="K699"/>
  <c r="H700"/>
  <c r="K700"/>
  <c r="H701"/>
  <c r="K701"/>
  <c r="H702"/>
  <c r="K702"/>
  <c r="H703"/>
  <c r="K703"/>
  <c r="H704"/>
  <c r="K704"/>
  <c r="H705"/>
  <c r="K705"/>
  <c r="H706"/>
  <c r="K706"/>
  <c r="H707"/>
  <c r="K707"/>
  <c r="H708"/>
  <c r="K708"/>
  <c r="H709"/>
  <c r="K709"/>
  <c r="H710"/>
  <c r="K710"/>
  <c r="H711"/>
  <c r="K711"/>
  <c r="H712"/>
  <c r="K712"/>
  <c r="H713"/>
  <c r="K713"/>
  <c r="H714"/>
  <c r="K714"/>
  <c r="H715"/>
  <c r="K715"/>
  <c r="H716"/>
  <c r="K716"/>
  <c r="H717"/>
  <c r="K717"/>
  <c r="H718"/>
  <c r="K718"/>
  <c r="H719"/>
  <c r="K719"/>
  <c r="H720"/>
  <c r="K720"/>
  <c r="H721"/>
  <c r="K721"/>
  <c r="H722"/>
  <c r="K722"/>
  <c r="H723"/>
  <c r="K723"/>
  <c r="H724"/>
  <c r="K724"/>
  <c r="H725"/>
  <c r="K725"/>
  <c r="H726"/>
  <c r="K726"/>
  <c r="H727"/>
  <c r="K727"/>
  <c r="H728"/>
  <c r="K728"/>
  <c r="H729"/>
  <c r="K729"/>
  <c r="H730"/>
  <c r="K730"/>
  <c r="H731"/>
  <c r="K731"/>
  <c r="H732"/>
  <c r="K732"/>
  <c r="H733"/>
  <c r="K733"/>
  <c r="H734"/>
  <c r="K734"/>
  <c r="H735"/>
  <c r="K735"/>
  <c r="H736"/>
  <c r="K736"/>
  <c r="H737"/>
  <c r="K737"/>
  <c r="H738"/>
  <c r="K738"/>
  <c r="H739"/>
  <c r="K739"/>
  <c r="H740"/>
  <c r="K740"/>
  <c r="H741"/>
  <c r="K741"/>
  <c r="H742"/>
  <c r="K742"/>
  <c r="H743"/>
  <c r="K743"/>
  <c r="H744"/>
  <c r="K744"/>
  <c r="H745"/>
  <c r="K745"/>
  <c r="H746"/>
  <c r="K746"/>
  <c r="H747"/>
  <c r="K747"/>
  <c r="H748"/>
  <c r="K748"/>
  <c r="H749"/>
  <c r="K749"/>
  <c r="H750"/>
  <c r="K750"/>
  <c r="H751"/>
  <c r="K751"/>
  <c r="H752"/>
  <c r="K752"/>
  <c r="H753"/>
  <c r="K753"/>
  <c r="H754"/>
  <c r="K754"/>
  <c r="H755"/>
  <c r="K755"/>
  <c r="H756"/>
  <c r="K756"/>
  <c r="H757"/>
  <c r="K757"/>
  <c r="H758"/>
  <c r="K758"/>
  <c r="H759"/>
  <c r="K759"/>
  <c r="H760"/>
  <c r="K760"/>
  <c r="H761"/>
  <c r="K761"/>
  <c r="H762"/>
  <c r="K762"/>
  <c r="H763"/>
  <c r="K763"/>
  <c r="H764"/>
  <c r="K764"/>
  <c r="H765"/>
  <c r="K765"/>
  <c r="H766"/>
  <c r="K766"/>
  <c r="H767"/>
  <c r="K767"/>
  <c r="H768"/>
  <c r="K768"/>
  <c r="H769"/>
  <c r="K769"/>
  <c r="H770"/>
  <c r="K770"/>
  <c r="H771"/>
  <c r="K771"/>
  <c r="H772"/>
  <c r="K772"/>
  <c r="H773"/>
  <c r="K773"/>
  <c r="H774"/>
  <c r="K774"/>
  <c r="H775"/>
  <c r="K775"/>
  <c r="H776"/>
  <c r="K776"/>
  <c r="H777"/>
  <c r="K777"/>
  <c r="H778"/>
  <c r="K778"/>
  <c r="H779"/>
  <c r="K779"/>
  <c r="H780"/>
  <c r="K780"/>
  <c r="H781"/>
  <c r="K781"/>
  <c r="H782"/>
  <c r="K782"/>
  <c r="H783"/>
  <c r="K783"/>
  <c r="H784"/>
  <c r="K784"/>
  <c r="H785"/>
  <c r="K785"/>
  <c r="H786"/>
  <c r="K786"/>
  <c r="H787"/>
  <c r="K787"/>
  <c r="H788"/>
  <c r="K788"/>
  <c r="H789"/>
  <c r="K789"/>
  <c r="H790"/>
  <c r="K790"/>
  <c r="H791"/>
  <c r="K791"/>
  <c r="H792"/>
  <c r="K792"/>
  <c r="H793"/>
  <c r="K793"/>
  <c r="H794"/>
  <c r="K794"/>
  <c r="H795"/>
  <c r="K795"/>
  <c r="H796"/>
  <c r="K796"/>
  <c r="H797"/>
  <c r="K797"/>
  <c r="H798"/>
  <c r="K798"/>
  <c r="H799"/>
  <c r="K799"/>
  <c r="H800"/>
  <c r="K800"/>
  <c r="H801"/>
  <c r="K801"/>
  <c r="H802"/>
  <c r="K802"/>
  <c r="H803"/>
  <c r="K803"/>
  <c r="H804"/>
  <c r="K804"/>
  <c r="H805"/>
  <c r="K805"/>
  <c r="H806"/>
  <c r="K806"/>
  <c r="H807"/>
  <c r="K807"/>
  <c r="H808"/>
  <c r="K808"/>
  <c r="H809"/>
  <c r="K809"/>
  <c r="H810"/>
  <c r="K810"/>
  <c r="H811"/>
  <c r="K811"/>
  <c r="H812"/>
  <c r="K812"/>
  <c r="H813"/>
  <c r="K813"/>
  <c r="H814"/>
  <c r="K814"/>
  <c r="H815"/>
  <c r="K815"/>
  <c r="H816"/>
  <c r="K816"/>
  <c r="H817"/>
  <c r="K817"/>
  <c r="H818"/>
  <c r="K818"/>
  <c r="H819"/>
  <c r="K819"/>
  <c r="H820"/>
  <c r="K820"/>
  <c r="H821"/>
  <c r="K821"/>
  <c r="H822"/>
  <c r="K822"/>
  <c r="H823"/>
  <c r="K823"/>
  <c r="H824"/>
  <c r="K824"/>
  <c r="H825"/>
  <c r="K825"/>
  <c r="H826"/>
  <c r="K826"/>
  <c r="H827"/>
  <c r="K827"/>
  <c r="H828"/>
  <c r="K828"/>
  <c r="H829"/>
  <c r="K829"/>
  <c r="H830"/>
  <c r="K830"/>
  <c r="H831"/>
  <c r="K831"/>
  <c r="H832"/>
  <c r="K832"/>
  <c r="H833"/>
  <c r="K833"/>
  <c r="H834"/>
  <c r="K834"/>
  <c r="H835"/>
  <c r="K835"/>
  <c r="H836"/>
  <c r="K836"/>
  <c r="H837"/>
  <c r="K837"/>
  <c r="H838"/>
  <c r="K838"/>
  <c r="H839"/>
  <c r="K839"/>
  <c r="H840"/>
  <c r="K840"/>
  <c r="H4" i="11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173"/>
  <c r="K173"/>
  <c r="H174"/>
  <c r="K174"/>
  <c r="H175"/>
  <c r="K175"/>
  <c r="H176"/>
  <c r="K176"/>
  <c r="H177"/>
  <c r="K177"/>
  <c r="H178"/>
  <c r="K178"/>
  <c r="H179"/>
  <c r="K179"/>
  <c r="H180"/>
  <c r="K180"/>
  <c r="H4" i="10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173"/>
  <c r="K173"/>
  <c r="H174"/>
  <c r="K174"/>
  <c r="H175"/>
  <c r="K175"/>
  <c r="H176"/>
  <c r="K176"/>
  <c r="H177"/>
  <c r="K177"/>
  <c r="H178"/>
  <c r="K178"/>
  <c r="H179"/>
  <c r="K179"/>
  <c r="H180"/>
  <c r="K180"/>
  <c r="H5" i="8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173"/>
  <c r="K173"/>
  <c r="H174"/>
  <c r="K174"/>
  <c r="H175"/>
  <c r="K175"/>
  <c r="H176"/>
  <c r="K176"/>
  <c r="H177"/>
  <c r="K177"/>
  <c r="H178"/>
  <c r="K178"/>
  <c r="H179"/>
  <c r="K179"/>
  <c r="H180"/>
  <c r="K180"/>
  <c r="H181"/>
  <c r="K181"/>
  <c r="H182"/>
  <c r="K182"/>
  <c r="H183"/>
  <c r="K183"/>
  <c r="H184"/>
  <c r="K184"/>
  <c r="H185"/>
  <c r="K185"/>
  <c r="H186"/>
  <c r="K186"/>
  <c r="H187"/>
  <c r="K187"/>
  <c r="H188"/>
  <c r="K188"/>
  <c r="H189"/>
  <c r="K189"/>
  <c r="H190"/>
  <c r="K190"/>
  <c r="H191"/>
  <c r="K191"/>
  <c r="H192"/>
  <c r="K192"/>
  <c r="H193"/>
  <c r="K193"/>
  <c r="H194"/>
  <c r="K194"/>
  <c r="H195"/>
  <c r="K195"/>
  <c r="H196"/>
  <c r="K196"/>
  <c r="H197"/>
  <c r="K197"/>
  <c r="H198"/>
  <c r="K198"/>
  <c r="H199"/>
  <c r="K199"/>
  <c r="H200"/>
  <c r="K200"/>
  <c r="H201"/>
  <c r="K201"/>
  <c r="H202"/>
  <c r="K202"/>
  <c r="H203"/>
  <c r="K203"/>
  <c r="H204"/>
  <c r="K204"/>
  <c r="H205"/>
  <c r="K205"/>
  <c r="H206"/>
  <c r="K206"/>
  <c r="H207"/>
  <c r="K207"/>
  <c r="H208"/>
  <c r="K208"/>
  <c r="H209"/>
  <c r="K209"/>
  <c r="H210"/>
  <c r="K210"/>
  <c r="H211"/>
  <c r="K211"/>
  <c r="H212"/>
  <c r="K212"/>
  <c r="H213"/>
  <c r="K213"/>
  <c r="H214"/>
  <c r="K214"/>
  <c r="H215"/>
  <c r="K215"/>
  <c r="H216"/>
  <c r="K216"/>
  <c r="H217"/>
  <c r="K217"/>
  <c r="H218"/>
  <c r="K218"/>
  <c r="H219"/>
  <c r="K219"/>
  <c r="H220"/>
  <c r="K220"/>
  <c r="H221"/>
  <c r="K221"/>
  <c r="H222"/>
  <c r="K222"/>
  <c r="H223"/>
  <c r="K223"/>
  <c r="H224"/>
  <c r="K224"/>
  <c r="H225"/>
  <c r="K225"/>
  <c r="H226"/>
  <c r="K226"/>
  <c r="H227"/>
  <c r="K227"/>
  <c r="H228"/>
  <c r="K228"/>
  <c r="H229"/>
  <c r="K229"/>
  <c r="H230"/>
  <c r="K230"/>
  <c r="H231"/>
  <c r="K231"/>
  <c r="H232"/>
  <c r="K232"/>
  <c r="H233"/>
  <c r="K233"/>
  <c r="H234"/>
  <c r="K234"/>
  <c r="H235"/>
  <c r="K235"/>
  <c r="H236"/>
  <c r="K236"/>
  <c r="H237"/>
  <c r="K237"/>
  <c r="H238"/>
  <c r="K238"/>
  <c r="H239"/>
  <c r="K239"/>
  <c r="H240"/>
  <c r="K240"/>
  <c r="H241"/>
  <c r="K241"/>
  <c r="H242"/>
  <c r="K242"/>
  <c r="H243"/>
  <c r="K243"/>
  <c r="H244"/>
  <c r="K244"/>
  <c r="H245"/>
  <c r="K245"/>
  <c r="H246"/>
  <c r="K246"/>
  <c r="H247"/>
  <c r="K247"/>
  <c r="H248"/>
  <c r="K248"/>
  <c r="H249"/>
  <c r="K249"/>
  <c r="H250"/>
  <c r="K250"/>
  <c r="H251"/>
  <c r="K251"/>
  <c r="H252"/>
  <c r="K252"/>
  <c r="H253"/>
  <c r="K253"/>
  <c r="H254"/>
  <c r="K254"/>
  <c r="H255"/>
  <c r="K255"/>
  <c r="H256"/>
  <c r="K256"/>
  <c r="H257"/>
  <c r="K257"/>
  <c r="H258"/>
  <c r="K258"/>
  <c r="H259"/>
  <c r="K259"/>
  <c r="H260"/>
  <c r="K260"/>
  <c r="H261"/>
  <c r="K261"/>
  <c r="H262"/>
  <c r="K262"/>
  <c r="H263"/>
  <c r="K263"/>
  <c r="H264"/>
  <c r="K264"/>
  <c r="H265"/>
  <c r="K265"/>
  <c r="H266"/>
  <c r="K266"/>
  <c r="H267"/>
  <c r="K267"/>
  <c r="H268"/>
  <c r="K268"/>
  <c r="H269"/>
  <c r="K269"/>
  <c r="H270"/>
  <c r="K270"/>
  <c r="H271"/>
  <c r="K271"/>
  <c r="H272"/>
  <c r="K272"/>
  <c r="H273"/>
  <c r="K273"/>
  <c r="H274"/>
  <c r="K274"/>
  <c r="H275"/>
  <c r="K275"/>
  <c r="H276"/>
  <c r="K276"/>
  <c r="H277"/>
  <c r="K277"/>
  <c r="H278"/>
  <c r="K278"/>
  <c r="H279"/>
  <c r="K279"/>
  <c r="H280"/>
  <c r="K280"/>
  <c r="H281"/>
  <c r="K281"/>
  <c r="H282"/>
  <c r="K282"/>
  <c r="H283"/>
  <c r="K283"/>
  <c r="H284"/>
  <c r="K284"/>
  <c r="H285"/>
  <c r="K285"/>
  <c r="H286"/>
  <c r="K286"/>
  <c r="H287"/>
  <c r="K287"/>
  <c r="H288"/>
  <c r="K288"/>
  <c r="H289"/>
  <c r="K289"/>
  <c r="H290"/>
  <c r="K290"/>
  <c r="H291"/>
  <c r="K291"/>
  <c r="H292"/>
  <c r="K292"/>
  <c r="H293"/>
  <c r="K293"/>
  <c r="H294"/>
  <c r="K294"/>
  <c r="H295"/>
  <c r="K295"/>
  <c r="H296"/>
  <c r="K296"/>
  <c r="H297"/>
  <c r="K297"/>
  <c r="H298"/>
  <c r="K298"/>
  <c r="H299"/>
  <c r="K299"/>
  <c r="H300"/>
  <c r="K300"/>
  <c r="H301"/>
  <c r="K301"/>
  <c r="H302"/>
  <c r="K302"/>
  <c r="H303"/>
  <c r="K303"/>
  <c r="H304"/>
  <c r="K304"/>
  <c r="H305"/>
  <c r="K305"/>
  <c r="H306"/>
  <c r="K306"/>
  <c r="H307"/>
  <c r="K307"/>
  <c r="H308"/>
  <c r="K308"/>
  <c r="H309"/>
  <c r="K309"/>
  <c r="H310"/>
  <c r="K310"/>
  <c r="H311"/>
  <c r="K311"/>
  <c r="H312"/>
  <c r="K312"/>
  <c r="H313"/>
  <c r="K313"/>
  <c r="H314"/>
  <c r="K314"/>
  <c r="H315"/>
  <c r="K315"/>
  <c r="H316"/>
  <c r="K316"/>
  <c r="H317"/>
  <c r="K317"/>
  <c r="H318"/>
  <c r="K318"/>
  <c r="H319"/>
  <c r="K319"/>
  <c r="H320"/>
  <c r="K320"/>
  <c r="H321"/>
  <c r="K321"/>
  <c r="H322"/>
  <c r="K322"/>
  <c r="H323"/>
  <c r="K323"/>
  <c r="H324"/>
  <c r="K324"/>
  <c r="H325"/>
  <c r="K325"/>
  <c r="H326"/>
  <c r="K326"/>
  <c r="H327"/>
  <c r="K327"/>
  <c r="H328"/>
  <c r="K328"/>
  <c r="H329"/>
  <c r="K329"/>
  <c r="H330"/>
  <c r="K330"/>
  <c r="H331"/>
  <c r="K331"/>
  <c r="H332"/>
  <c r="K332"/>
  <c r="H333"/>
  <c r="K333"/>
  <c r="H334"/>
  <c r="K334"/>
  <c r="H335"/>
  <c r="K335"/>
  <c r="H336"/>
  <c r="K336"/>
  <c r="H337"/>
  <c r="K337"/>
  <c r="H338"/>
  <c r="K338"/>
  <c r="H339"/>
  <c r="K339"/>
  <c r="H340"/>
  <c r="K340"/>
  <c r="H341"/>
  <c r="K341"/>
  <c r="H4" i="7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173"/>
  <c r="K173"/>
  <c r="H174"/>
  <c r="K174"/>
  <c r="H175"/>
  <c r="K175"/>
  <c r="H176"/>
  <c r="K176"/>
  <c r="H177"/>
  <c r="K177"/>
  <c r="H178"/>
  <c r="K178"/>
  <c r="H179"/>
  <c r="K179"/>
  <c r="H180"/>
  <c r="K180"/>
  <c r="H181"/>
  <c r="K181"/>
  <c r="H182"/>
  <c r="K182"/>
  <c r="H183"/>
  <c r="K183"/>
  <c r="H184"/>
  <c r="K184"/>
  <c r="H185"/>
  <c r="K185"/>
  <c r="H186"/>
  <c r="K186"/>
  <c r="H187"/>
  <c r="K187"/>
  <c r="H188"/>
  <c r="K188"/>
  <c r="H189"/>
  <c r="K189"/>
  <c r="H190"/>
  <c r="K190"/>
  <c r="H191"/>
  <c r="K191"/>
  <c r="H192"/>
  <c r="K192"/>
  <c r="H193"/>
  <c r="K193"/>
  <c r="H194"/>
  <c r="K194"/>
  <c r="H195"/>
  <c r="K195"/>
  <c r="H196"/>
  <c r="K196"/>
  <c r="H197"/>
  <c r="K197"/>
  <c r="H198"/>
  <c r="K198"/>
  <c r="H199"/>
  <c r="K199"/>
  <c r="H200"/>
  <c r="K200"/>
  <c r="H201"/>
  <c r="K201"/>
  <c r="H202"/>
  <c r="K202"/>
  <c r="H203"/>
  <c r="K203"/>
  <c r="H204"/>
  <c r="K204"/>
  <c r="H205"/>
  <c r="K205"/>
  <c r="H206"/>
  <c r="K206"/>
  <c r="H207"/>
  <c r="K207"/>
  <c r="H208"/>
  <c r="K208"/>
  <c r="H209"/>
  <c r="K209"/>
  <c r="H210"/>
  <c r="K210"/>
  <c r="H211"/>
  <c r="K211"/>
  <c r="H212"/>
  <c r="K212"/>
  <c r="H213"/>
  <c r="K213"/>
  <c r="H214"/>
  <c r="K214"/>
  <c r="H215"/>
  <c r="K215"/>
  <c r="H216"/>
  <c r="K216"/>
  <c r="H217"/>
  <c r="K217"/>
  <c r="H218"/>
  <c r="K218"/>
  <c r="H219"/>
  <c r="K219"/>
  <c r="H220"/>
  <c r="K220"/>
  <c r="H221"/>
  <c r="K221"/>
  <c r="H222"/>
  <c r="K222"/>
  <c r="H223"/>
  <c r="K223"/>
  <c r="H224"/>
  <c r="K224"/>
  <c r="H225"/>
  <c r="K225"/>
  <c r="H226"/>
  <c r="K226"/>
  <c r="H227"/>
  <c r="K227"/>
  <c r="H228"/>
  <c r="K228"/>
  <c r="H229"/>
  <c r="K229"/>
  <c r="H230"/>
  <c r="K230"/>
  <c r="H231"/>
  <c r="K231"/>
  <c r="H232"/>
  <c r="K232"/>
  <c r="H233"/>
  <c r="K233"/>
  <c r="H234"/>
  <c r="K234"/>
  <c r="H235"/>
  <c r="K235"/>
  <c r="H236"/>
  <c r="K236"/>
  <c r="H237"/>
  <c r="K237"/>
  <c r="H238"/>
  <c r="K238"/>
  <c r="H239"/>
  <c r="K239"/>
  <c r="H240"/>
  <c r="K240"/>
  <c r="H241"/>
  <c r="K241"/>
  <c r="H242"/>
  <c r="K242"/>
  <c r="H243"/>
  <c r="K243"/>
  <c r="H244"/>
  <c r="K244"/>
  <c r="H245"/>
  <c r="K245"/>
  <c r="H246"/>
  <c r="K246"/>
  <c r="H247"/>
  <c r="K247"/>
  <c r="H248"/>
  <c r="K248"/>
  <c r="H249"/>
  <c r="K249"/>
  <c r="H250"/>
  <c r="K250"/>
  <c r="H251"/>
  <c r="K251"/>
  <c r="H252"/>
  <c r="K252"/>
  <c r="H253"/>
  <c r="K253"/>
  <c r="H254"/>
  <c r="K254"/>
  <c r="H255"/>
  <c r="K255"/>
  <c r="H256"/>
  <c r="K256"/>
  <c r="H257"/>
  <c r="K257"/>
  <c r="H258"/>
  <c r="K258"/>
  <c r="H259"/>
  <c r="K259"/>
  <c r="H260"/>
  <c r="K260"/>
  <c r="H261"/>
  <c r="K261"/>
  <c r="H262"/>
  <c r="K262"/>
  <c r="H263"/>
  <c r="K263"/>
  <c r="H264"/>
  <c r="K264"/>
  <c r="H265"/>
  <c r="K265"/>
  <c r="H266"/>
  <c r="K266"/>
  <c r="H267"/>
  <c r="K267"/>
  <c r="H268"/>
  <c r="K268"/>
  <c r="H269"/>
  <c r="K269"/>
  <c r="H270"/>
  <c r="K270"/>
  <c r="H271"/>
  <c r="K271"/>
  <c r="H272"/>
  <c r="K272"/>
  <c r="H273"/>
  <c r="K273"/>
  <c r="H274"/>
  <c r="K274"/>
  <c r="H275"/>
  <c r="K275"/>
  <c r="H276"/>
  <c r="K276"/>
  <c r="H277"/>
  <c r="K277"/>
  <c r="H278"/>
  <c r="K278"/>
  <c r="H279"/>
  <c r="K279"/>
  <c r="H280"/>
  <c r="K280"/>
  <c r="H281"/>
  <c r="K281"/>
  <c r="H282"/>
  <c r="K282"/>
  <c r="H283"/>
  <c r="K283"/>
  <c r="H284"/>
  <c r="K284"/>
  <c r="H285"/>
  <c r="K285"/>
  <c r="H286"/>
  <c r="K286"/>
  <c r="H287"/>
  <c r="K287"/>
  <c r="H288"/>
  <c r="K288"/>
  <c r="H289"/>
  <c r="K289"/>
  <c r="H290"/>
  <c r="K290"/>
  <c r="H291"/>
  <c r="K291"/>
  <c r="H292"/>
  <c r="K292"/>
  <c r="H293"/>
  <c r="K293"/>
  <c r="H294"/>
  <c r="K294"/>
  <c r="H295"/>
  <c r="K295"/>
  <c r="H296"/>
  <c r="K296"/>
  <c r="H297"/>
  <c r="K297"/>
  <c r="H298"/>
  <c r="K298"/>
  <c r="H299"/>
  <c r="K299"/>
  <c r="H300"/>
  <c r="K300"/>
  <c r="H301"/>
  <c r="K301"/>
  <c r="H302"/>
  <c r="K302"/>
  <c r="H303"/>
  <c r="K303"/>
  <c r="H304"/>
  <c r="K304"/>
  <c r="H305"/>
  <c r="K305"/>
  <c r="H306"/>
  <c r="K306"/>
  <c r="H307"/>
  <c r="K307"/>
  <c r="H308"/>
  <c r="K308"/>
  <c r="H309"/>
  <c r="K309"/>
  <c r="H310"/>
  <c r="K310"/>
  <c r="H311"/>
  <c r="K311"/>
  <c r="H312"/>
  <c r="K312"/>
  <c r="H313"/>
  <c r="K313"/>
  <c r="H314"/>
  <c r="K314"/>
  <c r="H315"/>
  <c r="K315"/>
  <c r="H316"/>
  <c r="K316"/>
  <c r="H317"/>
  <c r="K317"/>
  <c r="H318"/>
  <c r="K318"/>
  <c r="H319"/>
  <c r="K319"/>
  <c r="H320"/>
  <c r="K320"/>
  <c r="H321"/>
  <c r="K321"/>
  <c r="H322"/>
  <c r="K322"/>
  <c r="H323"/>
  <c r="K323"/>
  <c r="H324"/>
  <c r="K324"/>
  <c r="H325"/>
  <c r="K325"/>
  <c r="H326"/>
  <c r="K326"/>
  <c r="H327"/>
  <c r="K327"/>
  <c r="H328"/>
  <c r="K328"/>
  <c r="H329"/>
  <c r="K329"/>
  <c r="H330"/>
  <c r="K330"/>
  <c r="H331"/>
  <c r="K331"/>
  <c r="H332"/>
  <c r="K332"/>
  <c r="H333"/>
  <c r="K333"/>
  <c r="H334"/>
  <c r="K334"/>
  <c r="H335"/>
  <c r="K335"/>
  <c r="H336"/>
  <c r="K336"/>
  <c r="H337"/>
  <c r="K337"/>
  <c r="H338"/>
  <c r="K338"/>
  <c r="H339"/>
  <c r="K339"/>
  <c r="H340"/>
  <c r="K340"/>
  <c r="H4" i="4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173"/>
  <c r="K173"/>
  <c r="H174"/>
  <c r="K174"/>
  <c r="H175"/>
  <c r="K175"/>
  <c r="H176"/>
  <c r="K176"/>
  <c r="H177"/>
  <c r="K177"/>
  <c r="H178"/>
  <c r="K178"/>
  <c r="H179"/>
  <c r="K179"/>
  <c r="H180"/>
  <c r="K180"/>
  <c r="H181"/>
  <c r="K181"/>
  <c r="H182"/>
  <c r="K182"/>
  <c r="H183"/>
  <c r="K183"/>
  <c r="H184"/>
  <c r="K184"/>
  <c r="H185"/>
  <c r="K185"/>
  <c r="H186"/>
  <c r="K186"/>
  <c r="H187"/>
  <c r="K187"/>
  <c r="H188"/>
  <c r="K188"/>
  <c r="H189"/>
  <c r="K189"/>
  <c r="H190"/>
  <c r="K190"/>
  <c r="H191"/>
  <c r="K191"/>
  <c r="H192"/>
  <c r="K192"/>
  <c r="H193"/>
  <c r="K193"/>
  <c r="H194"/>
  <c r="K194"/>
  <c r="H195"/>
  <c r="K195"/>
  <c r="H196"/>
  <c r="K196"/>
  <c r="H197"/>
  <c r="K197"/>
  <c r="H198"/>
  <c r="K198"/>
  <c r="H199"/>
  <c r="K199"/>
  <c r="H200"/>
  <c r="K200"/>
  <c r="H201"/>
  <c r="K201"/>
  <c r="H202"/>
  <c r="K202"/>
  <c r="H203"/>
  <c r="K203"/>
  <c r="H204"/>
  <c r="K204"/>
  <c r="H205"/>
  <c r="K205"/>
  <c r="H206"/>
  <c r="K206"/>
  <c r="H207"/>
  <c r="K207"/>
  <c r="H208"/>
  <c r="K208"/>
  <c r="H209"/>
  <c r="K209"/>
  <c r="H210"/>
  <c r="K210"/>
  <c r="H211"/>
  <c r="K211"/>
  <c r="H212"/>
  <c r="K212"/>
  <c r="H213"/>
  <c r="K213"/>
  <c r="H214"/>
  <c r="K214"/>
  <c r="H215"/>
  <c r="K215"/>
  <c r="H216"/>
  <c r="K216"/>
  <c r="H217"/>
  <c r="K217"/>
  <c r="H218"/>
  <c r="K218"/>
  <c r="H219"/>
  <c r="K219"/>
  <c r="H220"/>
  <c r="K220"/>
  <c r="H221"/>
  <c r="K221"/>
  <c r="H222"/>
  <c r="K222"/>
  <c r="H223"/>
  <c r="K223"/>
  <c r="H224"/>
  <c r="K224"/>
  <c r="H225"/>
  <c r="K225"/>
  <c r="H226"/>
  <c r="K226"/>
  <c r="H227"/>
  <c r="K227"/>
  <c r="H228"/>
  <c r="K228"/>
  <c r="H229"/>
  <c r="K229"/>
  <c r="H230"/>
  <c r="K230"/>
  <c r="H231"/>
  <c r="K231"/>
  <c r="H232"/>
  <c r="K232"/>
  <c r="H233"/>
  <c r="K233"/>
  <c r="H234"/>
  <c r="K234"/>
  <c r="H235"/>
  <c r="K235"/>
  <c r="H236"/>
  <c r="K236"/>
  <c r="H237"/>
  <c r="K237"/>
  <c r="H238"/>
  <c r="K238"/>
  <c r="H239"/>
  <c r="K239"/>
  <c r="H240"/>
  <c r="K240"/>
  <c r="H241"/>
  <c r="K241"/>
  <c r="H242"/>
  <c r="K242"/>
  <c r="H243"/>
  <c r="K243"/>
  <c r="H244"/>
  <c r="K244"/>
  <c r="H245"/>
  <c r="K245"/>
  <c r="H246"/>
  <c r="K246"/>
  <c r="H247"/>
  <c r="K247"/>
  <c r="H248"/>
  <c r="K248"/>
  <c r="H249"/>
  <c r="K249"/>
  <c r="H250"/>
  <c r="K250"/>
  <c r="H251"/>
  <c r="K251"/>
  <c r="H252"/>
  <c r="K252"/>
  <c r="H253"/>
  <c r="K253"/>
  <c r="H254"/>
  <c r="K254"/>
  <c r="H255"/>
  <c r="K255"/>
  <c r="H256"/>
  <c r="K256"/>
  <c r="H257"/>
  <c r="K257"/>
  <c r="H258"/>
  <c r="K258"/>
  <c r="H259"/>
  <c r="K259"/>
  <c r="H260"/>
  <c r="K260"/>
  <c r="H261"/>
  <c r="K261"/>
  <c r="H262"/>
  <c r="K262"/>
  <c r="H263"/>
  <c r="K263"/>
  <c r="H264"/>
  <c r="K264"/>
  <c r="H265"/>
  <c r="K265"/>
  <c r="H266"/>
  <c r="K266"/>
  <c r="H267"/>
  <c r="K267"/>
  <c r="H268"/>
  <c r="K268"/>
  <c r="H269"/>
  <c r="K269"/>
  <c r="H270"/>
  <c r="K270"/>
  <c r="H271"/>
  <c r="K271"/>
  <c r="H272"/>
  <c r="K272"/>
  <c r="H273"/>
  <c r="K273"/>
  <c r="H274"/>
  <c r="K274"/>
  <c r="H275"/>
  <c r="K275"/>
  <c r="H276"/>
  <c r="K276"/>
  <c r="H277"/>
  <c r="K277"/>
  <c r="H278"/>
  <c r="K278"/>
  <c r="H279"/>
  <c r="K279"/>
  <c r="H280"/>
  <c r="K280"/>
  <c r="H281"/>
  <c r="K281"/>
  <c r="H282"/>
  <c r="K282"/>
  <c r="H283"/>
  <c r="K283"/>
  <c r="H284"/>
  <c r="K284"/>
  <c r="H285"/>
  <c r="K285"/>
  <c r="H286"/>
  <c r="K286"/>
  <c r="H287"/>
  <c r="K287"/>
  <c r="H288"/>
  <c r="K288"/>
  <c r="H289"/>
  <c r="K289"/>
  <c r="H290"/>
  <c r="K290"/>
  <c r="H291"/>
  <c r="K291"/>
  <c r="H292"/>
  <c r="K292"/>
  <c r="H293"/>
  <c r="K293"/>
  <c r="H294"/>
  <c r="K294"/>
  <c r="H295"/>
  <c r="K295"/>
  <c r="H296"/>
  <c r="K296"/>
  <c r="H297"/>
  <c r="K297"/>
  <c r="H298"/>
  <c r="K298"/>
  <c r="H299"/>
  <c r="K299"/>
  <c r="H300"/>
  <c r="K300"/>
  <c r="H301"/>
  <c r="K301"/>
  <c r="H302"/>
  <c r="K302"/>
  <c r="H303"/>
  <c r="K303"/>
  <c r="H304"/>
  <c r="K304"/>
  <c r="H305"/>
  <c r="K305"/>
  <c r="H306"/>
  <c r="K306"/>
  <c r="H307"/>
  <c r="K307"/>
  <c r="H308"/>
  <c r="K308"/>
  <c r="H309"/>
  <c r="K309"/>
  <c r="H310"/>
  <c r="K310"/>
  <c r="H311"/>
  <c r="K311"/>
  <c r="H312"/>
  <c r="K312"/>
  <c r="H313"/>
  <c r="K313"/>
  <c r="H314"/>
  <c r="K314"/>
  <c r="H315"/>
  <c r="K315"/>
  <c r="H316"/>
  <c r="K316"/>
  <c r="H317"/>
  <c r="K317"/>
  <c r="H318"/>
  <c r="K318"/>
  <c r="H319"/>
  <c r="K319"/>
  <c r="H320"/>
  <c r="K320"/>
  <c r="H321"/>
  <c r="K321"/>
  <c r="H322"/>
  <c r="K322"/>
  <c r="H323"/>
  <c r="K323"/>
  <c r="H324"/>
  <c r="K324"/>
  <c r="H325"/>
  <c r="K325"/>
  <c r="H326"/>
  <c r="K326"/>
  <c r="H327"/>
  <c r="K327"/>
  <c r="H328"/>
  <c r="K328"/>
  <c r="H329"/>
  <c r="K329"/>
  <c r="H330"/>
  <c r="K330"/>
  <c r="H331"/>
  <c r="K331"/>
  <c r="H332"/>
  <c r="K332"/>
  <c r="H333"/>
  <c r="K333"/>
  <c r="H334"/>
  <c r="K334"/>
  <c r="H335"/>
  <c r="K335"/>
  <c r="H336"/>
  <c r="K336"/>
  <c r="H337"/>
  <c r="K337"/>
  <c r="H338"/>
  <c r="K338"/>
  <c r="H339"/>
  <c r="K339"/>
  <c r="H4" i="2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173"/>
  <c r="K173"/>
  <c r="H174"/>
  <c r="K174"/>
  <c r="H175"/>
  <c r="K175"/>
  <c r="H176"/>
  <c r="K176"/>
  <c r="H177"/>
  <c r="K177"/>
  <c r="H178"/>
  <c r="K178"/>
  <c r="H179"/>
  <c r="K179"/>
  <c r="H180"/>
  <c r="K180"/>
  <c r="H181"/>
  <c r="K181"/>
  <c r="H182"/>
  <c r="K182"/>
  <c r="H183"/>
  <c r="K183"/>
  <c r="H184"/>
  <c r="K184"/>
  <c r="H185"/>
  <c r="K185"/>
  <c r="H186"/>
  <c r="K186"/>
  <c r="H187"/>
  <c r="K187"/>
  <c r="H188"/>
  <c r="K188"/>
  <c r="H189"/>
  <c r="K189"/>
  <c r="H190"/>
  <c r="K190"/>
  <c r="H191"/>
  <c r="K191"/>
  <c r="H192"/>
  <c r="K192"/>
  <c r="H193"/>
  <c r="K193"/>
  <c r="H194"/>
  <c r="K194"/>
  <c r="H195"/>
  <c r="K195"/>
  <c r="H196"/>
  <c r="K196"/>
  <c r="H197"/>
  <c r="K197"/>
  <c r="H198"/>
  <c r="K198"/>
  <c r="H199"/>
  <c r="K199"/>
  <c r="H200"/>
  <c r="K200"/>
  <c r="H201"/>
  <c r="K201"/>
  <c r="H202"/>
  <c r="K202"/>
  <c r="H203"/>
  <c r="K203"/>
  <c r="H204"/>
  <c r="K204"/>
  <c r="H205"/>
  <c r="K205"/>
  <c r="H206"/>
  <c r="K206"/>
  <c r="H207"/>
  <c r="K207"/>
  <c r="H208"/>
  <c r="K208"/>
  <c r="H209"/>
  <c r="K209"/>
  <c r="H210"/>
  <c r="K210"/>
  <c r="H211"/>
  <c r="K211"/>
  <c r="H212"/>
  <c r="K212"/>
  <c r="H213"/>
  <c r="K213"/>
  <c r="H214"/>
  <c r="K214"/>
  <c r="H215"/>
  <c r="K215"/>
  <c r="H216"/>
  <c r="K216"/>
  <c r="H217"/>
  <c r="K217"/>
  <c r="H218"/>
  <c r="K218"/>
  <c r="H219"/>
  <c r="K219"/>
  <c r="H220"/>
  <c r="K220"/>
  <c r="H221"/>
  <c r="K221"/>
  <c r="H222"/>
  <c r="K222"/>
  <c r="H223"/>
  <c r="K223"/>
  <c r="H224"/>
  <c r="K224"/>
  <c r="H225"/>
  <c r="K225"/>
  <c r="H226"/>
  <c r="K226"/>
  <c r="H227"/>
  <c r="K227"/>
  <c r="H228"/>
  <c r="K228"/>
  <c r="H229"/>
  <c r="K229"/>
  <c r="H230"/>
  <c r="K230"/>
  <c r="H231"/>
  <c r="K231"/>
  <c r="H232"/>
  <c r="K232"/>
  <c r="H233"/>
  <c r="K233"/>
  <c r="H234"/>
  <c r="K234"/>
  <c r="H235"/>
  <c r="K235"/>
  <c r="H236"/>
  <c r="K236"/>
  <c r="H237"/>
  <c r="K237"/>
  <c r="H238"/>
  <c r="K238"/>
  <c r="H239"/>
  <c r="K239"/>
  <c r="H240"/>
  <c r="K240"/>
  <c r="H241"/>
  <c r="K241"/>
  <c r="H242"/>
  <c r="K242"/>
  <c r="H243"/>
  <c r="K243"/>
  <c r="H244"/>
  <c r="K244"/>
  <c r="H245"/>
  <c r="K245"/>
  <c r="H246"/>
  <c r="K246"/>
  <c r="H247"/>
  <c r="K247"/>
  <c r="H248"/>
  <c r="K248"/>
  <c r="H249"/>
  <c r="K249"/>
  <c r="H250"/>
  <c r="K250"/>
  <c r="H251"/>
  <c r="K251"/>
  <c r="H252"/>
  <c r="K252"/>
  <c r="H253"/>
  <c r="K253"/>
  <c r="H254"/>
  <c r="K254"/>
  <c r="H255"/>
  <c r="K255"/>
  <c r="H256"/>
  <c r="K256"/>
  <c r="H257"/>
  <c r="K257"/>
  <c r="H258"/>
  <c r="K258"/>
  <c r="H259"/>
  <c r="K259"/>
  <c r="H260"/>
  <c r="K260"/>
  <c r="H261"/>
  <c r="K261"/>
  <c r="H262"/>
  <c r="K262"/>
  <c r="H263"/>
  <c r="K263"/>
  <c r="H264"/>
  <c r="K264"/>
  <c r="H265"/>
  <c r="K265"/>
  <c r="H266"/>
  <c r="K266"/>
  <c r="H267"/>
  <c r="K267"/>
  <c r="H268"/>
  <c r="K268"/>
  <c r="H269"/>
  <c r="K269"/>
  <c r="H270"/>
  <c r="K270"/>
  <c r="H271"/>
  <c r="K271"/>
  <c r="H272"/>
  <c r="K272"/>
  <c r="H273"/>
  <c r="K273"/>
  <c r="H274"/>
  <c r="K274"/>
  <c r="H275"/>
  <c r="K275"/>
  <c r="H276"/>
  <c r="K276"/>
  <c r="H277"/>
  <c r="K277"/>
  <c r="H278"/>
  <c r="K278"/>
  <c r="H279"/>
  <c r="K279"/>
  <c r="H280"/>
  <c r="K280"/>
  <c r="H281"/>
  <c r="K281"/>
  <c r="H282"/>
  <c r="K282"/>
  <c r="H283"/>
  <c r="K283"/>
  <c r="H284"/>
  <c r="K284"/>
  <c r="H285"/>
  <c r="K285"/>
  <c r="H286"/>
  <c r="K286"/>
  <c r="H287"/>
  <c r="K287"/>
  <c r="H288"/>
  <c r="K288"/>
  <c r="H289"/>
  <c r="K289"/>
  <c r="H290"/>
  <c r="K290"/>
  <c r="H291"/>
  <c r="K291"/>
  <c r="H292"/>
  <c r="K292"/>
  <c r="H293"/>
  <c r="K293"/>
  <c r="H294"/>
  <c r="K294"/>
  <c r="H295"/>
  <c r="K295"/>
  <c r="H296"/>
  <c r="K296"/>
  <c r="H297"/>
  <c r="K297"/>
  <c r="H298"/>
  <c r="K298"/>
  <c r="H299"/>
  <c r="K299"/>
  <c r="H300"/>
  <c r="K300"/>
  <c r="H301"/>
  <c r="K301"/>
  <c r="H302"/>
  <c r="K302"/>
  <c r="H303"/>
  <c r="K303"/>
  <c r="H304"/>
  <c r="K304"/>
  <c r="H305"/>
  <c r="K305"/>
  <c r="H306"/>
  <c r="K306"/>
  <c r="H307"/>
  <c r="K307"/>
  <c r="H308"/>
  <c r="K308"/>
  <c r="H309"/>
  <c r="K309"/>
  <c r="H310"/>
  <c r="K310"/>
  <c r="H311"/>
  <c r="K311"/>
  <c r="H312"/>
  <c r="K312"/>
  <c r="H313"/>
  <c r="K313"/>
  <c r="H314"/>
  <c r="K314"/>
  <c r="H315"/>
  <c r="K315"/>
  <c r="H316"/>
  <c r="K316"/>
  <c r="H317"/>
  <c r="K317"/>
  <c r="H318"/>
  <c r="K318"/>
  <c r="H319"/>
  <c r="K319"/>
  <c r="H320"/>
  <c r="K320"/>
  <c r="H321"/>
  <c r="K321"/>
  <c r="H322"/>
  <c r="K322"/>
  <c r="H323"/>
  <c r="K323"/>
  <c r="H324"/>
  <c r="K324"/>
  <c r="H325"/>
  <c r="K325"/>
  <c r="H326"/>
  <c r="K326"/>
  <c r="H327"/>
  <c r="K327"/>
  <c r="H328"/>
  <c r="K328"/>
  <c r="H329"/>
  <c r="K329"/>
  <c r="H330"/>
  <c r="K330"/>
  <c r="H331"/>
  <c r="K331"/>
  <c r="H332"/>
  <c r="K332"/>
  <c r="H333"/>
  <c r="K333"/>
  <c r="H334"/>
  <c r="K334"/>
  <c r="H335"/>
  <c r="K335"/>
  <c r="H336"/>
  <c r="K336"/>
  <c r="H337"/>
  <c r="K337"/>
  <c r="H338"/>
  <c r="K338"/>
  <c r="H339"/>
  <c r="K339"/>
  <c r="H4" i="3"/>
  <c r="K4"/>
  <c r="H5"/>
  <c r="K5"/>
  <c r="H6"/>
  <c r="K6"/>
  <c r="H7"/>
  <c r="K7"/>
  <c r="H8"/>
  <c r="K8"/>
  <c r="H9"/>
  <c r="K9"/>
  <c r="H10"/>
  <c r="K10"/>
  <c r="H11"/>
  <c r="K11"/>
  <c r="H12"/>
  <c r="K12"/>
  <c r="H13"/>
  <c r="K13"/>
  <c r="H14"/>
  <c r="K14"/>
  <c r="H15"/>
  <c r="K15"/>
  <c r="H16"/>
  <c r="K16"/>
  <c r="H17"/>
  <c r="K17"/>
  <c r="H18"/>
  <c r="K18"/>
  <c r="H19"/>
  <c r="K19"/>
  <c r="H20"/>
  <c r="K20"/>
  <c r="H21"/>
  <c r="K21"/>
  <c r="H22"/>
  <c r="K22"/>
  <c r="H23"/>
  <c r="K23"/>
  <c r="H24"/>
  <c r="K24"/>
  <c r="H25"/>
  <c r="K25"/>
  <c r="H26"/>
  <c r="K26"/>
  <c r="H27"/>
  <c r="K27"/>
  <c r="H28"/>
  <c r="K28"/>
  <c r="H29"/>
  <c r="K29"/>
  <c r="H30"/>
  <c r="K30"/>
  <c r="H31"/>
  <c r="K31"/>
  <c r="H32"/>
  <c r="K32"/>
  <c r="H33"/>
  <c r="K33"/>
  <c r="H34"/>
  <c r="K34"/>
  <c r="H35"/>
  <c r="K35"/>
  <c r="H36"/>
  <c r="K36"/>
  <c r="H37"/>
  <c r="K37"/>
  <c r="H38"/>
  <c r="K38"/>
  <c r="H39"/>
  <c r="K39"/>
  <c r="H40"/>
  <c r="K40"/>
  <c r="H41"/>
  <c r="K41"/>
  <c r="H42"/>
  <c r="K42"/>
  <c r="H43"/>
  <c r="K43"/>
  <c r="H44"/>
  <c r="K44"/>
  <c r="H45"/>
  <c r="K45"/>
  <c r="H46"/>
  <c r="K46"/>
  <c r="H47"/>
  <c r="K47"/>
  <c r="H48"/>
  <c r="K48"/>
  <c r="H49"/>
  <c r="K49"/>
  <c r="H50"/>
  <c r="K50"/>
  <c r="H51"/>
  <c r="K51"/>
  <c r="H52"/>
  <c r="K52"/>
  <c r="H53"/>
  <c r="K53"/>
  <c r="H54"/>
  <c r="K54"/>
  <c r="H55"/>
  <c r="K55"/>
  <c r="H56"/>
  <c r="K56"/>
  <c r="H57"/>
  <c r="K57"/>
  <c r="H58"/>
  <c r="K58"/>
  <c r="H59"/>
  <c r="K59"/>
  <c r="H60"/>
  <c r="K60"/>
  <c r="H61"/>
  <c r="K61"/>
  <c r="H62"/>
  <c r="K62"/>
  <c r="H63"/>
  <c r="K63"/>
  <c r="H64"/>
  <c r="K64"/>
  <c r="H65"/>
  <c r="K65"/>
  <c r="H66"/>
  <c r="K66"/>
  <c r="H67"/>
  <c r="K67"/>
  <c r="H68"/>
  <c r="K68"/>
  <c r="H69"/>
  <c r="K69"/>
  <c r="H70"/>
  <c r="K70"/>
  <c r="H71"/>
  <c r="K71"/>
  <c r="H72"/>
  <c r="K72"/>
  <c r="H73"/>
  <c r="K73"/>
  <c r="H74"/>
  <c r="K74"/>
  <c r="H75"/>
  <c r="K75"/>
  <c r="H76"/>
  <c r="K76"/>
  <c r="H77"/>
  <c r="K77"/>
  <c r="H78"/>
  <c r="K78"/>
  <c r="H79"/>
  <c r="K79"/>
  <c r="H80"/>
  <c r="K80"/>
  <c r="H81"/>
  <c r="K81"/>
  <c r="H82"/>
  <c r="K82"/>
  <c r="H83"/>
  <c r="K83"/>
  <c r="H84"/>
  <c r="K84"/>
  <c r="H85"/>
  <c r="K85"/>
  <c r="H86"/>
  <c r="K86"/>
  <c r="H87"/>
  <c r="K87"/>
  <c r="H88"/>
  <c r="K88"/>
  <c r="H89"/>
  <c r="K89"/>
  <c r="H90"/>
  <c r="K90"/>
  <c r="H91"/>
  <c r="K91"/>
  <c r="H92"/>
  <c r="K92"/>
  <c r="H93"/>
  <c r="K93"/>
  <c r="H94"/>
  <c r="K94"/>
  <c r="H95"/>
  <c r="K95"/>
  <c r="H96"/>
  <c r="K96"/>
  <c r="H97"/>
  <c r="K97"/>
  <c r="H98"/>
  <c r="K98"/>
  <c r="H99"/>
  <c r="K99"/>
  <c r="H100"/>
  <c r="K100"/>
  <c r="H101"/>
  <c r="K101"/>
  <c r="H102"/>
  <c r="K102"/>
  <c r="H103"/>
  <c r="K103"/>
  <c r="H104"/>
  <c r="K104"/>
  <c r="H105"/>
  <c r="K105"/>
  <c r="H106"/>
  <c r="K106"/>
  <c r="H107"/>
  <c r="K107"/>
  <c r="H108"/>
  <c r="K108"/>
  <c r="H109"/>
  <c r="K109"/>
  <c r="H110"/>
  <c r="K110"/>
  <c r="H111"/>
  <c r="K111"/>
  <c r="H112"/>
  <c r="K112"/>
  <c r="H113"/>
  <c r="K113"/>
  <c r="H114"/>
  <c r="K114"/>
  <c r="H115"/>
  <c r="K115"/>
  <c r="H116"/>
  <c r="K116"/>
  <c r="H117"/>
  <c r="K117"/>
  <c r="H118"/>
  <c r="K118"/>
  <c r="H119"/>
  <c r="K119"/>
  <c r="H120"/>
  <c r="K120"/>
  <c r="H121"/>
  <c r="K121"/>
  <c r="H122"/>
  <c r="K122"/>
  <c r="H123"/>
  <c r="K123"/>
  <c r="H124"/>
  <c r="K124"/>
  <c r="H125"/>
  <c r="K125"/>
  <c r="H126"/>
  <c r="K126"/>
  <c r="H127"/>
  <c r="K127"/>
  <c r="H128"/>
  <c r="K128"/>
  <c r="H129"/>
  <c r="K129"/>
  <c r="H130"/>
  <c r="K130"/>
  <c r="H131"/>
  <c r="K131"/>
  <c r="H132"/>
  <c r="K132"/>
  <c r="H133"/>
  <c r="K133"/>
  <c r="H134"/>
  <c r="K134"/>
  <c r="H135"/>
  <c r="K135"/>
  <c r="H136"/>
  <c r="K136"/>
  <c r="H137"/>
  <c r="K137"/>
  <c r="H138"/>
  <c r="K138"/>
  <c r="H139"/>
  <c r="K139"/>
  <c r="H140"/>
  <c r="K140"/>
  <c r="H141"/>
  <c r="K141"/>
  <c r="H142"/>
  <c r="K142"/>
  <c r="H143"/>
  <c r="K143"/>
  <c r="H144"/>
  <c r="K144"/>
  <c r="H145"/>
  <c r="K145"/>
  <c r="H146"/>
  <c r="K146"/>
  <c r="H147"/>
  <c r="K147"/>
  <c r="H148"/>
  <c r="K148"/>
  <c r="H149"/>
  <c r="K149"/>
  <c r="H150"/>
  <c r="K150"/>
  <c r="H151"/>
  <c r="K151"/>
  <c r="H152"/>
  <c r="K152"/>
  <c r="H153"/>
  <c r="K153"/>
  <c r="H154"/>
  <c r="K154"/>
  <c r="H155"/>
  <c r="K155"/>
  <c r="H156"/>
  <c r="K156"/>
  <c r="H157"/>
  <c r="K157"/>
  <c r="H158"/>
  <c r="K158"/>
  <c r="H159"/>
  <c r="K159"/>
  <c r="H160"/>
  <c r="K160"/>
  <c r="H161"/>
  <c r="K161"/>
  <c r="H162"/>
  <c r="K162"/>
  <c r="H163"/>
  <c r="K163"/>
  <c r="H164"/>
  <c r="K164"/>
  <c r="H165"/>
  <c r="K165"/>
  <c r="H166"/>
  <c r="K166"/>
  <c r="H167"/>
  <c r="K167"/>
  <c r="H168"/>
  <c r="K168"/>
  <c r="H169"/>
  <c r="K169"/>
  <c r="H170"/>
  <c r="K170"/>
  <c r="H171"/>
  <c r="K171"/>
  <c r="H172"/>
  <c r="K172"/>
  <c r="H173"/>
  <c r="K173"/>
  <c r="H174"/>
  <c r="K174"/>
  <c r="H175"/>
  <c r="K175"/>
  <c r="H176"/>
  <c r="K176"/>
  <c r="H177"/>
  <c r="K177"/>
  <c r="H178"/>
  <c r="K178"/>
  <c r="H179"/>
  <c r="K179"/>
  <c r="H180"/>
  <c r="K180"/>
  <c r="H181"/>
  <c r="K181"/>
  <c r="H182"/>
  <c r="K182"/>
  <c r="H183"/>
  <c r="K183"/>
  <c r="H184"/>
  <c r="K184"/>
  <c r="H185"/>
  <c r="K185"/>
  <c r="H186"/>
  <c r="K186"/>
  <c r="H187"/>
  <c r="K187"/>
  <c r="H188"/>
  <c r="K188"/>
  <c r="H189"/>
  <c r="K189"/>
  <c r="H190"/>
  <c r="K190"/>
  <c r="H191"/>
  <c r="K191"/>
  <c r="H192"/>
  <c r="K192"/>
  <c r="H193"/>
  <c r="K193"/>
  <c r="H194"/>
  <c r="K194"/>
  <c r="H195"/>
  <c r="K195"/>
  <c r="H196"/>
  <c r="K196"/>
  <c r="H197"/>
  <c r="K197"/>
  <c r="H198"/>
  <c r="K198"/>
  <c r="H199"/>
  <c r="K199"/>
  <c r="H200"/>
  <c r="K200"/>
  <c r="H201"/>
  <c r="K201"/>
  <c r="H202"/>
  <c r="K202"/>
  <c r="H203"/>
  <c r="K203"/>
  <c r="H204"/>
  <c r="K204"/>
  <c r="H205"/>
  <c r="K205"/>
  <c r="H206"/>
  <c r="K206"/>
  <c r="H207"/>
  <c r="K207"/>
  <c r="H208"/>
  <c r="K208"/>
  <c r="H209"/>
  <c r="K209"/>
  <c r="H210"/>
  <c r="K210"/>
  <c r="H211"/>
  <c r="K211"/>
  <c r="H212"/>
  <c r="K212"/>
  <c r="H213"/>
  <c r="K213"/>
  <c r="H214"/>
  <c r="K214"/>
  <c r="H215"/>
  <c r="K215"/>
  <c r="H216"/>
  <c r="K216"/>
  <c r="H217"/>
  <c r="K217"/>
  <c r="H218"/>
  <c r="K218"/>
  <c r="H219"/>
  <c r="K219"/>
  <c r="H220"/>
  <c r="K220"/>
  <c r="H221"/>
  <c r="K221"/>
  <c r="H222"/>
  <c r="K222"/>
  <c r="H223"/>
  <c r="K223"/>
  <c r="H224"/>
  <c r="K224"/>
  <c r="H225"/>
  <c r="K225"/>
  <c r="H226"/>
  <c r="K226"/>
  <c r="H227"/>
  <c r="K227"/>
  <c r="H228"/>
  <c r="K228"/>
  <c r="H229"/>
  <c r="K229"/>
  <c r="H230"/>
  <c r="K230"/>
  <c r="H231"/>
  <c r="K231"/>
  <c r="H232"/>
  <c r="K232"/>
  <c r="H233"/>
  <c r="K233"/>
  <c r="H234"/>
  <c r="K234"/>
  <c r="H235"/>
  <c r="K235"/>
  <c r="H236"/>
  <c r="K236"/>
  <c r="H237"/>
  <c r="K237"/>
  <c r="H238"/>
  <c r="K238"/>
  <c r="H239"/>
  <c r="K239"/>
  <c r="H240"/>
  <c r="K240"/>
  <c r="H241"/>
  <c r="K241"/>
  <c r="H242"/>
  <c r="K242"/>
  <c r="H243"/>
  <c r="K243"/>
  <c r="H244"/>
  <c r="K244"/>
  <c r="H245"/>
  <c r="K245"/>
  <c r="H246"/>
  <c r="K246"/>
  <c r="H247"/>
  <c r="K247"/>
  <c r="H248"/>
  <c r="K248"/>
  <c r="H249"/>
  <c r="K249"/>
  <c r="H250"/>
  <c r="K250"/>
  <c r="H251"/>
  <c r="K251"/>
  <c r="H252"/>
  <c r="K252"/>
  <c r="H253"/>
  <c r="K253"/>
  <c r="H254"/>
  <c r="K254"/>
  <c r="H255"/>
  <c r="K255"/>
  <c r="H256"/>
  <c r="K256"/>
  <c r="H257"/>
  <c r="K257"/>
  <c r="H258"/>
  <c r="K258"/>
  <c r="H259"/>
  <c r="K259"/>
  <c r="H260"/>
  <c r="K260"/>
  <c r="H261"/>
  <c r="K261"/>
  <c r="H262"/>
  <c r="K262"/>
  <c r="H263"/>
  <c r="K263"/>
  <c r="H264"/>
  <c r="K264"/>
  <c r="H265"/>
  <c r="K265"/>
  <c r="H266"/>
  <c r="K266"/>
  <c r="H267"/>
  <c r="K267"/>
  <c r="H268"/>
  <c r="K268"/>
  <c r="H269"/>
  <c r="K269"/>
  <c r="H270"/>
  <c r="K270"/>
  <c r="H271"/>
  <c r="K271"/>
  <c r="H272"/>
  <c r="K272"/>
  <c r="H273"/>
  <c r="K273"/>
  <c r="H274"/>
  <c r="K274"/>
  <c r="H275"/>
  <c r="K275"/>
  <c r="H276"/>
  <c r="K276"/>
  <c r="H277"/>
  <c r="K277"/>
  <c r="H278"/>
  <c r="K278"/>
  <c r="H279"/>
  <c r="K279"/>
  <c r="H280"/>
  <c r="K280"/>
  <c r="H281"/>
  <c r="K281"/>
  <c r="H282"/>
  <c r="K282"/>
  <c r="H283"/>
  <c r="K283"/>
  <c r="H284"/>
  <c r="K284"/>
  <c r="H285"/>
  <c r="K285"/>
  <c r="H286"/>
  <c r="K286"/>
  <c r="H287"/>
  <c r="K287"/>
  <c r="H288"/>
  <c r="K288"/>
  <c r="H289"/>
  <c r="K289"/>
  <c r="H290"/>
  <c r="K290"/>
  <c r="H291"/>
  <c r="K291"/>
  <c r="H292"/>
  <c r="K292"/>
  <c r="H293"/>
  <c r="K293"/>
  <c r="H294"/>
  <c r="K294"/>
  <c r="H295"/>
  <c r="K295"/>
  <c r="H296"/>
  <c r="K296"/>
  <c r="H297"/>
  <c r="K297"/>
  <c r="H298"/>
  <c r="K298"/>
  <c r="H299"/>
  <c r="K299"/>
  <c r="H300"/>
  <c r="K300"/>
  <c r="H301"/>
  <c r="K301"/>
  <c r="H302"/>
  <c r="K302"/>
  <c r="H303"/>
  <c r="K303"/>
  <c r="H304"/>
  <c r="K304"/>
  <c r="H305"/>
  <c r="K305"/>
  <c r="H306"/>
  <c r="K306"/>
  <c r="H307"/>
  <c r="K307"/>
  <c r="H308"/>
  <c r="K308"/>
  <c r="H309"/>
  <c r="K309"/>
  <c r="H310"/>
  <c r="K310"/>
  <c r="H311"/>
  <c r="K311"/>
  <c r="H312"/>
  <c r="K312"/>
  <c r="H313"/>
  <c r="K313"/>
  <c r="H314"/>
  <c r="K314"/>
  <c r="H315"/>
  <c r="K315"/>
  <c r="H316"/>
  <c r="K316"/>
  <c r="H317"/>
  <c r="K317"/>
  <c r="H318"/>
  <c r="K318"/>
  <c r="H319"/>
  <c r="K319"/>
  <c r="H320"/>
  <c r="K320"/>
  <c r="H321"/>
  <c r="K321"/>
  <c r="H322"/>
  <c r="K322"/>
  <c r="H323"/>
  <c r="K323"/>
  <c r="H324"/>
  <c r="K324"/>
  <c r="H325"/>
  <c r="K325"/>
  <c r="H326"/>
  <c r="K326"/>
  <c r="H327"/>
  <c r="K327"/>
  <c r="H328"/>
  <c r="K328"/>
  <c r="H329"/>
  <c r="K329"/>
  <c r="H330"/>
  <c r="K330"/>
  <c r="H331"/>
  <c r="K331"/>
  <c r="H332"/>
  <c r="K332"/>
  <c r="H333"/>
  <c r="K333"/>
  <c r="H334"/>
  <c r="K334"/>
  <c r="H335"/>
  <c r="K335"/>
  <c r="H336"/>
  <c r="K336"/>
  <c r="H337"/>
  <c r="K337"/>
  <c r="H338"/>
  <c r="K338"/>
  <c r="H339"/>
  <c r="K339"/>
</calcChain>
</file>

<file path=xl/sharedStrings.xml><?xml version="1.0" encoding="utf-8"?>
<sst xmlns="http://schemas.openxmlformats.org/spreadsheetml/2006/main" count="8866" uniqueCount="228">
  <si>
    <t>Experiment configuration:</t>
  </si>
  <si>
    <t>Levels:</t>
  </si>
  <si>
    <t>L0 (bottom)</t>
  </si>
  <si>
    <t>L1 (middle)</t>
  </si>
  <si>
    <t>L2 (top)</t>
  </si>
  <si>
    <t>Threshold:</t>
  </si>
  <si>
    <t>0.1</t>
  </si>
  <si>
    <t>0.9</t>
  </si>
  <si>
    <t>NA</t>
  </si>
  <si>
    <t>Step Multiplier:</t>
  </si>
  <si>
    <t>RulesModel:</t>
  </si>
  <si>
    <t>NineFourTwoMoreRegressSwitchModel</t>
  </si>
  <si>
    <t>ExpansiveRegressiveModel</t>
  </si>
  <si>
    <t>InverseModel</t>
  </si>
  <si>
    <t>Init:</t>
  </si>
  <si>
    <t>DotInit (11,11)</t>
  </si>
  <si>
    <t>NoInit</t>
  </si>
  <si>
    <t>Board size:</t>
  </si>
  <si>
    <t>21x21</t>
  </si>
  <si>
    <t>8x4</t>
  </si>
  <si>
    <t>NeighbourCount:</t>
  </si>
  <si>
    <t>Number of CAs:</t>
  </si>
  <si>
    <t>32 (8x4)</t>
  </si>
  <si>
    <t>Rule Model Details:</t>
  </si>
  <si>
    <r>
      <t>NineFourTwo</t>
    </r>
    <r>
      <rPr>
        <sz val="11"/>
        <color rgb="FFFF0000"/>
        <rFont val="Calibri"/>
        <family val="2"/>
        <scheme val="minor"/>
      </rPr>
      <t>MoreRegress</t>
    </r>
    <r>
      <rPr>
        <sz val="11"/>
        <color theme="1"/>
        <rFont val="Calibri"/>
        <family val="2"/>
        <scheme val="minor"/>
      </rPr>
      <t>SwitchModel</t>
    </r>
  </si>
  <si>
    <t>expand: NineFourTwoRulePlayer</t>
  </si>
  <si>
    <r>
      <t>retract: NineFourTwoRegress</t>
    </r>
    <r>
      <rPr>
        <sz val="11"/>
        <color rgb="FFFF0000"/>
        <rFont val="Calibri"/>
        <family val="2"/>
        <scheme val="minor"/>
      </rPr>
      <t>More</t>
    </r>
    <r>
      <rPr>
        <sz val="11"/>
        <color theme="1"/>
        <rFont val="Calibri"/>
        <family val="2"/>
        <scheme val="minor"/>
      </rPr>
      <t>RulePlayer</t>
    </r>
  </si>
  <si>
    <t>L0</t>
  </si>
  <si>
    <t>NineFourTwoRulePlayer</t>
  </si>
  <si>
    <t>NeighbourCount</t>
  </si>
  <si>
    <t>Current State</t>
  </si>
  <si>
    <r>
      <t>NineFourTwoRegress</t>
    </r>
    <r>
      <rPr>
        <b/>
        <sz val="11"/>
        <color rgb="FFFFFF00"/>
        <rFont val="Calibri"/>
        <family val="2"/>
        <scheme val="minor"/>
      </rPr>
      <t>More</t>
    </r>
    <r>
      <rPr>
        <b/>
        <sz val="11"/>
        <color theme="0"/>
        <rFont val="Calibri"/>
        <family val="2"/>
        <scheme val="minor"/>
      </rPr>
      <t>RulePlayer</t>
    </r>
  </si>
  <si>
    <t>L1</t>
  </si>
  <si>
    <t>goal aggregate (from L2)</t>
  </si>
  <si>
    <t>Rules played</t>
  </si>
  <si>
    <t xml:space="preserve">RegressiveRulePlayer </t>
  </si>
  <si>
    <t>ExpansiveRulePlayer</t>
  </si>
  <si>
    <t>RegressiveRulePlayer (4 neighbours)</t>
  </si>
  <si>
    <t>Mon-Aug-21-165348-2017_3L_T2-V2_01-09Th_1-1-2Sm_osc1Co-osc2Bo-dedCr_1000iter</t>
  </si>
  <si>
    <r>
      <t xml:space="preserve">ran: </t>
    </r>
    <r>
      <rPr>
        <sz val="11"/>
        <color rgb="FFFF0000"/>
        <rFont val="Calibri"/>
        <family val="2"/>
        <scheme val="minor"/>
      </rPr>
      <t>mainExpandRetract_942MoreRegress_3Levels method in main.Main</t>
    </r>
  </si>
  <si>
    <t xml:space="preserve"> LevelCount</t>
  </si>
  <si>
    <t xml:space="preserve"> AutomataStep</t>
  </si>
  <si>
    <t xml:space="preserve"> AggregateState</t>
  </si>
  <si>
    <t xml:space="preserve"> Goal</t>
  </si>
  <si>
    <t xml:space="preserve"> StateDifference</t>
  </si>
  <si>
    <t xml:space="preserve"> DiversityCounter</t>
  </si>
  <si>
    <t xml:space="preserve"> LiveCellsCount</t>
  </si>
  <si>
    <t xml:space="preserve"> LiveCellsArea</t>
  </si>
  <si>
    <t xml:space="preserve"> LiveCellsDensity</t>
  </si>
  <si>
    <t xml:space="preserve"> StateId</t>
  </si>
  <si>
    <t>0.56</t>
  </si>
  <si>
    <t>0.36</t>
  </si>
  <si>
    <t>0.43</t>
  </si>
  <si>
    <t>0.34</t>
  </si>
  <si>
    <t>0.31</t>
  </si>
  <si>
    <t>0.4</t>
  </si>
  <si>
    <t>0.5</t>
  </si>
  <si>
    <t>0.35</t>
  </si>
  <si>
    <t>0.39</t>
  </si>
  <si>
    <t>0.45</t>
  </si>
  <si>
    <t>0.37</t>
  </si>
  <si>
    <t>0.49</t>
  </si>
  <si>
    <t>0.62</t>
  </si>
  <si>
    <t>0.71</t>
  </si>
  <si>
    <t>0.77</t>
  </si>
  <si>
    <t>0.81</t>
  </si>
  <si>
    <t>0.84</t>
  </si>
  <si>
    <t>0.73</t>
  </si>
  <si>
    <t>0.76</t>
  </si>
  <si>
    <t>0.87</t>
  </si>
  <si>
    <t>0.74</t>
  </si>
  <si>
    <t>0.83</t>
  </si>
  <si>
    <t>0.88</t>
  </si>
  <si>
    <t>0.92</t>
  </si>
  <si>
    <t>0.85</t>
  </si>
  <si>
    <t>0.78</t>
  </si>
  <si>
    <t>0.89</t>
  </si>
  <si>
    <t>0.91</t>
  </si>
  <si>
    <r>
      <rPr>
        <b/>
        <sz val="11"/>
        <color theme="1"/>
        <rFont val="Calibri"/>
        <family val="2"/>
        <scheme val="minor"/>
      </rPr>
      <t>L0A11</t>
    </r>
    <r>
      <rPr>
        <sz val="11"/>
        <color theme="1"/>
        <rFont val="Calibri"/>
        <family val="2"/>
        <scheme val="minor"/>
      </rPr>
      <t>--&gt;Columns Header:</t>
    </r>
  </si>
  <si>
    <t>0.0</t>
  </si>
  <si>
    <t>1.0</t>
  </si>
  <si>
    <r>
      <rPr>
        <b/>
        <sz val="11"/>
        <color theme="1"/>
        <rFont val="Calibri"/>
        <family val="2"/>
        <scheme val="minor"/>
      </rPr>
      <t>L1A1</t>
    </r>
    <r>
      <rPr>
        <sz val="11"/>
        <color theme="1"/>
        <rFont val="Calibri"/>
        <family val="2"/>
        <scheme val="minor"/>
      </rPr>
      <t>--&gt;Columns Header:</t>
    </r>
  </si>
  <si>
    <t>0.17</t>
  </si>
  <si>
    <r>
      <rPr>
        <b/>
        <sz val="11"/>
        <color theme="1"/>
        <rFont val="Calibri"/>
        <family val="2"/>
        <scheme val="minor"/>
      </rPr>
      <t>L0A3</t>
    </r>
    <r>
      <rPr>
        <sz val="11"/>
        <color theme="1"/>
        <rFont val="Calibri"/>
        <family val="2"/>
        <scheme val="minor"/>
      </rPr>
      <t>--&gt;Columns Header:</t>
    </r>
  </si>
  <si>
    <t>leads to Dead HCA (rather fast ~50 execution steps.</t>
  </si>
  <si>
    <t>Wed-Aug-23-152724-2017_3L_T2-V1_01-05Th_1-1-2Sm_dedHCA_60iter</t>
  </si>
  <si>
    <t>T0</t>
  </si>
  <si>
    <t>T1</t>
  </si>
  <si>
    <t>SM1</t>
  </si>
  <si>
    <t>SM2</t>
  </si>
  <si>
    <t>dead HCA after 170 exe-steps</t>
  </si>
  <si>
    <t>Other variants:</t>
  </si>
  <si>
    <t>max-stuck core, oscil border, dead corners (like for T2v2, or for Test1) - for 500 iter</t>
  </si>
  <si>
    <t>T2v3</t>
  </si>
  <si>
    <t>Wed-Aug-23-154432-2017_3L_T2-V2_01-05Th_1-2-4Sm_oscCo-dedBC_1000iter</t>
  </si>
  <si>
    <t>Oscillating Core, dead Border and Corners</t>
  </si>
  <si>
    <t>0.32</t>
  </si>
  <si>
    <t>0.7</t>
  </si>
  <si>
    <t>0.8</t>
  </si>
  <si>
    <t>0.75</t>
  </si>
  <si>
    <t>0.68</t>
  </si>
  <si>
    <t>0.63</t>
  </si>
  <si>
    <t>0.6</t>
  </si>
  <si>
    <t>0.65</t>
  </si>
  <si>
    <t>0.67</t>
  </si>
  <si>
    <t>0.58</t>
  </si>
  <si>
    <t>0.64</t>
  </si>
  <si>
    <t>0.59</t>
  </si>
  <si>
    <t>0.55</t>
  </si>
  <si>
    <t>0.82</t>
  </si>
  <si>
    <r>
      <rPr>
        <b/>
        <sz val="11"/>
        <color theme="1"/>
        <rFont val="Calibri"/>
        <family val="2"/>
        <scheme val="minor"/>
      </rPr>
      <t>L0A11-</t>
    </r>
    <r>
      <rPr>
        <sz val="11"/>
        <color theme="1"/>
        <rFont val="Calibri"/>
        <family val="2"/>
        <scheme val="minor"/>
      </rPr>
      <t>-&gt;Columns Header:</t>
    </r>
  </si>
  <si>
    <t>main above</t>
  </si>
  <si>
    <t>dead hca within 50-60 steps</t>
  </si>
  <si>
    <t>dead HCA after 160 exe-steps</t>
  </si>
  <si>
    <t>T2v4</t>
  </si>
  <si>
    <t>Thu-Aug-24-094125-2017_3L_T2-V2_01-05Th_1-4-4Sm_maxCo-oscBC_500iter</t>
  </si>
  <si>
    <t>maxStuck Core, oscillating broders and corners (same oscil)</t>
  </si>
  <si>
    <t>0.3</t>
  </si>
  <si>
    <t>0.38</t>
  </si>
  <si>
    <t>0.66</t>
  </si>
  <si>
    <t>0.54</t>
  </si>
  <si>
    <t>0.46</t>
  </si>
  <si>
    <r>
      <rPr>
        <b/>
        <sz val="11"/>
        <color theme="1"/>
        <rFont val="Calibri"/>
        <family val="2"/>
        <scheme val="minor"/>
      </rPr>
      <t>L0A2-</t>
    </r>
    <r>
      <rPr>
        <sz val="11"/>
        <color theme="1"/>
        <rFont val="Calibri"/>
        <family val="2"/>
        <scheme val="minor"/>
      </rPr>
      <t>-&gt;Columns Header:</t>
    </r>
  </si>
  <si>
    <t>oscillations with period of 16 states</t>
  </si>
  <si>
    <t>16 periof cycles</t>
  </si>
  <si>
    <t xml:space="preserve">TODO: To check if the states of T2v4 (border+corners) L0A2 oscillate the same way as the states of T2v3 (core) L0A11 -- and if the goal and aggreg states are exactly the same? </t>
  </si>
  <si>
    <t>same oscillation pattern as for L0A2 in T2v4</t>
  </si>
  <si>
    <t>todo</t>
  </si>
  <si>
    <t>max-stuck core, oscillating border and corners - for 500iter</t>
  </si>
  <si>
    <t>Thu-Aug-24-102155-2017_3L_T2-V5_01-09Th_1-2-4Sm_maxCo-oscBo_dedCr_500iter</t>
  </si>
  <si>
    <t>TODO</t>
  </si>
  <si>
    <t>Thu-Aug-24-102257-2017_3L_T2-V6_01-09Th_1-4-4Sm_maxCo-oscBC_500iter</t>
  </si>
  <si>
    <t xml:space="preserve">oscil core, dead borders and corners - 1000 iter: </t>
  </si>
  <si>
    <t xml:space="preserve">max-stuck core, oscil borders &amp; corners - for 500 iter: </t>
  </si>
  <si>
    <t>T2v5 - TODO</t>
  </si>
  <si>
    <t>T2v6 - TODO</t>
  </si>
  <si>
    <t>oscillating-1 core, ooscilating-2 border, dead corners</t>
  </si>
  <si>
    <t>T2v7</t>
  </si>
  <si>
    <t xml:space="preserve">oscil1 core, oscil2 borders, dead corners -- 2500 iter </t>
  </si>
  <si>
    <t>Thu-Aug-24-105657-2017_3L_T2-V7_01-09Th_1-1-3Sm_oscCo1-oscBo2-dedCr_2500iter</t>
  </si>
  <si>
    <t xml:space="preserve">oscillating1 core, oscillating2 borders, dead corners </t>
  </si>
  <si>
    <t>0.42</t>
  </si>
  <si>
    <t>0.79</t>
  </si>
  <si>
    <t>0.86</t>
  </si>
  <si>
    <t>0.95</t>
  </si>
  <si>
    <t>0.94</t>
  </si>
  <si>
    <t>0.53</t>
  </si>
  <si>
    <t>0.33</t>
  </si>
  <si>
    <t>0.44</t>
  </si>
  <si>
    <t>0.98</t>
  </si>
  <si>
    <t>0.99</t>
  </si>
  <si>
    <t>0.97</t>
  </si>
  <si>
    <t>0.47</t>
  </si>
  <si>
    <t>0.72</t>
  </si>
  <si>
    <t>0.93</t>
  </si>
  <si>
    <t>0.69</t>
  </si>
  <si>
    <t>0.61</t>
  </si>
  <si>
    <t>134 diverse states for L0A11, then state cycles of 81 period</t>
  </si>
  <si>
    <t>period of 81 steps</t>
  </si>
  <si>
    <t>Core/L0A11: 134 diff states, oscil with period of 81</t>
  </si>
  <si>
    <t>max-stuck core, dead borders &amp; corners, within 100-150 iter or so</t>
  </si>
  <si>
    <t>dead hca within 80 iter</t>
  </si>
  <si>
    <t>T2v8</t>
  </si>
  <si>
    <t>Thu-Aug-24-123737-2017__3L_T2-V8_01-09Th_1-2-6Sm_oscCo1-oscBo2-dedCr_2000iter</t>
  </si>
  <si>
    <t xml:space="preserve">oscil1 core, oscil2 borders, dead corners -- 2000 iter </t>
  </si>
  <si>
    <t>0.51</t>
  </si>
  <si>
    <t>0.24</t>
  </si>
  <si>
    <t>0.52</t>
  </si>
  <si>
    <t>oscil1 core, oscil2 borders, dead corners</t>
  </si>
  <si>
    <t xml:space="preserve"> levelDiversityCount,</t>
  </si>
  <si>
    <t>L0 --&gt; Columns Header:</t>
  </si>
  <si>
    <t>overall diversity at L0: 145 different states (after 382 L0-exe-steps)</t>
  </si>
  <si>
    <t>0.41</t>
  </si>
  <si>
    <t>0.23</t>
  </si>
  <si>
    <t xml:space="preserve">L0 --&gt; Columns Header: </t>
  </si>
  <si>
    <t>80 different states created at L0, after 261 L0-exe-steps</t>
  </si>
  <si>
    <t>max-stuck core, oscil borders, dead corners --&gt; interesting: looks like wide-live-cells-variations on the borders</t>
  </si>
  <si>
    <t xml:space="preserve">oscil1 core, oscil2 borders, dead corners -- 3000 iter </t>
  </si>
  <si>
    <t>max-stuck core, oscil borders and corners - 500 iter</t>
  </si>
  <si>
    <t>T2v10</t>
  </si>
  <si>
    <t>Thu-Aug-24-132828-2017_3L_T2-V10_01-09Th_1-5-6Sm_sckCo-oscBo-dedCr_3500iter</t>
  </si>
  <si>
    <t>max-stuck core, wide oscil borders, dead corners</t>
  </si>
  <si>
    <t xml:space="preserve"> levelDiversityCount</t>
  </si>
  <si>
    <t>174 diverse state at L0, after 226 L0-exe-steps</t>
  </si>
  <si>
    <t>0.48</t>
  </si>
  <si>
    <t>0.57</t>
  </si>
  <si>
    <t>0.29</t>
  </si>
  <si>
    <t>0.19</t>
  </si>
  <si>
    <t>0.09</t>
  </si>
  <si>
    <t>0.18</t>
  </si>
  <si>
    <t>0.2</t>
  </si>
  <si>
    <t>0.25</t>
  </si>
  <si>
    <t>0.16</t>
  </si>
  <si>
    <t xml:space="preserve">171 diverse states </t>
  </si>
  <si>
    <t>point 30 value 4</t>
  </si>
  <si>
    <t>poin 240 value 4</t>
  </si>
  <si>
    <t xml:space="preserve">210 steps period of state cycle </t>
  </si>
  <si>
    <t>max-stuck core, oscil borders, dead corners --&gt; interesting - 3500iter</t>
  </si>
  <si>
    <t>L0A3: wide variations, 171 diff states, period of 120 steps</t>
  </si>
  <si>
    <t>result:</t>
  </si>
  <si>
    <t>core</t>
  </si>
  <si>
    <t>border</t>
  </si>
  <si>
    <t>corners</t>
  </si>
  <si>
    <t>iter tested</t>
  </si>
  <si>
    <t>live-stuck</t>
  </si>
  <si>
    <t>oscil</t>
  </si>
  <si>
    <t>dead</t>
  </si>
  <si>
    <t>cmnts</t>
  </si>
  <si>
    <t>oscil-1</t>
  </si>
  <si>
    <t>oscil1</t>
  </si>
  <si>
    <t>oscil2</t>
  </si>
  <si>
    <t>100-150</t>
  </si>
  <si>
    <t>oscil (wide?)</t>
  </si>
  <si>
    <t>50-60</t>
  </si>
  <si>
    <t>Thu-Aug-24-132123-2017_3L_T2-V9_01-09Th_1-3-6Sm_oscCo1-oscBo2-dedCr_3000iter</t>
  </si>
  <si>
    <t>T2v9-TODO</t>
  </si>
  <si>
    <t>L0A2--&gt;Columns</t>
  </si>
  <si>
    <t>Header:</t>
  </si>
  <si>
    <t>LevelCount</t>
  </si>
  <si>
    <t>AutomataStep</t>
  </si>
  <si>
    <t>AggregateState</t>
  </si>
  <si>
    <t>Goal</t>
  </si>
  <si>
    <t>StateDifference</t>
  </si>
  <si>
    <t>DiversityCounter</t>
  </si>
  <si>
    <t>LiveCellsCount</t>
  </si>
  <si>
    <t>LiveCellsArea</t>
  </si>
  <si>
    <t>LiveCellsDensity</t>
  </si>
  <si>
    <t>StateId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</si>
</sst>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6100"/>
      <name val="Calibri"/>
      <family val="2"/>
      <scheme val="minor"/>
    </font>
    <font>
      <sz val="11"/>
      <color rgb="FF00B0F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7" fillId="5" borderId="0" applyNumberFormat="0" applyBorder="0" applyAlignment="0" applyProtection="0"/>
    <xf numFmtId="0" fontId="1" fillId="6" borderId="0" applyNumberFormat="0" applyBorder="0" applyAlignment="0" applyProtection="0"/>
    <xf numFmtId="0" fontId="12" fillId="0" borderId="4" applyNumberFormat="0" applyFill="0" applyAlignment="0" applyProtection="0"/>
  </cellStyleXfs>
  <cellXfs count="35">
    <xf numFmtId="0" fontId="0" fillId="0" borderId="0" xfId="0"/>
    <xf numFmtId="0" fontId="8" fillId="3" borderId="0" xfId="2" applyFont="1"/>
    <xf numFmtId="0" fontId="3" fillId="3" borderId="0" xfId="2"/>
    <xf numFmtId="0" fontId="6" fillId="4" borderId="1" xfId="3" applyFont="1"/>
    <xf numFmtId="0" fontId="6" fillId="4" borderId="2" xfId="3" applyFont="1" applyBorder="1"/>
    <xf numFmtId="0" fontId="0" fillId="4" borderId="1" xfId="3" applyFont="1" applyAlignment="1">
      <alignment horizontal="left"/>
    </xf>
    <xf numFmtId="0" fontId="0" fillId="4" borderId="1" xfId="3" applyFont="1"/>
    <xf numFmtId="0" fontId="5" fillId="4" borderId="1" xfId="3" applyFont="1" applyAlignment="1">
      <alignment horizontal="left"/>
    </xf>
    <xf numFmtId="0" fontId="6" fillId="0" borderId="0" xfId="0" applyFont="1"/>
    <xf numFmtId="0" fontId="6" fillId="4" borderId="0" xfId="3" applyFont="1" applyBorder="1" applyAlignment="1">
      <alignment horizontal="left"/>
    </xf>
    <xf numFmtId="0" fontId="4" fillId="5" borderId="0" xfId="4" applyFont="1"/>
    <xf numFmtId="0" fontId="0" fillId="0" borderId="3" xfId="0" applyBorder="1"/>
    <xf numFmtId="0" fontId="6" fillId="6" borderId="3" xfId="5" applyFont="1" applyBorder="1"/>
    <xf numFmtId="0" fontId="6" fillId="6" borderId="3" xfId="5" applyFont="1" applyBorder="1" applyAlignment="1">
      <alignment horizontal="right"/>
    </xf>
    <xf numFmtId="0" fontId="5" fillId="0" borderId="3" xfId="0" applyFont="1" applyBorder="1"/>
    <xf numFmtId="0" fontId="10" fillId="4" borderId="1" xfId="3" applyFont="1"/>
    <xf numFmtId="0" fontId="0" fillId="0" borderId="3" xfId="0" applyBorder="1" applyAlignment="1">
      <alignment horizontal="right"/>
    </xf>
    <xf numFmtId="0" fontId="5" fillId="7" borderId="0" xfId="0" applyFont="1" applyFill="1"/>
    <xf numFmtId="0" fontId="0" fillId="7" borderId="0" xfId="0" applyFill="1"/>
    <xf numFmtId="0" fontId="2" fillId="2" borderId="0" xfId="1"/>
    <xf numFmtId="0" fontId="11" fillId="8" borderId="0" xfId="3" applyFont="1" applyFill="1" applyBorder="1"/>
    <xf numFmtId="0" fontId="5" fillId="8" borderId="0" xfId="0" applyFont="1" applyFill="1"/>
    <xf numFmtId="0" fontId="5" fillId="0" borderId="0" xfId="0" applyFont="1"/>
    <xf numFmtId="0" fontId="13" fillId="9" borderId="0" xfId="0" applyFont="1" applyFill="1"/>
    <xf numFmtId="0" fontId="14" fillId="2" borderId="1" xfId="1" applyFont="1" applyBorder="1"/>
    <xf numFmtId="0" fontId="5" fillId="3" borderId="0" xfId="2" applyFont="1"/>
    <xf numFmtId="0" fontId="5" fillId="2" borderId="0" xfId="1" applyFont="1"/>
    <xf numFmtId="0" fontId="0" fillId="0" borderId="0" xfId="0" applyAlignment="1">
      <alignment horizontal="right"/>
    </xf>
    <xf numFmtId="0" fontId="3" fillId="3" borderId="0" xfId="2" applyAlignment="1">
      <alignment horizontal="right"/>
    </xf>
    <xf numFmtId="0" fontId="5" fillId="7" borderId="0" xfId="2" applyFont="1" applyFill="1"/>
    <xf numFmtId="0" fontId="15" fillId="3" borderId="0" xfId="2" applyFont="1"/>
    <xf numFmtId="0" fontId="6" fillId="0" borderId="0" xfId="0" applyFont="1" applyFill="1" applyBorder="1"/>
    <xf numFmtId="0" fontId="12" fillId="0" borderId="4" xfId="6"/>
    <xf numFmtId="0" fontId="12" fillId="0" borderId="4" xfId="6" applyAlignment="1">
      <alignment horizontal="right"/>
    </xf>
    <xf numFmtId="0" fontId="3" fillId="7" borderId="0" xfId="2" applyFill="1"/>
  </cellXfs>
  <cellStyles count="7">
    <cellStyle name="40% - Accent4" xfId="5" builtinId="43"/>
    <cellStyle name="Accent4" xfId="4" builtinId="41"/>
    <cellStyle name="Good" xfId="1" builtinId="26"/>
    <cellStyle name="Linked Cell" xfId="6" builtinId="24"/>
    <cellStyle name="Neutral" xfId="2" builtinId="28"/>
    <cellStyle name="Normal" xfId="0" builtinId="0"/>
    <cellStyle name="Note" xfId="3" builtin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title>
      <c:layout/>
    </c:title>
    <c:plotArea>
      <c:layout/>
      <c:lineChart>
        <c:grouping val="standard"/>
        <c:ser>
          <c:idx val="0"/>
          <c:order val="0"/>
          <c:tx>
            <c:v>L1A1: Live Cells Counter</c:v>
          </c:tx>
          <c:cat>
            <c:numRef>
              <c:f>'T2v2-L1A1'!$B$4:$B$170</c:f>
              <c:numCache>
                <c:formatCode>General</c:formatCode>
                <c:ptCount val="16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59</c:v>
                </c:pt>
                <c:pt idx="20">
                  <c:v>62</c:v>
                </c:pt>
                <c:pt idx="21">
                  <c:v>65</c:v>
                </c:pt>
                <c:pt idx="22">
                  <c:v>68</c:v>
                </c:pt>
                <c:pt idx="23">
                  <c:v>71</c:v>
                </c:pt>
                <c:pt idx="24">
                  <c:v>74</c:v>
                </c:pt>
                <c:pt idx="25">
                  <c:v>77</c:v>
                </c:pt>
                <c:pt idx="26">
                  <c:v>80</c:v>
                </c:pt>
                <c:pt idx="27">
                  <c:v>83</c:v>
                </c:pt>
                <c:pt idx="28">
                  <c:v>86</c:v>
                </c:pt>
                <c:pt idx="29">
                  <c:v>89</c:v>
                </c:pt>
                <c:pt idx="30">
                  <c:v>92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104</c:v>
                </c:pt>
                <c:pt idx="35">
                  <c:v>107</c:v>
                </c:pt>
                <c:pt idx="36">
                  <c:v>110</c:v>
                </c:pt>
                <c:pt idx="37">
                  <c:v>113</c:v>
                </c:pt>
                <c:pt idx="38">
                  <c:v>116</c:v>
                </c:pt>
                <c:pt idx="39">
                  <c:v>119</c:v>
                </c:pt>
                <c:pt idx="40">
                  <c:v>122</c:v>
                </c:pt>
                <c:pt idx="41">
                  <c:v>125</c:v>
                </c:pt>
                <c:pt idx="42">
                  <c:v>128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143</c:v>
                </c:pt>
                <c:pt idx="48">
                  <c:v>146</c:v>
                </c:pt>
                <c:pt idx="49">
                  <c:v>149</c:v>
                </c:pt>
                <c:pt idx="50">
                  <c:v>152</c:v>
                </c:pt>
                <c:pt idx="51">
                  <c:v>155</c:v>
                </c:pt>
                <c:pt idx="52">
                  <c:v>158</c:v>
                </c:pt>
                <c:pt idx="53">
                  <c:v>161</c:v>
                </c:pt>
                <c:pt idx="54">
                  <c:v>164</c:v>
                </c:pt>
                <c:pt idx="55">
                  <c:v>167</c:v>
                </c:pt>
                <c:pt idx="56">
                  <c:v>170</c:v>
                </c:pt>
                <c:pt idx="57">
                  <c:v>173</c:v>
                </c:pt>
                <c:pt idx="58">
                  <c:v>176</c:v>
                </c:pt>
                <c:pt idx="59">
                  <c:v>179</c:v>
                </c:pt>
                <c:pt idx="60">
                  <c:v>182</c:v>
                </c:pt>
                <c:pt idx="61">
                  <c:v>185</c:v>
                </c:pt>
                <c:pt idx="62">
                  <c:v>188</c:v>
                </c:pt>
                <c:pt idx="63">
                  <c:v>191</c:v>
                </c:pt>
                <c:pt idx="64">
                  <c:v>194</c:v>
                </c:pt>
                <c:pt idx="65">
                  <c:v>197</c:v>
                </c:pt>
                <c:pt idx="66">
                  <c:v>200</c:v>
                </c:pt>
                <c:pt idx="67">
                  <c:v>203</c:v>
                </c:pt>
                <c:pt idx="68">
                  <c:v>206</c:v>
                </c:pt>
                <c:pt idx="69">
                  <c:v>209</c:v>
                </c:pt>
                <c:pt idx="70">
                  <c:v>212</c:v>
                </c:pt>
                <c:pt idx="71">
                  <c:v>215</c:v>
                </c:pt>
                <c:pt idx="72">
                  <c:v>218</c:v>
                </c:pt>
                <c:pt idx="73">
                  <c:v>221</c:v>
                </c:pt>
                <c:pt idx="74">
                  <c:v>224</c:v>
                </c:pt>
                <c:pt idx="75">
                  <c:v>227</c:v>
                </c:pt>
                <c:pt idx="76">
                  <c:v>230</c:v>
                </c:pt>
                <c:pt idx="77">
                  <c:v>233</c:v>
                </c:pt>
                <c:pt idx="78">
                  <c:v>236</c:v>
                </c:pt>
                <c:pt idx="79">
                  <c:v>239</c:v>
                </c:pt>
                <c:pt idx="80">
                  <c:v>242</c:v>
                </c:pt>
                <c:pt idx="81">
                  <c:v>245</c:v>
                </c:pt>
                <c:pt idx="82">
                  <c:v>248</c:v>
                </c:pt>
                <c:pt idx="83">
                  <c:v>251</c:v>
                </c:pt>
                <c:pt idx="84">
                  <c:v>254</c:v>
                </c:pt>
                <c:pt idx="85">
                  <c:v>257</c:v>
                </c:pt>
                <c:pt idx="86">
                  <c:v>260</c:v>
                </c:pt>
                <c:pt idx="87">
                  <c:v>263</c:v>
                </c:pt>
                <c:pt idx="88">
                  <c:v>266</c:v>
                </c:pt>
                <c:pt idx="89">
                  <c:v>269</c:v>
                </c:pt>
                <c:pt idx="90">
                  <c:v>272</c:v>
                </c:pt>
                <c:pt idx="91">
                  <c:v>275</c:v>
                </c:pt>
                <c:pt idx="92">
                  <c:v>278</c:v>
                </c:pt>
                <c:pt idx="93">
                  <c:v>281</c:v>
                </c:pt>
                <c:pt idx="94">
                  <c:v>284</c:v>
                </c:pt>
                <c:pt idx="95">
                  <c:v>287</c:v>
                </c:pt>
                <c:pt idx="96">
                  <c:v>290</c:v>
                </c:pt>
                <c:pt idx="97">
                  <c:v>293</c:v>
                </c:pt>
                <c:pt idx="98">
                  <c:v>296</c:v>
                </c:pt>
                <c:pt idx="99">
                  <c:v>299</c:v>
                </c:pt>
                <c:pt idx="100">
                  <c:v>302</c:v>
                </c:pt>
                <c:pt idx="101">
                  <c:v>305</c:v>
                </c:pt>
                <c:pt idx="102">
                  <c:v>308</c:v>
                </c:pt>
                <c:pt idx="103">
                  <c:v>311</c:v>
                </c:pt>
                <c:pt idx="104">
                  <c:v>314</c:v>
                </c:pt>
                <c:pt idx="105">
                  <c:v>317</c:v>
                </c:pt>
                <c:pt idx="106">
                  <c:v>320</c:v>
                </c:pt>
                <c:pt idx="107">
                  <c:v>323</c:v>
                </c:pt>
                <c:pt idx="108">
                  <c:v>326</c:v>
                </c:pt>
                <c:pt idx="109">
                  <c:v>329</c:v>
                </c:pt>
                <c:pt idx="110">
                  <c:v>332</c:v>
                </c:pt>
                <c:pt idx="111">
                  <c:v>335</c:v>
                </c:pt>
                <c:pt idx="112">
                  <c:v>338</c:v>
                </c:pt>
                <c:pt idx="113">
                  <c:v>341</c:v>
                </c:pt>
                <c:pt idx="114">
                  <c:v>344</c:v>
                </c:pt>
                <c:pt idx="115">
                  <c:v>347</c:v>
                </c:pt>
                <c:pt idx="116">
                  <c:v>350</c:v>
                </c:pt>
                <c:pt idx="117">
                  <c:v>353</c:v>
                </c:pt>
                <c:pt idx="118">
                  <c:v>356</c:v>
                </c:pt>
                <c:pt idx="119">
                  <c:v>359</c:v>
                </c:pt>
                <c:pt idx="120">
                  <c:v>362</c:v>
                </c:pt>
                <c:pt idx="121">
                  <c:v>365</c:v>
                </c:pt>
                <c:pt idx="122">
                  <c:v>368</c:v>
                </c:pt>
                <c:pt idx="123">
                  <c:v>371</c:v>
                </c:pt>
                <c:pt idx="124">
                  <c:v>374</c:v>
                </c:pt>
                <c:pt idx="125">
                  <c:v>377</c:v>
                </c:pt>
                <c:pt idx="126">
                  <c:v>380</c:v>
                </c:pt>
                <c:pt idx="127">
                  <c:v>383</c:v>
                </c:pt>
                <c:pt idx="128">
                  <c:v>386</c:v>
                </c:pt>
                <c:pt idx="129">
                  <c:v>389</c:v>
                </c:pt>
                <c:pt idx="130">
                  <c:v>392</c:v>
                </c:pt>
                <c:pt idx="131">
                  <c:v>395</c:v>
                </c:pt>
                <c:pt idx="132">
                  <c:v>398</c:v>
                </c:pt>
                <c:pt idx="133">
                  <c:v>401</c:v>
                </c:pt>
                <c:pt idx="134">
                  <c:v>404</c:v>
                </c:pt>
                <c:pt idx="135">
                  <c:v>407</c:v>
                </c:pt>
                <c:pt idx="136">
                  <c:v>410</c:v>
                </c:pt>
                <c:pt idx="137">
                  <c:v>413</c:v>
                </c:pt>
                <c:pt idx="138">
                  <c:v>416</c:v>
                </c:pt>
                <c:pt idx="139">
                  <c:v>419</c:v>
                </c:pt>
                <c:pt idx="140">
                  <c:v>422</c:v>
                </c:pt>
                <c:pt idx="141">
                  <c:v>425</c:v>
                </c:pt>
                <c:pt idx="142">
                  <c:v>428</c:v>
                </c:pt>
                <c:pt idx="143">
                  <c:v>431</c:v>
                </c:pt>
                <c:pt idx="144">
                  <c:v>434</c:v>
                </c:pt>
                <c:pt idx="145">
                  <c:v>437</c:v>
                </c:pt>
                <c:pt idx="146">
                  <c:v>440</c:v>
                </c:pt>
                <c:pt idx="147">
                  <c:v>443</c:v>
                </c:pt>
                <c:pt idx="148">
                  <c:v>446</c:v>
                </c:pt>
                <c:pt idx="149">
                  <c:v>449</c:v>
                </c:pt>
                <c:pt idx="150">
                  <c:v>452</c:v>
                </c:pt>
                <c:pt idx="151">
                  <c:v>455</c:v>
                </c:pt>
                <c:pt idx="152">
                  <c:v>458</c:v>
                </c:pt>
                <c:pt idx="153">
                  <c:v>461</c:v>
                </c:pt>
                <c:pt idx="154">
                  <c:v>464</c:v>
                </c:pt>
                <c:pt idx="155">
                  <c:v>467</c:v>
                </c:pt>
                <c:pt idx="156">
                  <c:v>470</c:v>
                </c:pt>
                <c:pt idx="157">
                  <c:v>473</c:v>
                </c:pt>
                <c:pt idx="158">
                  <c:v>476</c:v>
                </c:pt>
                <c:pt idx="159">
                  <c:v>479</c:v>
                </c:pt>
                <c:pt idx="160">
                  <c:v>482</c:v>
                </c:pt>
                <c:pt idx="161">
                  <c:v>485</c:v>
                </c:pt>
                <c:pt idx="162">
                  <c:v>488</c:v>
                </c:pt>
                <c:pt idx="163">
                  <c:v>491</c:v>
                </c:pt>
                <c:pt idx="164">
                  <c:v>494</c:v>
                </c:pt>
                <c:pt idx="165">
                  <c:v>497</c:v>
                </c:pt>
                <c:pt idx="166">
                  <c:v>500</c:v>
                </c:pt>
              </c:numCache>
            </c:numRef>
          </c:cat>
          <c:val>
            <c:numRef>
              <c:f>'T2v2-L1A1'!$H$4:$H$100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12</c:v>
                </c:pt>
                <c:pt idx="7">
                  <c:v>0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32</c:v>
                </c:pt>
                <c:pt idx="14">
                  <c:v>12</c:v>
                </c:pt>
                <c:pt idx="15">
                  <c:v>0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32</c:v>
                </c:pt>
                <c:pt idx="22">
                  <c:v>12</c:v>
                </c:pt>
                <c:pt idx="23">
                  <c:v>0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32</c:v>
                </c:pt>
                <c:pt idx="30">
                  <c:v>12</c:v>
                </c:pt>
                <c:pt idx="31">
                  <c:v>0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32</c:v>
                </c:pt>
                <c:pt idx="38">
                  <c:v>12</c:v>
                </c:pt>
                <c:pt idx="39">
                  <c:v>0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32</c:v>
                </c:pt>
                <c:pt idx="46">
                  <c:v>12</c:v>
                </c:pt>
                <c:pt idx="47">
                  <c:v>0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32</c:v>
                </c:pt>
                <c:pt idx="54">
                  <c:v>12</c:v>
                </c:pt>
                <c:pt idx="55">
                  <c:v>0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32</c:v>
                </c:pt>
                <c:pt idx="62">
                  <c:v>12</c:v>
                </c:pt>
                <c:pt idx="63">
                  <c:v>0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32</c:v>
                </c:pt>
                <c:pt idx="70">
                  <c:v>12</c:v>
                </c:pt>
                <c:pt idx="71">
                  <c:v>0</c:v>
                </c:pt>
                <c:pt idx="72">
                  <c:v>28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32</c:v>
                </c:pt>
                <c:pt idx="78">
                  <c:v>12</c:v>
                </c:pt>
                <c:pt idx="79">
                  <c:v>0</c:v>
                </c:pt>
                <c:pt idx="80">
                  <c:v>28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32</c:v>
                </c:pt>
                <c:pt idx="86">
                  <c:v>12</c:v>
                </c:pt>
                <c:pt idx="87">
                  <c:v>0</c:v>
                </c:pt>
                <c:pt idx="88">
                  <c:v>28</c:v>
                </c:pt>
                <c:pt idx="89">
                  <c:v>28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32</c:v>
                </c:pt>
                <c:pt idx="94">
                  <c:v>12</c:v>
                </c:pt>
                <c:pt idx="95">
                  <c:v>0</c:v>
                </c:pt>
                <c:pt idx="96">
                  <c:v>28</c:v>
                </c:pt>
              </c:numCache>
            </c:numRef>
          </c:val>
        </c:ser>
        <c:marker val="1"/>
        <c:axId val="86943232"/>
        <c:axId val="86944768"/>
      </c:lineChart>
      <c:catAx>
        <c:axId val="86943232"/>
        <c:scaling>
          <c:orientation val="minMax"/>
        </c:scaling>
        <c:axPos val="b"/>
        <c:numFmt formatCode="General" sourceLinked="1"/>
        <c:tickLblPos val="nextTo"/>
        <c:crossAx val="86944768"/>
        <c:crosses val="autoZero"/>
        <c:auto val="1"/>
        <c:lblAlgn val="ctr"/>
        <c:lblOffset val="100"/>
      </c:catAx>
      <c:valAx>
        <c:axId val="86944768"/>
        <c:scaling>
          <c:orientation val="minMax"/>
        </c:scaling>
        <c:axPos val="l"/>
        <c:majorGridlines/>
        <c:numFmt formatCode="General" sourceLinked="1"/>
        <c:tickLblPos val="nextTo"/>
        <c:crossAx val="869432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L0A3: State IDs</c:v>
          </c:tx>
          <c:cat>
            <c:numRef>
              <c:f>'T2v2-L0A3'!$B$4:$B$100</c:f>
              <c:numCache>
                <c:formatCode>General</c:formatCode>
                <c:ptCount val="9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</c:numCache>
            </c:numRef>
          </c:cat>
          <c:val>
            <c:numRef>
              <c:f>'T2v2-L0A3'!$K$4:$K$100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4</c:v>
                </c:pt>
                <c:pt idx="20">
                  <c:v>5</c:v>
                </c:pt>
                <c:pt idx="21">
                  <c:v>6</c:v>
                </c:pt>
                <c:pt idx="22">
                  <c:v>7</c:v>
                </c:pt>
                <c:pt idx="23">
                  <c:v>8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1</c:v>
                </c:pt>
                <c:pt idx="33">
                  <c:v>2</c:v>
                </c:pt>
                <c:pt idx="34">
                  <c:v>3</c:v>
                </c:pt>
                <c:pt idx="35">
                  <c:v>4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8</c:v>
                </c:pt>
                <c:pt idx="40">
                  <c:v>1</c:v>
                </c:pt>
                <c:pt idx="41">
                  <c:v>2</c:v>
                </c:pt>
                <c:pt idx="42">
                  <c:v>3</c:v>
                </c:pt>
                <c:pt idx="43">
                  <c:v>4</c:v>
                </c:pt>
                <c:pt idx="44">
                  <c:v>5</c:v>
                </c:pt>
                <c:pt idx="45">
                  <c:v>6</c:v>
                </c:pt>
                <c:pt idx="46">
                  <c:v>7</c:v>
                </c:pt>
                <c:pt idx="47">
                  <c:v>8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1</c:v>
                </c:pt>
                <c:pt idx="57">
                  <c:v>2</c:v>
                </c:pt>
                <c:pt idx="58">
                  <c:v>3</c:v>
                </c:pt>
                <c:pt idx="59">
                  <c:v>4</c:v>
                </c:pt>
                <c:pt idx="60">
                  <c:v>5</c:v>
                </c:pt>
                <c:pt idx="61">
                  <c:v>6</c:v>
                </c:pt>
                <c:pt idx="62">
                  <c:v>7</c:v>
                </c:pt>
                <c:pt idx="63">
                  <c:v>8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1</c:v>
                </c:pt>
                <c:pt idx="89">
                  <c:v>2</c:v>
                </c:pt>
                <c:pt idx="90">
                  <c:v>3</c:v>
                </c:pt>
                <c:pt idx="91">
                  <c:v>4</c:v>
                </c:pt>
                <c:pt idx="92">
                  <c:v>5</c:v>
                </c:pt>
                <c:pt idx="93">
                  <c:v>6</c:v>
                </c:pt>
                <c:pt idx="94">
                  <c:v>7</c:v>
                </c:pt>
                <c:pt idx="95">
                  <c:v>8</c:v>
                </c:pt>
                <c:pt idx="96">
                  <c:v>1</c:v>
                </c:pt>
              </c:numCache>
            </c:numRef>
          </c:val>
        </c:ser>
        <c:marker val="1"/>
        <c:axId val="92285952"/>
        <c:axId val="92295936"/>
      </c:lineChart>
      <c:catAx>
        <c:axId val="92285952"/>
        <c:scaling>
          <c:orientation val="minMax"/>
        </c:scaling>
        <c:axPos val="b"/>
        <c:numFmt formatCode="General" sourceLinked="1"/>
        <c:tickLblPos val="nextTo"/>
        <c:crossAx val="92295936"/>
        <c:crosses val="autoZero"/>
        <c:auto val="1"/>
        <c:lblAlgn val="ctr"/>
        <c:lblOffset val="100"/>
      </c:catAx>
      <c:valAx>
        <c:axId val="92295936"/>
        <c:scaling>
          <c:orientation val="minMax"/>
        </c:scaling>
        <c:axPos val="l"/>
        <c:majorGridlines/>
        <c:numFmt formatCode="General" sourceLinked="1"/>
        <c:tickLblPos val="nextTo"/>
        <c:crossAx val="92285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v>L0A3: Aggregate State for L1</c:v>
          </c:tx>
          <c:cat>
            <c:numRef>
              <c:f>'T2v2-L0A3'!$B$4:$B$100</c:f>
              <c:numCache>
                <c:formatCode>General</c:formatCode>
                <c:ptCount val="9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</c:numCache>
            </c:numRef>
          </c:cat>
          <c:val>
            <c:numRef>
              <c:f>'T2v2-L0A3'!$D$4:$D$100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</c:ser>
        <c:marker val="1"/>
        <c:axId val="92316032"/>
        <c:axId val="92317568"/>
      </c:lineChart>
      <c:catAx>
        <c:axId val="92316032"/>
        <c:scaling>
          <c:orientation val="minMax"/>
        </c:scaling>
        <c:axPos val="b"/>
        <c:numFmt formatCode="General" sourceLinked="1"/>
        <c:tickLblPos val="nextTo"/>
        <c:crossAx val="92317568"/>
        <c:crosses val="autoZero"/>
        <c:auto val="1"/>
        <c:lblAlgn val="ctr"/>
        <c:lblOffset val="100"/>
      </c:catAx>
      <c:valAx>
        <c:axId val="92317568"/>
        <c:scaling>
          <c:orientation val="minMax"/>
        </c:scaling>
        <c:axPos val="l"/>
        <c:majorGridlines/>
        <c:numFmt formatCode="General" sourceLinked="1"/>
        <c:tickLblPos val="nextTo"/>
        <c:crossAx val="92316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>
      <c:layout/>
    </c:title>
    <c:plotArea>
      <c:layout/>
      <c:lineChart>
        <c:grouping val="standard"/>
        <c:ser>
          <c:idx val="0"/>
          <c:order val="0"/>
          <c:tx>
            <c:v>L0A3: Goal from L1</c:v>
          </c:tx>
          <c:cat>
            <c:numRef>
              <c:f>'T2v2-L0A3'!$B$4:$B$100</c:f>
              <c:numCache>
                <c:formatCode>General</c:formatCode>
                <c:ptCount val="9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</c:numCache>
            </c:numRef>
          </c:cat>
          <c:val>
            <c:numRef>
              <c:f>'T2v2-L0A3'!$E$4:$E$100</c:f>
              <c:numCache>
                <c:formatCode>General</c:formatCode>
                <c:ptCount val="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</c:ser>
        <c:marker val="1"/>
        <c:axId val="92419584"/>
        <c:axId val="92421120"/>
      </c:lineChart>
      <c:catAx>
        <c:axId val="92419584"/>
        <c:scaling>
          <c:orientation val="minMax"/>
        </c:scaling>
        <c:axPos val="b"/>
        <c:numFmt formatCode="General" sourceLinked="1"/>
        <c:tickLblPos val="nextTo"/>
        <c:crossAx val="92421120"/>
        <c:crosses val="autoZero"/>
        <c:auto val="1"/>
        <c:lblAlgn val="ctr"/>
        <c:lblOffset val="100"/>
      </c:catAx>
      <c:valAx>
        <c:axId val="92421120"/>
        <c:scaling>
          <c:orientation val="minMax"/>
        </c:scaling>
        <c:axPos val="l"/>
        <c:majorGridlines/>
        <c:numFmt formatCode="General" sourceLinked="1"/>
        <c:tickLblPos val="nextTo"/>
        <c:crossAx val="92419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L0A2 StateID</c:v>
          </c:tx>
          <c:cat>
            <c:numRef>
              <c:f>'T2v2-L0A2'!$C$4:$C$37</c:f>
              <c:numCache>
                <c:formatCode>General</c:formatCode>
                <c:ptCount val="3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</c:numCache>
            </c:numRef>
          </c:cat>
          <c:val>
            <c:numRef>
              <c:f>'T2v2-L0A2'!$L$4:$L$37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</c:v>
                </c:pt>
                <c:pt idx="9">
                  <c:v>9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</c:numCache>
            </c:numRef>
          </c:val>
        </c:ser>
        <c:marker val="1"/>
        <c:axId val="116119424"/>
        <c:axId val="116120960"/>
      </c:lineChart>
      <c:catAx>
        <c:axId val="116119424"/>
        <c:scaling>
          <c:orientation val="minMax"/>
        </c:scaling>
        <c:axPos val="b"/>
        <c:numFmt formatCode="General" sourceLinked="1"/>
        <c:tickLblPos val="nextTo"/>
        <c:crossAx val="116120960"/>
        <c:crosses val="autoZero"/>
        <c:auto val="1"/>
        <c:lblAlgn val="ctr"/>
        <c:lblOffset val="100"/>
      </c:catAx>
      <c:valAx>
        <c:axId val="116120960"/>
        <c:scaling>
          <c:orientation val="minMax"/>
        </c:scaling>
        <c:axPos val="l"/>
        <c:majorGridlines/>
        <c:numFmt formatCode="General" sourceLinked="1"/>
        <c:tickLblPos val="nextTo"/>
        <c:crossAx val="1161194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v>L0A2 Aggregate State for L1</c:v>
          </c:tx>
          <c:cat>
            <c:numRef>
              <c:f>'T2v2-L0A2'!$C$4:$C$37</c:f>
              <c:numCache>
                <c:formatCode>General</c:formatCode>
                <c:ptCount val="3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</c:numCache>
            </c:numRef>
          </c:cat>
          <c:val>
            <c:numRef>
              <c:f>'T2v2-L0A2'!$E$4:$E$37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</c:numCache>
            </c:numRef>
          </c:val>
        </c:ser>
        <c:marker val="1"/>
        <c:axId val="121421184"/>
        <c:axId val="121873920"/>
      </c:lineChart>
      <c:catAx>
        <c:axId val="121421184"/>
        <c:scaling>
          <c:orientation val="minMax"/>
        </c:scaling>
        <c:axPos val="b"/>
        <c:numFmt formatCode="General" sourceLinked="1"/>
        <c:tickLblPos val="nextTo"/>
        <c:crossAx val="121873920"/>
        <c:crosses val="autoZero"/>
        <c:auto val="1"/>
        <c:lblAlgn val="ctr"/>
        <c:lblOffset val="100"/>
      </c:catAx>
      <c:valAx>
        <c:axId val="121873920"/>
        <c:scaling>
          <c:orientation val="minMax"/>
        </c:scaling>
        <c:axPos val="l"/>
        <c:majorGridlines/>
        <c:numFmt formatCode="General" sourceLinked="1"/>
        <c:tickLblPos val="nextTo"/>
        <c:crossAx val="1214211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>
      <c:layout/>
    </c:title>
    <c:plotArea>
      <c:layout/>
      <c:lineChart>
        <c:grouping val="standard"/>
        <c:ser>
          <c:idx val="0"/>
          <c:order val="0"/>
          <c:tx>
            <c:v>L0A2 Goal from L1</c:v>
          </c:tx>
          <c:cat>
            <c:numRef>
              <c:f>'T2v2-L0A2'!$C$4:$C$199</c:f>
              <c:numCache>
                <c:formatCode>General</c:formatCode>
                <c:ptCount val="196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  <c:pt idx="97">
                  <c:v>292</c:v>
                </c:pt>
                <c:pt idx="98">
                  <c:v>295</c:v>
                </c:pt>
                <c:pt idx="99">
                  <c:v>298</c:v>
                </c:pt>
                <c:pt idx="100">
                  <c:v>301</c:v>
                </c:pt>
                <c:pt idx="101">
                  <c:v>304</c:v>
                </c:pt>
                <c:pt idx="102">
                  <c:v>307</c:v>
                </c:pt>
                <c:pt idx="103">
                  <c:v>310</c:v>
                </c:pt>
                <c:pt idx="104">
                  <c:v>313</c:v>
                </c:pt>
                <c:pt idx="105">
                  <c:v>316</c:v>
                </c:pt>
                <c:pt idx="106">
                  <c:v>319</c:v>
                </c:pt>
                <c:pt idx="107">
                  <c:v>322</c:v>
                </c:pt>
                <c:pt idx="108">
                  <c:v>325</c:v>
                </c:pt>
                <c:pt idx="109">
                  <c:v>328</c:v>
                </c:pt>
                <c:pt idx="110">
                  <c:v>331</c:v>
                </c:pt>
                <c:pt idx="111">
                  <c:v>334</c:v>
                </c:pt>
                <c:pt idx="112">
                  <c:v>337</c:v>
                </c:pt>
                <c:pt idx="113">
                  <c:v>340</c:v>
                </c:pt>
                <c:pt idx="114">
                  <c:v>343</c:v>
                </c:pt>
                <c:pt idx="115">
                  <c:v>346</c:v>
                </c:pt>
                <c:pt idx="116">
                  <c:v>349</c:v>
                </c:pt>
                <c:pt idx="117">
                  <c:v>352</c:v>
                </c:pt>
                <c:pt idx="118">
                  <c:v>355</c:v>
                </c:pt>
                <c:pt idx="119">
                  <c:v>358</c:v>
                </c:pt>
                <c:pt idx="120">
                  <c:v>361</c:v>
                </c:pt>
                <c:pt idx="121">
                  <c:v>364</c:v>
                </c:pt>
                <c:pt idx="122">
                  <c:v>367</c:v>
                </c:pt>
                <c:pt idx="123">
                  <c:v>370</c:v>
                </c:pt>
                <c:pt idx="124">
                  <c:v>373</c:v>
                </c:pt>
                <c:pt idx="125">
                  <c:v>376</c:v>
                </c:pt>
                <c:pt idx="126">
                  <c:v>379</c:v>
                </c:pt>
                <c:pt idx="127">
                  <c:v>382</c:v>
                </c:pt>
                <c:pt idx="128">
                  <c:v>385</c:v>
                </c:pt>
                <c:pt idx="129">
                  <c:v>388</c:v>
                </c:pt>
                <c:pt idx="130">
                  <c:v>391</c:v>
                </c:pt>
                <c:pt idx="131">
                  <c:v>394</c:v>
                </c:pt>
                <c:pt idx="132">
                  <c:v>397</c:v>
                </c:pt>
                <c:pt idx="133">
                  <c:v>400</c:v>
                </c:pt>
                <c:pt idx="134">
                  <c:v>403</c:v>
                </c:pt>
                <c:pt idx="135">
                  <c:v>406</c:v>
                </c:pt>
                <c:pt idx="136">
                  <c:v>409</c:v>
                </c:pt>
                <c:pt idx="137">
                  <c:v>412</c:v>
                </c:pt>
                <c:pt idx="138">
                  <c:v>415</c:v>
                </c:pt>
                <c:pt idx="139">
                  <c:v>418</c:v>
                </c:pt>
                <c:pt idx="140">
                  <c:v>421</c:v>
                </c:pt>
                <c:pt idx="141">
                  <c:v>424</c:v>
                </c:pt>
                <c:pt idx="142">
                  <c:v>427</c:v>
                </c:pt>
                <c:pt idx="143">
                  <c:v>430</c:v>
                </c:pt>
                <c:pt idx="144">
                  <c:v>433</c:v>
                </c:pt>
                <c:pt idx="145">
                  <c:v>436</c:v>
                </c:pt>
                <c:pt idx="146">
                  <c:v>439</c:v>
                </c:pt>
                <c:pt idx="147">
                  <c:v>442</c:v>
                </c:pt>
                <c:pt idx="148">
                  <c:v>445</c:v>
                </c:pt>
                <c:pt idx="149">
                  <c:v>448</c:v>
                </c:pt>
                <c:pt idx="150">
                  <c:v>451</c:v>
                </c:pt>
                <c:pt idx="151">
                  <c:v>454</c:v>
                </c:pt>
                <c:pt idx="152">
                  <c:v>457</c:v>
                </c:pt>
                <c:pt idx="153">
                  <c:v>460</c:v>
                </c:pt>
                <c:pt idx="154">
                  <c:v>463</c:v>
                </c:pt>
                <c:pt idx="155">
                  <c:v>466</c:v>
                </c:pt>
                <c:pt idx="156">
                  <c:v>469</c:v>
                </c:pt>
                <c:pt idx="157">
                  <c:v>472</c:v>
                </c:pt>
                <c:pt idx="158">
                  <c:v>475</c:v>
                </c:pt>
                <c:pt idx="159">
                  <c:v>478</c:v>
                </c:pt>
                <c:pt idx="160">
                  <c:v>481</c:v>
                </c:pt>
                <c:pt idx="161">
                  <c:v>484</c:v>
                </c:pt>
                <c:pt idx="162">
                  <c:v>487</c:v>
                </c:pt>
                <c:pt idx="163">
                  <c:v>490</c:v>
                </c:pt>
                <c:pt idx="164">
                  <c:v>493</c:v>
                </c:pt>
                <c:pt idx="165">
                  <c:v>496</c:v>
                </c:pt>
                <c:pt idx="166">
                  <c:v>499</c:v>
                </c:pt>
                <c:pt idx="167">
                  <c:v>502</c:v>
                </c:pt>
                <c:pt idx="168">
                  <c:v>505</c:v>
                </c:pt>
                <c:pt idx="169">
                  <c:v>508</c:v>
                </c:pt>
                <c:pt idx="170">
                  <c:v>511</c:v>
                </c:pt>
                <c:pt idx="171">
                  <c:v>514</c:v>
                </c:pt>
                <c:pt idx="172">
                  <c:v>517</c:v>
                </c:pt>
                <c:pt idx="173">
                  <c:v>520</c:v>
                </c:pt>
                <c:pt idx="174">
                  <c:v>523</c:v>
                </c:pt>
                <c:pt idx="175">
                  <c:v>526</c:v>
                </c:pt>
                <c:pt idx="176">
                  <c:v>529</c:v>
                </c:pt>
                <c:pt idx="177">
                  <c:v>532</c:v>
                </c:pt>
                <c:pt idx="178">
                  <c:v>535</c:v>
                </c:pt>
                <c:pt idx="179">
                  <c:v>538</c:v>
                </c:pt>
                <c:pt idx="180">
                  <c:v>541</c:v>
                </c:pt>
                <c:pt idx="181">
                  <c:v>544</c:v>
                </c:pt>
                <c:pt idx="182">
                  <c:v>547</c:v>
                </c:pt>
                <c:pt idx="183">
                  <c:v>550</c:v>
                </c:pt>
                <c:pt idx="184">
                  <c:v>553</c:v>
                </c:pt>
                <c:pt idx="185">
                  <c:v>556</c:v>
                </c:pt>
                <c:pt idx="186">
                  <c:v>559</c:v>
                </c:pt>
                <c:pt idx="187">
                  <c:v>562</c:v>
                </c:pt>
                <c:pt idx="188">
                  <c:v>565</c:v>
                </c:pt>
                <c:pt idx="189">
                  <c:v>568</c:v>
                </c:pt>
                <c:pt idx="190">
                  <c:v>571</c:v>
                </c:pt>
                <c:pt idx="191">
                  <c:v>574</c:v>
                </c:pt>
                <c:pt idx="192">
                  <c:v>577</c:v>
                </c:pt>
                <c:pt idx="193">
                  <c:v>580</c:v>
                </c:pt>
                <c:pt idx="194">
                  <c:v>583</c:v>
                </c:pt>
                <c:pt idx="195">
                  <c:v>586</c:v>
                </c:pt>
              </c:numCache>
            </c:numRef>
          </c:cat>
          <c:val>
            <c:numRef>
              <c:f>'T2v2-L0A2'!$F$4:$F$70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</c:numCache>
            </c:numRef>
          </c:val>
        </c:ser>
        <c:marker val="1"/>
        <c:axId val="177028096"/>
        <c:axId val="177033984"/>
      </c:lineChart>
      <c:catAx>
        <c:axId val="177028096"/>
        <c:scaling>
          <c:orientation val="minMax"/>
        </c:scaling>
        <c:axPos val="b"/>
        <c:numFmt formatCode="General" sourceLinked="1"/>
        <c:tickLblPos val="nextTo"/>
        <c:crossAx val="177033984"/>
        <c:crosses val="autoZero"/>
        <c:auto val="1"/>
        <c:lblAlgn val="ctr"/>
        <c:lblOffset val="100"/>
      </c:catAx>
      <c:valAx>
        <c:axId val="177033984"/>
        <c:scaling>
          <c:orientation val="minMax"/>
        </c:scaling>
        <c:axPos val="l"/>
        <c:majorGridlines/>
        <c:numFmt formatCode="General" sourceLinked="1"/>
        <c:tickLblPos val="nextTo"/>
        <c:crossAx val="177028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L0A11: State IDs</c:v>
          </c:tx>
          <c:spPr>
            <a:ln w="19050"/>
          </c:spPr>
          <c:marker>
            <c:symbol val="diamond"/>
            <c:size val="5"/>
          </c:marker>
          <c:cat>
            <c:numRef>
              <c:f>'T2v3-L0A11'!$B$4:$B$100</c:f>
              <c:numCache>
                <c:formatCode>General</c:formatCode>
                <c:ptCount val="9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</c:numCache>
            </c:numRef>
          </c:cat>
          <c:val>
            <c:numRef>
              <c:f>'T2v3-L0A11'!$K$4:$K$100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34</c:v>
                </c:pt>
                <c:pt idx="54">
                  <c:v>35</c:v>
                </c:pt>
                <c:pt idx="55">
                  <c:v>36</c:v>
                </c:pt>
                <c:pt idx="56">
                  <c:v>37</c:v>
                </c:pt>
                <c:pt idx="57">
                  <c:v>38</c:v>
                </c:pt>
                <c:pt idx="58">
                  <c:v>39</c:v>
                </c:pt>
                <c:pt idx="59">
                  <c:v>40</c:v>
                </c:pt>
                <c:pt idx="60">
                  <c:v>41</c:v>
                </c:pt>
                <c:pt idx="61">
                  <c:v>42</c:v>
                </c:pt>
                <c:pt idx="62">
                  <c:v>43</c:v>
                </c:pt>
                <c:pt idx="63">
                  <c:v>44</c:v>
                </c:pt>
                <c:pt idx="64">
                  <c:v>45</c:v>
                </c:pt>
                <c:pt idx="65">
                  <c:v>46</c:v>
                </c:pt>
                <c:pt idx="66">
                  <c:v>47</c:v>
                </c:pt>
                <c:pt idx="67">
                  <c:v>48</c:v>
                </c:pt>
                <c:pt idx="68">
                  <c:v>49</c:v>
                </c:pt>
                <c:pt idx="69">
                  <c:v>34</c:v>
                </c:pt>
                <c:pt idx="70">
                  <c:v>35</c:v>
                </c:pt>
                <c:pt idx="71">
                  <c:v>36</c:v>
                </c:pt>
                <c:pt idx="72">
                  <c:v>37</c:v>
                </c:pt>
                <c:pt idx="73">
                  <c:v>38</c:v>
                </c:pt>
                <c:pt idx="74">
                  <c:v>39</c:v>
                </c:pt>
                <c:pt idx="75">
                  <c:v>40</c:v>
                </c:pt>
                <c:pt idx="76">
                  <c:v>41</c:v>
                </c:pt>
                <c:pt idx="77">
                  <c:v>42</c:v>
                </c:pt>
                <c:pt idx="78">
                  <c:v>43</c:v>
                </c:pt>
                <c:pt idx="79">
                  <c:v>44</c:v>
                </c:pt>
                <c:pt idx="80">
                  <c:v>45</c:v>
                </c:pt>
                <c:pt idx="81">
                  <c:v>46</c:v>
                </c:pt>
                <c:pt idx="82">
                  <c:v>47</c:v>
                </c:pt>
                <c:pt idx="83">
                  <c:v>48</c:v>
                </c:pt>
                <c:pt idx="84">
                  <c:v>49</c:v>
                </c:pt>
                <c:pt idx="85">
                  <c:v>34</c:v>
                </c:pt>
                <c:pt idx="86">
                  <c:v>35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41</c:v>
                </c:pt>
                <c:pt idx="93">
                  <c:v>42</c:v>
                </c:pt>
                <c:pt idx="94">
                  <c:v>43</c:v>
                </c:pt>
                <c:pt idx="95">
                  <c:v>44</c:v>
                </c:pt>
                <c:pt idx="96">
                  <c:v>45</c:v>
                </c:pt>
              </c:numCache>
            </c:numRef>
          </c:val>
        </c:ser>
        <c:marker val="1"/>
        <c:axId val="92433408"/>
        <c:axId val="92570368"/>
      </c:lineChart>
      <c:catAx>
        <c:axId val="92433408"/>
        <c:scaling>
          <c:orientation val="minMax"/>
        </c:scaling>
        <c:axPos val="b"/>
        <c:numFmt formatCode="General" sourceLinked="1"/>
        <c:tickLblPos val="nextTo"/>
        <c:crossAx val="92570368"/>
        <c:crosses val="autoZero"/>
        <c:auto val="1"/>
        <c:lblAlgn val="ctr"/>
        <c:lblOffset val="100"/>
      </c:catAx>
      <c:valAx>
        <c:axId val="92570368"/>
        <c:scaling>
          <c:orientation val="minMax"/>
        </c:scaling>
        <c:axPos val="l"/>
        <c:majorGridlines/>
        <c:numFmt formatCode="General" sourceLinked="1"/>
        <c:tickLblPos val="nextTo"/>
        <c:crossAx val="9243340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L0A11: Diversity Counter</c:v>
          </c:tx>
          <c:spPr>
            <a:ln w="19050"/>
          </c:spPr>
          <c:marker>
            <c:symbol val="diamond"/>
            <c:size val="5"/>
          </c:marker>
          <c:cat>
            <c:numRef>
              <c:f>'T2v3-L0A11'!$B$4:$B$100</c:f>
              <c:numCache>
                <c:formatCode>General</c:formatCode>
                <c:ptCount val="9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</c:numCache>
            </c:numRef>
          </c:cat>
          <c:val>
            <c:numRef>
              <c:f>'T2v3-L0A11'!$G$4:$G$100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46</c:v>
                </c:pt>
                <c:pt idx="50">
                  <c:v>47</c:v>
                </c:pt>
                <c:pt idx="51">
                  <c:v>48</c:v>
                </c:pt>
                <c:pt idx="52">
                  <c:v>49</c:v>
                </c:pt>
                <c:pt idx="53">
                  <c:v>49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49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49</c:v>
                </c:pt>
                <c:pt idx="68">
                  <c:v>49</c:v>
                </c:pt>
                <c:pt idx="69">
                  <c:v>49</c:v>
                </c:pt>
                <c:pt idx="70">
                  <c:v>49</c:v>
                </c:pt>
                <c:pt idx="71">
                  <c:v>49</c:v>
                </c:pt>
                <c:pt idx="72">
                  <c:v>49</c:v>
                </c:pt>
                <c:pt idx="73">
                  <c:v>49</c:v>
                </c:pt>
                <c:pt idx="74">
                  <c:v>49</c:v>
                </c:pt>
                <c:pt idx="75">
                  <c:v>49</c:v>
                </c:pt>
                <c:pt idx="76">
                  <c:v>49</c:v>
                </c:pt>
                <c:pt idx="77">
                  <c:v>49</c:v>
                </c:pt>
                <c:pt idx="78">
                  <c:v>49</c:v>
                </c:pt>
                <c:pt idx="79">
                  <c:v>49</c:v>
                </c:pt>
                <c:pt idx="80">
                  <c:v>49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49</c:v>
                </c:pt>
                <c:pt idx="91">
                  <c:v>49</c:v>
                </c:pt>
                <c:pt idx="92">
                  <c:v>49</c:v>
                </c:pt>
                <c:pt idx="93">
                  <c:v>49</c:v>
                </c:pt>
                <c:pt idx="94">
                  <c:v>49</c:v>
                </c:pt>
                <c:pt idx="95">
                  <c:v>49</c:v>
                </c:pt>
                <c:pt idx="96">
                  <c:v>49</c:v>
                </c:pt>
              </c:numCache>
            </c:numRef>
          </c:val>
        </c:ser>
        <c:marker val="1"/>
        <c:axId val="92586368"/>
        <c:axId val="92587904"/>
      </c:lineChart>
      <c:catAx>
        <c:axId val="92586368"/>
        <c:scaling>
          <c:orientation val="minMax"/>
        </c:scaling>
        <c:axPos val="b"/>
        <c:numFmt formatCode="General" sourceLinked="1"/>
        <c:tickLblPos val="nextTo"/>
        <c:crossAx val="92587904"/>
        <c:crosses val="autoZero"/>
        <c:auto val="1"/>
        <c:lblAlgn val="ctr"/>
        <c:lblOffset val="100"/>
      </c:catAx>
      <c:valAx>
        <c:axId val="92587904"/>
        <c:scaling>
          <c:orientation val="minMax"/>
        </c:scaling>
        <c:axPos val="l"/>
        <c:majorGridlines/>
        <c:numFmt formatCode="General" sourceLinked="1"/>
        <c:tickLblPos val="nextTo"/>
        <c:crossAx val="92586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L0A11: Aggegate State to L1</a:t>
            </a:r>
          </a:p>
        </c:rich>
      </c:tx>
    </c:title>
    <c:plotArea>
      <c:layout/>
      <c:lineChart>
        <c:grouping val="standard"/>
        <c:ser>
          <c:idx val="0"/>
          <c:order val="0"/>
          <c:tx>
            <c:v>L0A11: Aggegate State</c:v>
          </c:tx>
          <c:cat>
            <c:numRef>
              <c:f>'T2v3-L0A11'!$B$4:$B$25</c:f>
              <c:numCache>
                <c:formatCode>General</c:formatCode>
                <c:ptCount val="22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</c:numCache>
            </c:numRef>
          </c:cat>
          <c:val>
            <c:numRef>
              <c:f>'T2v3-L0A11'!$D$4:$D$25</c:f>
              <c:numCache>
                <c:formatCode>General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</c:ser>
        <c:marker val="1"/>
        <c:axId val="92506368"/>
        <c:axId val="92512256"/>
      </c:lineChart>
      <c:catAx>
        <c:axId val="92506368"/>
        <c:scaling>
          <c:orientation val="minMax"/>
        </c:scaling>
        <c:axPos val="b"/>
        <c:numFmt formatCode="General" sourceLinked="1"/>
        <c:tickLblPos val="nextTo"/>
        <c:crossAx val="92512256"/>
        <c:crosses val="autoZero"/>
        <c:auto val="1"/>
        <c:lblAlgn val="ctr"/>
        <c:lblOffset val="100"/>
      </c:catAx>
      <c:valAx>
        <c:axId val="92512256"/>
        <c:scaling>
          <c:orientation val="minMax"/>
        </c:scaling>
        <c:axPos val="l"/>
        <c:majorGridlines/>
        <c:numFmt formatCode="General" sourceLinked="1"/>
        <c:tickLblPos val="nextTo"/>
        <c:crossAx val="925063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/>
    <c:plotArea>
      <c:layout/>
      <c:lineChart>
        <c:grouping val="standard"/>
        <c:ser>
          <c:idx val="0"/>
          <c:order val="0"/>
          <c:tx>
            <c:v>L0A11: Goal from L1</c:v>
          </c:tx>
          <c:cat>
            <c:numRef>
              <c:f>'T2v3-L0A11'!$B$4:$B$100</c:f>
              <c:numCache>
                <c:formatCode>General</c:formatCode>
                <c:ptCount val="9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</c:numCache>
            </c:numRef>
          </c:cat>
          <c:val>
            <c:numRef>
              <c:f>'T2v3-L0A11'!$E$4:$E$100</c:f>
              <c:numCache>
                <c:formatCode>General</c:formatCode>
                <c:ptCount val="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</c:numCache>
            </c:numRef>
          </c:val>
        </c:ser>
        <c:marker val="1"/>
        <c:axId val="92527232"/>
        <c:axId val="92672384"/>
      </c:lineChart>
      <c:catAx>
        <c:axId val="92527232"/>
        <c:scaling>
          <c:orientation val="minMax"/>
        </c:scaling>
        <c:axPos val="b"/>
        <c:numFmt formatCode="General" sourceLinked="1"/>
        <c:tickLblPos val="nextTo"/>
        <c:crossAx val="92672384"/>
        <c:crosses val="autoZero"/>
        <c:auto val="1"/>
        <c:lblAlgn val="ctr"/>
        <c:lblOffset val="100"/>
      </c:catAx>
      <c:valAx>
        <c:axId val="92672384"/>
        <c:scaling>
          <c:orientation val="minMax"/>
        </c:scaling>
        <c:axPos val="l"/>
        <c:majorGridlines/>
        <c:numFmt formatCode="General" sourceLinked="1"/>
        <c:tickLblPos val="nextTo"/>
        <c:crossAx val="925272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autoTitleDeleted val="1"/>
    <c:plotArea>
      <c:layout/>
      <c:lineChart>
        <c:grouping val="standard"/>
        <c:ser>
          <c:idx val="0"/>
          <c:order val="0"/>
          <c:tx>
            <c:v>L1A1: Live Cells Counter</c:v>
          </c:tx>
          <c:cat>
            <c:numRef>
              <c:f>'T2v2-L1A1'!$B$4:$B$70</c:f>
              <c:numCache>
                <c:formatCode>General</c:formatCode>
                <c:ptCount val="6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59</c:v>
                </c:pt>
                <c:pt idx="20">
                  <c:v>62</c:v>
                </c:pt>
                <c:pt idx="21">
                  <c:v>65</c:v>
                </c:pt>
                <c:pt idx="22">
                  <c:v>68</c:v>
                </c:pt>
                <c:pt idx="23">
                  <c:v>71</c:v>
                </c:pt>
                <c:pt idx="24">
                  <c:v>74</c:v>
                </c:pt>
                <c:pt idx="25">
                  <c:v>77</c:v>
                </c:pt>
                <c:pt idx="26">
                  <c:v>80</c:v>
                </c:pt>
                <c:pt idx="27">
                  <c:v>83</c:v>
                </c:pt>
                <c:pt idx="28">
                  <c:v>86</c:v>
                </c:pt>
                <c:pt idx="29">
                  <c:v>89</c:v>
                </c:pt>
                <c:pt idx="30">
                  <c:v>92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104</c:v>
                </c:pt>
                <c:pt idx="35">
                  <c:v>107</c:v>
                </c:pt>
                <c:pt idx="36">
                  <c:v>110</c:v>
                </c:pt>
                <c:pt idx="37">
                  <c:v>113</c:v>
                </c:pt>
                <c:pt idx="38">
                  <c:v>116</c:v>
                </c:pt>
                <c:pt idx="39">
                  <c:v>119</c:v>
                </c:pt>
                <c:pt idx="40">
                  <c:v>122</c:v>
                </c:pt>
                <c:pt idx="41">
                  <c:v>125</c:v>
                </c:pt>
                <c:pt idx="42">
                  <c:v>128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143</c:v>
                </c:pt>
                <c:pt idx="48">
                  <c:v>146</c:v>
                </c:pt>
                <c:pt idx="49">
                  <c:v>149</c:v>
                </c:pt>
                <c:pt idx="50">
                  <c:v>152</c:v>
                </c:pt>
                <c:pt idx="51">
                  <c:v>155</c:v>
                </c:pt>
                <c:pt idx="52">
                  <c:v>158</c:v>
                </c:pt>
                <c:pt idx="53">
                  <c:v>161</c:v>
                </c:pt>
                <c:pt idx="54">
                  <c:v>164</c:v>
                </c:pt>
                <c:pt idx="55">
                  <c:v>167</c:v>
                </c:pt>
                <c:pt idx="56">
                  <c:v>170</c:v>
                </c:pt>
                <c:pt idx="57">
                  <c:v>173</c:v>
                </c:pt>
                <c:pt idx="58">
                  <c:v>176</c:v>
                </c:pt>
                <c:pt idx="59">
                  <c:v>179</c:v>
                </c:pt>
                <c:pt idx="60">
                  <c:v>182</c:v>
                </c:pt>
                <c:pt idx="61">
                  <c:v>185</c:v>
                </c:pt>
                <c:pt idx="62">
                  <c:v>188</c:v>
                </c:pt>
                <c:pt idx="63">
                  <c:v>191</c:v>
                </c:pt>
                <c:pt idx="64">
                  <c:v>194</c:v>
                </c:pt>
                <c:pt idx="65">
                  <c:v>197</c:v>
                </c:pt>
                <c:pt idx="66">
                  <c:v>200</c:v>
                </c:pt>
              </c:numCache>
            </c:numRef>
          </c:cat>
          <c:val>
            <c:numRef>
              <c:f>'T2v2-L1A1'!$H$4:$H$70</c:f>
              <c:numCache>
                <c:formatCode>General</c:formatCode>
                <c:ptCount val="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12</c:v>
                </c:pt>
                <c:pt idx="7">
                  <c:v>0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32</c:v>
                </c:pt>
                <c:pt idx="14">
                  <c:v>12</c:v>
                </c:pt>
                <c:pt idx="15">
                  <c:v>0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32</c:v>
                </c:pt>
                <c:pt idx="22">
                  <c:v>12</c:v>
                </c:pt>
                <c:pt idx="23">
                  <c:v>0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28</c:v>
                </c:pt>
                <c:pt idx="28">
                  <c:v>28</c:v>
                </c:pt>
                <c:pt idx="29">
                  <c:v>32</c:v>
                </c:pt>
                <c:pt idx="30">
                  <c:v>12</c:v>
                </c:pt>
                <c:pt idx="31">
                  <c:v>0</c:v>
                </c:pt>
                <c:pt idx="32">
                  <c:v>28</c:v>
                </c:pt>
                <c:pt idx="33">
                  <c:v>28</c:v>
                </c:pt>
                <c:pt idx="34">
                  <c:v>28</c:v>
                </c:pt>
                <c:pt idx="35">
                  <c:v>28</c:v>
                </c:pt>
                <c:pt idx="36">
                  <c:v>28</c:v>
                </c:pt>
                <c:pt idx="37">
                  <c:v>32</c:v>
                </c:pt>
                <c:pt idx="38">
                  <c:v>12</c:v>
                </c:pt>
                <c:pt idx="39">
                  <c:v>0</c:v>
                </c:pt>
                <c:pt idx="40">
                  <c:v>28</c:v>
                </c:pt>
                <c:pt idx="41">
                  <c:v>28</c:v>
                </c:pt>
                <c:pt idx="42">
                  <c:v>28</c:v>
                </c:pt>
                <c:pt idx="43">
                  <c:v>28</c:v>
                </c:pt>
                <c:pt idx="44">
                  <c:v>28</c:v>
                </c:pt>
                <c:pt idx="45">
                  <c:v>32</c:v>
                </c:pt>
                <c:pt idx="46">
                  <c:v>12</c:v>
                </c:pt>
                <c:pt idx="47">
                  <c:v>0</c:v>
                </c:pt>
                <c:pt idx="48">
                  <c:v>28</c:v>
                </c:pt>
                <c:pt idx="49">
                  <c:v>28</c:v>
                </c:pt>
                <c:pt idx="50">
                  <c:v>28</c:v>
                </c:pt>
                <c:pt idx="51">
                  <c:v>28</c:v>
                </c:pt>
                <c:pt idx="52">
                  <c:v>28</c:v>
                </c:pt>
                <c:pt idx="53">
                  <c:v>32</c:v>
                </c:pt>
                <c:pt idx="54">
                  <c:v>12</c:v>
                </c:pt>
                <c:pt idx="55">
                  <c:v>0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28</c:v>
                </c:pt>
                <c:pt idx="60">
                  <c:v>28</c:v>
                </c:pt>
                <c:pt idx="61">
                  <c:v>32</c:v>
                </c:pt>
                <c:pt idx="62">
                  <c:v>12</c:v>
                </c:pt>
                <c:pt idx="63">
                  <c:v>0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</c:numCache>
            </c:numRef>
          </c:val>
        </c:ser>
        <c:marker val="1"/>
        <c:axId val="89174400"/>
        <c:axId val="89175936"/>
      </c:lineChart>
      <c:catAx>
        <c:axId val="89174400"/>
        <c:scaling>
          <c:orientation val="minMax"/>
        </c:scaling>
        <c:axPos val="b"/>
        <c:numFmt formatCode="General" sourceLinked="1"/>
        <c:tickLblPos val="nextTo"/>
        <c:crossAx val="89175936"/>
        <c:crosses val="autoZero"/>
        <c:auto val="1"/>
        <c:lblAlgn val="ctr"/>
        <c:lblOffset val="100"/>
      </c:catAx>
      <c:valAx>
        <c:axId val="89175936"/>
        <c:scaling>
          <c:orientation val="minMax"/>
        </c:scaling>
        <c:axPos val="l"/>
        <c:majorGridlines/>
        <c:numFmt formatCode="General" sourceLinked="1"/>
        <c:tickLblPos val="nextTo"/>
        <c:crossAx val="89174400"/>
        <c:crosses val="autoZero"/>
        <c:crossBetween val="between"/>
      </c:valAx>
    </c:plotArea>
    <c:legend>
      <c:legendPos val="t"/>
      <c:txPr>
        <a:bodyPr/>
        <a:lstStyle/>
        <a:p>
          <a:pPr>
            <a:defRPr sz="1600" b="1" i="0" baseline="0"/>
          </a:pPr>
          <a:endParaRPr lang="en-US"/>
        </a:p>
      </c:txPr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title/>
    <c:plotArea>
      <c:layout/>
      <c:lineChart>
        <c:grouping val="standard"/>
        <c:ser>
          <c:idx val="0"/>
          <c:order val="0"/>
          <c:tx>
            <c:v>L0A11: Live Cells Count</c:v>
          </c:tx>
          <c:cat>
            <c:strRef>
              <c:f>'T2v3-L0A11'!$A$4:$B$100</c:f>
              <c:strCache>
                <c:ptCount val="9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</c:strCache>
            </c:strRef>
          </c:cat>
          <c:val>
            <c:numRef>
              <c:f>'T2v3-L0A11'!$H$4:$H$100</c:f>
              <c:numCache>
                <c:formatCode>General</c:formatCode>
                <c:ptCount val="97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89</c:v>
                </c:pt>
                <c:pt idx="7">
                  <c:v>117</c:v>
                </c:pt>
                <c:pt idx="8">
                  <c:v>129</c:v>
                </c:pt>
                <c:pt idx="9">
                  <c:v>141</c:v>
                </c:pt>
                <c:pt idx="10">
                  <c:v>173</c:v>
                </c:pt>
                <c:pt idx="11">
                  <c:v>197</c:v>
                </c:pt>
                <c:pt idx="12">
                  <c:v>221</c:v>
                </c:pt>
                <c:pt idx="13">
                  <c:v>245</c:v>
                </c:pt>
                <c:pt idx="14">
                  <c:v>309</c:v>
                </c:pt>
                <c:pt idx="15">
                  <c:v>373</c:v>
                </c:pt>
                <c:pt idx="16">
                  <c:v>373</c:v>
                </c:pt>
                <c:pt idx="17">
                  <c:v>373</c:v>
                </c:pt>
                <c:pt idx="18">
                  <c:v>373</c:v>
                </c:pt>
                <c:pt idx="19">
                  <c:v>373</c:v>
                </c:pt>
                <c:pt idx="20">
                  <c:v>333</c:v>
                </c:pt>
                <c:pt idx="21">
                  <c:v>301</c:v>
                </c:pt>
                <c:pt idx="22">
                  <c:v>337</c:v>
                </c:pt>
                <c:pt idx="23">
                  <c:v>345</c:v>
                </c:pt>
                <c:pt idx="24">
                  <c:v>353</c:v>
                </c:pt>
                <c:pt idx="25">
                  <c:v>369</c:v>
                </c:pt>
                <c:pt idx="26">
                  <c:v>329</c:v>
                </c:pt>
                <c:pt idx="27">
                  <c:v>301</c:v>
                </c:pt>
                <c:pt idx="28">
                  <c:v>277</c:v>
                </c:pt>
                <c:pt idx="29">
                  <c:v>249</c:v>
                </c:pt>
                <c:pt idx="30">
                  <c:v>265</c:v>
                </c:pt>
                <c:pt idx="31">
                  <c:v>285</c:v>
                </c:pt>
                <c:pt idx="32">
                  <c:v>297</c:v>
                </c:pt>
                <c:pt idx="33">
                  <c:v>321</c:v>
                </c:pt>
                <c:pt idx="34">
                  <c:v>257</c:v>
                </c:pt>
                <c:pt idx="35">
                  <c:v>217</c:v>
                </c:pt>
                <c:pt idx="36">
                  <c:v>189</c:v>
                </c:pt>
                <c:pt idx="37">
                  <c:v>165</c:v>
                </c:pt>
                <c:pt idx="38">
                  <c:v>185</c:v>
                </c:pt>
                <c:pt idx="39">
                  <c:v>213</c:v>
                </c:pt>
                <c:pt idx="40">
                  <c:v>241</c:v>
                </c:pt>
                <c:pt idx="41">
                  <c:v>273</c:v>
                </c:pt>
                <c:pt idx="42">
                  <c:v>217</c:v>
                </c:pt>
                <c:pt idx="43">
                  <c:v>189</c:v>
                </c:pt>
                <c:pt idx="44">
                  <c:v>165</c:v>
                </c:pt>
                <c:pt idx="45">
                  <c:v>141</c:v>
                </c:pt>
                <c:pt idx="46">
                  <c:v>177</c:v>
                </c:pt>
                <c:pt idx="47">
                  <c:v>221</c:v>
                </c:pt>
                <c:pt idx="48">
                  <c:v>257</c:v>
                </c:pt>
                <c:pt idx="49">
                  <c:v>285</c:v>
                </c:pt>
                <c:pt idx="50">
                  <c:v>217</c:v>
                </c:pt>
                <c:pt idx="51">
                  <c:v>201</c:v>
                </c:pt>
                <c:pt idx="52">
                  <c:v>185</c:v>
                </c:pt>
                <c:pt idx="53">
                  <c:v>165</c:v>
                </c:pt>
                <c:pt idx="54">
                  <c:v>185</c:v>
                </c:pt>
                <c:pt idx="55">
                  <c:v>213</c:v>
                </c:pt>
                <c:pt idx="56">
                  <c:v>241</c:v>
                </c:pt>
                <c:pt idx="57">
                  <c:v>273</c:v>
                </c:pt>
                <c:pt idx="58">
                  <c:v>217</c:v>
                </c:pt>
                <c:pt idx="59">
                  <c:v>189</c:v>
                </c:pt>
                <c:pt idx="60">
                  <c:v>165</c:v>
                </c:pt>
                <c:pt idx="61">
                  <c:v>141</c:v>
                </c:pt>
                <c:pt idx="62">
                  <c:v>177</c:v>
                </c:pt>
                <c:pt idx="63">
                  <c:v>221</c:v>
                </c:pt>
                <c:pt idx="64">
                  <c:v>257</c:v>
                </c:pt>
                <c:pt idx="65">
                  <c:v>285</c:v>
                </c:pt>
                <c:pt idx="66">
                  <c:v>217</c:v>
                </c:pt>
                <c:pt idx="67">
                  <c:v>201</c:v>
                </c:pt>
                <c:pt idx="68">
                  <c:v>185</c:v>
                </c:pt>
                <c:pt idx="69">
                  <c:v>165</c:v>
                </c:pt>
                <c:pt idx="70">
                  <c:v>185</c:v>
                </c:pt>
                <c:pt idx="71">
                  <c:v>213</c:v>
                </c:pt>
                <c:pt idx="72">
                  <c:v>241</c:v>
                </c:pt>
                <c:pt idx="73">
                  <c:v>273</c:v>
                </c:pt>
                <c:pt idx="74">
                  <c:v>217</c:v>
                </c:pt>
                <c:pt idx="75">
                  <c:v>189</c:v>
                </c:pt>
                <c:pt idx="76">
                  <c:v>165</c:v>
                </c:pt>
                <c:pt idx="77">
                  <c:v>141</c:v>
                </c:pt>
                <c:pt idx="78">
                  <c:v>177</c:v>
                </c:pt>
                <c:pt idx="79">
                  <c:v>221</c:v>
                </c:pt>
                <c:pt idx="80">
                  <c:v>257</c:v>
                </c:pt>
                <c:pt idx="81">
                  <c:v>285</c:v>
                </c:pt>
                <c:pt idx="82">
                  <c:v>217</c:v>
                </c:pt>
                <c:pt idx="83">
                  <c:v>201</c:v>
                </c:pt>
                <c:pt idx="84">
                  <c:v>185</c:v>
                </c:pt>
                <c:pt idx="85">
                  <c:v>165</c:v>
                </c:pt>
                <c:pt idx="86">
                  <c:v>185</c:v>
                </c:pt>
                <c:pt idx="87">
                  <c:v>213</c:v>
                </c:pt>
                <c:pt idx="88">
                  <c:v>241</c:v>
                </c:pt>
                <c:pt idx="89">
                  <c:v>273</c:v>
                </c:pt>
                <c:pt idx="90">
                  <c:v>217</c:v>
                </c:pt>
                <c:pt idx="91">
                  <c:v>189</c:v>
                </c:pt>
                <c:pt idx="92">
                  <c:v>165</c:v>
                </c:pt>
                <c:pt idx="93">
                  <c:v>141</c:v>
                </c:pt>
                <c:pt idx="94">
                  <c:v>177</c:v>
                </c:pt>
                <c:pt idx="95">
                  <c:v>221</c:v>
                </c:pt>
                <c:pt idx="96">
                  <c:v>257</c:v>
                </c:pt>
              </c:numCache>
            </c:numRef>
          </c:val>
        </c:ser>
        <c:marker val="1"/>
        <c:axId val="92704768"/>
        <c:axId val="92706304"/>
      </c:lineChart>
      <c:catAx>
        <c:axId val="92704768"/>
        <c:scaling>
          <c:orientation val="minMax"/>
        </c:scaling>
        <c:axPos val="b"/>
        <c:tickLblPos val="nextTo"/>
        <c:crossAx val="92706304"/>
        <c:crosses val="autoZero"/>
        <c:auto val="1"/>
        <c:lblAlgn val="ctr"/>
        <c:lblOffset val="100"/>
      </c:catAx>
      <c:valAx>
        <c:axId val="92706304"/>
        <c:scaling>
          <c:orientation val="minMax"/>
        </c:scaling>
        <c:axPos val="l"/>
        <c:majorGridlines/>
        <c:numFmt formatCode="General" sourceLinked="1"/>
        <c:tickLblPos val="nextTo"/>
        <c:crossAx val="927047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title/>
    <c:plotArea>
      <c:layout/>
      <c:lineChart>
        <c:grouping val="standard"/>
        <c:ser>
          <c:idx val="0"/>
          <c:order val="0"/>
          <c:tx>
            <c:v>L1A1: Live Cells Count</c:v>
          </c:tx>
          <c:cat>
            <c:numRef>
              <c:f>'T2v3-L1A1'!$B$5:$B$100</c:f>
              <c:numCache>
                <c:formatCode>General</c:formatCode>
                <c:ptCount val="96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59</c:v>
                </c:pt>
                <c:pt idx="20">
                  <c:v>62</c:v>
                </c:pt>
                <c:pt idx="21">
                  <c:v>65</c:v>
                </c:pt>
                <c:pt idx="22">
                  <c:v>68</c:v>
                </c:pt>
                <c:pt idx="23">
                  <c:v>71</c:v>
                </c:pt>
                <c:pt idx="24">
                  <c:v>74</c:v>
                </c:pt>
                <c:pt idx="25">
                  <c:v>77</c:v>
                </c:pt>
                <c:pt idx="26">
                  <c:v>80</c:v>
                </c:pt>
                <c:pt idx="27">
                  <c:v>83</c:v>
                </c:pt>
                <c:pt idx="28">
                  <c:v>86</c:v>
                </c:pt>
                <c:pt idx="29">
                  <c:v>89</c:v>
                </c:pt>
                <c:pt idx="30">
                  <c:v>92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104</c:v>
                </c:pt>
                <c:pt idx="35">
                  <c:v>107</c:v>
                </c:pt>
                <c:pt idx="36">
                  <c:v>110</c:v>
                </c:pt>
                <c:pt idx="37">
                  <c:v>113</c:v>
                </c:pt>
                <c:pt idx="38">
                  <c:v>116</c:v>
                </c:pt>
                <c:pt idx="39">
                  <c:v>119</c:v>
                </c:pt>
                <c:pt idx="40">
                  <c:v>122</c:v>
                </c:pt>
                <c:pt idx="41">
                  <c:v>125</c:v>
                </c:pt>
                <c:pt idx="42">
                  <c:v>128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143</c:v>
                </c:pt>
                <c:pt idx="48">
                  <c:v>146</c:v>
                </c:pt>
                <c:pt idx="49">
                  <c:v>149</c:v>
                </c:pt>
                <c:pt idx="50">
                  <c:v>152</c:v>
                </c:pt>
                <c:pt idx="51">
                  <c:v>155</c:v>
                </c:pt>
                <c:pt idx="52">
                  <c:v>158</c:v>
                </c:pt>
                <c:pt idx="53">
                  <c:v>161</c:v>
                </c:pt>
                <c:pt idx="54">
                  <c:v>164</c:v>
                </c:pt>
                <c:pt idx="55">
                  <c:v>167</c:v>
                </c:pt>
                <c:pt idx="56">
                  <c:v>170</c:v>
                </c:pt>
                <c:pt idx="57">
                  <c:v>173</c:v>
                </c:pt>
                <c:pt idx="58">
                  <c:v>176</c:v>
                </c:pt>
                <c:pt idx="59">
                  <c:v>179</c:v>
                </c:pt>
                <c:pt idx="60">
                  <c:v>182</c:v>
                </c:pt>
                <c:pt idx="61">
                  <c:v>185</c:v>
                </c:pt>
                <c:pt idx="62">
                  <c:v>188</c:v>
                </c:pt>
                <c:pt idx="63">
                  <c:v>191</c:v>
                </c:pt>
                <c:pt idx="64">
                  <c:v>194</c:v>
                </c:pt>
                <c:pt idx="65">
                  <c:v>197</c:v>
                </c:pt>
                <c:pt idx="66">
                  <c:v>200</c:v>
                </c:pt>
                <c:pt idx="67">
                  <c:v>203</c:v>
                </c:pt>
                <c:pt idx="68">
                  <c:v>206</c:v>
                </c:pt>
                <c:pt idx="69">
                  <c:v>209</c:v>
                </c:pt>
                <c:pt idx="70">
                  <c:v>212</c:v>
                </c:pt>
                <c:pt idx="71">
                  <c:v>215</c:v>
                </c:pt>
                <c:pt idx="72">
                  <c:v>218</c:v>
                </c:pt>
                <c:pt idx="73">
                  <c:v>221</c:v>
                </c:pt>
                <c:pt idx="74">
                  <c:v>224</c:v>
                </c:pt>
                <c:pt idx="75">
                  <c:v>227</c:v>
                </c:pt>
                <c:pt idx="76">
                  <c:v>230</c:v>
                </c:pt>
                <c:pt idx="77">
                  <c:v>233</c:v>
                </c:pt>
                <c:pt idx="78">
                  <c:v>236</c:v>
                </c:pt>
                <c:pt idx="79">
                  <c:v>239</c:v>
                </c:pt>
                <c:pt idx="80">
                  <c:v>242</c:v>
                </c:pt>
                <c:pt idx="81">
                  <c:v>245</c:v>
                </c:pt>
                <c:pt idx="82">
                  <c:v>248</c:v>
                </c:pt>
                <c:pt idx="83">
                  <c:v>251</c:v>
                </c:pt>
                <c:pt idx="84">
                  <c:v>254</c:v>
                </c:pt>
                <c:pt idx="85">
                  <c:v>257</c:v>
                </c:pt>
                <c:pt idx="86">
                  <c:v>260</c:v>
                </c:pt>
                <c:pt idx="87">
                  <c:v>263</c:v>
                </c:pt>
                <c:pt idx="88">
                  <c:v>266</c:v>
                </c:pt>
                <c:pt idx="89">
                  <c:v>269</c:v>
                </c:pt>
                <c:pt idx="90">
                  <c:v>272</c:v>
                </c:pt>
                <c:pt idx="91">
                  <c:v>275</c:v>
                </c:pt>
                <c:pt idx="92">
                  <c:v>278</c:v>
                </c:pt>
                <c:pt idx="93">
                  <c:v>281</c:v>
                </c:pt>
                <c:pt idx="94">
                  <c:v>284</c:v>
                </c:pt>
                <c:pt idx="95">
                  <c:v>287</c:v>
                </c:pt>
              </c:numCache>
            </c:numRef>
          </c:cat>
          <c:val>
            <c:numRef>
              <c:f>'T2v3-L1A1'!$H$5:$H$100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12</c:v>
                </c:pt>
                <c:pt idx="18">
                  <c:v>12</c:v>
                </c:pt>
                <c:pt idx="19">
                  <c:v>0</c:v>
                </c:pt>
                <c:pt idx="20">
                  <c:v>0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28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28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28</c:v>
                </c:pt>
                <c:pt idx="62">
                  <c:v>28</c:v>
                </c:pt>
                <c:pt idx="63">
                  <c:v>28</c:v>
                </c:pt>
                <c:pt idx="64">
                  <c:v>28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28</c:v>
                </c:pt>
                <c:pt idx="70">
                  <c:v>28</c:v>
                </c:pt>
                <c:pt idx="71">
                  <c:v>28</c:v>
                </c:pt>
                <c:pt idx="72">
                  <c:v>28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28</c:v>
                </c:pt>
                <c:pt idx="78">
                  <c:v>28</c:v>
                </c:pt>
                <c:pt idx="79">
                  <c:v>28</c:v>
                </c:pt>
                <c:pt idx="80">
                  <c:v>28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28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</c:numCache>
            </c:numRef>
          </c:val>
        </c:ser>
        <c:marker val="1"/>
        <c:axId val="92834048"/>
        <c:axId val="92856320"/>
      </c:lineChart>
      <c:catAx>
        <c:axId val="92834048"/>
        <c:scaling>
          <c:orientation val="minMax"/>
        </c:scaling>
        <c:axPos val="b"/>
        <c:numFmt formatCode="General" sourceLinked="1"/>
        <c:tickLblPos val="nextTo"/>
        <c:crossAx val="92856320"/>
        <c:crosses val="autoZero"/>
        <c:auto val="1"/>
        <c:lblAlgn val="ctr"/>
        <c:lblOffset val="100"/>
      </c:catAx>
      <c:valAx>
        <c:axId val="92856320"/>
        <c:scaling>
          <c:orientation val="minMax"/>
        </c:scaling>
        <c:axPos val="l"/>
        <c:majorGridlines/>
        <c:numFmt formatCode="General" sourceLinked="1"/>
        <c:tickLblPos val="nextTo"/>
        <c:crossAx val="928340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title/>
    <c:plotArea>
      <c:layout/>
      <c:lineChart>
        <c:grouping val="standard"/>
        <c:ser>
          <c:idx val="0"/>
          <c:order val="0"/>
          <c:tx>
            <c:v>L1A1: Live Cells Count</c:v>
          </c:tx>
          <c:cat>
            <c:numRef>
              <c:f>'T2v4-L1A1'!$B$4:$B$100</c:f>
              <c:numCache>
                <c:formatCode>General</c:formatCode>
                <c:ptCount val="9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59</c:v>
                </c:pt>
                <c:pt idx="20">
                  <c:v>62</c:v>
                </c:pt>
                <c:pt idx="21">
                  <c:v>65</c:v>
                </c:pt>
                <c:pt idx="22">
                  <c:v>68</c:v>
                </c:pt>
                <c:pt idx="23">
                  <c:v>71</c:v>
                </c:pt>
                <c:pt idx="24">
                  <c:v>74</c:v>
                </c:pt>
                <c:pt idx="25">
                  <c:v>77</c:v>
                </c:pt>
                <c:pt idx="26">
                  <c:v>80</c:v>
                </c:pt>
                <c:pt idx="27">
                  <c:v>83</c:v>
                </c:pt>
                <c:pt idx="28">
                  <c:v>86</c:v>
                </c:pt>
                <c:pt idx="29">
                  <c:v>89</c:v>
                </c:pt>
                <c:pt idx="30">
                  <c:v>92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104</c:v>
                </c:pt>
                <c:pt idx="35">
                  <c:v>107</c:v>
                </c:pt>
                <c:pt idx="36">
                  <c:v>110</c:v>
                </c:pt>
                <c:pt idx="37">
                  <c:v>113</c:v>
                </c:pt>
                <c:pt idx="38">
                  <c:v>116</c:v>
                </c:pt>
                <c:pt idx="39">
                  <c:v>119</c:v>
                </c:pt>
                <c:pt idx="40">
                  <c:v>122</c:v>
                </c:pt>
                <c:pt idx="41">
                  <c:v>125</c:v>
                </c:pt>
                <c:pt idx="42">
                  <c:v>128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143</c:v>
                </c:pt>
                <c:pt idx="48">
                  <c:v>146</c:v>
                </c:pt>
                <c:pt idx="49">
                  <c:v>149</c:v>
                </c:pt>
                <c:pt idx="50">
                  <c:v>152</c:v>
                </c:pt>
                <c:pt idx="51">
                  <c:v>155</c:v>
                </c:pt>
                <c:pt idx="52">
                  <c:v>158</c:v>
                </c:pt>
                <c:pt idx="53">
                  <c:v>161</c:v>
                </c:pt>
                <c:pt idx="54">
                  <c:v>164</c:v>
                </c:pt>
                <c:pt idx="55">
                  <c:v>167</c:v>
                </c:pt>
                <c:pt idx="56">
                  <c:v>170</c:v>
                </c:pt>
                <c:pt idx="57">
                  <c:v>173</c:v>
                </c:pt>
                <c:pt idx="58">
                  <c:v>176</c:v>
                </c:pt>
                <c:pt idx="59">
                  <c:v>179</c:v>
                </c:pt>
                <c:pt idx="60">
                  <c:v>182</c:v>
                </c:pt>
                <c:pt idx="61">
                  <c:v>185</c:v>
                </c:pt>
                <c:pt idx="62">
                  <c:v>188</c:v>
                </c:pt>
                <c:pt idx="63">
                  <c:v>191</c:v>
                </c:pt>
                <c:pt idx="64">
                  <c:v>194</c:v>
                </c:pt>
                <c:pt idx="65">
                  <c:v>197</c:v>
                </c:pt>
                <c:pt idx="66">
                  <c:v>200</c:v>
                </c:pt>
                <c:pt idx="67">
                  <c:v>203</c:v>
                </c:pt>
                <c:pt idx="68">
                  <c:v>206</c:v>
                </c:pt>
                <c:pt idx="69">
                  <c:v>209</c:v>
                </c:pt>
                <c:pt idx="70">
                  <c:v>212</c:v>
                </c:pt>
                <c:pt idx="71">
                  <c:v>215</c:v>
                </c:pt>
                <c:pt idx="72">
                  <c:v>218</c:v>
                </c:pt>
                <c:pt idx="73">
                  <c:v>221</c:v>
                </c:pt>
                <c:pt idx="74">
                  <c:v>224</c:v>
                </c:pt>
                <c:pt idx="75">
                  <c:v>227</c:v>
                </c:pt>
                <c:pt idx="76">
                  <c:v>230</c:v>
                </c:pt>
                <c:pt idx="77">
                  <c:v>233</c:v>
                </c:pt>
                <c:pt idx="78">
                  <c:v>236</c:v>
                </c:pt>
                <c:pt idx="79">
                  <c:v>239</c:v>
                </c:pt>
                <c:pt idx="80">
                  <c:v>242</c:v>
                </c:pt>
                <c:pt idx="81">
                  <c:v>245</c:v>
                </c:pt>
                <c:pt idx="82">
                  <c:v>248</c:v>
                </c:pt>
                <c:pt idx="83">
                  <c:v>251</c:v>
                </c:pt>
                <c:pt idx="84">
                  <c:v>254</c:v>
                </c:pt>
                <c:pt idx="85">
                  <c:v>257</c:v>
                </c:pt>
                <c:pt idx="86">
                  <c:v>260</c:v>
                </c:pt>
                <c:pt idx="87">
                  <c:v>263</c:v>
                </c:pt>
                <c:pt idx="88">
                  <c:v>266</c:v>
                </c:pt>
                <c:pt idx="89">
                  <c:v>269</c:v>
                </c:pt>
                <c:pt idx="90">
                  <c:v>272</c:v>
                </c:pt>
                <c:pt idx="91">
                  <c:v>275</c:v>
                </c:pt>
                <c:pt idx="92">
                  <c:v>278</c:v>
                </c:pt>
                <c:pt idx="93">
                  <c:v>281</c:v>
                </c:pt>
                <c:pt idx="94">
                  <c:v>284</c:v>
                </c:pt>
                <c:pt idx="95">
                  <c:v>287</c:v>
                </c:pt>
                <c:pt idx="96">
                  <c:v>290</c:v>
                </c:pt>
              </c:numCache>
            </c:numRef>
          </c:cat>
          <c:val>
            <c:numRef>
              <c:f>'T2v4-L1A1'!$H$4:$H$100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32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32</c:v>
                </c:pt>
                <c:pt idx="40">
                  <c:v>32</c:v>
                </c:pt>
                <c:pt idx="41">
                  <c:v>32</c:v>
                </c:pt>
                <c:pt idx="42">
                  <c:v>32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32</c:v>
                </c:pt>
                <c:pt idx="48">
                  <c:v>32</c:v>
                </c:pt>
                <c:pt idx="49">
                  <c:v>32</c:v>
                </c:pt>
                <c:pt idx="50">
                  <c:v>32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32</c:v>
                </c:pt>
                <c:pt idx="72">
                  <c:v>32</c:v>
                </c:pt>
                <c:pt idx="73">
                  <c:v>32</c:v>
                </c:pt>
                <c:pt idx="74">
                  <c:v>32</c:v>
                </c:pt>
                <c:pt idx="75">
                  <c:v>12</c:v>
                </c:pt>
                <c:pt idx="76">
                  <c:v>12</c:v>
                </c:pt>
                <c:pt idx="77">
                  <c:v>12</c:v>
                </c:pt>
                <c:pt idx="78">
                  <c:v>12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12</c:v>
                </c:pt>
                <c:pt idx="84">
                  <c:v>12</c:v>
                </c:pt>
                <c:pt idx="85">
                  <c:v>12</c:v>
                </c:pt>
                <c:pt idx="86">
                  <c:v>12</c:v>
                </c:pt>
                <c:pt idx="87">
                  <c:v>32</c:v>
                </c:pt>
                <c:pt idx="88">
                  <c:v>32</c:v>
                </c:pt>
                <c:pt idx="89">
                  <c:v>32</c:v>
                </c:pt>
                <c:pt idx="90">
                  <c:v>32</c:v>
                </c:pt>
                <c:pt idx="91">
                  <c:v>12</c:v>
                </c:pt>
                <c:pt idx="92">
                  <c:v>12</c:v>
                </c:pt>
                <c:pt idx="93">
                  <c:v>12</c:v>
                </c:pt>
                <c:pt idx="94">
                  <c:v>12</c:v>
                </c:pt>
                <c:pt idx="95">
                  <c:v>32</c:v>
                </c:pt>
                <c:pt idx="96">
                  <c:v>32</c:v>
                </c:pt>
              </c:numCache>
            </c:numRef>
          </c:val>
        </c:ser>
        <c:marker val="1"/>
        <c:axId val="92954624"/>
        <c:axId val="92956160"/>
      </c:lineChart>
      <c:catAx>
        <c:axId val="92954624"/>
        <c:scaling>
          <c:orientation val="minMax"/>
        </c:scaling>
        <c:axPos val="b"/>
        <c:numFmt formatCode="General" sourceLinked="1"/>
        <c:tickLblPos val="nextTo"/>
        <c:crossAx val="92956160"/>
        <c:crosses val="autoZero"/>
        <c:auto val="1"/>
        <c:lblAlgn val="ctr"/>
        <c:lblOffset val="100"/>
      </c:catAx>
      <c:valAx>
        <c:axId val="92956160"/>
        <c:scaling>
          <c:orientation val="minMax"/>
        </c:scaling>
        <c:axPos val="l"/>
        <c:majorGridlines/>
        <c:numFmt formatCode="General" sourceLinked="1"/>
        <c:tickLblPos val="nextTo"/>
        <c:crossAx val="929546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L0A2: Diversity Counter</c:v>
          </c:tx>
          <c:cat>
            <c:numRef>
              <c:f>'T2v4-L0A2'!$B$4:$B$100</c:f>
              <c:numCache>
                <c:formatCode>General</c:formatCode>
                <c:ptCount val="9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</c:numCache>
            </c:numRef>
          </c:cat>
          <c:val>
            <c:numRef>
              <c:f>'T2v4-L0A2'!$G$4:$G$100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29</c:v>
                </c:pt>
                <c:pt idx="43">
                  <c:v>29</c:v>
                </c:pt>
                <c:pt idx="44">
                  <c:v>29</c:v>
                </c:pt>
                <c:pt idx="45">
                  <c:v>29</c:v>
                </c:pt>
                <c:pt idx="46">
                  <c:v>29</c:v>
                </c:pt>
                <c:pt idx="47">
                  <c:v>29</c:v>
                </c:pt>
                <c:pt idx="48">
                  <c:v>29</c:v>
                </c:pt>
                <c:pt idx="49">
                  <c:v>29</c:v>
                </c:pt>
                <c:pt idx="50">
                  <c:v>29</c:v>
                </c:pt>
                <c:pt idx="51">
                  <c:v>29</c:v>
                </c:pt>
                <c:pt idx="52">
                  <c:v>29</c:v>
                </c:pt>
                <c:pt idx="53">
                  <c:v>29</c:v>
                </c:pt>
                <c:pt idx="54">
                  <c:v>29</c:v>
                </c:pt>
                <c:pt idx="55">
                  <c:v>29</c:v>
                </c:pt>
                <c:pt idx="56">
                  <c:v>29</c:v>
                </c:pt>
                <c:pt idx="57">
                  <c:v>29</c:v>
                </c:pt>
                <c:pt idx="58">
                  <c:v>29</c:v>
                </c:pt>
                <c:pt idx="59">
                  <c:v>29</c:v>
                </c:pt>
                <c:pt idx="60">
                  <c:v>29</c:v>
                </c:pt>
                <c:pt idx="61">
                  <c:v>29</c:v>
                </c:pt>
                <c:pt idx="62">
                  <c:v>29</c:v>
                </c:pt>
                <c:pt idx="63">
                  <c:v>29</c:v>
                </c:pt>
                <c:pt idx="64">
                  <c:v>29</c:v>
                </c:pt>
                <c:pt idx="65">
                  <c:v>29</c:v>
                </c:pt>
                <c:pt idx="66">
                  <c:v>29</c:v>
                </c:pt>
                <c:pt idx="67">
                  <c:v>29</c:v>
                </c:pt>
                <c:pt idx="68">
                  <c:v>29</c:v>
                </c:pt>
                <c:pt idx="69">
                  <c:v>29</c:v>
                </c:pt>
                <c:pt idx="70">
                  <c:v>29</c:v>
                </c:pt>
                <c:pt idx="71">
                  <c:v>29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29</c:v>
                </c:pt>
                <c:pt idx="77">
                  <c:v>29</c:v>
                </c:pt>
                <c:pt idx="78">
                  <c:v>29</c:v>
                </c:pt>
                <c:pt idx="79">
                  <c:v>29</c:v>
                </c:pt>
                <c:pt idx="80">
                  <c:v>29</c:v>
                </c:pt>
                <c:pt idx="81">
                  <c:v>29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29</c:v>
                </c:pt>
                <c:pt idx="86">
                  <c:v>29</c:v>
                </c:pt>
                <c:pt idx="87">
                  <c:v>29</c:v>
                </c:pt>
                <c:pt idx="88">
                  <c:v>29</c:v>
                </c:pt>
                <c:pt idx="89">
                  <c:v>29</c:v>
                </c:pt>
                <c:pt idx="90">
                  <c:v>29</c:v>
                </c:pt>
                <c:pt idx="91">
                  <c:v>29</c:v>
                </c:pt>
                <c:pt idx="92">
                  <c:v>29</c:v>
                </c:pt>
                <c:pt idx="93">
                  <c:v>29</c:v>
                </c:pt>
                <c:pt idx="94">
                  <c:v>29</c:v>
                </c:pt>
                <c:pt idx="95">
                  <c:v>29</c:v>
                </c:pt>
                <c:pt idx="96">
                  <c:v>29</c:v>
                </c:pt>
              </c:numCache>
            </c:numRef>
          </c:val>
        </c:ser>
        <c:marker val="1"/>
        <c:axId val="93373952"/>
        <c:axId val="93375488"/>
      </c:lineChart>
      <c:catAx>
        <c:axId val="93373952"/>
        <c:scaling>
          <c:orientation val="minMax"/>
        </c:scaling>
        <c:axPos val="b"/>
        <c:numFmt formatCode="General" sourceLinked="1"/>
        <c:tickLblPos val="nextTo"/>
        <c:crossAx val="93375488"/>
        <c:crosses val="autoZero"/>
        <c:auto val="1"/>
        <c:lblAlgn val="ctr"/>
        <c:lblOffset val="100"/>
      </c:catAx>
      <c:valAx>
        <c:axId val="93375488"/>
        <c:scaling>
          <c:orientation val="minMax"/>
        </c:scaling>
        <c:axPos val="l"/>
        <c:majorGridlines/>
        <c:numFmt formatCode="General" sourceLinked="1"/>
        <c:tickLblPos val="nextTo"/>
        <c:crossAx val="933739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L0A2: State IDs</c:v>
          </c:tx>
          <c:cat>
            <c:numRef>
              <c:f>'T2v4-L0A2'!$B$4:$B$100</c:f>
              <c:numCache>
                <c:formatCode>General</c:formatCode>
                <c:ptCount val="9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</c:numCache>
            </c:numRef>
          </c:cat>
          <c:val>
            <c:numRef>
              <c:f>'T2v4-L0A2'!$K$4:$K$100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14</c:v>
                </c:pt>
                <c:pt idx="30">
                  <c:v>15</c:v>
                </c:pt>
                <c:pt idx="31">
                  <c:v>16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22</c:v>
                </c:pt>
                <c:pt idx="38">
                  <c:v>23</c:v>
                </c:pt>
                <c:pt idx="39">
                  <c:v>24</c:v>
                </c:pt>
                <c:pt idx="40">
                  <c:v>25</c:v>
                </c:pt>
                <c:pt idx="41">
                  <c:v>26</c:v>
                </c:pt>
                <c:pt idx="42">
                  <c:v>27</c:v>
                </c:pt>
                <c:pt idx="43">
                  <c:v>28</c:v>
                </c:pt>
                <c:pt idx="44">
                  <c:v>29</c:v>
                </c:pt>
                <c:pt idx="45">
                  <c:v>14</c:v>
                </c:pt>
                <c:pt idx="46">
                  <c:v>15</c:v>
                </c:pt>
                <c:pt idx="47">
                  <c:v>16</c:v>
                </c:pt>
                <c:pt idx="48">
                  <c:v>17</c:v>
                </c:pt>
                <c:pt idx="49">
                  <c:v>18</c:v>
                </c:pt>
                <c:pt idx="50">
                  <c:v>19</c:v>
                </c:pt>
                <c:pt idx="51">
                  <c:v>20</c:v>
                </c:pt>
                <c:pt idx="52">
                  <c:v>21</c:v>
                </c:pt>
                <c:pt idx="53">
                  <c:v>22</c:v>
                </c:pt>
                <c:pt idx="54">
                  <c:v>23</c:v>
                </c:pt>
                <c:pt idx="55">
                  <c:v>24</c:v>
                </c:pt>
                <c:pt idx="56">
                  <c:v>25</c:v>
                </c:pt>
                <c:pt idx="57">
                  <c:v>26</c:v>
                </c:pt>
                <c:pt idx="58">
                  <c:v>27</c:v>
                </c:pt>
                <c:pt idx="59">
                  <c:v>28</c:v>
                </c:pt>
                <c:pt idx="60">
                  <c:v>29</c:v>
                </c:pt>
                <c:pt idx="61">
                  <c:v>14</c:v>
                </c:pt>
                <c:pt idx="62">
                  <c:v>15</c:v>
                </c:pt>
                <c:pt idx="63">
                  <c:v>16</c:v>
                </c:pt>
                <c:pt idx="64">
                  <c:v>17</c:v>
                </c:pt>
                <c:pt idx="65">
                  <c:v>18</c:v>
                </c:pt>
                <c:pt idx="66">
                  <c:v>19</c:v>
                </c:pt>
                <c:pt idx="67">
                  <c:v>20</c:v>
                </c:pt>
                <c:pt idx="68">
                  <c:v>21</c:v>
                </c:pt>
                <c:pt idx="69">
                  <c:v>22</c:v>
                </c:pt>
                <c:pt idx="70">
                  <c:v>23</c:v>
                </c:pt>
                <c:pt idx="71">
                  <c:v>24</c:v>
                </c:pt>
                <c:pt idx="72">
                  <c:v>25</c:v>
                </c:pt>
                <c:pt idx="73">
                  <c:v>26</c:v>
                </c:pt>
                <c:pt idx="74">
                  <c:v>27</c:v>
                </c:pt>
                <c:pt idx="75">
                  <c:v>28</c:v>
                </c:pt>
                <c:pt idx="76">
                  <c:v>29</c:v>
                </c:pt>
                <c:pt idx="77">
                  <c:v>14</c:v>
                </c:pt>
                <c:pt idx="78">
                  <c:v>15</c:v>
                </c:pt>
                <c:pt idx="79">
                  <c:v>16</c:v>
                </c:pt>
                <c:pt idx="80">
                  <c:v>17</c:v>
                </c:pt>
                <c:pt idx="81">
                  <c:v>18</c:v>
                </c:pt>
                <c:pt idx="82">
                  <c:v>19</c:v>
                </c:pt>
                <c:pt idx="83">
                  <c:v>20</c:v>
                </c:pt>
                <c:pt idx="84">
                  <c:v>21</c:v>
                </c:pt>
                <c:pt idx="85">
                  <c:v>22</c:v>
                </c:pt>
                <c:pt idx="86">
                  <c:v>23</c:v>
                </c:pt>
                <c:pt idx="87">
                  <c:v>24</c:v>
                </c:pt>
                <c:pt idx="88">
                  <c:v>25</c:v>
                </c:pt>
                <c:pt idx="89">
                  <c:v>26</c:v>
                </c:pt>
                <c:pt idx="90">
                  <c:v>27</c:v>
                </c:pt>
                <c:pt idx="91">
                  <c:v>28</c:v>
                </c:pt>
                <c:pt idx="92">
                  <c:v>29</c:v>
                </c:pt>
                <c:pt idx="93">
                  <c:v>14</c:v>
                </c:pt>
                <c:pt idx="94">
                  <c:v>15</c:v>
                </c:pt>
                <c:pt idx="95">
                  <c:v>16</c:v>
                </c:pt>
                <c:pt idx="96">
                  <c:v>17</c:v>
                </c:pt>
              </c:numCache>
            </c:numRef>
          </c:val>
        </c:ser>
        <c:marker val="1"/>
        <c:axId val="93387392"/>
        <c:axId val="93274496"/>
      </c:lineChart>
      <c:catAx>
        <c:axId val="93387392"/>
        <c:scaling>
          <c:orientation val="minMax"/>
        </c:scaling>
        <c:axPos val="b"/>
        <c:numFmt formatCode="General" sourceLinked="1"/>
        <c:tickLblPos val="nextTo"/>
        <c:crossAx val="93274496"/>
        <c:crosses val="autoZero"/>
        <c:auto val="1"/>
        <c:lblAlgn val="ctr"/>
        <c:lblOffset val="100"/>
      </c:catAx>
      <c:valAx>
        <c:axId val="93274496"/>
        <c:scaling>
          <c:orientation val="minMax"/>
        </c:scaling>
        <c:axPos val="l"/>
        <c:majorGridlines/>
        <c:numFmt formatCode="General" sourceLinked="1"/>
        <c:tickLblPos val="nextTo"/>
        <c:crossAx val="9338739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/>
    <c:plotArea>
      <c:layout/>
      <c:lineChart>
        <c:grouping val="standard"/>
        <c:ser>
          <c:idx val="0"/>
          <c:order val="0"/>
          <c:tx>
            <c:v>L0A2: Aggregate State for L1</c:v>
          </c:tx>
          <c:cat>
            <c:numRef>
              <c:f>'T2v4-L0A2'!$B$4:$B$50</c:f>
              <c:numCache>
                <c:formatCode>General</c:formatCode>
                <c:ptCount val="4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</c:numCache>
            </c:numRef>
          </c:cat>
          <c:val>
            <c:numRef>
              <c:f>'T2v4-L0A2'!$D$4:$D$50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</c:numCache>
            </c:numRef>
          </c:val>
        </c:ser>
        <c:marker val="1"/>
        <c:axId val="93307648"/>
        <c:axId val="93309184"/>
      </c:lineChart>
      <c:catAx>
        <c:axId val="93307648"/>
        <c:scaling>
          <c:orientation val="minMax"/>
        </c:scaling>
        <c:axPos val="b"/>
        <c:numFmt formatCode="General" sourceLinked="1"/>
        <c:tickLblPos val="nextTo"/>
        <c:crossAx val="93309184"/>
        <c:crosses val="autoZero"/>
        <c:auto val="1"/>
        <c:lblAlgn val="ctr"/>
        <c:lblOffset val="100"/>
      </c:catAx>
      <c:valAx>
        <c:axId val="93309184"/>
        <c:scaling>
          <c:orientation val="minMax"/>
        </c:scaling>
        <c:axPos val="l"/>
        <c:majorGridlines/>
        <c:numFmt formatCode="General" sourceLinked="1"/>
        <c:tickLblPos val="nextTo"/>
        <c:crossAx val="933076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/>
    <c:plotArea>
      <c:layout/>
      <c:lineChart>
        <c:grouping val="standard"/>
        <c:ser>
          <c:idx val="0"/>
          <c:order val="0"/>
          <c:tx>
            <c:v>L0A2: Goal from L1</c:v>
          </c:tx>
          <c:cat>
            <c:numRef>
              <c:f>'T2v4-L0A2'!$B$4:$B$100</c:f>
              <c:numCache>
                <c:formatCode>General</c:formatCode>
                <c:ptCount val="9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</c:numCache>
            </c:numRef>
          </c:cat>
          <c:val>
            <c:numRef>
              <c:f>'T2v4-L0A2'!$E$4:$E$100</c:f>
              <c:numCache>
                <c:formatCode>General</c:formatCode>
                <c:ptCount val="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</c:numCache>
            </c:numRef>
          </c:val>
        </c:ser>
        <c:marker val="1"/>
        <c:axId val="93394816"/>
        <c:axId val="93396352"/>
      </c:lineChart>
      <c:catAx>
        <c:axId val="93394816"/>
        <c:scaling>
          <c:orientation val="minMax"/>
        </c:scaling>
        <c:axPos val="b"/>
        <c:numFmt formatCode="General" sourceLinked="1"/>
        <c:tickLblPos val="nextTo"/>
        <c:crossAx val="93396352"/>
        <c:crosses val="autoZero"/>
        <c:auto val="1"/>
        <c:lblAlgn val="ctr"/>
        <c:lblOffset val="100"/>
      </c:catAx>
      <c:valAx>
        <c:axId val="93396352"/>
        <c:scaling>
          <c:orientation val="minMax"/>
        </c:scaling>
        <c:axPos val="l"/>
        <c:majorGridlines/>
        <c:numFmt formatCode="General" sourceLinked="1"/>
        <c:tickLblPos val="nextTo"/>
        <c:crossAx val="933948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title/>
    <c:plotArea>
      <c:layout/>
      <c:lineChart>
        <c:grouping val="standard"/>
        <c:ser>
          <c:idx val="0"/>
          <c:order val="0"/>
          <c:tx>
            <c:v>L0A2: Live Cells Count</c:v>
          </c:tx>
          <c:cat>
            <c:numRef>
              <c:f>'T2v4-L0A2'!$B$4:$B$100</c:f>
              <c:numCache>
                <c:formatCode>General</c:formatCode>
                <c:ptCount val="9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</c:numCache>
            </c:numRef>
          </c:cat>
          <c:val>
            <c:numRef>
              <c:f>'T2v4-L0A2'!$H$4:$H$100</c:f>
              <c:numCache>
                <c:formatCode>General</c:formatCode>
                <c:ptCount val="97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89</c:v>
                </c:pt>
                <c:pt idx="7">
                  <c:v>117</c:v>
                </c:pt>
                <c:pt idx="8">
                  <c:v>129</c:v>
                </c:pt>
                <c:pt idx="9">
                  <c:v>141</c:v>
                </c:pt>
                <c:pt idx="10">
                  <c:v>173</c:v>
                </c:pt>
                <c:pt idx="11">
                  <c:v>197</c:v>
                </c:pt>
                <c:pt idx="12">
                  <c:v>141</c:v>
                </c:pt>
                <c:pt idx="13">
                  <c:v>109</c:v>
                </c:pt>
                <c:pt idx="14">
                  <c:v>89</c:v>
                </c:pt>
                <c:pt idx="15">
                  <c:v>73</c:v>
                </c:pt>
                <c:pt idx="16">
                  <c:v>109</c:v>
                </c:pt>
                <c:pt idx="17">
                  <c:v>157</c:v>
                </c:pt>
                <c:pt idx="18">
                  <c:v>189</c:v>
                </c:pt>
                <c:pt idx="19">
                  <c:v>217</c:v>
                </c:pt>
                <c:pt idx="20">
                  <c:v>173</c:v>
                </c:pt>
                <c:pt idx="21">
                  <c:v>149</c:v>
                </c:pt>
                <c:pt idx="22">
                  <c:v>129</c:v>
                </c:pt>
                <c:pt idx="23">
                  <c:v>109</c:v>
                </c:pt>
                <c:pt idx="24">
                  <c:v>121</c:v>
                </c:pt>
                <c:pt idx="25">
                  <c:v>141</c:v>
                </c:pt>
                <c:pt idx="26">
                  <c:v>161</c:v>
                </c:pt>
                <c:pt idx="27">
                  <c:v>205</c:v>
                </c:pt>
                <c:pt idx="28">
                  <c:v>141</c:v>
                </c:pt>
                <c:pt idx="29">
                  <c:v>109</c:v>
                </c:pt>
                <c:pt idx="30">
                  <c:v>89</c:v>
                </c:pt>
                <c:pt idx="31">
                  <c:v>73</c:v>
                </c:pt>
                <c:pt idx="32">
                  <c:v>109</c:v>
                </c:pt>
                <c:pt idx="33">
                  <c:v>157</c:v>
                </c:pt>
                <c:pt idx="34">
                  <c:v>189</c:v>
                </c:pt>
                <c:pt idx="35">
                  <c:v>217</c:v>
                </c:pt>
                <c:pt idx="36">
                  <c:v>173</c:v>
                </c:pt>
                <c:pt idx="37">
                  <c:v>149</c:v>
                </c:pt>
                <c:pt idx="38">
                  <c:v>129</c:v>
                </c:pt>
                <c:pt idx="39">
                  <c:v>109</c:v>
                </c:pt>
                <c:pt idx="40">
                  <c:v>121</c:v>
                </c:pt>
                <c:pt idx="41">
                  <c:v>141</c:v>
                </c:pt>
                <c:pt idx="42">
                  <c:v>161</c:v>
                </c:pt>
                <c:pt idx="43">
                  <c:v>205</c:v>
                </c:pt>
                <c:pt idx="44">
                  <c:v>141</c:v>
                </c:pt>
                <c:pt idx="45">
                  <c:v>109</c:v>
                </c:pt>
                <c:pt idx="46">
                  <c:v>89</c:v>
                </c:pt>
                <c:pt idx="47">
                  <c:v>73</c:v>
                </c:pt>
                <c:pt idx="48">
                  <c:v>109</c:v>
                </c:pt>
                <c:pt idx="49">
                  <c:v>157</c:v>
                </c:pt>
                <c:pt idx="50">
                  <c:v>189</c:v>
                </c:pt>
                <c:pt idx="51">
                  <c:v>217</c:v>
                </c:pt>
                <c:pt idx="52">
                  <c:v>173</c:v>
                </c:pt>
                <c:pt idx="53">
                  <c:v>149</c:v>
                </c:pt>
                <c:pt idx="54">
                  <c:v>129</c:v>
                </c:pt>
                <c:pt idx="55">
                  <c:v>109</c:v>
                </c:pt>
                <c:pt idx="56">
                  <c:v>121</c:v>
                </c:pt>
                <c:pt idx="57">
                  <c:v>141</c:v>
                </c:pt>
                <c:pt idx="58">
                  <c:v>161</c:v>
                </c:pt>
                <c:pt idx="59">
                  <c:v>205</c:v>
                </c:pt>
                <c:pt idx="60">
                  <c:v>141</c:v>
                </c:pt>
                <c:pt idx="61">
                  <c:v>109</c:v>
                </c:pt>
                <c:pt idx="62">
                  <c:v>89</c:v>
                </c:pt>
                <c:pt idx="63">
                  <c:v>73</c:v>
                </c:pt>
                <c:pt idx="64">
                  <c:v>109</c:v>
                </c:pt>
                <c:pt idx="65">
                  <c:v>157</c:v>
                </c:pt>
                <c:pt idx="66">
                  <c:v>189</c:v>
                </c:pt>
                <c:pt idx="67">
                  <c:v>217</c:v>
                </c:pt>
                <c:pt idx="68">
                  <c:v>173</c:v>
                </c:pt>
                <c:pt idx="69">
                  <c:v>149</c:v>
                </c:pt>
                <c:pt idx="70">
                  <c:v>129</c:v>
                </c:pt>
                <c:pt idx="71">
                  <c:v>109</c:v>
                </c:pt>
                <c:pt idx="72">
                  <c:v>121</c:v>
                </c:pt>
                <c:pt idx="73">
                  <c:v>141</c:v>
                </c:pt>
                <c:pt idx="74">
                  <c:v>161</c:v>
                </c:pt>
                <c:pt idx="75">
                  <c:v>205</c:v>
                </c:pt>
                <c:pt idx="76">
                  <c:v>141</c:v>
                </c:pt>
                <c:pt idx="77">
                  <c:v>109</c:v>
                </c:pt>
                <c:pt idx="78">
                  <c:v>89</c:v>
                </c:pt>
                <c:pt idx="79">
                  <c:v>73</c:v>
                </c:pt>
                <c:pt idx="80">
                  <c:v>109</c:v>
                </c:pt>
                <c:pt idx="81">
                  <c:v>157</c:v>
                </c:pt>
                <c:pt idx="82">
                  <c:v>189</c:v>
                </c:pt>
                <c:pt idx="83">
                  <c:v>217</c:v>
                </c:pt>
                <c:pt idx="84">
                  <c:v>173</c:v>
                </c:pt>
                <c:pt idx="85">
                  <c:v>149</c:v>
                </c:pt>
                <c:pt idx="86">
                  <c:v>129</c:v>
                </c:pt>
                <c:pt idx="87">
                  <c:v>109</c:v>
                </c:pt>
                <c:pt idx="88">
                  <c:v>121</c:v>
                </c:pt>
                <c:pt idx="89">
                  <c:v>141</c:v>
                </c:pt>
                <c:pt idx="90">
                  <c:v>161</c:v>
                </c:pt>
                <c:pt idx="91">
                  <c:v>205</c:v>
                </c:pt>
                <c:pt idx="92">
                  <c:v>141</c:v>
                </c:pt>
                <c:pt idx="93">
                  <c:v>109</c:v>
                </c:pt>
                <c:pt idx="94">
                  <c:v>89</c:v>
                </c:pt>
                <c:pt idx="95">
                  <c:v>73</c:v>
                </c:pt>
                <c:pt idx="96">
                  <c:v>109</c:v>
                </c:pt>
              </c:numCache>
            </c:numRef>
          </c:val>
        </c:ser>
        <c:marker val="1"/>
        <c:axId val="93432832"/>
        <c:axId val="93451008"/>
      </c:lineChart>
      <c:catAx>
        <c:axId val="93432832"/>
        <c:scaling>
          <c:orientation val="minMax"/>
        </c:scaling>
        <c:axPos val="b"/>
        <c:numFmt formatCode="General" sourceLinked="1"/>
        <c:tickLblPos val="nextTo"/>
        <c:crossAx val="93451008"/>
        <c:crosses val="autoZero"/>
        <c:auto val="1"/>
        <c:lblAlgn val="ctr"/>
        <c:lblOffset val="100"/>
      </c:catAx>
      <c:valAx>
        <c:axId val="93451008"/>
        <c:scaling>
          <c:orientation val="minMax"/>
        </c:scaling>
        <c:axPos val="l"/>
        <c:majorGridlines/>
        <c:numFmt formatCode="General" sourceLinked="1"/>
        <c:tickLblPos val="nextTo"/>
        <c:crossAx val="934328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L0: Level Diversity Counter</c:v>
          </c:tx>
          <c:val>
            <c:numRef>
              <c:f>T2v7!$H$4:$H$840</c:f>
              <c:numCache>
                <c:formatCode>General</c:formatCode>
                <c:ptCount val="8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9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25</c:v>
                </c:pt>
                <c:pt idx="20">
                  <c:v>26</c:v>
                </c:pt>
                <c:pt idx="21">
                  <c:v>28</c:v>
                </c:pt>
                <c:pt idx="22">
                  <c:v>30</c:v>
                </c:pt>
                <c:pt idx="23">
                  <c:v>32</c:v>
                </c:pt>
                <c:pt idx="24">
                  <c:v>34</c:v>
                </c:pt>
                <c:pt idx="25">
                  <c:v>35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41</c:v>
                </c:pt>
                <c:pt idx="36">
                  <c:v>42</c:v>
                </c:pt>
                <c:pt idx="37">
                  <c:v>43</c:v>
                </c:pt>
                <c:pt idx="38">
                  <c:v>44</c:v>
                </c:pt>
                <c:pt idx="39">
                  <c:v>45</c:v>
                </c:pt>
                <c:pt idx="40">
                  <c:v>46</c:v>
                </c:pt>
                <c:pt idx="41">
                  <c:v>47</c:v>
                </c:pt>
                <c:pt idx="42">
                  <c:v>47</c:v>
                </c:pt>
                <c:pt idx="43">
                  <c:v>47</c:v>
                </c:pt>
                <c:pt idx="44">
                  <c:v>47</c:v>
                </c:pt>
                <c:pt idx="45">
                  <c:v>47</c:v>
                </c:pt>
                <c:pt idx="46">
                  <c:v>47</c:v>
                </c:pt>
                <c:pt idx="47">
                  <c:v>47</c:v>
                </c:pt>
                <c:pt idx="48">
                  <c:v>47</c:v>
                </c:pt>
                <c:pt idx="49">
                  <c:v>47</c:v>
                </c:pt>
                <c:pt idx="50">
                  <c:v>47</c:v>
                </c:pt>
                <c:pt idx="51">
                  <c:v>47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49</c:v>
                </c:pt>
                <c:pt idx="56">
                  <c:v>49</c:v>
                </c:pt>
                <c:pt idx="57">
                  <c:v>49</c:v>
                </c:pt>
                <c:pt idx="58">
                  <c:v>49</c:v>
                </c:pt>
                <c:pt idx="59">
                  <c:v>49</c:v>
                </c:pt>
                <c:pt idx="60">
                  <c:v>49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51</c:v>
                </c:pt>
                <c:pt idx="65">
                  <c:v>51</c:v>
                </c:pt>
                <c:pt idx="66">
                  <c:v>51</c:v>
                </c:pt>
                <c:pt idx="67">
                  <c:v>51</c:v>
                </c:pt>
                <c:pt idx="68">
                  <c:v>51</c:v>
                </c:pt>
                <c:pt idx="69">
                  <c:v>51</c:v>
                </c:pt>
                <c:pt idx="70">
                  <c:v>51</c:v>
                </c:pt>
                <c:pt idx="71">
                  <c:v>51</c:v>
                </c:pt>
                <c:pt idx="72">
                  <c:v>51</c:v>
                </c:pt>
                <c:pt idx="73">
                  <c:v>51</c:v>
                </c:pt>
                <c:pt idx="74">
                  <c:v>51</c:v>
                </c:pt>
                <c:pt idx="75">
                  <c:v>51</c:v>
                </c:pt>
                <c:pt idx="76">
                  <c:v>51</c:v>
                </c:pt>
                <c:pt idx="77">
                  <c:v>51</c:v>
                </c:pt>
                <c:pt idx="78">
                  <c:v>51</c:v>
                </c:pt>
                <c:pt idx="79">
                  <c:v>51</c:v>
                </c:pt>
                <c:pt idx="80">
                  <c:v>52</c:v>
                </c:pt>
                <c:pt idx="81">
                  <c:v>53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54</c:v>
                </c:pt>
                <c:pt idx="90">
                  <c:v>55</c:v>
                </c:pt>
                <c:pt idx="91">
                  <c:v>55</c:v>
                </c:pt>
                <c:pt idx="92">
                  <c:v>55</c:v>
                </c:pt>
                <c:pt idx="93">
                  <c:v>55</c:v>
                </c:pt>
                <c:pt idx="94">
                  <c:v>55</c:v>
                </c:pt>
                <c:pt idx="95">
                  <c:v>55</c:v>
                </c:pt>
                <c:pt idx="96">
                  <c:v>55</c:v>
                </c:pt>
                <c:pt idx="97">
                  <c:v>55</c:v>
                </c:pt>
                <c:pt idx="98">
                  <c:v>55</c:v>
                </c:pt>
                <c:pt idx="99">
                  <c:v>55</c:v>
                </c:pt>
                <c:pt idx="100">
                  <c:v>55</c:v>
                </c:pt>
                <c:pt idx="101">
                  <c:v>55</c:v>
                </c:pt>
                <c:pt idx="102">
                  <c:v>55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56</c:v>
                </c:pt>
                <c:pt idx="108">
                  <c:v>57</c:v>
                </c:pt>
                <c:pt idx="109">
                  <c:v>58</c:v>
                </c:pt>
                <c:pt idx="110">
                  <c:v>59</c:v>
                </c:pt>
                <c:pt idx="111">
                  <c:v>60</c:v>
                </c:pt>
                <c:pt idx="112">
                  <c:v>61</c:v>
                </c:pt>
                <c:pt idx="113">
                  <c:v>62</c:v>
                </c:pt>
                <c:pt idx="114">
                  <c:v>63</c:v>
                </c:pt>
                <c:pt idx="115">
                  <c:v>64</c:v>
                </c:pt>
                <c:pt idx="116">
                  <c:v>65</c:v>
                </c:pt>
                <c:pt idx="117">
                  <c:v>66</c:v>
                </c:pt>
                <c:pt idx="118">
                  <c:v>67</c:v>
                </c:pt>
                <c:pt idx="119">
                  <c:v>68</c:v>
                </c:pt>
                <c:pt idx="120">
                  <c:v>69</c:v>
                </c:pt>
                <c:pt idx="121">
                  <c:v>70</c:v>
                </c:pt>
                <c:pt idx="122">
                  <c:v>71</c:v>
                </c:pt>
                <c:pt idx="123">
                  <c:v>72</c:v>
                </c:pt>
                <c:pt idx="124">
                  <c:v>73</c:v>
                </c:pt>
                <c:pt idx="125">
                  <c:v>74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75</c:v>
                </c:pt>
                <c:pt idx="132">
                  <c:v>75</c:v>
                </c:pt>
                <c:pt idx="133">
                  <c:v>75</c:v>
                </c:pt>
                <c:pt idx="134">
                  <c:v>76</c:v>
                </c:pt>
                <c:pt idx="135">
                  <c:v>77</c:v>
                </c:pt>
                <c:pt idx="136">
                  <c:v>77</c:v>
                </c:pt>
                <c:pt idx="137">
                  <c:v>77</c:v>
                </c:pt>
                <c:pt idx="138">
                  <c:v>77</c:v>
                </c:pt>
                <c:pt idx="139">
                  <c:v>77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78</c:v>
                </c:pt>
                <c:pt idx="144">
                  <c:v>79</c:v>
                </c:pt>
                <c:pt idx="145">
                  <c:v>79</c:v>
                </c:pt>
                <c:pt idx="146">
                  <c:v>79</c:v>
                </c:pt>
                <c:pt idx="147">
                  <c:v>79</c:v>
                </c:pt>
                <c:pt idx="148">
                  <c:v>79</c:v>
                </c:pt>
                <c:pt idx="149">
                  <c:v>79</c:v>
                </c:pt>
                <c:pt idx="150">
                  <c:v>79</c:v>
                </c:pt>
                <c:pt idx="151">
                  <c:v>79</c:v>
                </c:pt>
                <c:pt idx="152">
                  <c:v>79</c:v>
                </c:pt>
                <c:pt idx="153">
                  <c:v>79</c:v>
                </c:pt>
                <c:pt idx="154">
                  <c:v>79</c:v>
                </c:pt>
                <c:pt idx="155">
                  <c:v>79</c:v>
                </c:pt>
                <c:pt idx="156">
                  <c:v>79</c:v>
                </c:pt>
                <c:pt idx="157">
                  <c:v>79</c:v>
                </c:pt>
                <c:pt idx="158">
                  <c:v>79</c:v>
                </c:pt>
                <c:pt idx="159">
                  <c:v>79</c:v>
                </c:pt>
                <c:pt idx="160">
                  <c:v>79</c:v>
                </c:pt>
                <c:pt idx="161">
                  <c:v>80</c:v>
                </c:pt>
                <c:pt idx="162">
                  <c:v>81</c:v>
                </c:pt>
                <c:pt idx="163">
                  <c:v>81</c:v>
                </c:pt>
                <c:pt idx="164">
                  <c:v>81</c:v>
                </c:pt>
                <c:pt idx="165">
                  <c:v>81</c:v>
                </c:pt>
                <c:pt idx="166">
                  <c:v>81</c:v>
                </c:pt>
                <c:pt idx="167">
                  <c:v>81</c:v>
                </c:pt>
                <c:pt idx="168">
                  <c:v>81</c:v>
                </c:pt>
                <c:pt idx="169">
                  <c:v>81</c:v>
                </c:pt>
                <c:pt idx="170">
                  <c:v>82</c:v>
                </c:pt>
                <c:pt idx="171">
                  <c:v>83</c:v>
                </c:pt>
                <c:pt idx="172">
                  <c:v>83</c:v>
                </c:pt>
                <c:pt idx="173">
                  <c:v>83</c:v>
                </c:pt>
                <c:pt idx="174">
                  <c:v>83</c:v>
                </c:pt>
                <c:pt idx="175">
                  <c:v>83</c:v>
                </c:pt>
                <c:pt idx="176">
                  <c:v>83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84</c:v>
                </c:pt>
                <c:pt idx="189">
                  <c:v>85</c:v>
                </c:pt>
                <c:pt idx="190">
                  <c:v>86</c:v>
                </c:pt>
                <c:pt idx="191">
                  <c:v>87</c:v>
                </c:pt>
                <c:pt idx="192">
                  <c:v>88</c:v>
                </c:pt>
                <c:pt idx="193">
                  <c:v>89</c:v>
                </c:pt>
                <c:pt idx="194">
                  <c:v>90</c:v>
                </c:pt>
                <c:pt idx="195">
                  <c:v>91</c:v>
                </c:pt>
                <c:pt idx="196">
                  <c:v>92</c:v>
                </c:pt>
                <c:pt idx="197">
                  <c:v>93</c:v>
                </c:pt>
                <c:pt idx="198">
                  <c:v>94</c:v>
                </c:pt>
                <c:pt idx="199">
                  <c:v>95</c:v>
                </c:pt>
                <c:pt idx="200">
                  <c:v>96</c:v>
                </c:pt>
                <c:pt idx="201">
                  <c:v>97</c:v>
                </c:pt>
                <c:pt idx="202">
                  <c:v>98</c:v>
                </c:pt>
                <c:pt idx="203">
                  <c:v>99</c:v>
                </c:pt>
                <c:pt idx="204">
                  <c:v>100</c:v>
                </c:pt>
                <c:pt idx="205">
                  <c:v>101</c:v>
                </c:pt>
                <c:pt idx="206">
                  <c:v>102</c:v>
                </c:pt>
                <c:pt idx="207">
                  <c:v>103</c:v>
                </c:pt>
                <c:pt idx="208">
                  <c:v>103</c:v>
                </c:pt>
                <c:pt idx="209">
                  <c:v>103</c:v>
                </c:pt>
                <c:pt idx="210">
                  <c:v>103</c:v>
                </c:pt>
                <c:pt idx="211">
                  <c:v>103</c:v>
                </c:pt>
                <c:pt idx="212">
                  <c:v>103</c:v>
                </c:pt>
                <c:pt idx="213">
                  <c:v>103</c:v>
                </c:pt>
                <c:pt idx="214">
                  <c:v>103</c:v>
                </c:pt>
                <c:pt idx="215">
                  <c:v>104</c:v>
                </c:pt>
                <c:pt idx="216">
                  <c:v>105</c:v>
                </c:pt>
                <c:pt idx="217">
                  <c:v>106</c:v>
                </c:pt>
                <c:pt idx="218">
                  <c:v>107</c:v>
                </c:pt>
                <c:pt idx="219">
                  <c:v>107</c:v>
                </c:pt>
                <c:pt idx="220">
                  <c:v>107</c:v>
                </c:pt>
                <c:pt idx="221">
                  <c:v>107</c:v>
                </c:pt>
                <c:pt idx="222">
                  <c:v>107</c:v>
                </c:pt>
                <c:pt idx="223">
                  <c:v>107</c:v>
                </c:pt>
                <c:pt idx="224">
                  <c:v>108</c:v>
                </c:pt>
                <c:pt idx="225">
                  <c:v>109</c:v>
                </c:pt>
                <c:pt idx="226">
                  <c:v>109</c:v>
                </c:pt>
                <c:pt idx="227">
                  <c:v>109</c:v>
                </c:pt>
                <c:pt idx="228">
                  <c:v>109</c:v>
                </c:pt>
                <c:pt idx="229">
                  <c:v>109</c:v>
                </c:pt>
                <c:pt idx="230">
                  <c:v>109</c:v>
                </c:pt>
                <c:pt idx="231">
                  <c:v>109</c:v>
                </c:pt>
                <c:pt idx="232">
                  <c:v>109</c:v>
                </c:pt>
                <c:pt idx="233">
                  <c:v>109</c:v>
                </c:pt>
                <c:pt idx="234">
                  <c:v>109</c:v>
                </c:pt>
                <c:pt idx="235">
                  <c:v>109</c:v>
                </c:pt>
                <c:pt idx="236">
                  <c:v>109</c:v>
                </c:pt>
                <c:pt idx="237">
                  <c:v>109</c:v>
                </c:pt>
                <c:pt idx="238">
                  <c:v>109</c:v>
                </c:pt>
                <c:pt idx="239">
                  <c:v>109</c:v>
                </c:pt>
                <c:pt idx="240">
                  <c:v>109</c:v>
                </c:pt>
                <c:pt idx="241">
                  <c:v>109</c:v>
                </c:pt>
                <c:pt idx="242">
                  <c:v>110</c:v>
                </c:pt>
                <c:pt idx="243">
                  <c:v>111</c:v>
                </c:pt>
                <c:pt idx="244">
                  <c:v>111</c:v>
                </c:pt>
                <c:pt idx="245">
                  <c:v>111</c:v>
                </c:pt>
                <c:pt idx="246">
                  <c:v>111</c:v>
                </c:pt>
                <c:pt idx="247">
                  <c:v>111</c:v>
                </c:pt>
                <c:pt idx="248">
                  <c:v>111</c:v>
                </c:pt>
                <c:pt idx="249">
                  <c:v>111</c:v>
                </c:pt>
                <c:pt idx="250">
                  <c:v>111</c:v>
                </c:pt>
                <c:pt idx="251">
                  <c:v>112</c:v>
                </c:pt>
                <c:pt idx="252">
                  <c:v>113</c:v>
                </c:pt>
                <c:pt idx="253">
                  <c:v>113</c:v>
                </c:pt>
                <c:pt idx="254">
                  <c:v>113</c:v>
                </c:pt>
                <c:pt idx="255">
                  <c:v>113</c:v>
                </c:pt>
                <c:pt idx="256">
                  <c:v>113</c:v>
                </c:pt>
                <c:pt idx="257">
                  <c:v>113</c:v>
                </c:pt>
                <c:pt idx="258">
                  <c:v>113</c:v>
                </c:pt>
                <c:pt idx="259">
                  <c:v>113</c:v>
                </c:pt>
                <c:pt idx="260">
                  <c:v>113</c:v>
                </c:pt>
                <c:pt idx="261">
                  <c:v>113</c:v>
                </c:pt>
                <c:pt idx="262">
                  <c:v>113</c:v>
                </c:pt>
                <c:pt idx="263">
                  <c:v>113</c:v>
                </c:pt>
                <c:pt idx="264">
                  <c:v>113</c:v>
                </c:pt>
                <c:pt idx="265">
                  <c:v>113</c:v>
                </c:pt>
                <c:pt idx="266">
                  <c:v>113</c:v>
                </c:pt>
                <c:pt idx="267">
                  <c:v>113</c:v>
                </c:pt>
                <c:pt idx="268">
                  <c:v>113</c:v>
                </c:pt>
                <c:pt idx="269">
                  <c:v>114</c:v>
                </c:pt>
                <c:pt idx="270">
                  <c:v>115</c:v>
                </c:pt>
                <c:pt idx="271">
                  <c:v>116</c:v>
                </c:pt>
                <c:pt idx="272">
                  <c:v>117</c:v>
                </c:pt>
                <c:pt idx="273">
                  <c:v>118</c:v>
                </c:pt>
                <c:pt idx="274">
                  <c:v>119</c:v>
                </c:pt>
                <c:pt idx="275">
                  <c:v>120</c:v>
                </c:pt>
                <c:pt idx="276">
                  <c:v>121</c:v>
                </c:pt>
                <c:pt idx="277">
                  <c:v>122</c:v>
                </c:pt>
                <c:pt idx="278">
                  <c:v>123</c:v>
                </c:pt>
                <c:pt idx="279">
                  <c:v>124</c:v>
                </c:pt>
                <c:pt idx="280">
                  <c:v>125</c:v>
                </c:pt>
                <c:pt idx="281">
                  <c:v>126</c:v>
                </c:pt>
                <c:pt idx="282">
                  <c:v>127</c:v>
                </c:pt>
                <c:pt idx="283">
                  <c:v>128</c:v>
                </c:pt>
                <c:pt idx="284">
                  <c:v>129</c:v>
                </c:pt>
                <c:pt idx="285">
                  <c:v>129</c:v>
                </c:pt>
                <c:pt idx="286">
                  <c:v>129</c:v>
                </c:pt>
                <c:pt idx="287">
                  <c:v>129</c:v>
                </c:pt>
                <c:pt idx="288">
                  <c:v>129</c:v>
                </c:pt>
                <c:pt idx="289">
                  <c:v>129</c:v>
                </c:pt>
                <c:pt idx="290">
                  <c:v>129</c:v>
                </c:pt>
                <c:pt idx="291">
                  <c:v>129</c:v>
                </c:pt>
                <c:pt idx="292">
                  <c:v>129</c:v>
                </c:pt>
                <c:pt idx="293">
                  <c:v>129</c:v>
                </c:pt>
                <c:pt idx="294">
                  <c:v>129</c:v>
                </c:pt>
                <c:pt idx="295">
                  <c:v>129</c:v>
                </c:pt>
                <c:pt idx="296">
                  <c:v>130</c:v>
                </c:pt>
                <c:pt idx="297">
                  <c:v>131</c:v>
                </c:pt>
                <c:pt idx="298">
                  <c:v>132</c:v>
                </c:pt>
                <c:pt idx="299">
                  <c:v>133</c:v>
                </c:pt>
                <c:pt idx="300">
                  <c:v>134</c:v>
                </c:pt>
                <c:pt idx="301">
                  <c:v>135</c:v>
                </c:pt>
                <c:pt idx="302">
                  <c:v>135</c:v>
                </c:pt>
                <c:pt idx="303">
                  <c:v>135</c:v>
                </c:pt>
                <c:pt idx="304">
                  <c:v>135</c:v>
                </c:pt>
                <c:pt idx="305">
                  <c:v>135</c:v>
                </c:pt>
                <c:pt idx="306">
                  <c:v>135</c:v>
                </c:pt>
                <c:pt idx="307">
                  <c:v>135</c:v>
                </c:pt>
                <c:pt idx="308">
                  <c:v>135</c:v>
                </c:pt>
                <c:pt idx="309">
                  <c:v>135</c:v>
                </c:pt>
                <c:pt idx="310">
                  <c:v>135</c:v>
                </c:pt>
                <c:pt idx="311">
                  <c:v>135</c:v>
                </c:pt>
                <c:pt idx="312">
                  <c:v>135</c:v>
                </c:pt>
                <c:pt idx="313">
                  <c:v>135</c:v>
                </c:pt>
                <c:pt idx="314">
                  <c:v>135</c:v>
                </c:pt>
                <c:pt idx="315">
                  <c:v>135</c:v>
                </c:pt>
                <c:pt idx="316">
                  <c:v>135</c:v>
                </c:pt>
                <c:pt idx="317">
                  <c:v>135</c:v>
                </c:pt>
                <c:pt idx="318">
                  <c:v>135</c:v>
                </c:pt>
                <c:pt idx="319">
                  <c:v>135</c:v>
                </c:pt>
                <c:pt idx="320">
                  <c:v>135</c:v>
                </c:pt>
                <c:pt idx="321">
                  <c:v>135</c:v>
                </c:pt>
                <c:pt idx="322">
                  <c:v>135</c:v>
                </c:pt>
                <c:pt idx="323">
                  <c:v>135</c:v>
                </c:pt>
                <c:pt idx="324">
                  <c:v>135</c:v>
                </c:pt>
                <c:pt idx="325">
                  <c:v>135</c:v>
                </c:pt>
                <c:pt idx="326">
                  <c:v>135</c:v>
                </c:pt>
                <c:pt idx="327">
                  <c:v>135</c:v>
                </c:pt>
                <c:pt idx="328">
                  <c:v>135</c:v>
                </c:pt>
                <c:pt idx="329">
                  <c:v>135</c:v>
                </c:pt>
                <c:pt idx="330">
                  <c:v>135</c:v>
                </c:pt>
                <c:pt idx="331">
                  <c:v>135</c:v>
                </c:pt>
                <c:pt idx="332">
                  <c:v>135</c:v>
                </c:pt>
                <c:pt idx="333">
                  <c:v>135</c:v>
                </c:pt>
                <c:pt idx="334">
                  <c:v>135</c:v>
                </c:pt>
                <c:pt idx="335">
                  <c:v>135</c:v>
                </c:pt>
                <c:pt idx="336">
                  <c:v>135</c:v>
                </c:pt>
                <c:pt idx="337">
                  <c:v>135</c:v>
                </c:pt>
                <c:pt idx="338">
                  <c:v>135</c:v>
                </c:pt>
                <c:pt idx="339">
                  <c:v>135</c:v>
                </c:pt>
                <c:pt idx="340">
                  <c:v>135</c:v>
                </c:pt>
                <c:pt idx="341">
                  <c:v>135</c:v>
                </c:pt>
                <c:pt idx="342">
                  <c:v>135</c:v>
                </c:pt>
                <c:pt idx="343">
                  <c:v>135</c:v>
                </c:pt>
                <c:pt idx="344">
                  <c:v>135</c:v>
                </c:pt>
                <c:pt idx="345">
                  <c:v>135</c:v>
                </c:pt>
                <c:pt idx="346">
                  <c:v>135</c:v>
                </c:pt>
                <c:pt idx="347">
                  <c:v>135</c:v>
                </c:pt>
                <c:pt idx="348">
                  <c:v>135</c:v>
                </c:pt>
                <c:pt idx="349">
                  <c:v>135</c:v>
                </c:pt>
                <c:pt idx="350">
                  <c:v>135</c:v>
                </c:pt>
                <c:pt idx="351">
                  <c:v>135</c:v>
                </c:pt>
                <c:pt idx="352">
                  <c:v>135</c:v>
                </c:pt>
                <c:pt idx="353">
                  <c:v>135</c:v>
                </c:pt>
                <c:pt idx="354">
                  <c:v>135</c:v>
                </c:pt>
                <c:pt idx="355">
                  <c:v>135</c:v>
                </c:pt>
                <c:pt idx="356">
                  <c:v>135</c:v>
                </c:pt>
                <c:pt idx="357">
                  <c:v>135</c:v>
                </c:pt>
                <c:pt idx="358">
                  <c:v>135</c:v>
                </c:pt>
                <c:pt idx="359">
                  <c:v>135</c:v>
                </c:pt>
                <c:pt idx="360">
                  <c:v>135</c:v>
                </c:pt>
                <c:pt idx="361">
                  <c:v>135</c:v>
                </c:pt>
                <c:pt idx="362">
                  <c:v>135</c:v>
                </c:pt>
                <c:pt idx="363">
                  <c:v>135</c:v>
                </c:pt>
                <c:pt idx="364">
                  <c:v>135</c:v>
                </c:pt>
                <c:pt idx="365">
                  <c:v>135</c:v>
                </c:pt>
                <c:pt idx="366">
                  <c:v>135</c:v>
                </c:pt>
                <c:pt idx="367">
                  <c:v>135</c:v>
                </c:pt>
                <c:pt idx="368">
                  <c:v>136</c:v>
                </c:pt>
                <c:pt idx="369">
                  <c:v>137</c:v>
                </c:pt>
                <c:pt idx="370">
                  <c:v>138</c:v>
                </c:pt>
                <c:pt idx="371">
                  <c:v>139</c:v>
                </c:pt>
                <c:pt idx="372">
                  <c:v>139</c:v>
                </c:pt>
                <c:pt idx="373">
                  <c:v>139</c:v>
                </c:pt>
                <c:pt idx="374">
                  <c:v>139</c:v>
                </c:pt>
                <c:pt idx="375">
                  <c:v>139</c:v>
                </c:pt>
                <c:pt idx="376">
                  <c:v>139</c:v>
                </c:pt>
                <c:pt idx="377">
                  <c:v>140</c:v>
                </c:pt>
                <c:pt idx="378">
                  <c:v>141</c:v>
                </c:pt>
                <c:pt idx="379">
                  <c:v>142</c:v>
                </c:pt>
                <c:pt idx="380">
                  <c:v>143</c:v>
                </c:pt>
                <c:pt idx="381">
                  <c:v>144</c:v>
                </c:pt>
                <c:pt idx="382">
                  <c:v>145</c:v>
                </c:pt>
                <c:pt idx="383">
                  <c:v>145</c:v>
                </c:pt>
                <c:pt idx="384">
                  <c:v>145</c:v>
                </c:pt>
                <c:pt idx="385">
                  <c:v>145</c:v>
                </c:pt>
                <c:pt idx="386">
                  <c:v>145</c:v>
                </c:pt>
                <c:pt idx="387">
                  <c:v>145</c:v>
                </c:pt>
                <c:pt idx="388">
                  <c:v>145</c:v>
                </c:pt>
                <c:pt idx="389">
                  <c:v>145</c:v>
                </c:pt>
                <c:pt idx="390">
                  <c:v>145</c:v>
                </c:pt>
                <c:pt idx="391">
                  <c:v>145</c:v>
                </c:pt>
                <c:pt idx="392">
                  <c:v>145</c:v>
                </c:pt>
                <c:pt idx="393">
                  <c:v>145</c:v>
                </c:pt>
                <c:pt idx="394">
                  <c:v>145</c:v>
                </c:pt>
                <c:pt idx="395">
                  <c:v>145</c:v>
                </c:pt>
                <c:pt idx="396">
                  <c:v>145</c:v>
                </c:pt>
                <c:pt idx="397">
                  <c:v>145</c:v>
                </c:pt>
                <c:pt idx="398">
                  <c:v>145</c:v>
                </c:pt>
                <c:pt idx="399">
                  <c:v>145</c:v>
                </c:pt>
                <c:pt idx="400">
                  <c:v>145</c:v>
                </c:pt>
                <c:pt idx="401">
                  <c:v>145</c:v>
                </c:pt>
                <c:pt idx="402">
                  <c:v>145</c:v>
                </c:pt>
                <c:pt idx="403">
                  <c:v>145</c:v>
                </c:pt>
                <c:pt idx="404">
                  <c:v>145</c:v>
                </c:pt>
                <c:pt idx="405">
                  <c:v>145</c:v>
                </c:pt>
                <c:pt idx="406">
                  <c:v>145</c:v>
                </c:pt>
                <c:pt idx="407">
                  <c:v>145</c:v>
                </c:pt>
                <c:pt idx="408">
                  <c:v>145</c:v>
                </c:pt>
                <c:pt idx="409">
                  <c:v>145</c:v>
                </c:pt>
                <c:pt idx="410">
                  <c:v>145</c:v>
                </c:pt>
                <c:pt idx="411">
                  <c:v>145</c:v>
                </c:pt>
                <c:pt idx="412">
                  <c:v>145</c:v>
                </c:pt>
                <c:pt idx="413">
                  <c:v>145</c:v>
                </c:pt>
                <c:pt idx="414">
                  <c:v>145</c:v>
                </c:pt>
                <c:pt idx="415">
                  <c:v>145</c:v>
                </c:pt>
                <c:pt idx="416">
                  <c:v>145</c:v>
                </c:pt>
                <c:pt idx="417">
                  <c:v>145</c:v>
                </c:pt>
                <c:pt idx="418">
                  <c:v>145</c:v>
                </c:pt>
                <c:pt idx="419">
                  <c:v>145</c:v>
                </c:pt>
                <c:pt idx="420">
                  <c:v>145</c:v>
                </c:pt>
                <c:pt idx="421">
                  <c:v>145</c:v>
                </c:pt>
                <c:pt idx="422">
                  <c:v>145</c:v>
                </c:pt>
                <c:pt idx="423">
                  <c:v>145</c:v>
                </c:pt>
                <c:pt idx="424">
                  <c:v>145</c:v>
                </c:pt>
                <c:pt idx="425">
                  <c:v>145</c:v>
                </c:pt>
                <c:pt idx="426">
                  <c:v>145</c:v>
                </c:pt>
                <c:pt idx="427">
                  <c:v>145</c:v>
                </c:pt>
                <c:pt idx="428">
                  <c:v>145</c:v>
                </c:pt>
                <c:pt idx="429">
                  <c:v>145</c:v>
                </c:pt>
                <c:pt idx="430">
                  <c:v>145</c:v>
                </c:pt>
                <c:pt idx="431">
                  <c:v>145</c:v>
                </c:pt>
                <c:pt idx="432">
                  <c:v>145</c:v>
                </c:pt>
                <c:pt idx="433">
                  <c:v>145</c:v>
                </c:pt>
                <c:pt idx="434">
                  <c:v>145</c:v>
                </c:pt>
                <c:pt idx="435">
                  <c:v>145</c:v>
                </c:pt>
                <c:pt idx="436">
                  <c:v>145</c:v>
                </c:pt>
                <c:pt idx="437">
                  <c:v>145</c:v>
                </c:pt>
                <c:pt idx="438">
                  <c:v>145</c:v>
                </c:pt>
                <c:pt idx="439">
                  <c:v>145</c:v>
                </c:pt>
                <c:pt idx="440">
                  <c:v>145</c:v>
                </c:pt>
                <c:pt idx="441">
                  <c:v>145</c:v>
                </c:pt>
                <c:pt idx="442">
                  <c:v>145</c:v>
                </c:pt>
                <c:pt idx="443">
                  <c:v>145</c:v>
                </c:pt>
                <c:pt idx="444">
                  <c:v>145</c:v>
                </c:pt>
                <c:pt idx="445">
                  <c:v>145</c:v>
                </c:pt>
                <c:pt idx="446">
                  <c:v>145</c:v>
                </c:pt>
                <c:pt idx="447">
                  <c:v>145</c:v>
                </c:pt>
                <c:pt idx="448">
                  <c:v>145</c:v>
                </c:pt>
                <c:pt idx="449">
                  <c:v>145</c:v>
                </c:pt>
                <c:pt idx="450">
                  <c:v>145</c:v>
                </c:pt>
                <c:pt idx="451">
                  <c:v>145</c:v>
                </c:pt>
                <c:pt idx="452">
                  <c:v>145</c:v>
                </c:pt>
                <c:pt idx="453">
                  <c:v>145</c:v>
                </c:pt>
                <c:pt idx="454">
                  <c:v>145</c:v>
                </c:pt>
                <c:pt idx="455">
                  <c:v>145</c:v>
                </c:pt>
                <c:pt idx="456">
                  <c:v>145</c:v>
                </c:pt>
                <c:pt idx="457">
                  <c:v>145</c:v>
                </c:pt>
                <c:pt idx="458">
                  <c:v>145</c:v>
                </c:pt>
                <c:pt idx="459">
                  <c:v>145</c:v>
                </c:pt>
                <c:pt idx="460">
                  <c:v>145</c:v>
                </c:pt>
                <c:pt idx="461">
                  <c:v>145</c:v>
                </c:pt>
                <c:pt idx="462">
                  <c:v>145</c:v>
                </c:pt>
                <c:pt idx="463">
                  <c:v>145</c:v>
                </c:pt>
                <c:pt idx="464">
                  <c:v>145</c:v>
                </c:pt>
                <c:pt idx="465">
                  <c:v>145</c:v>
                </c:pt>
                <c:pt idx="466">
                  <c:v>145</c:v>
                </c:pt>
                <c:pt idx="467">
                  <c:v>145</c:v>
                </c:pt>
                <c:pt idx="468">
                  <c:v>145</c:v>
                </c:pt>
                <c:pt idx="469">
                  <c:v>145</c:v>
                </c:pt>
                <c:pt idx="470">
                  <c:v>145</c:v>
                </c:pt>
                <c:pt idx="471">
                  <c:v>145</c:v>
                </c:pt>
                <c:pt idx="472">
                  <c:v>145</c:v>
                </c:pt>
                <c:pt idx="473">
                  <c:v>145</c:v>
                </c:pt>
                <c:pt idx="474">
                  <c:v>145</c:v>
                </c:pt>
                <c:pt idx="475">
                  <c:v>145</c:v>
                </c:pt>
                <c:pt idx="476">
                  <c:v>145</c:v>
                </c:pt>
                <c:pt idx="477">
                  <c:v>145</c:v>
                </c:pt>
                <c:pt idx="478">
                  <c:v>145</c:v>
                </c:pt>
                <c:pt idx="479">
                  <c:v>145</c:v>
                </c:pt>
                <c:pt idx="480">
                  <c:v>145</c:v>
                </c:pt>
                <c:pt idx="481">
                  <c:v>145</c:v>
                </c:pt>
                <c:pt idx="482">
                  <c:v>145</c:v>
                </c:pt>
                <c:pt idx="483">
                  <c:v>145</c:v>
                </c:pt>
                <c:pt idx="484">
                  <c:v>145</c:v>
                </c:pt>
                <c:pt idx="485">
                  <c:v>145</c:v>
                </c:pt>
                <c:pt idx="486">
                  <c:v>145</c:v>
                </c:pt>
                <c:pt idx="487">
                  <c:v>145</c:v>
                </c:pt>
                <c:pt idx="488">
                  <c:v>145</c:v>
                </c:pt>
                <c:pt idx="489">
                  <c:v>145</c:v>
                </c:pt>
                <c:pt idx="490">
                  <c:v>145</c:v>
                </c:pt>
                <c:pt idx="491">
                  <c:v>145</c:v>
                </c:pt>
                <c:pt idx="492">
                  <c:v>145</c:v>
                </c:pt>
                <c:pt idx="493">
                  <c:v>145</c:v>
                </c:pt>
                <c:pt idx="494">
                  <c:v>145</c:v>
                </c:pt>
                <c:pt idx="495">
                  <c:v>145</c:v>
                </c:pt>
                <c:pt idx="496">
                  <c:v>145</c:v>
                </c:pt>
                <c:pt idx="497">
                  <c:v>145</c:v>
                </c:pt>
                <c:pt idx="498">
                  <c:v>145</c:v>
                </c:pt>
                <c:pt idx="499">
                  <c:v>145</c:v>
                </c:pt>
                <c:pt idx="500">
                  <c:v>145</c:v>
                </c:pt>
                <c:pt idx="501">
                  <c:v>145</c:v>
                </c:pt>
                <c:pt idx="502">
                  <c:v>145</c:v>
                </c:pt>
                <c:pt idx="503">
                  <c:v>145</c:v>
                </c:pt>
                <c:pt idx="504">
                  <c:v>145</c:v>
                </c:pt>
                <c:pt idx="505">
                  <c:v>145</c:v>
                </c:pt>
                <c:pt idx="506">
                  <c:v>145</c:v>
                </c:pt>
                <c:pt idx="507">
                  <c:v>145</c:v>
                </c:pt>
                <c:pt idx="508">
                  <c:v>145</c:v>
                </c:pt>
                <c:pt idx="509">
                  <c:v>145</c:v>
                </c:pt>
                <c:pt idx="510">
                  <c:v>145</c:v>
                </c:pt>
                <c:pt idx="511">
                  <c:v>145</c:v>
                </c:pt>
                <c:pt idx="512">
                  <c:v>145</c:v>
                </c:pt>
                <c:pt idx="513">
                  <c:v>145</c:v>
                </c:pt>
                <c:pt idx="514">
                  <c:v>145</c:v>
                </c:pt>
                <c:pt idx="515">
                  <c:v>145</c:v>
                </c:pt>
                <c:pt idx="516">
                  <c:v>145</c:v>
                </c:pt>
                <c:pt idx="517">
                  <c:v>145</c:v>
                </c:pt>
                <c:pt idx="518">
                  <c:v>145</c:v>
                </c:pt>
                <c:pt idx="519">
                  <c:v>145</c:v>
                </c:pt>
                <c:pt idx="520">
                  <c:v>145</c:v>
                </c:pt>
                <c:pt idx="521">
                  <c:v>145</c:v>
                </c:pt>
                <c:pt idx="522">
                  <c:v>145</c:v>
                </c:pt>
                <c:pt idx="523">
                  <c:v>145</c:v>
                </c:pt>
                <c:pt idx="524">
                  <c:v>145</c:v>
                </c:pt>
                <c:pt idx="525">
                  <c:v>145</c:v>
                </c:pt>
                <c:pt idx="526">
                  <c:v>145</c:v>
                </c:pt>
                <c:pt idx="527">
                  <c:v>145</c:v>
                </c:pt>
                <c:pt idx="528">
                  <c:v>145</c:v>
                </c:pt>
                <c:pt idx="529">
                  <c:v>145</c:v>
                </c:pt>
                <c:pt idx="530">
                  <c:v>145</c:v>
                </c:pt>
                <c:pt idx="531">
                  <c:v>145</c:v>
                </c:pt>
                <c:pt idx="532">
                  <c:v>145</c:v>
                </c:pt>
                <c:pt idx="533">
                  <c:v>145</c:v>
                </c:pt>
                <c:pt idx="534">
                  <c:v>145</c:v>
                </c:pt>
                <c:pt idx="535">
                  <c:v>145</c:v>
                </c:pt>
                <c:pt idx="536">
                  <c:v>145</c:v>
                </c:pt>
                <c:pt idx="537">
                  <c:v>145</c:v>
                </c:pt>
                <c:pt idx="538">
                  <c:v>145</c:v>
                </c:pt>
                <c:pt idx="539">
                  <c:v>145</c:v>
                </c:pt>
                <c:pt idx="540">
                  <c:v>145</c:v>
                </c:pt>
                <c:pt idx="541">
                  <c:v>145</c:v>
                </c:pt>
                <c:pt idx="542">
                  <c:v>145</c:v>
                </c:pt>
                <c:pt idx="543">
                  <c:v>145</c:v>
                </c:pt>
                <c:pt idx="544">
                  <c:v>145</c:v>
                </c:pt>
                <c:pt idx="545">
                  <c:v>145</c:v>
                </c:pt>
                <c:pt idx="546">
                  <c:v>145</c:v>
                </c:pt>
                <c:pt idx="547">
                  <c:v>145</c:v>
                </c:pt>
                <c:pt idx="548">
                  <c:v>145</c:v>
                </c:pt>
                <c:pt idx="549">
                  <c:v>145</c:v>
                </c:pt>
                <c:pt idx="550">
                  <c:v>145</c:v>
                </c:pt>
                <c:pt idx="551">
                  <c:v>145</c:v>
                </c:pt>
                <c:pt idx="552">
                  <c:v>145</c:v>
                </c:pt>
                <c:pt idx="553">
                  <c:v>145</c:v>
                </c:pt>
                <c:pt idx="554">
                  <c:v>145</c:v>
                </c:pt>
                <c:pt idx="555">
                  <c:v>145</c:v>
                </c:pt>
                <c:pt idx="556">
                  <c:v>145</c:v>
                </c:pt>
                <c:pt idx="557">
                  <c:v>145</c:v>
                </c:pt>
                <c:pt idx="558">
                  <c:v>145</c:v>
                </c:pt>
                <c:pt idx="559">
                  <c:v>145</c:v>
                </c:pt>
                <c:pt idx="560">
                  <c:v>145</c:v>
                </c:pt>
                <c:pt idx="561">
                  <c:v>145</c:v>
                </c:pt>
                <c:pt idx="562">
                  <c:v>145</c:v>
                </c:pt>
                <c:pt idx="563">
                  <c:v>145</c:v>
                </c:pt>
                <c:pt idx="564">
                  <c:v>145</c:v>
                </c:pt>
                <c:pt idx="565">
                  <c:v>145</c:v>
                </c:pt>
                <c:pt idx="566">
                  <c:v>145</c:v>
                </c:pt>
                <c:pt idx="567">
                  <c:v>145</c:v>
                </c:pt>
                <c:pt idx="568">
                  <c:v>145</c:v>
                </c:pt>
                <c:pt idx="569">
                  <c:v>145</c:v>
                </c:pt>
                <c:pt idx="570">
                  <c:v>145</c:v>
                </c:pt>
                <c:pt idx="571">
                  <c:v>145</c:v>
                </c:pt>
                <c:pt idx="572">
                  <c:v>145</c:v>
                </c:pt>
                <c:pt idx="573">
                  <c:v>145</c:v>
                </c:pt>
                <c:pt idx="574">
                  <c:v>145</c:v>
                </c:pt>
                <c:pt idx="575">
                  <c:v>145</c:v>
                </c:pt>
                <c:pt idx="576">
                  <c:v>145</c:v>
                </c:pt>
                <c:pt idx="577">
                  <c:v>145</c:v>
                </c:pt>
                <c:pt idx="578">
                  <c:v>145</c:v>
                </c:pt>
                <c:pt idx="579">
                  <c:v>145</c:v>
                </c:pt>
                <c:pt idx="580">
                  <c:v>145</c:v>
                </c:pt>
                <c:pt idx="581">
                  <c:v>145</c:v>
                </c:pt>
                <c:pt idx="582">
                  <c:v>145</c:v>
                </c:pt>
                <c:pt idx="583">
                  <c:v>145</c:v>
                </c:pt>
                <c:pt idx="584">
                  <c:v>145</c:v>
                </c:pt>
                <c:pt idx="585">
                  <c:v>145</c:v>
                </c:pt>
                <c:pt idx="586">
                  <c:v>145</c:v>
                </c:pt>
                <c:pt idx="587">
                  <c:v>145</c:v>
                </c:pt>
                <c:pt idx="588">
                  <c:v>145</c:v>
                </c:pt>
                <c:pt idx="589">
                  <c:v>145</c:v>
                </c:pt>
                <c:pt idx="590">
                  <c:v>145</c:v>
                </c:pt>
                <c:pt idx="591">
                  <c:v>145</c:v>
                </c:pt>
                <c:pt idx="592">
                  <c:v>145</c:v>
                </c:pt>
                <c:pt idx="593">
                  <c:v>145</c:v>
                </c:pt>
                <c:pt idx="594">
                  <c:v>145</c:v>
                </c:pt>
                <c:pt idx="595">
                  <c:v>145</c:v>
                </c:pt>
                <c:pt idx="596">
                  <c:v>145</c:v>
                </c:pt>
                <c:pt idx="597">
                  <c:v>145</c:v>
                </c:pt>
                <c:pt idx="598">
                  <c:v>145</c:v>
                </c:pt>
                <c:pt idx="599">
                  <c:v>145</c:v>
                </c:pt>
                <c:pt idx="600">
                  <c:v>145</c:v>
                </c:pt>
                <c:pt idx="601">
                  <c:v>145</c:v>
                </c:pt>
                <c:pt idx="602">
                  <c:v>145</c:v>
                </c:pt>
                <c:pt idx="603">
                  <c:v>145</c:v>
                </c:pt>
                <c:pt idx="604">
                  <c:v>145</c:v>
                </c:pt>
                <c:pt idx="605">
                  <c:v>145</c:v>
                </c:pt>
                <c:pt idx="606">
                  <c:v>145</c:v>
                </c:pt>
                <c:pt idx="607">
                  <c:v>145</c:v>
                </c:pt>
                <c:pt idx="608">
                  <c:v>145</c:v>
                </c:pt>
                <c:pt idx="609">
                  <c:v>145</c:v>
                </c:pt>
                <c:pt idx="610">
                  <c:v>145</c:v>
                </c:pt>
                <c:pt idx="611">
                  <c:v>145</c:v>
                </c:pt>
                <c:pt idx="612">
                  <c:v>145</c:v>
                </c:pt>
                <c:pt idx="613">
                  <c:v>145</c:v>
                </c:pt>
                <c:pt idx="614">
                  <c:v>145</c:v>
                </c:pt>
                <c:pt idx="615">
                  <c:v>145</c:v>
                </c:pt>
                <c:pt idx="616">
                  <c:v>145</c:v>
                </c:pt>
                <c:pt idx="617">
                  <c:v>145</c:v>
                </c:pt>
                <c:pt idx="618">
                  <c:v>145</c:v>
                </c:pt>
                <c:pt idx="619">
                  <c:v>145</c:v>
                </c:pt>
                <c:pt idx="620">
                  <c:v>145</c:v>
                </c:pt>
                <c:pt idx="621">
                  <c:v>145</c:v>
                </c:pt>
                <c:pt idx="622">
                  <c:v>145</c:v>
                </c:pt>
                <c:pt idx="623">
                  <c:v>145</c:v>
                </c:pt>
                <c:pt idx="624">
                  <c:v>145</c:v>
                </c:pt>
                <c:pt idx="625">
                  <c:v>145</c:v>
                </c:pt>
                <c:pt idx="626">
                  <c:v>145</c:v>
                </c:pt>
                <c:pt idx="627">
                  <c:v>145</c:v>
                </c:pt>
                <c:pt idx="628">
                  <c:v>145</c:v>
                </c:pt>
                <c:pt idx="629">
                  <c:v>145</c:v>
                </c:pt>
                <c:pt idx="630">
                  <c:v>145</c:v>
                </c:pt>
                <c:pt idx="631">
                  <c:v>145</c:v>
                </c:pt>
                <c:pt idx="632">
                  <c:v>145</c:v>
                </c:pt>
                <c:pt idx="633">
                  <c:v>145</c:v>
                </c:pt>
                <c:pt idx="634">
                  <c:v>145</c:v>
                </c:pt>
                <c:pt idx="635">
                  <c:v>145</c:v>
                </c:pt>
                <c:pt idx="636">
                  <c:v>145</c:v>
                </c:pt>
                <c:pt idx="637">
                  <c:v>145</c:v>
                </c:pt>
                <c:pt idx="638">
                  <c:v>145</c:v>
                </c:pt>
                <c:pt idx="639">
                  <c:v>145</c:v>
                </c:pt>
                <c:pt idx="640">
                  <c:v>145</c:v>
                </c:pt>
                <c:pt idx="641">
                  <c:v>145</c:v>
                </c:pt>
                <c:pt idx="642">
                  <c:v>145</c:v>
                </c:pt>
                <c:pt idx="643">
                  <c:v>145</c:v>
                </c:pt>
                <c:pt idx="644">
                  <c:v>145</c:v>
                </c:pt>
                <c:pt idx="645">
                  <c:v>145</c:v>
                </c:pt>
                <c:pt idx="646">
                  <c:v>145</c:v>
                </c:pt>
                <c:pt idx="647">
                  <c:v>145</c:v>
                </c:pt>
                <c:pt idx="648">
                  <c:v>145</c:v>
                </c:pt>
                <c:pt idx="649">
                  <c:v>145</c:v>
                </c:pt>
                <c:pt idx="650">
                  <c:v>145</c:v>
                </c:pt>
                <c:pt idx="651">
                  <c:v>145</c:v>
                </c:pt>
                <c:pt idx="652">
                  <c:v>145</c:v>
                </c:pt>
                <c:pt idx="653">
                  <c:v>145</c:v>
                </c:pt>
                <c:pt idx="654">
                  <c:v>145</c:v>
                </c:pt>
                <c:pt idx="655">
                  <c:v>145</c:v>
                </c:pt>
                <c:pt idx="656">
                  <c:v>145</c:v>
                </c:pt>
                <c:pt idx="657">
                  <c:v>145</c:v>
                </c:pt>
                <c:pt idx="658">
                  <c:v>145</c:v>
                </c:pt>
                <c:pt idx="659">
                  <c:v>145</c:v>
                </c:pt>
                <c:pt idx="660">
                  <c:v>145</c:v>
                </c:pt>
                <c:pt idx="661">
                  <c:v>145</c:v>
                </c:pt>
                <c:pt idx="662">
                  <c:v>145</c:v>
                </c:pt>
                <c:pt idx="663">
                  <c:v>145</c:v>
                </c:pt>
                <c:pt idx="664">
                  <c:v>145</c:v>
                </c:pt>
                <c:pt idx="665">
                  <c:v>145</c:v>
                </c:pt>
                <c:pt idx="666">
                  <c:v>145</c:v>
                </c:pt>
                <c:pt idx="667">
                  <c:v>145</c:v>
                </c:pt>
                <c:pt idx="668">
                  <c:v>145</c:v>
                </c:pt>
                <c:pt idx="669">
                  <c:v>145</c:v>
                </c:pt>
                <c:pt idx="670">
                  <c:v>145</c:v>
                </c:pt>
                <c:pt idx="671">
                  <c:v>145</c:v>
                </c:pt>
                <c:pt idx="672">
                  <c:v>145</c:v>
                </c:pt>
                <c:pt idx="673">
                  <c:v>145</c:v>
                </c:pt>
                <c:pt idx="674">
                  <c:v>145</c:v>
                </c:pt>
                <c:pt idx="675">
                  <c:v>145</c:v>
                </c:pt>
                <c:pt idx="676">
                  <c:v>145</c:v>
                </c:pt>
                <c:pt idx="677">
                  <c:v>145</c:v>
                </c:pt>
                <c:pt idx="678">
                  <c:v>145</c:v>
                </c:pt>
                <c:pt idx="679">
                  <c:v>145</c:v>
                </c:pt>
                <c:pt idx="680">
                  <c:v>145</c:v>
                </c:pt>
                <c:pt idx="681">
                  <c:v>145</c:v>
                </c:pt>
                <c:pt idx="682">
                  <c:v>145</c:v>
                </c:pt>
                <c:pt idx="683">
                  <c:v>145</c:v>
                </c:pt>
                <c:pt idx="684">
                  <c:v>145</c:v>
                </c:pt>
                <c:pt idx="685">
                  <c:v>145</c:v>
                </c:pt>
                <c:pt idx="686">
                  <c:v>145</c:v>
                </c:pt>
                <c:pt idx="687">
                  <c:v>145</c:v>
                </c:pt>
                <c:pt idx="688">
                  <c:v>145</c:v>
                </c:pt>
                <c:pt idx="689">
                  <c:v>145</c:v>
                </c:pt>
                <c:pt idx="690">
                  <c:v>145</c:v>
                </c:pt>
                <c:pt idx="691">
                  <c:v>145</c:v>
                </c:pt>
                <c:pt idx="692">
                  <c:v>145</c:v>
                </c:pt>
                <c:pt idx="693">
                  <c:v>145</c:v>
                </c:pt>
                <c:pt idx="694">
                  <c:v>145</c:v>
                </c:pt>
                <c:pt idx="695">
                  <c:v>145</c:v>
                </c:pt>
                <c:pt idx="696">
                  <c:v>145</c:v>
                </c:pt>
                <c:pt idx="697">
                  <c:v>145</c:v>
                </c:pt>
                <c:pt idx="698">
                  <c:v>145</c:v>
                </c:pt>
                <c:pt idx="699">
                  <c:v>145</c:v>
                </c:pt>
                <c:pt idx="700">
                  <c:v>145</c:v>
                </c:pt>
                <c:pt idx="701">
                  <c:v>145</c:v>
                </c:pt>
                <c:pt idx="702">
                  <c:v>145</c:v>
                </c:pt>
                <c:pt idx="703">
                  <c:v>145</c:v>
                </c:pt>
                <c:pt idx="704">
                  <c:v>145</c:v>
                </c:pt>
                <c:pt idx="705">
                  <c:v>145</c:v>
                </c:pt>
                <c:pt idx="706">
                  <c:v>145</c:v>
                </c:pt>
                <c:pt idx="707">
                  <c:v>145</c:v>
                </c:pt>
                <c:pt idx="708">
                  <c:v>145</c:v>
                </c:pt>
                <c:pt idx="709">
                  <c:v>145</c:v>
                </c:pt>
                <c:pt idx="710">
                  <c:v>145</c:v>
                </c:pt>
                <c:pt idx="711">
                  <c:v>145</c:v>
                </c:pt>
                <c:pt idx="712">
                  <c:v>145</c:v>
                </c:pt>
                <c:pt idx="713">
                  <c:v>145</c:v>
                </c:pt>
                <c:pt idx="714">
                  <c:v>145</c:v>
                </c:pt>
                <c:pt idx="715">
                  <c:v>145</c:v>
                </c:pt>
                <c:pt idx="716">
                  <c:v>145</c:v>
                </c:pt>
                <c:pt idx="717">
                  <c:v>145</c:v>
                </c:pt>
                <c:pt idx="718">
                  <c:v>145</c:v>
                </c:pt>
                <c:pt idx="719">
                  <c:v>145</c:v>
                </c:pt>
                <c:pt idx="720">
                  <c:v>145</c:v>
                </c:pt>
                <c:pt idx="721">
                  <c:v>145</c:v>
                </c:pt>
                <c:pt idx="722">
                  <c:v>145</c:v>
                </c:pt>
                <c:pt idx="723">
                  <c:v>145</c:v>
                </c:pt>
                <c:pt idx="724">
                  <c:v>145</c:v>
                </c:pt>
                <c:pt idx="725">
                  <c:v>145</c:v>
                </c:pt>
                <c:pt idx="726">
                  <c:v>145</c:v>
                </c:pt>
                <c:pt idx="727">
                  <c:v>145</c:v>
                </c:pt>
                <c:pt idx="728">
                  <c:v>145</c:v>
                </c:pt>
                <c:pt idx="729">
                  <c:v>145</c:v>
                </c:pt>
                <c:pt idx="730">
                  <c:v>145</c:v>
                </c:pt>
                <c:pt idx="731">
                  <c:v>145</c:v>
                </c:pt>
                <c:pt idx="732">
                  <c:v>145</c:v>
                </c:pt>
                <c:pt idx="733">
                  <c:v>145</c:v>
                </c:pt>
                <c:pt idx="734">
                  <c:v>145</c:v>
                </c:pt>
                <c:pt idx="735">
                  <c:v>145</c:v>
                </c:pt>
                <c:pt idx="736">
                  <c:v>145</c:v>
                </c:pt>
                <c:pt idx="737">
                  <c:v>145</c:v>
                </c:pt>
                <c:pt idx="738">
                  <c:v>145</c:v>
                </c:pt>
                <c:pt idx="739">
                  <c:v>145</c:v>
                </c:pt>
                <c:pt idx="740">
                  <c:v>145</c:v>
                </c:pt>
                <c:pt idx="741">
                  <c:v>145</c:v>
                </c:pt>
                <c:pt idx="742">
                  <c:v>145</c:v>
                </c:pt>
                <c:pt idx="743">
                  <c:v>145</c:v>
                </c:pt>
                <c:pt idx="744">
                  <c:v>145</c:v>
                </c:pt>
                <c:pt idx="745">
                  <c:v>145</c:v>
                </c:pt>
                <c:pt idx="746">
                  <c:v>145</c:v>
                </c:pt>
                <c:pt idx="747">
                  <c:v>145</c:v>
                </c:pt>
                <c:pt idx="748">
                  <c:v>145</c:v>
                </c:pt>
                <c:pt idx="749">
                  <c:v>145</c:v>
                </c:pt>
                <c:pt idx="750">
                  <c:v>145</c:v>
                </c:pt>
                <c:pt idx="751">
                  <c:v>145</c:v>
                </c:pt>
                <c:pt idx="752">
                  <c:v>145</c:v>
                </c:pt>
                <c:pt idx="753">
                  <c:v>145</c:v>
                </c:pt>
                <c:pt idx="754">
                  <c:v>145</c:v>
                </c:pt>
                <c:pt idx="755">
                  <c:v>145</c:v>
                </c:pt>
                <c:pt idx="756">
                  <c:v>145</c:v>
                </c:pt>
                <c:pt idx="757">
                  <c:v>145</c:v>
                </c:pt>
                <c:pt idx="758">
                  <c:v>145</c:v>
                </c:pt>
                <c:pt idx="759">
                  <c:v>145</c:v>
                </c:pt>
                <c:pt idx="760">
                  <c:v>145</c:v>
                </c:pt>
                <c:pt idx="761">
                  <c:v>145</c:v>
                </c:pt>
                <c:pt idx="762">
                  <c:v>145</c:v>
                </c:pt>
                <c:pt idx="763">
                  <c:v>145</c:v>
                </c:pt>
                <c:pt idx="764">
                  <c:v>145</c:v>
                </c:pt>
                <c:pt idx="765">
                  <c:v>145</c:v>
                </c:pt>
                <c:pt idx="766">
                  <c:v>145</c:v>
                </c:pt>
                <c:pt idx="767">
                  <c:v>145</c:v>
                </c:pt>
                <c:pt idx="768">
                  <c:v>145</c:v>
                </c:pt>
                <c:pt idx="769">
                  <c:v>145</c:v>
                </c:pt>
                <c:pt idx="770">
                  <c:v>145</c:v>
                </c:pt>
                <c:pt idx="771">
                  <c:v>145</c:v>
                </c:pt>
                <c:pt idx="772">
                  <c:v>145</c:v>
                </c:pt>
                <c:pt idx="773">
                  <c:v>145</c:v>
                </c:pt>
                <c:pt idx="774">
                  <c:v>145</c:v>
                </c:pt>
                <c:pt idx="775">
                  <c:v>145</c:v>
                </c:pt>
                <c:pt idx="776">
                  <c:v>145</c:v>
                </c:pt>
                <c:pt idx="777">
                  <c:v>145</c:v>
                </c:pt>
                <c:pt idx="778">
                  <c:v>145</c:v>
                </c:pt>
                <c:pt idx="779">
                  <c:v>145</c:v>
                </c:pt>
                <c:pt idx="780">
                  <c:v>145</c:v>
                </c:pt>
                <c:pt idx="781">
                  <c:v>145</c:v>
                </c:pt>
                <c:pt idx="782">
                  <c:v>145</c:v>
                </c:pt>
                <c:pt idx="783">
                  <c:v>145</c:v>
                </c:pt>
                <c:pt idx="784">
                  <c:v>145</c:v>
                </c:pt>
                <c:pt idx="785">
                  <c:v>145</c:v>
                </c:pt>
                <c:pt idx="786">
                  <c:v>145</c:v>
                </c:pt>
                <c:pt idx="787">
                  <c:v>145</c:v>
                </c:pt>
                <c:pt idx="788">
                  <c:v>145</c:v>
                </c:pt>
                <c:pt idx="789">
                  <c:v>145</c:v>
                </c:pt>
                <c:pt idx="790">
                  <c:v>145</c:v>
                </c:pt>
                <c:pt idx="791">
                  <c:v>145</c:v>
                </c:pt>
                <c:pt idx="792">
                  <c:v>145</c:v>
                </c:pt>
                <c:pt idx="793">
                  <c:v>145</c:v>
                </c:pt>
                <c:pt idx="794">
                  <c:v>145</c:v>
                </c:pt>
                <c:pt idx="795">
                  <c:v>145</c:v>
                </c:pt>
                <c:pt idx="796">
                  <c:v>145</c:v>
                </c:pt>
                <c:pt idx="797">
                  <c:v>145</c:v>
                </c:pt>
                <c:pt idx="798">
                  <c:v>145</c:v>
                </c:pt>
                <c:pt idx="799">
                  <c:v>145</c:v>
                </c:pt>
                <c:pt idx="800">
                  <c:v>145</c:v>
                </c:pt>
                <c:pt idx="801">
                  <c:v>145</c:v>
                </c:pt>
                <c:pt idx="802">
                  <c:v>145</c:v>
                </c:pt>
                <c:pt idx="803">
                  <c:v>145</c:v>
                </c:pt>
                <c:pt idx="804">
                  <c:v>145</c:v>
                </c:pt>
                <c:pt idx="805">
                  <c:v>145</c:v>
                </c:pt>
                <c:pt idx="806">
                  <c:v>145</c:v>
                </c:pt>
                <c:pt idx="807">
                  <c:v>145</c:v>
                </c:pt>
                <c:pt idx="808">
                  <c:v>145</c:v>
                </c:pt>
                <c:pt idx="809">
                  <c:v>145</c:v>
                </c:pt>
                <c:pt idx="810">
                  <c:v>145</c:v>
                </c:pt>
                <c:pt idx="811">
                  <c:v>145</c:v>
                </c:pt>
                <c:pt idx="812">
                  <c:v>145</c:v>
                </c:pt>
                <c:pt idx="813">
                  <c:v>145</c:v>
                </c:pt>
                <c:pt idx="814">
                  <c:v>145</c:v>
                </c:pt>
                <c:pt idx="815">
                  <c:v>145</c:v>
                </c:pt>
                <c:pt idx="816">
                  <c:v>145</c:v>
                </c:pt>
                <c:pt idx="817">
                  <c:v>145</c:v>
                </c:pt>
                <c:pt idx="818">
                  <c:v>145</c:v>
                </c:pt>
                <c:pt idx="819">
                  <c:v>145</c:v>
                </c:pt>
                <c:pt idx="820">
                  <c:v>145</c:v>
                </c:pt>
                <c:pt idx="821">
                  <c:v>145</c:v>
                </c:pt>
                <c:pt idx="822">
                  <c:v>145</c:v>
                </c:pt>
                <c:pt idx="823">
                  <c:v>145</c:v>
                </c:pt>
                <c:pt idx="824">
                  <c:v>145</c:v>
                </c:pt>
                <c:pt idx="825">
                  <c:v>145</c:v>
                </c:pt>
                <c:pt idx="826">
                  <c:v>145</c:v>
                </c:pt>
                <c:pt idx="827">
                  <c:v>145</c:v>
                </c:pt>
                <c:pt idx="828">
                  <c:v>145</c:v>
                </c:pt>
                <c:pt idx="829">
                  <c:v>145</c:v>
                </c:pt>
                <c:pt idx="830">
                  <c:v>145</c:v>
                </c:pt>
                <c:pt idx="831">
                  <c:v>145</c:v>
                </c:pt>
                <c:pt idx="832">
                  <c:v>145</c:v>
                </c:pt>
                <c:pt idx="833">
                  <c:v>145</c:v>
                </c:pt>
                <c:pt idx="834">
                  <c:v>145</c:v>
                </c:pt>
                <c:pt idx="835">
                  <c:v>145</c:v>
                </c:pt>
                <c:pt idx="836">
                  <c:v>145</c:v>
                </c:pt>
              </c:numCache>
            </c:numRef>
          </c:val>
        </c:ser>
        <c:marker val="1"/>
        <c:axId val="93479680"/>
        <c:axId val="93481216"/>
      </c:lineChart>
      <c:catAx>
        <c:axId val="93479680"/>
        <c:scaling>
          <c:orientation val="minMax"/>
        </c:scaling>
        <c:axPos val="b"/>
        <c:tickLblPos val="nextTo"/>
        <c:crossAx val="93481216"/>
        <c:crosses val="autoZero"/>
        <c:auto val="1"/>
        <c:lblAlgn val="ctr"/>
        <c:lblOffset val="100"/>
      </c:catAx>
      <c:valAx>
        <c:axId val="93481216"/>
        <c:scaling>
          <c:orientation val="minMax"/>
        </c:scaling>
        <c:axPos val="l"/>
        <c:majorGridlines/>
        <c:numFmt formatCode="General" sourceLinked="1"/>
        <c:tickLblPos val="nextTo"/>
        <c:crossAx val="934796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L0A11: Diversity Counter</c:v>
          </c:tx>
          <c:cat>
            <c:numRef>
              <c:f>'T2v7-L0A11'!$B$4:$B$670</c:f>
              <c:numCache>
                <c:formatCode>General</c:formatCode>
                <c:ptCount val="66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  <c:pt idx="97">
                  <c:v>292</c:v>
                </c:pt>
                <c:pt idx="98">
                  <c:v>295</c:v>
                </c:pt>
                <c:pt idx="99">
                  <c:v>298</c:v>
                </c:pt>
                <c:pt idx="100">
                  <c:v>301</c:v>
                </c:pt>
                <c:pt idx="101">
                  <c:v>304</c:v>
                </c:pt>
                <c:pt idx="102">
                  <c:v>307</c:v>
                </c:pt>
                <c:pt idx="103">
                  <c:v>310</c:v>
                </c:pt>
                <c:pt idx="104">
                  <c:v>313</c:v>
                </c:pt>
                <c:pt idx="105">
                  <c:v>316</c:v>
                </c:pt>
                <c:pt idx="106">
                  <c:v>319</c:v>
                </c:pt>
                <c:pt idx="107">
                  <c:v>322</c:v>
                </c:pt>
                <c:pt idx="108">
                  <c:v>325</c:v>
                </c:pt>
                <c:pt idx="109">
                  <c:v>328</c:v>
                </c:pt>
                <c:pt idx="110">
                  <c:v>331</c:v>
                </c:pt>
                <c:pt idx="111">
                  <c:v>334</c:v>
                </c:pt>
                <c:pt idx="112">
                  <c:v>337</c:v>
                </c:pt>
                <c:pt idx="113">
                  <c:v>340</c:v>
                </c:pt>
                <c:pt idx="114">
                  <c:v>343</c:v>
                </c:pt>
                <c:pt idx="115">
                  <c:v>346</c:v>
                </c:pt>
                <c:pt idx="116">
                  <c:v>349</c:v>
                </c:pt>
                <c:pt idx="117">
                  <c:v>352</c:v>
                </c:pt>
                <c:pt idx="118">
                  <c:v>355</c:v>
                </c:pt>
                <c:pt idx="119">
                  <c:v>358</c:v>
                </c:pt>
                <c:pt idx="120">
                  <c:v>361</c:v>
                </c:pt>
                <c:pt idx="121">
                  <c:v>364</c:v>
                </c:pt>
                <c:pt idx="122">
                  <c:v>367</c:v>
                </c:pt>
                <c:pt idx="123">
                  <c:v>370</c:v>
                </c:pt>
                <c:pt idx="124">
                  <c:v>373</c:v>
                </c:pt>
                <c:pt idx="125">
                  <c:v>376</c:v>
                </c:pt>
                <c:pt idx="126">
                  <c:v>379</c:v>
                </c:pt>
                <c:pt idx="127">
                  <c:v>382</c:v>
                </c:pt>
                <c:pt idx="128">
                  <c:v>385</c:v>
                </c:pt>
                <c:pt idx="129">
                  <c:v>388</c:v>
                </c:pt>
                <c:pt idx="130">
                  <c:v>391</c:v>
                </c:pt>
                <c:pt idx="131">
                  <c:v>394</c:v>
                </c:pt>
                <c:pt idx="132">
                  <c:v>397</c:v>
                </c:pt>
                <c:pt idx="133">
                  <c:v>400</c:v>
                </c:pt>
                <c:pt idx="134">
                  <c:v>403</c:v>
                </c:pt>
                <c:pt idx="135">
                  <c:v>406</c:v>
                </c:pt>
                <c:pt idx="136">
                  <c:v>409</c:v>
                </c:pt>
                <c:pt idx="137">
                  <c:v>412</c:v>
                </c:pt>
                <c:pt idx="138">
                  <c:v>415</c:v>
                </c:pt>
                <c:pt idx="139">
                  <c:v>418</c:v>
                </c:pt>
                <c:pt idx="140">
                  <c:v>421</c:v>
                </c:pt>
                <c:pt idx="141">
                  <c:v>424</c:v>
                </c:pt>
                <c:pt idx="142">
                  <c:v>427</c:v>
                </c:pt>
                <c:pt idx="143">
                  <c:v>430</c:v>
                </c:pt>
                <c:pt idx="144">
                  <c:v>433</c:v>
                </c:pt>
                <c:pt idx="145">
                  <c:v>436</c:v>
                </c:pt>
                <c:pt idx="146">
                  <c:v>439</c:v>
                </c:pt>
                <c:pt idx="147">
                  <c:v>442</c:v>
                </c:pt>
                <c:pt idx="148">
                  <c:v>445</c:v>
                </c:pt>
                <c:pt idx="149">
                  <c:v>448</c:v>
                </c:pt>
                <c:pt idx="150">
                  <c:v>451</c:v>
                </c:pt>
                <c:pt idx="151">
                  <c:v>454</c:v>
                </c:pt>
                <c:pt idx="152">
                  <c:v>457</c:v>
                </c:pt>
                <c:pt idx="153">
                  <c:v>460</c:v>
                </c:pt>
                <c:pt idx="154">
                  <c:v>463</c:v>
                </c:pt>
                <c:pt idx="155">
                  <c:v>466</c:v>
                </c:pt>
                <c:pt idx="156">
                  <c:v>469</c:v>
                </c:pt>
                <c:pt idx="157">
                  <c:v>472</c:v>
                </c:pt>
                <c:pt idx="158">
                  <c:v>475</c:v>
                </c:pt>
                <c:pt idx="159">
                  <c:v>478</c:v>
                </c:pt>
                <c:pt idx="160">
                  <c:v>481</c:v>
                </c:pt>
                <c:pt idx="161">
                  <c:v>484</c:v>
                </c:pt>
                <c:pt idx="162">
                  <c:v>487</c:v>
                </c:pt>
                <c:pt idx="163">
                  <c:v>490</c:v>
                </c:pt>
                <c:pt idx="164">
                  <c:v>493</c:v>
                </c:pt>
                <c:pt idx="165">
                  <c:v>496</c:v>
                </c:pt>
                <c:pt idx="166">
                  <c:v>499</c:v>
                </c:pt>
                <c:pt idx="167">
                  <c:v>502</c:v>
                </c:pt>
                <c:pt idx="168">
                  <c:v>505</c:v>
                </c:pt>
                <c:pt idx="169">
                  <c:v>508</c:v>
                </c:pt>
                <c:pt idx="170">
                  <c:v>511</c:v>
                </c:pt>
                <c:pt idx="171">
                  <c:v>514</c:v>
                </c:pt>
                <c:pt idx="172">
                  <c:v>517</c:v>
                </c:pt>
                <c:pt idx="173">
                  <c:v>520</c:v>
                </c:pt>
                <c:pt idx="174">
                  <c:v>523</c:v>
                </c:pt>
                <c:pt idx="175">
                  <c:v>526</c:v>
                </c:pt>
                <c:pt idx="176">
                  <c:v>529</c:v>
                </c:pt>
                <c:pt idx="177">
                  <c:v>532</c:v>
                </c:pt>
                <c:pt idx="178">
                  <c:v>535</c:v>
                </c:pt>
                <c:pt idx="179">
                  <c:v>538</c:v>
                </c:pt>
                <c:pt idx="180">
                  <c:v>541</c:v>
                </c:pt>
                <c:pt idx="181">
                  <c:v>544</c:v>
                </c:pt>
                <c:pt idx="182">
                  <c:v>547</c:v>
                </c:pt>
                <c:pt idx="183">
                  <c:v>550</c:v>
                </c:pt>
                <c:pt idx="184">
                  <c:v>553</c:v>
                </c:pt>
                <c:pt idx="185">
                  <c:v>556</c:v>
                </c:pt>
                <c:pt idx="186">
                  <c:v>559</c:v>
                </c:pt>
                <c:pt idx="187">
                  <c:v>562</c:v>
                </c:pt>
                <c:pt idx="188">
                  <c:v>565</c:v>
                </c:pt>
                <c:pt idx="189">
                  <c:v>568</c:v>
                </c:pt>
                <c:pt idx="190">
                  <c:v>571</c:v>
                </c:pt>
                <c:pt idx="191">
                  <c:v>574</c:v>
                </c:pt>
                <c:pt idx="192">
                  <c:v>577</c:v>
                </c:pt>
                <c:pt idx="193">
                  <c:v>580</c:v>
                </c:pt>
                <c:pt idx="194">
                  <c:v>583</c:v>
                </c:pt>
                <c:pt idx="195">
                  <c:v>586</c:v>
                </c:pt>
                <c:pt idx="196">
                  <c:v>589</c:v>
                </c:pt>
                <c:pt idx="197">
                  <c:v>592</c:v>
                </c:pt>
                <c:pt idx="198">
                  <c:v>595</c:v>
                </c:pt>
                <c:pt idx="199">
                  <c:v>598</c:v>
                </c:pt>
                <c:pt idx="200">
                  <c:v>601</c:v>
                </c:pt>
                <c:pt idx="201">
                  <c:v>604</c:v>
                </c:pt>
                <c:pt idx="202">
                  <c:v>607</c:v>
                </c:pt>
                <c:pt idx="203">
                  <c:v>610</c:v>
                </c:pt>
                <c:pt idx="204">
                  <c:v>613</c:v>
                </c:pt>
                <c:pt idx="205">
                  <c:v>616</c:v>
                </c:pt>
                <c:pt idx="206">
                  <c:v>619</c:v>
                </c:pt>
                <c:pt idx="207">
                  <c:v>622</c:v>
                </c:pt>
                <c:pt idx="208">
                  <c:v>625</c:v>
                </c:pt>
                <c:pt idx="209">
                  <c:v>628</c:v>
                </c:pt>
                <c:pt idx="210">
                  <c:v>631</c:v>
                </c:pt>
                <c:pt idx="211">
                  <c:v>634</c:v>
                </c:pt>
                <c:pt idx="212">
                  <c:v>637</c:v>
                </c:pt>
                <c:pt idx="213">
                  <c:v>640</c:v>
                </c:pt>
                <c:pt idx="214">
                  <c:v>643</c:v>
                </c:pt>
                <c:pt idx="215">
                  <c:v>646</c:v>
                </c:pt>
                <c:pt idx="216">
                  <c:v>649</c:v>
                </c:pt>
                <c:pt idx="217">
                  <c:v>652</c:v>
                </c:pt>
                <c:pt idx="218">
                  <c:v>655</c:v>
                </c:pt>
                <c:pt idx="219">
                  <c:v>658</c:v>
                </c:pt>
                <c:pt idx="220">
                  <c:v>661</c:v>
                </c:pt>
                <c:pt idx="221">
                  <c:v>664</c:v>
                </c:pt>
                <c:pt idx="222">
                  <c:v>667</c:v>
                </c:pt>
                <c:pt idx="223">
                  <c:v>670</c:v>
                </c:pt>
                <c:pt idx="224">
                  <c:v>673</c:v>
                </c:pt>
                <c:pt idx="225">
                  <c:v>676</c:v>
                </c:pt>
                <c:pt idx="226">
                  <c:v>679</c:v>
                </c:pt>
                <c:pt idx="227">
                  <c:v>682</c:v>
                </c:pt>
                <c:pt idx="228">
                  <c:v>685</c:v>
                </c:pt>
                <c:pt idx="229">
                  <c:v>688</c:v>
                </c:pt>
                <c:pt idx="230">
                  <c:v>691</c:v>
                </c:pt>
                <c:pt idx="231">
                  <c:v>694</c:v>
                </c:pt>
                <c:pt idx="232">
                  <c:v>697</c:v>
                </c:pt>
                <c:pt idx="233">
                  <c:v>700</c:v>
                </c:pt>
                <c:pt idx="234">
                  <c:v>703</c:v>
                </c:pt>
                <c:pt idx="235">
                  <c:v>706</c:v>
                </c:pt>
                <c:pt idx="236">
                  <c:v>709</c:v>
                </c:pt>
                <c:pt idx="237">
                  <c:v>712</c:v>
                </c:pt>
                <c:pt idx="238">
                  <c:v>715</c:v>
                </c:pt>
                <c:pt idx="239">
                  <c:v>718</c:v>
                </c:pt>
                <c:pt idx="240">
                  <c:v>721</c:v>
                </c:pt>
                <c:pt idx="241">
                  <c:v>724</c:v>
                </c:pt>
                <c:pt idx="242">
                  <c:v>727</c:v>
                </c:pt>
                <c:pt idx="243">
                  <c:v>730</c:v>
                </c:pt>
                <c:pt idx="244">
                  <c:v>733</c:v>
                </c:pt>
                <c:pt idx="245">
                  <c:v>736</c:v>
                </c:pt>
                <c:pt idx="246">
                  <c:v>739</c:v>
                </c:pt>
                <c:pt idx="247">
                  <c:v>742</c:v>
                </c:pt>
                <c:pt idx="248">
                  <c:v>745</c:v>
                </c:pt>
                <c:pt idx="249">
                  <c:v>748</c:v>
                </c:pt>
                <c:pt idx="250">
                  <c:v>751</c:v>
                </c:pt>
                <c:pt idx="251">
                  <c:v>754</c:v>
                </c:pt>
                <c:pt idx="252">
                  <c:v>757</c:v>
                </c:pt>
                <c:pt idx="253">
                  <c:v>760</c:v>
                </c:pt>
                <c:pt idx="254">
                  <c:v>763</c:v>
                </c:pt>
                <c:pt idx="255">
                  <c:v>766</c:v>
                </c:pt>
                <c:pt idx="256">
                  <c:v>769</c:v>
                </c:pt>
                <c:pt idx="257">
                  <c:v>772</c:v>
                </c:pt>
                <c:pt idx="258">
                  <c:v>775</c:v>
                </c:pt>
                <c:pt idx="259">
                  <c:v>778</c:v>
                </c:pt>
                <c:pt idx="260">
                  <c:v>781</c:v>
                </c:pt>
                <c:pt idx="261">
                  <c:v>784</c:v>
                </c:pt>
                <c:pt idx="262">
                  <c:v>787</c:v>
                </c:pt>
                <c:pt idx="263">
                  <c:v>790</c:v>
                </c:pt>
                <c:pt idx="264">
                  <c:v>793</c:v>
                </c:pt>
                <c:pt idx="265">
                  <c:v>796</c:v>
                </c:pt>
                <c:pt idx="266">
                  <c:v>799</c:v>
                </c:pt>
                <c:pt idx="267">
                  <c:v>802</c:v>
                </c:pt>
                <c:pt idx="268">
                  <c:v>805</c:v>
                </c:pt>
                <c:pt idx="269">
                  <c:v>808</c:v>
                </c:pt>
                <c:pt idx="270">
                  <c:v>811</c:v>
                </c:pt>
                <c:pt idx="271">
                  <c:v>814</c:v>
                </c:pt>
                <c:pt idx="272">
                  <c:v>817</c:v>
                </c:pt>
                <c:pt idx="273">
                  <c:v>820</c:v>
                </c:pt>
                <c:pt idx="274">
                  <c:v>823</c:v>
                </c:pt>
                <c:pt idx="275">
                  <c:v>826</c:v>
                </c:pt>
                <c:pt idx="276">
                  <c:v>829</c:v>
                </c:pt>
                <c:pt idx="277">
                  <c:v>832</c:v>
                </c:pt>
                <c:pt idx="278">
                  <c:v>835</c:v>
                </c:pt>
                <c:pt idx="279">
                  <c:v>838</c:v>
                </c:pt>
                <c:pt idx="280">
                  <c:v>841</c:v>
                </c:pt>
                <c:pt idx="281">
                  <c:v>844</c:v>
                </c:pt>
                <c:pt idx="282">
                  <c:v>847</c:v>
                </c:pt>
                <c:pt idx="283">
                  <c:v>850</c:v>
                </c:pt>
                <c:pt idx="284">
                  <c:v>853</c:v>
                </c:pt>
                <c:pt idx="285">
                  <c:v>856</c:v>
                </c:pt>
                <c:pt idx="286">
                  <c:v>859</c:v>
                </c:pt>
                <c:pt idx="287">
                  <c:v>862</c:v>
                </c:pt>
                <c:pt idx="288">
                  <c:v>865</c:v>
                </c:pt>
                <c:pt idx="289">
                  <c:v>868</c:v>
                </c:pt>
                <c:pt idx="290">
                  <c:v>871</c:v>
                </c:pt>
                <c:pt idx="291">
                  <c:v>874</c:v>
                </c:pt>
                <c:pt idx="292">
                  <c:v>877</c:v>
                </c:pt>
                <c:pt idx="293">
                  <c:v>880</c:v>
                </c:pt>
                <c:pt idx="294">
                  <c:v>883</c:v>
                </c:pt>
                <c:pt idx="295">
                  <c:v>886</c:v>
                </c:pt>
                <c:pt idx="296">
                  <c:v>889</c:v>
                </c:pt>
                <c:pt idx="297">
                  <c:v>892</c:v>
                </c:pt>
                <c:pt idx="298">
                  <c:v>895</c:v>
                </c:pt>
                <c:pt idx="299">
                  <c:v>898</c:v>
                </c:pt>
                <c:pt idx="300">
                  <c:v>901</c:v>
                </c:pt>
                <c:pt idx="301">
                  <c:v>904</c:v>
                </c:pt>
                <c:pt idx="302">
                  <c:v>907</c:v>
                </c:pt>
                <c:pt idx="303">
                  <c:v>910</c:v>
                </c:pt>
                <c:pt idx="304">
                  <c:v>913</c:v>
                </c:pt>
                <c:pt idx="305">
                  <c:v>916</c:v>
                </c:pt>
                <c:pt idx="306">
                  <c:v>919</c:v>
                </c:pt>
                <c:pt idx="307">
                  <c:v>922</c:v>
                </c:pt>
                <c:pt idx="308">
                  <c:v>925</c:v>
                </c:pt>
                <c:pt idx="309">
                  <c:v>928</c:v>
                </c:pt>
                <c:pt idx="310">
                  <c:v>931</c:v>
                </c:pt>
                <c:pt idx="311">
                  <c:v>934</c:v>
                </c:pt>
                <c:pt idx="312">
                  <c:v>937</c:v>
                </c:pt>
                <c:pt idx="313">
                  <c:v>940</c:v>
                </c:pt>
                <c:pt idx="314">
                  <c:v>943</c:v>
                </c:pt>
                <c:pt idx="315">
                  <c:v>946</c:v>
                </c:pt>
                <c:pt idx="316">
                  <c:v>949</c:v>
                </c:pt>
                <c:pt idx="317">
                  <c:v>952</c:v>
                </c:pt>
                <c:pt idx="318">
                  <c:v>955</c:v>
                </c:pt>
                <c:pt idx="319">
                  <c:v>958</c:v>
                </c:pt>
                <c:pt idx="320">
                  <c:v>961</c:v>
                </c:pt>
                <c:pt idx="321">
                  <c:v>964</c:v>
                </c:pt>
                <c:pt idx="322">
                  <c:v>967</c:v>
                </c:pt>
                <c:pt idx="323">
                  <c:v>970</c:v>
                </c:pt>
                <c:pt idx="324">
                  <c:v>973</c:v>
                </c:pt>
                <c:pt idx="325">
                  <c:v>976</c:v>
                </c:pt>
                <c:pt idx="326">
                  <c:v>979</c:v>
                </c:pt>
                <c:pt idx="327">
                  <c:v>982</c:v>
                </c:pt>
                <c:pt idx="328">
                  <c:v>985</c:v>
                </c:pt>
                <c:pt idx="329">
                  <c:v>988</c:v>
                </c:pt>
                <c:pt idx="330">
                  <c:v>991</c:v>
                </c:pt>
                <c:pt idx="331">
                  <c:v>994</c:v>
                </c:pt>
                <c:pt idx="332">
                  <c:v>997</c:v>
                </c:pt>
                <c:pt idx="333">
                  <c:v>1000</c:v>
                </c:pt>
                <c:pt idx="334">
                  <c:v>1003</c:v>
                </c:pt>
                <c:pt idx="335">
                  <c:v>1006</c:v>
                </c:pt>
                <c:pt idx="336">
                  <c:v>1009</c:v>
                </c:pt>
                <c:pt idx="337">
                  <c:v>1012</c:v>
                </c:pt>
                <c:pt idx="338">
                  <c:v>1015</c:v>
                </c:pt>
                <c:pt idx="339">
                  <c:v>1018</c:v>
                </c:pt>
                <c:pt idx="340">
                  <c:v>1021</c:v>
                </c:pt>
                <c:pt idx="341">
                  <c:v>1024</c:v>
                </c:pt>
                <c:pt idx="342">
                  <c:v>1027</c:v>
                </c:pt>
                <c:pt idx="343">
                  <c:v>1030</c:v>
                </c:pt>
                <c:pt idx="344">
                  <c:v>1033</c:v>
                </c:pt>
                <c:pt idx="345">
                  <c:v>1036</c:v>
                </c:pt>
                <c:pt idx="346">
                  <c:v>1039</c:v>
                </c:pt>
                <c:pt idx="347">
                  <c:v>1042</c:v>
                </c:pt>
                <c:pt idx="348">
                  <c:v>1045</c:v>
                </c:pt>
                <c:pt idx="349">
                  <c:v>1048</c:v>
                </c:pt>
                <c:pt idx="350">
                  <c:v>1051</c:v>
                </c:pt>
                <c:pt idx="351">
                  <c:v>1054</c:v>
                </c:pt>
                <c:pt idx="352">
                  <c:v>1057</c:v>
                </c:pt>
                <c:pt idx="353">
                  <c:v>1060</c:v>
                </c:pt>
                <c:pt idx="354">
                  <c:v>1063</c:v>
                </c:pt>
                <c:pt idx="355">
                  <c:v>1066</c:v>
                </c:pt>
                <c:pt idx="356">
                  <c:v>1069</c:v>
                </c:pt>
                <c:pt idx="357">
                  <c:v>1072</c:v>
                </c:pt>
                <c:pt idx="358">
                  <c:v>1075</c:v>
                </c:pt>
                <c:pt idx="359">
                  <c:v>1078</c:v>
                </c:pt>
                <c:pt idx="360">
                  <c:v>1081</c:v>
                </c:pt>
                <c:pt idx="361">
                  <c:v>1084</c:v>
                </c:pt>
                <c:pt idx="362">
                  <c:v>1087</c:v>
                </c:pt>
                <c:pt idx="363">
                  <c:v>1090</c:v>
                </c:pt>
                <c:pt idx="364">
                  <c:v>1093</c:v>
                </c:pt>
                <c:pt idx="365">
                  <c:v>1096</c:v>
                </c:pt>
                <c:pt idx="366">
                  <c:v>1099</c:v>
                </c:pt>
                <c:pt idx="367">
                  <c:v>1102</c:v>
                </c:pt>
                <c:pt idx="368">
                  <c:v>1105</c:v>
                </c:pt>
                <c:pt idx="369">
                  <c:v>1108</c:v>
                </c:pt>
                <c:pt idx="370">
                  <c:v>1111</c:v>
                </c:pt>
                <c:pt idx="371">
                  <c:v>1114</c:v>
                </c:pt>
                <c:pt idx="372">
                  <c:v>1117</c:v>
                </c:pt>
                <c:pt idx="373">
                  <c:v>1120</c:v>
                </c:pt>
                <c:pt idx="374">
                  <c:v>1123</c:v>
                </c:pt>
                <c:pt idx="375">
                  <c:v>1126</c:v>
                </c:pt>
                <c:pt idx="376">
                  <c:v>1129</c:v>
                </c:pt>
                <c:pt idx="377">
                  <c:v>1132</c:v>
                </c:pt>
                <c:pt idx="378">
                  <c:v>1135</c:v>
                </c:pt>
                <c:pt idx="379">
                  <c:v>1138</c:v>
                </c:pt>
                <c:pt idx="380">
                  <c:v>1141</c:v>
                </c:pt>
                <c:pt idx="381">
                  <c:v>1144</c:v>
                </c:pt>
                <c:pt idx="382">
                  <c:v>1147</c:v>
                </c:pt>
                <c:pt idx="383">
                  <c:v>1150</c:v>
                </c:pt>
                <c:pt idx="384">
                  <c:v>1153</c:v>
                </c:pt>
                <c:pt idx="385">
                  <c:v>1156</c:v>
                </c:pt>
                <c:pt idx="386">
                  <c:v>1159</c:v>
                </c:pt>
                <c:pt idx="387">
                  <c:v>1162</c:v>
                </c:pt>
                <c:pt idx="388">
                  <c:v>1165</c:v>
                </c:pt>
                <c:pt idx="389">
                  <c:v>1168</c:v>
                </c:pt>
                <c:pt idx="390">
                  <c:v>1171</c:v>
                </c:pt>
                <c:pt idx="391">
                  <c:v>1174</c:v>
                </c:pt>
                <c:pt idx="392">
                  <c:v>1177</c:v>
                </c:pt>
                <c:pt idx="393">
                  <c:v>1180</c:v>
                </c:pt>
                <c:pt idx="394">
                  <c:v>1183</c:v>
                </c:pt>
                <c:pt idx="395">
                  <c:v>1186</c:v>
                </c:pt>
                <c:pt idx="396">
                  <c:v>1189</c:v>
                </c:pt>
                <c:pt idx="397">
                  <c:v>1192</c:v>
                </c:pt>
                <c:pt idx="398">
                  <c:v>1195</c:v>
                </c:pt>
                <c:pt idx="399">
                  <c:v>1198</c:v>
                </c:pt>
                <c:pt idx="400">
                  <c:v>1201</c:v>
                </c:pt>
                <c:pt idx="401">
                  <c:v>1204</c:v>
                </c:pt>
                <c:pt idx="402">
                  <c:v>1207</c:v>
                </c:pt>
                <c:pt idx="403">
                  <c:v>1210</c:v>
                </c:pt>
                <c:pt idx="404">
                  <c:v>1213</c:v>
                </c:pt>
                <c:pt idx="405">
                  <c:v>1216</c:v>
                </c:pt>
                <c:pt idx="406">
                  <c:v>1219</c:v>
                </c:pt>
                <c:pt idx="407">
                  <c:v>1222</c:v>
                </c:pt>
                <c:pt idx="408">
                  <c:v>1225</c:v>
                </c:pt>
                <c:pt idx="409">
                  <c:v>1228</c:v>
                </c:pt>
                <c:pt idx="410">
                  <c:v>1231</c:v>
                </c:pt>
                <c:pt idx="411">
                  <c:v>1234</c:v>
                </c:pt>
                <c:pt idx="412">
                  <c:v>1237</c:v>
                </c:pt>
                <c:pt idx="413">
                  <c:v>1240</c:v>
                </c:pt>
                <c:pt idx="414">
                  <c:v>1243</c:v>
                </c:pt>
                <c:pt idx="415">
                  <c:v>1246</c:v>
                </c:pt>
                <c:pt idx="416">
                  <c:v>1249</c:v>
                </c:pt>
                <c:pt idx="417">
                  <c:v>1252</c:v>
                </c:pt>
                <c:pt idx="418">
                  <c:v>1255</c:v>
                </c:pt>
                <c:pt idx="419">
                  <c:v>1258</c:v>
                </c:pt>
                <c:pt idx="420">
                  <c:v>1261</c:v>
                </c:pt>
                <c:pt idx="421">
                  <c:v>1264</c:v>
                </c:pt>
                <c:pt idx="422">
                  <c:v>1267</c:v>
                </c:pt>
                <c:pt idx="423">
                  <c:v>1270</c:v>
                </c:pt>
                <c:pt idx="424">
                  <c:v>1273</c:v>
                </c:pt>
                <c:pt idx="425">
                  <c:v>1276</c:v>
                </c:pt>
                <c:pt idx="426">
                  <c:v>1279</c:v>
                </c:pt>
                <c:pt idx="427">
                  <c:v>1282</c:v>
                </c:pt>
                <c:pt idx="428">
                  <c:v>1285</c:v>
                </c:pt>
                <c:pt idx="429">
                  <c:v>1288</c:v>
                </c:pt>
                <c:pt idx="430">
                  <c:v>1291</c:v>
                </c:pt>
                <c:pt idx="431">
                  <c:v>1294</c:v>
                </c:pt>
                <c:pt idx="432">
                  <c:v>1297</c:v>
                </c:pt>
                <c:pt idx="433">
                  <c:v>1300</c:v>
                </c:pt>
                <c:pt idx="434">
                  <c:v>1303</c:v>
                </c:pt>
                <c:pt idx="435">
                  <c:v>1306</c:v>
                </c:pt>
                <c:pt idx="436">
                  <c:v>1309</c:v>
                </c:pt>
                <c:pt idx="437">
                  <c:v>1312</c:v>
                </c:pt>
                <c:pt idx="438">
                  <c:v>1315</c:v>
                </c:pt>
                <c:pt idx="439">
                  <c:v>1318</c:v>
                </c:pt>
                <c:pt idx="440">
                  <c:v>1321</c:v>
                </c:pt>
                <c:pt idx="441">
                  <c:v>1324</c:v>
                </c:pt>
                <c:pt idx="442">
                  <c:v>1327</c:v>
                </c:pt>
                <c:pt idx="443">
                  <c:v>1330</c:v>
                </c:pt>
                <c:pt idx="444">
                  <c:v>1333</c:v>
                </c:pt>
                <c:pt idx="445">
                  <c:v>1336</c:v>
                </c:pt>
                <c:pt idx="446">
                  <c:v>1339</c:v>
                </c:pt>
                <c:pt idx="447">
                  <c:v>1342</c:v>
                </c:pt>
                <c:pt idx="448">
                  <c:v>1345</c:v>
                </c:pt>
                <c:pt idx="449">
                  <c:v>1348</c:v>
                </c:pt>
                <c:pt idx="450">
                  <c:v>1351</c:v>
                </c:pt>
                <c:pt idx="451">
                  <c:v>1354</c:v>
                </c:pt>
                <c:pt idx="452">
                  <c:v>1357</c:v>
                </c:pt>
                <c:pt idx="453">
                  <c:v>1360</c:v>
                </c:pt>
                <c:pt idx="454">
                  <c:v>1363</c:v>
                </c:pt>
                <c:pt idx="455">
                  <c:v>1366</c:v>
                </c:pt>
                <c:pt idx="456">
                  <c:v>1369</c:v>
                </c:pt>
                <c:pt idx="457">
                  <c:v>1372</c:v>
                </c:pt>
                <c:pt idx="458">
                  <c:v>1375</c:v>
                </c:pt>
                <c:pt idx="459">
                  <c:v>1378</c:v>
                </c:pt>
                <c:pt idx="460">
                  <c:v>1381</c:v>
                </c:pt>
                <c:pt idx="461">
                  <c:v>1384</c:v>
                </c:pt>
                <c:pt idx="462">
                  <c:v>1387</c:v>
                </c:pt>
                <c:pt idx="463">
                  <c:v>1390</c:v>
                </c:pt>
                <c:pt idx="464">
                  <c:v>1393</c:v>
                </c:pt>
                <c:pt idx="465">
                  <c:v>1396</c:v>
                </c:pt>
                <c:pt idx="466">
                  <c:v>1399</c:v>
                </c:pt>
                <c:pt idx="467">
                  <c:v>1402</c:v>
                </c:pt>
                <c:pt idx="468">
                  <c:v>1405</c:v>
                </c:pt>
                <c:pt idx="469">
                  <c:v>1408</c:v>
                </c:pt>
                <c:pt idx="470">
                  <c:v>1411</c:v>
                </c:pt>
                <c:pt idx="471">
                  <c:v>1414</c:v>
                </c:pt>
                <c:pt idx="472">
                  <c:v>1417</c:v>
                </c:pt>
                <c:pt idx="473">
                  <c:v>1420</c:v>
                </c:pt>
                <c:pt idx="474">
                  <c:v>1423</c:v>
                </c:pt>
                <c:pt idx="475">
                  <c:v>1426</c:v>
                </c:pt>
                <c:pt idx="476">
                  <c:v>1429</c:v>
                </c:pt>
                <c:pt idx="477">
                  <c:v>1432</c:v>
                </c:pt>
                <c:pt idx="478">
                  <c:v>1435</c:v>
                </c:pt>
                <c:pt idx="479">
                  <c:v>1438</c:v>
                </c:pt>
                <c:pt idx="480">
                  <c:v>1441</c:v>
                </c:pt>
                <c:pt idx="481">
                  <c:v>1444</c:v>
                </c:pt>
                <c:pt idx="482">
                  <c:v>1447</c:v>
                </c:pt>
                <c:pt idx="483">
                  <c:v>1450</c:v>
                </c:pt>
                <c:pt idx="484">
                  <c:v>1453</c:v>
                </c:pt>
                <c:pt idx="485">
                  <c:v>1456</c:v>
                </c:pt>
                <c:pt idx="486">
                  <c:v>1459</c:v>
                </c:pt>
                <c:pt idx="487">
                  <c:v>1462</c:v>
                </c:pt>
                <c:pt idx="488">
                  <c:v>1465</c:v>
                </c:pt>
                <c:pt idx="489">
                  <c:v>1468</c:v>
                </c:pt>
                <c:pt idx="490">
                  <c:v>1471</c:v>
                </c:pt>
                <c:pt idx="491">
                  <c:v>1474</c:v>
                </c:pt>
                <c:pt idx="492">
                  <c:v>1477</c:v>
                </c:pt>
                <c:pt idx="493">
                  <c:v>1480</c:v>
                </c:pt>
                <c:pt idx="494">
                  <c:v>1483</c:v>
                </c:pt>
                <c:pt idx="495">
                  <c:v>1486</c:v>
                </c:pt>
                <c:pt idx="496">
                  <c:v>1489</c:v>
                </c:pt>
                <c:pt idx="497">
                  <c:v>1492</c:v>
                </c:pt>
                <c:pt idx="498">
                  <c:v>1495</c:v>
                </c:pt>
                <c:pt idx="499">
                  <c:v>1498</c:v>
                </c:pt>
                <c:pt idx="500">
                  <c:v>1501</c:v>
                </c:pt>
                <c:pt idx="501">
                  <c:v>1504</c:v>
                </c:pt>
                <c:pt idx="502">
                  <c:v>1507</c:v>
                </c:pt>
                <c:pt idx="503">
                  <c:v>1510</c:v>
                </c:pt>
                <c:pt idx="504">
                  <c:v>1513</c:v>
                </c:pt>
                <c:pt idx="505">
                  <c:v>1516</c:v>
                </c:pt>
                <c:pt idx="506">
                  <c:v>1519</c:v>
                </c:pt>
                <c:pt idx="507">
                  <c:v>1522</c:v>
                </c:pt>
                <c:pt idx="508">
                  <c:v>1525</c:v>
                </c:pt>
                <c:pt idx="509">
                  <c:v>1528</c:v>
                </c:pt>
                <c:pt idx="510">
                  <c:v>1531</c:v>
                </c:pt>
                <c:pt idx="511">
                  <c:v>1534</c:v>
                </c:pt>
                <c:pt idx="512">
                  <c:v>1537</c:v>
                </c:pt>
                <c:pt idx="513">
                  <c:v>1540</c:v>
                </c:pt>
                <c:pt idx="514">
                  <c:v>1543</c:v>
                </c:pt>
                <c:pt idx="515">
                  <c:v>1546</c:v>
                </c:pt>
                <c:pt idx="516">
                  <c:v>1549</c:v>
                </c:pt>
                <c:pt idx="517">
                  <c:v>1552</c:v>
                </c:pt>
                <c:pt idx="518">
                  <c:v>1555</c:v>
                </c:pt>
                <c:pt idx="519">
                  <c:v>1558</c:v>
                </c:pt>
                <c:pt idx="520">
                  <c:v>1561</c:v>
                </c:pt>
                <c:pt idx="521">
                  <c:v>1564</c:v>
                </c:pt>
                <c:pt idx="522">
                  <c:v>1567</c:v>
                </c:pt>
                <c:pt idx="523">
                  <c:v>1570</c:v>
                </c:pt>
                <c:pt idx="524">
                  <c:v>1573</c:v>
                </c:pt>
                <c:pt idx="525">
                  <c:v>1576</c:v>
                </c:pt>
                <c:pt idx="526">
                  <c:v>1579</c:v>
                </c:pt>
                <c:pt idx="527">
                  <c:v>1582</c:v>
                </c:pt>
                <c:pt idx="528">
                  <c:v>1585</c:v>
                </c:pt>
                <c:pt idx="529">
                  <c:v>1588</c:v>
                </c:pt>
                <c:pt idx="530">
                  <c:v>1591</c:v>
                </c:pt>
                <c:pt idx="531">
                  <c:v>1594</c:v>
                </c:pt>
                <c:pt idx="532">
                  <c:v>1597</c:v>
                </c:pt>
                <c:pt idx="533">
                  <c:v>1600</c:v>
                </c:pt>
                <c:pt idx="534">
                  <c:v>1603</c:v>
                </c:pt>
                <c:pt idx="535">
                  <c:v>1606</c:v>
                </c:pt>
                <c:pt idx="536">
                  <c:v>1609</c:v>
                </c:pt>
                <c:pt idx="537">
                  <c:v>1612</c:v>
                </c:pt>
                <c:pt idx="538">
                  <c:v>1615</c:v>
                </c:pt>
                <c:pt idx="539">
                  <c:v>1618</c:v>
                </c:pt>
                <c:pt idx="540">
                  <c:v>1621</c:v>
                </c:pt>
                <c:pt idx="541">
                  <c:v>1624</c:v>
                </c:pt>
                <c:pt idx="542">
                  <c:v>1627</c:v>
                </c:pt>
                <c:pt idx="543">
                  <c:v>1630</c:v>
                </c:pt>
                <c:pt idx="544">
                  <c:v>1633</c:v>
                </c:pt>
                <c:pt idx="545">
                  <c:v>1636</c:v>
                </c:pt>
                <c:pt idx="546">
                  <c:v>1639</c:v>
                </c:pt>
                <c:pt idx="547">
                  <c:v>1642</c:v>
                </c:pt>
                <c:pt idx="548">
                  <c:v>1645</c:v>
                </c:pt>
                <c:pt idx="549">
                  <c:v>1648</c:v>
                </c:pt>
                <c:pt idx="550">
                  <c:v>1651</c:v>
                </c:pt>
                <c:pt idx="551">
                  <c:v>1654</c:v>
                </c:pt>
                <c:pt idx="552">
                  <c:v>1657</c:v>
                </c:pt>
                <c:pt idx="553">
                  <c:v>1660</c:v>
                </c:pt>
                <c:pt idx="554">
                  <c:v>1663</c:v>
                </c:pt>
                <c:pt idx="555">
                  <c:v>1666</c:v>
                </c:pt>
                <c:pt idx="556">
                  <c:v>1669</c:v>
                </c:pt>
                <c:pt idx="557">
                  <c:v>1672</c:v>
                </c:pt>
                <c:pt idx="558">
                  <c:v>1675</c:v>
                </c:pt>
                <c:pt idx="559">
                  <c:v>1678</c:v>
                </c:pt>
                <c:pt idx="560">
                  <c:v>1681</c:v>
                </c:pt>
                <c:pt idx="561">
                  <c:v>1684</c:v>
                </c:pt>
                <c:pt idx="562">
                  <c:v>1687</c:v>
                </c:pt>
                <c:pt idx="563">
                  <c:v>1690</c:v>
                </c:pt>
                <c:pt idx="564">
                  <c:v>1693</c:v>
                </c:pt>
                <c:pt idx="565">
                  <c:v>1696</c:v>
                </c:pt>
                <c:pt idx="566">
                  <c:v>1699</c:v>
                </c:pt>
                <c:pt idx="567">
                  <c:v>1702</c:v>
                </c:pt>
                <c:pt idx="568">
                  <c:v>1705</c:v>
                </c:pt>
                <c:pt idx="569">
                  <c:v>1708</c:v>
                </c:pt>
                <c:pt idx="570">
                  <c:v>1711</c:v>
                </c:pt>
                <c:pt idx="571">
                  <c:v>1714</c:v>
                </c:pt>
                <c:pt idx="572">
                  <c:v>1717</c:v>
                </c:pt>
                <c:pt idx="573">
                  <c:v>1720</c:v>
                </c:pt>
                <c:pt idx="574">
                  <c:v>1723</c:v>
                </c:pt>
                <c:pt idx="575">
                  <c:v>1726</c:v>
                </c:pt>
                <c:pt idx="576">
                  <c:v>1729</c:v>
                </c:pt>
                <c:pt idx="577">
                  <c:v>1732</c:v>
                </c:pt>
                <c:pt idx="578">
                  <c:v>1735</c:v>
                </c:pt>
                <c:pt idx="579">
                  <c:v>1738</c:v>
                </c:pt>
                <c:pt idx="580">
                  <c:v>1741</c:v>
                </c:pt>
                <c:pt idx="581">
                  <c:v>1744</c:v>
                </c:pt>
                <c:pt idx="582">
                  <c:v>1747</c:v>
                </c:pt>
                <c:pt idx="583">
                  <c:v>1750</c:v>
                </c:pt>
                <c:pt idx="584">
                  <c:v>1753</c:v>
                </c:pt>
                <c:pt idx="585">
                  <c:v>1756</c:v>
                </c:pt>
                <c:pt idx="586">
                  <c:v>1759</c:v>
                </c:pt>
                <c:pt idx="587">
                  <c:v>1762</c:v>
                </c:pt>
                <c:pt idx="588">
                  <c:v>1765</c:v>
                </c:pt>
                <c:pt idx="589">
                  <c:v>1768</c:v>
                </c:pt>
                <c:pt idx="590">
                  <c:v>1771</c:v>
                </c:pt>
                <c:pt idx="591">
                  <c:v>1774</c:v>
                </c:pt>
                <c:pt idx="592">
                  <c:v>1777</c:v>
                </c:pt>
                <c:pt idx="593">
                  <c:v>1780</c:v>
                </c:pt>
                <c:pt idx="594">
                  <c:v>1783</c:v>
                </c:pt>
                <c:pt idx="595">
                  <c:v>1786</c:v>
                </c:pt>
                <c:pt idx="596">
                  <c:v>1789</c:v>
                </c:pt>
                <c:pt idx="597">
                  <c:v>1792</c:v>
                </c:pt>
                <c:pt idx="598">
                  <c:v>1795</c:v>
                </c:pt>
                <c:pt idx="599">
                  <c:v>1798</c:v>
                </c:pt>
                <c:pt idx="600">
                  <c:v>1801</c:v>
                </c:pt>
                <c:pt idx="601">
                  <c:v>1804</c:v>
                </c:pt>
                <c:pt idx="602">
                  <c:v>1807</c:v>
                </c:pt>
                <c:pt idx="603">
                  <c:v>1810</c:v>
                </c:pt>
                <c:pt idx="604">
                  <c:v>1813</c:v>
                </c:pt>
                <c:pt idx="605">
                  <c:v>1816</c:v>
                </c:pt>
                <c:pt idx="606">
                  <c:v>1819</c:v>
                </c:pt>
                <c:pt idx="607">
                  <c:v>1822</c:v>
                </c:pt>
                <c:pt idx="608">
                  <c:v>1825</c:v>
                </c:pt>
                <c:pt idx="609">
                  <c:v>1828</c:v>
                </c:pt>
                <c:pt idx="610">
                  <c:v>1831</c:v>
                </c:pt>
                <c:pt idx="611">
                  <c:v>1834</c:v>
                </c:pt>
                <c:pt idx="612">
                  <c:v>1837</c:v>
                </c:pt>
                <c:pt idx="613">
                  <c:v>1840</c:v>
                </c:pt>
                <c:pt idx="614">
                  <c:v>1843</c:v>
                </c:pt>
                <c:pt idx="615">
                  <c:v>1846</c:v>
                </c:pt>
                <c:pt idx="616">
                  <c:v>1849</c:v>
                </c:pt>
                <c:pt idx="617">
                  <c:v>1852</c:v>
                </c:pt>
                <c:pt idx="618">
                  <c:v>1855</c:v>
                </c:pt>
                <c:pt idx="619">
                  <c:v>1858</c:v>
                </c:pt>
                <c:pt idx="620">
                  <c:v>1861</c:v>
                </c:pt>
                <c:pt idx="621">
                  <c:v>1864</c:v>
                </c:pt>
                <c:pt idx="622">
                  <c:v>1867</c:v>
                </c:pt>
                <c:pt idx="623">
                  <c:v>1870</c:v>
                </c:pt>
                <c:pt idx="624">
                  <c:v>1873</c:v>
                </c:pt>
                <c:pt idx="625">
                  <c:v>1876</c:v>
                </c:pt>
                <c:pt idx="626">
                  <c:v>1879</c:v>
                </c:pt>
                <c:pt idx="627">
                  <c:v>1882</c:v>
                </c:pt>
                <c:pt idx="628">
                  <c:v>1885</c:v>
                </c:pt>
                <c:pt idx="629">
                  <c:v>1888</c:v>
                </c:pt>
                <c:pt idx="630">
                  <c:v>1891</c:v>
                </c:pt>
                <c:pt idx="631">
                  <c:v>1894</c:v>
                </c:pt>
                <c:pt idx="632">
                  <c:v>1897</c:v>
                </c:pt>
                <c:pt idx="633">
                  <c:v>1900</c:v>
                </c:pt>
                <c:pt idx="634">
                  <c:v>1903</c:v>
                </c:pt>
                <c:pt idx="635">
                  <c:v>1906</c:v>
                </c:pt>
                <c:pt idx="636">
                  <c:v>1909</c:v>
                </c:pt>
                <c:pt idx="637">
                  <c:v>1912</c:v>
                </c:pt>
                <c:pt idx="638">
                  <c:v>1915</c:v>
                </c:pt>
                <c:pt idx="639">
                  <c:v>1918</c:v>
                </c:pt>
                <c:pt idx="640">
                  <c:v>1921</c:v>
                </c:pt>
                <c:pt idx="641">
                  <c:v>1924</c:v>
                </c:pt>
                <c:pt idx="642">
                  <c:v>1927</c:v>
                </c:pt>
                <c:pt idx="643">
                  <c:v>1930</c:v>
                </c:pt>
                <c:pt idx="644">
                  <c:v>1933</c:v>
                </c:pt>
                <c:pt idx="645">
                  <c:v>1936</c:v>
                </c:pt>
                <c:pt idx="646">
                  <c:v>1939</c:v>
                </c:pt>
                <c:pt idx="647">
                  <c:v>1942</c:v>
                </c:pt>
                <c:pt idx="648">
                  <c:v>1945</c:v>
                </c:pt>
                <c:pt idx="649">
                  <c:v>1948</c:v>
                </c:pt>
                <c:pt idx="650">
                  <c:v>1951</c:v>
                </c:pt>
                <c:pt idx="651">
                  <c:v>1954</c:v>
                </c:pt>
                <c:pt idx="652">
                  <c:v>1957</c:v>
                </c:pt>
                <c:pt idx="653">
                  <c:v>1960</c:v>
                </c:pt>
                <c:pt idx="654">
                  <c:v>1963</c:v>
                </c:pt>
                <c:pt idx="655">
                  <c:v>1966</c:v>
                </c:pt>
                <c:pt idx="656">
                  <c:v>1969</c:v>
                </c:pt>
                <c:pt idx="657">
                  <c:v>1972</c:v>
                </c:pt>
                <c:pt idx="658">
                  <c:v>1975</c:v>
                </c:pt>
                <c:pt idx="659">
                  <c:v>1978</c:v>
                </c:pt>
                <c:pt idx="660">
                  <c:v>1981</c:v>
                </c:pt>
                <c:pt idx="661">
                  <c:v>1984</c:v>
                </c:pt>
                <c:pt idx="662">
                  <c:v>1987</c:v>
                </c:pt>
                <c:pt idx="663">
                  <c:v>1990</c:v>
                </c:pt>
                <c:pt idx="664">
                  <c:v>1993</c:v>
                </c:pt>
                <c:pt idx="665">
                  <c:v>1996</c:v>
                </c:pt>
                <c:pt idx="666">
                  <c:v>1999</c:v>
                </c:pt>
              </c:numCache>
            </c:numRef>
          </c:cat>
          <c:val>
            <c:numRef>
              <c:f>'T2v7-L0A11'!$G$4:$G$670</c:f>
              <c:numCache>
                <c:formatCode>General</c:formatCode>
                <c:ptCount val="6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39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43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45</c:v>
                </c:pt>
                <c:pt idx="108">
                  <c:v>46</c:v>
                </c:pt>
                <c:pt idx="109">
                  <c:v>47</c:v>
                </c:pt>
                <c:pt idx="110">
                  <c:v>48</c:v>
                </c:pt>
                <c:pt idx="111">
                  <c:v>49</c:v>
                </c:pt>
                <c:pt idx="112">
                  <c:v>50</c:v>
                </c:pt>
                <c:pt idx="113">
                  <c:v>51</c:v>
                </c:pt>
                <c:pt idx="114">
                  <c:v>52</c:v>
                </c:pt>
                <c:pt idx="115">
                  <c:v>53</c:v>
                </c:pt>
                <c:pt idx="116">
                  <c:v>54</c:v>
                </c:pt>
                <c:pt idx="117">
                  <c:v>55</c:v>
                </c:pt>
                <c:pt idx="118">
                  <c:v>56</c:v>
                </c:pt>
                <c:pt idx="119">
                  <c:v>57</c:v>
                </c:pt>
                <c:pt idx="120">
                  <c:v>58</c:v>
                </c:pt>
                <c:pt idx="121">
                  <c:v>59</c:v>
                </c:pt>
                <c:pt idx="122">
                  <c:v>60</c:v>
                </c:pt>
                <c:pt idx="123">
                  <c:v>61</c:v>
                </c:pt>
                <c:pt idx="124">
                  <c:v>62</c:v>
                </c:pt>
                <c:pt idx="125">
                  <c:v>63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65</c:v>
                </c:pt>
                <c:pt idx="135">
                  <c:v>66</c:v>
                </c:pt>
                <c:pt idx="136">
                  <c:v>66</c:v>
                </c:pt>
                <c:pt idx="137">
                  <c:v>66</c:v>
                </c:pt>
                <c:pt idx="138">
                  <c:v>66</c:v>
                </c:pt>
                <c:pt idx="139">
                  <c:v>66</c:v>
                </c:pt>
                <c:pt idx="140">
                  <c:v>66</c:v>
                </c:pt>
                <c:pt idx="141">
                  <c:v>66</c:v>
                </c:pt>
                <c:pt idx="142">
                  <c:v>66</c:v>
                </c:pt>
                <c:pt idx="143">
                  <c:v>67</c:v>
                </c:pt>
                <c:pt idx="144">
                  <c:v>68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68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68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68</c:v>
                </c:pt>
                <c:pt idx="159">
                  <c:v>68</c:v>
                </c:pt>
                <c:pt idx="160">
                  <c:v>68</c:v>
                </c:pt>
                <c:pt idx="161">
                  <c:v>69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71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73</c:v>
                </c:pt>
                <c:pt idx="189">
                  <c:v>74</c:v>
                </c:pt>
                <c:pt idx="190">
                  <c:v>75</c:v>
                </c:pt>
                <c:pt idx="191">
                  <c:v>76</c:v>
                </c:pt>
                <c:pt idx="192">
                  <c:v>77</c:v>
                </c:pt>
                <c:pt idx="193">
                  <c:v>78</c:v>
                </c:pt>
                <c:pt idx="194">
                  <c:v>79</c:v>
                </c:pt>
                <c:pt idx="195">
                  <c:v>80</c:v>
                </c:pt>
                <c:pt idx="196">
                  <c:v>81</c:v>
                </c:pt>
                <c:pt idx="197">
                  <c:v>82</c:v>
                </c:pt>
                <c:pt idx="198">
                  <c:v>83</c:v>
                </c:pt>
                <c:pt idx="199">
                  <c:v>84</c:v>
                </c:pt>
                <c:pt idx="200">
                  <c:v>85</c:v>
                </c:pt>
                <c:pt idx="201">
                  <c:v>86</c:v>
                </c:pt>
                <c:pt idx="202">
                  <c:v>87</c:v>
                </c:pt>
                <c:pt idx="203">
                  <c:v>88</c:v>
                </c:pt>
                <c:pt idx="204">
                  <c:v>89</c:v>
                </c:pt>
                <c:pt idx="205">
                  <c:v>90</c:v>
                </c:pt>
                <c:pt idx="206">
                  <c:v>91</c:v>
                </c:pt>
                <c:pt idx="207">
                  <c:v>92</c:v>
                </c:pt>
                <c:pt idx="208">
                  <c:v>92</c:v>
                </c:pt>
                <c:pt idx="209">
                  <c:v>92</c:v>
                </c:pt>
                <c:pt idx="210">
                  <c:v>92</c:v>
                </c:pt>
                <c:pt idx="211">
                  <c:v>92</c:v>
                </c:pt>
                <c:pt idx="212">
                  <c:v>92</c:v>
                </c:pt>
                <c:pt idx="213">
                  <c:v>92</c:v>
                </c:pt>
                <c:pt idx="214">
                  <c:v>92</c:v>
                </c:pt>
                <c:pt idx="215">
                  <c:v>93</c:v>
                </c:pt>
                <c:pt idx="216">
                  <c:v>94</c:v>
                </c:pt>
                <c:pt idx="217">
                  <c:v>95</c:v>
                </c:pt>
                <c:pt idx="218">
                  <c:v>96</c:v>
                </c:pt>
                <c:pt idx="219">
                  <c:v>96</c:v>
                </c:pt>
                <c:pt idx="220">
                  <c:v>96</c:v>
                </c:pt>
                <c:pt idx="221">
                  <c:v>96</c:v>
                </c:pt>
                <c:pt idx="222">
                  <c:v>96</c:v>
                </c:pt>
                <c:pt idx="223">
                  <c:v>96</c:v>
                </c:pt>
                <c:pt idx="224">
                  <c:v>97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98</c:v>
                </c:pt>
                <c:pt idx="229">
                  <c:v>98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98</c:v>
                </c:pt>
                <c:pt idx="237">
                  <c:v>98</c:v>
                </c:pt>
                <c:pt idx="238">
                  <c:v>98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99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101</c:v>
                </c:pt>
                <c:pt idx="252">
                  <c:v>102</c:v>
                </c:pt>
                <c:pt idx="253">
                  <c:v>102</c:v>
                </c:pt>
                <c:pt idx="254">
                  <c:v>102</c:v>
                </c:pt>
                <c:pt idx="255">
                  <c:v>102</c:v>
                </c:pt>
                <c:pt idx="256">
                  <c:v>102</c:v>
                </c:pt>
                <c:pt idx="257">
                  <c:v>102</c:v>
                </c:pt>
                <c:pt idx="258">
                  <c:v>102</c:v>
                </c:pt>
                <c:pt idx="259">
                  <c:v>102</c:v>
                </c:pt>
                <c:pt idx="260">
                  <c:v>102</c:v>
                </c:pt>
                <c:pt idx="261">
                  <c:v>102</c:v>
                </c:pt>
                <c:pt idx="262">
                  <c:v>102</c:v>
                </c:pt>
                <c:pt idx="263">
                  <c:v>102</c:v>
                </c:pt>
                <c:pt idx="264">
                  <c:v>102</c:v>
                </c:pt>
                <c:pt idx="265">
                  <c:v>102</c:v>
                </c:pt>
                <c:pt idx="266">
                  <c:v>102</c:v>
                </c:pt>
                <c:pt idx="267">
                  <c:v>102</c:v>
                </c:pt>
                <c:pt idx="268">
                  <c:v>102</c:v>
                </c:pt>
                <c:pt idx="269">
                  <c:v>103</c:v>
                </c:pt>
                <c:pt idx="270">
                  <c:v>104</c:v>
                </c:pt>
                <c:pt idx="271">
                  <c:v>105</c:v>
                </c:pt>
                <c:pt idx="272">
                  <c:v>106</c:v>
                </c:pt>
                <c:pt idx="273">
                  <c:v>107</c:v>
                </c:pt>
                <c:pt idx="274">
                  <c:v>108</c:v>
                </c:pt>
                <c:pt idx="275">
                  <c:v>109</c:v>
                </c:pt>
                <c:pt idx="276">
                  <c:v>110</c:v>
                </c:pt>
                <c:pt idx="277">
                  <c:v>111</c:v>
                </c:pt>
                <c:pt idx="278">
                  <c:v>112</c:v>
                </c:pt>
                <c:pt idx="279">
                  <c:v>113</c:v>
                </c:pt>
                <c:pt idx="280">
                  <c:v>114</c:v>
                </c:pt>
                <c:pt idx="281">
                  <c:v>115</c:v>
                </c:pt>
                <c:pt idx="282">
                  <c:v>116</c:v>
                </c:pt>
                <c:pt idx="283">
                  <c:v>117</c:v>
                </c:pt>
                <c:pt idx="284">
                  <c:v>118</c:v>
                </c:pt>
                <c:pt idx="285">
                  <c:v>118</c:v>
                </c:pt>
                <c:pt idx="286">
                  <c:v>118</c:v>
                </c:pt>
                <c:pt idx="287">
                  <c:v>118</c:v>
                </c:pt>
                <c:pt idx="288">
                  <c:v>118</c:v>
                </c:pt>
                <c:pt idx="289">
                  <c:v>118</c:v>
                </c:pt>
                <c:pt idx="290">
                  <c:v>118</c:v>
                </c:pt>
                <c:pt idx="291">
                  <c:v>118</c:v>
                </c:pt>
                <c:pt idx="292">
                  <c:v>118</c:v>
                </c:pt>
                <c:pt idx="293">
                  <c:v>118</c:v>
                </c:pt>
                <c:pt idx="294">
                  <c:v>118</c:v>
                </c:pt>
                <c:pt idx="295">
                  <c:v>118</c:v>
                </c:pt>
                <c:pt idx="296">
                  <c:v>119</c:v>
                </c:pt>
                <c:pt idx="297">
                  <c:v>120</c:v>
                </c:pt>
                <c:pt idx="298">
                  <c:v>121</c:v>
                </c:pt>
                <c:pt idx="299">
                  <c:v>122</c:v>
                </c:pt>
                <c:pt idx="300">
                  <c:v>123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124</c:v>
                </c:pt>
                <c:pt idx="308">
                  <c:v>124</c:v>
                </c:pt>
                <c:pt idx="309">
                  <c:v>124</c:v>
                </c:pt>
                <c:pt idx="310">
                  <c:v>124</c:v>
                </c:pt>
                <c:pt idx="311">
                  <c:v>124</c:v>
                </c:pt>
                <c:pt idx="312">
                  <c:v>124</c:v>
                </c:pt>
                <c:pt idx="313">
                  <c:v>124</c:v>
                </c:pt>
                <c:pt idx="314">
                  <c:v>124</c:v>
                </c:pt>
                <c:pt idx="315">
                  <c:v>124</c:v>
                </c:pt>
                <c:pt idx="316">
                  <c:v>124</c:v>
                </c:pt>
                <c:pt idx="317">
                  <c:v>124</c:v>
                </c:pt>
                <c:pt idx="318">
                  <c:v>124</c:v>
                </c:pt>
                <c:pt idx="319">
                  <c:v>124</c:v>
                </c:pt>
                <c:pt idx="320">
                  <c:v>124</c:v>
                </c:pt>
                <c:pt idx="321">
                  <c:v>124</c:v>
                </c:pt>
                <c:pt idx="322">
                  <c:v>124</c:v>
                </c:pt>
                <c:pt idx="323">
                  <c:v>124</c:v>
                </c:pt>
                <c:pt idx="324">
                  <c:v>124</c:v>
                </c:pt>
                <c:pt idx="325">
                  <c:v>124</c:v>
                </c:pt>
                <c:pt idx="326">
                  <c:v>124</c:v>
                </c:pt>
                <c:pt idx="327">
                  <c:v>124</c:v>
                </c:pt>
                <c:pt idx="328">
                  <c:v>124</c:v>
                </c:pt>
                <c:pt idx="329">
                  <c:v>124</c:v>
                </c:pt>
                <c:pt idx="330">
                  <c:v>124</c:v>
                </c:pt>
                <c:pt idx="331">
                  <c:v>124</c:v>
                </c:pt>
                <c:pt idx="332">
                  <c:v>124</c:v>
                </c:pt>
                <c:pt idx="333">
                  <c:v>124</c:v>
                </c:pt>
                <c:pt idx="334">
                  <c:v>124</c:v>
                </c:pt>
                <c:pt idx="335">
                  <c:v>124</c:v>
                </c:pt>
                <c:pt idx="336">
                  <c:v>124</c:v>
                </c:pt>
                <c:pt idx="337">
                  <c:v>124</c:v>
                </c:pt>
                <c:pt idx="338">
                  <c:v>124</c:v>
                </c:pt>
                <c:pt idx="339">
                  <c:v>124</c:v>
                </c:pt>
                <c:pt idx="340">
                  <c:v>124</c:v>
                </c:pt>
                <c:pt idx="341">
                  <c:v>124</c:v>
                </c:pt>
                <c:pt idx="342">
                  <c:v>124</c:v>
                </c:pt>
                <c:pt idx="343">
                  <c:v>124</c:v>
                </c:pt>
                <c:pt idx="344">
                  <c:v>124</c:v>
                </c:pt>
                <c:pt idx="345">
                  <c:v>124</c:v>
                </c:pt>
                <c:pt idx="346">
                  <c:v>124</c:v>
                </c:pt>
                <c:pt idx="347">
                  <c:v>124</c:v>
                </c:pt>
                <c:pt idx="348">
                  <c:v>124</c:v>
                </c:pt>
                <c:pt idx="349">
                  <c:v>124</c:v>
                </c:pt>
                <c:pt idx="350">
                  <c:v>124</c:v>
                </c:pt>
                <c:pt idx="351">
                  <c:v>124</c:v>
                </c:pt>
                <c:pt idx="352">
                  <c:v>124</c:v>
                </c:pt>
                <c:pt idx="353">
                  <c:v>124</c:v>
                </c:pt>
                <c:pt idx="354">
                  <c:v>124</c:v>
                </c:pt>
                <c:pt idx="355">
                  <c:v>124</c:v>
                </c:pt>
                <c:pt idx="356">
                  <c:v>124</c:v>
                </c:pt>
                <c:pt idx="357">
                  <c:v>124</c:v>
                </c:pt>
                <c:pt idx="358">
                  <c:v>124</c:v>
                </c:pt>
                <c:pt idx="359">
                  <c:v>124</c:v>
                </c:pt>
                <c:pt idx="360">
                  <c:v>124</c:v>
                </c:pt>
                <c:pt idx="361">
                  <c:v>124</c:v>
                </c:pt>
                <c:pt idx="362">
                  <c:v>124</c:v>
                </c:pt>
                <c:pt idx="363">
                  <c:v>124</c:v>
                </c:pt>
                <c:pt idx="364">
                  <c:v>124</c:v>
                </c:pt>
                <c:pt idx="365">
                  <c:v>124</c:v>
                </c:pt>
                <c:pt idx="366">
                  <c:v>124</c:v>
                </c:pt>
                <c:pt idx="367">
                  <c:v>124</c:v>
                </c:pt>
                <c:pt idx="368">
                  <c:v>125</c:v>
                </c:pt>
                <c:pt idx="369">
                  <c:v>126</c:v>
                </c:pt>
                <c:pt idx="370">
                  <c:v>127</c:v>
                </c:pt>
                <c:pt idx="371">
                  <c:v>128</c:v>
                </c:pt>
                <c:pt idx="372">
                  <c:v>128</c:v>
                </c:pt>
                <c:pt idx="373">
                  <c:v>128</c:v>
                </c:pt>
                <c:pt idx="374">
                  <c:v>128</c:v>
                </c:pt>
                <c:pt idx="375">
                  <c:v>128</c:v>
                </c:pt>
                <c:pt idx="376">
                  <c:v>128</c:v>
                </c:pt>
                <c:pt idx="377">
                  <c:v>129</c:v>
                </c:pt>
                <c:pt idx="378">
                  <c:v>130</c:v>
                </c:pt>
                <c:pt idx="379">
                  <c:v>131</c:v>
                </c:pt>
                <c:pt idx="380">
                  <c:v>132</c:v>
                </c:pt>
                <c:pt idx="381">
                  <c:v>133</c:v>
                </c:pt>
                <c:pt idx="382">
                  <c:v>134</c:v>
                </c:pt>
                <c:pt idx="383">
                  <c:v>134</c:v>
                </c:pt>
                <c:pt idx="384">
                  <c:v>134</c:v>
                </c:pt>
                <c:pt idx="385">
                  <c:v>134</c:v>
                </c:pt>
                <c:pt idx="386">
                  <c:v>134</c:v>
                </c:pt>
                <c:pt idx="387">
                  <c:v>134</c:v>
                </c:pt>
                <c:pt idx="388">
                  <c:v>134</c:v>
                </c:pt>
                <c:pt idx="389">
                  <c:v>134</c:v>
                </c:pt>
                <c:pt idx="390">
                  <c:v>134</c:v>
                </c:pt>
                <c:pt idx="391">
                  <c:v>134</c:v>
                </c:pt>
                <c:pt idx="392">
                  <c:v>134</c:v>
                </c:pt>
                <c:pt idx="393">
                  <c:v>134</c:v>
                </c:pt>
                <c:pt idx="394">
                  <c:v>134</c:v>
                </c:pt>
                <c:pt idx="395">
                  <c:v>134</c:v>
                </c:pt>
                <c:pt idx="396">
                  <c:v>134</c:v>
                </c:pt>
                <c:pt idx="397">
                  <c:v>134</c:v>
                </c:pt>
                <c:pt idx="398">
                  <c:v>134</c:v>
                </c:pt>
                <c:pt idx="399">
                  <c:v>134</c:v>
                </c:pt>
                <c:pt idx="400">
                  <c:v>134</c:v>
                </c:pt>
                <c:pt idx="401">
                  <c:v>134</c:v>
                </c:pt>
                <c:pt idx="402">
                  <c:v>134</c:v>
                </c:pt>
                <c:pt idx="403">
                  <c:v>134</c:v>
                </c:pt>
                <c:pt idx="404">
                  <c:v>134</c:v>
                </c:pt>
                <c:pt idx="405">
                  <c:v>134</c:v>
                </c:pt>
                <c:pt idx="406">
                  <c:v>134</c:v>
                </c:pt>
                <c:pt idx="407">
                  <c:v>134</c:v>
                </c:pt>
                <c:pt idx="408">
                  <c:v>134</c:v>
                </c:pt>
                <c:pt idx="409">
                  <c:v>134</c:v>
                </c:pt>
                <c:pt idx="410">
                  <c:v>134</c:v>
                </c:pt>
                <c:pt idx="411">
                  <c:v>134</c:v>
                </c:pt>
                <c:pt idx="412">
                  <c:v>134</c:v>
                </c:pt>
                <c:pt idx="413">
                  <c:v>134</c:v>
                </c:pt>
                <c:pt idx="414">
                  <c:v>134</c:v>
                </c:pt>
                <c:pt idx="415">
                  <c:v>134</c:v>
                </c:pt>
                <c:pt idx="416">
                  <c:v>134</c:v>
                </c:pt>
                <c:pt idx="417">
                  <c:v>134</c:v>
                </c:pt>
                <c:pt idx="418">
                  <c:v>134</c:v>
                </c:pt>
                <c:pt idx="419">
                  <c:v>134</c:v>
                </c:pt>
                <c:pt idx="420">
                  <c:v>134</c:v>
                </c:pt>
                <c:pt idx="421">
                  <c:v>134</c:v>
                </c:pt>
                <c:pt idx="422">
                  <c:v>134</c:v>
                </c:pt>
                <c:pt idx="423">
                  <c:v>134</c:v>
                </c:pt>
                <c:pt idx="424">
                  <c:v>134</c:v>
                </c:pt>
                <c:pt idx="425">
                  <c:v>134</c:v>
                </c:pt>
                <c:pt idx="426">
                  <c:v>134</c:v>
                </c:pt>
                <c:pt idx="427">
                  <c:v>134</c:v>
                </c:pt>
                <c:pt idx="428">
                  <c:v>134</c:v>
                </c:pt>
                <c:pt idx="429">
                  <c:v>134</c:v>
                </c:pt>
                <c:pt idx="430">
                  <c:v>134</c:v>
                </c:pt>
                <c:pt idx="431">
                  <c:v>134</c:v>
                </c:pt>
                <c:pt idx="432">
                  <c:v>134</c:v>
                </c:pt>
                <c:pt idx="433">
                  <c:v>134</c:v>
                </c:pt>
                <c:pt idx="434">
                  <c:v>134</c:v>
                </c:pt>
                <c:pt idx="435">
                  <c:v>134</c:v>
                </c:pt>
                <c:pt idx="436">
                  <c:v>134</c:v>
                </c:pt>
                <c:pt idx="437">
                  <c:v>134</c:v>
                </c:pt>
                <c:pt idx="438">
                  <c:v>134</c:v>
                </c:pt>
                <c:pt idx="439">
                  <c:v>134</c:v>
                </c:pt>
                <c:pt idx="440">
                  <c:v>134</c:v>
                </c:pt>
                <c:pt idx="441">
                  <c:v>134</c:v>
                </c:pt>
                <c:pt idx="442">
                  <c:v>134</c:v>
                </c:pt>
                <c:pt idx="443">
                  <c:v>134</c:v>
                </c:pt>
                <c:pt idx="444">
                  <c:v>134</c:v>
                </c:pt>
                <c:pt idx="445">
                  <c:v>134</c:v>
                </c:pt>
                <c:pt idx="446">
                  <c:v>134</c:v>
                </c:pt>
                <c:pt idx="447">
                  <c:v>134</c:v>
                </c:pt>
                <c:pt idx="448">
                  <c:v>134</c:v>
                </c:pt>
                <c:pt idx="449">
                  <c:v>134</c:v>
                </c:pt>
                <c:pt idx="450">
                  <c:v>134</c:v>
                </c:pt>
                <c:pt idx="451">
                  <c:v>134</c:v>
                </c:pt>
                <c:pt idx="452">
                  <c:v>134</c:v>
                </c:pt>
                <c:pt idx="453">
                  <c:v>134</c:v>
                </c:pt>
                <c:pt idx="454">
                  <c:v>134</c:v>
                </c:pt>
                <c:pt idx="455">
                  <c:v>134</c:v>
                </c:pt>
                <c:pt idx="456">
                  <c:v>134</c:v>
                </c:pt>
                <c:pt idx="457">
                  <c:v>134</c:v>
                </c:pt>
                <c:pt idx="458">
                  <c:v>134</c:v>
                </c:pt>
                <c:pt idx="459">
                  <c:v>134</c:v>
                </c:pt>
                <c:pt idx="460">
                  <c:v>134</c:v>
                </c:pt>
                <c:pt idx="461">
                  <c:v>134</c:v>
                </c:pt>
                <c:pt idx="462">
                  <c:v>134</c:v>
                </c:pt>
                <c:pt idx="463">
                  <c:v>134</c:v>
                </c:pt>
                <c:pt idx="464">
                  <c:v>134</c:v>
                </c:pt>
                <c:pt idx="465">
                  <c:v>134</c:v>
                </c:pt>
                <c:pt idx="466">
                  <c:v>134</c:v>
                </c:pt>
                <c:pt idx="467">
                  <c:v>134</c:v>
                </c:pt>
                <c:pt idx="468">
                  <c:v>134</c:v>
                </c:pt>
                <c:pt idx="469">
                  <c:v>134</c:v>
                </c:pt>
                <c:pt idx="470">
                  <c:v>134</c:v>
                </c:pt>
                <c:pt idx="471">
                  <c:v>134</c:v>
                </c:pt>
                <c:pt idx="472">
                  <c:v>134</c:v>
                </c:pt>
                <c:pt idx="473">
                  <c:v>134</c:v>
                </c:pt>
                <c:pt idx="474">
                  <c:v>134</c:v>
                </c:pt>
                <c:pt idx="475">
                  <c:v>134</c:v>
                </c:pt>
                <c:pt idx="476">
                  <c:v>134</c:v>
                </c:pt>
                <c:pt idx="477">
                  <c:v>134</c:v>
                </c:pt>
                <c:pt idx="478">
                  <c:v>134</c:v>
                </c:pt>
                <c:pt idx="479">
                  <c:v>134</c:v>
                </c:pt>
                <c:pt idx="480">
                  <c:v>134</c:v>
                </c:pt>
                <c:pt idx="481">
                  <c:v>134</c:v>
                </c:pt>
                <c:pt idx="482">
                  <c:v>134</c:v>
                </c:pt>
                <c:pt idx="483">
                  <c:v>134</c:v>
                </c:pt>
                <c:pt idx="484">
                  <c:v>134</c:v>
                </c:pt>
                <c:pt idx="485">
                  <c:v>134</c:v>
                </c:pt>
                <c:pt idx="486">
                  <c:v>134</c:v>
                </c:pt>
                <c:pt idx="487">
                  <c:v>134</c:v>
                </c:pt>
                <c:pt idx="488">
                  <c:v>134</c:v>
                </c:pt>
                <c:pt idx="489">
                  <c:v>134</c:v>
                </c:pt>
                <c:pt idx="490">
                  <c:v>134</c:v>
                </c:pt>
                <c:pt idx="491">
                  <c:v>134</c:v>
                </c:pt>
                <c:pt idx="492">
                  <c:v>134</c:v>
                </c:pt>
                <c:pt idx="493">
                  <c:v>134</c:v>
                </c:pt>
                <c:pt idx="494">
                  <c:v>134</c:v>
                </c:pt>
                <c:pt idx="495">
                  <c:v>134</c:v>
                </c:pt>
                <c:pt idx="496">
                  <c:v>134</c:v>
                </c:pt>
                <c:pt idx="497">
                  <c:v>134</c:v>
                </c:pt>
                <c:pt idx="498">
                  <c:v>134</c:v>
                </c:pt>
                <c:pt idx="499">
                  <c:v>134</c:v>
                </c:pt>
                <c:pt idx="500">
                  <c:v>134</c:v>
                </c:pt>
                <c:pt idx="501">
                  <c:v>134</c:v>
                </c:pt>
                <c:pt idx="502">
                  <c:v>134</c:v>
                </c:pt>
                <c:pt idx="503">
                  <c:v>134</c:v>
                </c:pt>
                <c:pt idx="504">
                  <c:v>134</c:v>
                </c:pt>
                <c:pt idx="505">
                  <c:v>134</c:v>
                </c:pt>
                <c:pt idx="506">
                  <c:v>134</c:v>
                </c:pt>
                <c:pt idx="507">
                  <c:v>134</c:v>
                </c:pt>
                <c:pt idx="508">
                  <c:v>134</c:v>
                </c:pt>
                <c:pt idx="509">
                  <c:v>134</c:v>
                </c:pt>
                <c:pt idx="510">
                  <c:v>134</c:v>
                </c:pt>
                <c:pt idx="511">
                  <c:v>134</c:v>
                </c:pt>
                <c:pt idx="512">
                  <c:v>134</c:v>
                </c:pt>
                <c:pt idx="513">
                  <c:v>134</c:v>
                </c:pt>
                <c:pt idx="514">
                  <c:v>134</c:v>
                </c:pt>
                <c:pt idx="515">
                  <c:v>134</c:v>
                </c:pt>
                <c:pt idx="516">
                  <c:v>134</c:v>
                </c:pt>
                <c:pt idx="517">
                  <c:v>134</c:v>
                </c:pt>
                <c:pt idx="518">
                  <c:v>134</c:v>
                </c:pt>
                <c:pt idx="519">
                  <c:v>134</c:v>
                </c:pt>
                <c:pt idx="520">
                  <c:v>134</c:v>
                </c:pt>
                <c:pt idx="521">
                  <c:v>134</c:v>
                </c:pt>
                <c:pt idx="522">
                  <c:v>134</c:v>
                </c:pt>
                <c:pt idx="523">
                  <c:v>134</c:v>
                </c:pt>
                <c:pt idx="524">
                  <c:v>134</c:v>
                </c:pt>
                <c:pt idx="525">
                  <c:v>134</c:v>
                </c:pt>
                <c:pt idx="526">
                  <c:v>134</c:v>
                </c:pt>
                <c:pt idx="527">
                  <c:v>134</c:v>
                </c:pt>
                <c:pt idx="528">
                  <c:v>134</c:v>
                </c:pt>
                <c:pt idx="529">
                  <c:v>134</c:v>
                </c:pt>
                <c:pt idx="530">
                  <c:v>134</c:v>
                </c:pt>
                <c:pt idx="531">
                  <c:v>134</c:v>
                </c:pt>
                <c:pt idx="532">
                  <c:v>134</c:v>
                </c:pt>
                <c:pt idx="533">
                  <c:v>134</c:v>
                </c:pt>
                <c:pt idx="534">
                  <c:v>134</c:v>
                </c:pt>
                <c:pt idx="535">
                  <c:v>134</c:v>
                </c:pt>
                <c:pt idx="536">
                  <c:v>134</c:v>
                </c:pt>
                <c:pt idx="537">
                  <c:v>134</c:v>
                </c:pt>
                <c:pt idx="538">
                  <c:v>134</c:v>
                </c:pt>
                <c:pt idx="539">
                  <c:v>134</c:v>
                </c:pt>
                <c:pt idx="540">
                  <c:v>134</c:v>
                </c:pt>
                <c:pt idx="541">
                  <c:v>134</c:v>
                </c:pt>
                <c:pt idx="542">
                  <c:v>134</c:v>
                </c:pt>
                <c:pt idx="543">
                  <c:v>134</c:v>
                </c:pt>
                <c:pt idx="544">
                  <c:v>134</c:v>
                </c:pt>
                <c:pt idx="545">
                  <c:v>134</c:v>
                </c:pt>
                <c:pt idx="546">
                  <c:v>134</c:v>
                </c:pt>
                <c:pt idx="547">
                  <c:v>134</c:v>
                </c:pt>
                <c:pt idx="548">
                  <c:v>134</c:v>
                </c:pt>
                <c:pt idx="549">
                  <c:v>134</c:v>
                </c:pt>
                <c:pt idx="550">
                  <c:v>134</c:v>
                </c:pt>
                <c:pt idx="551">
                  <c:v>134</c:v>
                </c:pt>
                <c:pt idx="552">
                  <c:v>134</c:v>
                </c:pt>
                <c:pt idx="553">
                  <c:v>134</c:v>
                </c:pt>
                <c:pt idx="554">
                  <c:v>134</c:v>
                </c:pt>
                <c:pt idx="555">
                  <c:v>134</c:v>
                </c:pt>
                <c:pt idx="556">
                  <c:v>134</c:v>
                </c:pt>
                <c:pt idx="557">
                  <c:v>134</c:v>
                </c:pt>
                <c:pt idx="558">
                  <c:v>134</c:v>
                </c:pt>
                <c:pt idx="559">
                  <c:v>134</c:v>
                </c:pt>
                <c:pt idx="560">
                  <c:v>134</c:v>
                </c:pt>
                <c:pt idx="561">
                  <c:v>134</c:v>
                </c:pt>
                <c:pt idx="562">
                  <c:v>134</c:v>
                </c:pt>
                <c:pt idx="563">
                  <c:v>134</c:v>
                </c:pt>
                <c:pt idx="564">
                  <c:v>134</c:v>
                </c:pt>
                <c:pt idx="565">
                  <c:v>134</c:v>
                </c:pt>
                <c:pt idx="566">
                  <c:v>134</c:v>
                </c:pt>
                <c:pt idx="567">
                  <c:v>134</c:v>
                </c:pt>
                <c:pt idx="568">
                  <c:v>134</c:v>
                </c:pt>
                <c:pt idx="569">
                  <c:v>134</c:v>
                </c:pt>
                <c:pt idx="570">
                  <c:v>134</c:v>
                </c:pt>
                <c:pt idx="571">
                  <c:v>134</c:v>
                </c:pt>
                <c:pt idx="572">
                  <c:v>134</c:v>
                </c:pt>
                <c:pt idx="573">
                  <c:v>134</c:v>
                </c:pt>
                <c:pt idx="574">
                  <c:v>134</c:v>
                </c:pt>
                <c:pt idx="575">
                  <c:v>134</c:v>
                </c:pt>
                <c:pt idx="576">
                  <c:v>134</c:v>
                </c:pt>
                <c:pt idx="577">
                  <c:v>134</c:v>
                </c:pt>
                <c:pt idx="578">
                  <c:v>134</c:v>
                </c:pt>
                <c:pt idx="579">
                  <c:v>134</c:v>
                </c:pt>
                <c:pt idx="580">
                  <c:v>134</c:v>
                </c:pt>
                <c:pt idx="581">
                  <c:v>134</c:v>
                </c:pt>
                <c:pt idx="582">
                  <c:v>134</c:v>
                </c:pt>
                <c:pt idx="583">
                  <c:v>134</c:v>
                </c:pt>
                <c:pt idx="584">
                  <c:v>134</c:v>
                </c:pt>
                <c:pt idx="585">
                  <c:v>134</c:v>
                </c:pt>
                <c:pt idx="586">
                  <c:v>134</c:v>
                </c:pt>
                <c:pt idx="587">
                  <c:v>134</c:v>
                </c:pt>
                <c:pt idx="588">
                  <c:v>134</c:v>
                </c:pt>
                <c:pt idx="589">
                  <c:v>134</c:v>
                </c:pt>
                <c:pt idx="590">
                  <c:v>134</c:v>
                </c:pt>
                <c:pt idx="591">
                  <c:v>134</c:v>
                </c:pt>
                <c:pt idx="592">
                  <c:v>134</c:v>
                </c:pt>
                <c:pt idx="593">
                  <c:v>134</c:v>
                </c:pt>
                <c:pt idx="594">
                  <c:v>134</c:v>
                </c:pt>
                <c:pt idx="595">
                  <c:v>134</c:v>
                </c:pt>
                <c:pt idx="596">
                  <c:v>134</c:v>
                </c:pt>
                <c:pt idx="597">
                  <c:v>134</c:v>
                </c:pt>
                <c:pt idx="598">
                  <c:v>134</c:v>
                </c:pt>
                <c:pt idx="599">
                  <c:v>134</c:v>
                </c:pt>
                <c:pt idx="600">
                  <c:v>134</c:v>
                </c:pt>
                <c:pt idx="601">
                  <c:v>134</c:v>
                </c:pt>
                <c:pt idx="602">
                  <c:v>134</c:v>
                </c:pt>
                <c:pt idx="603">
                  <c:v>134</c:v>
                </c:pt>
                <c:pt idx="604">
                  <c:v>134</c:v>
                </c:pt>
                <c:pt idx="605">
                  <c:v>134</c:v>
                </c:pt>
                <c:pt idx="606">
                  <c:v>134</c:v>
                </c:pt>
                <c:pt idx="607">
                  <c:v>134</c:v>
                </c:pt>
                <c:pt idx="608">
                  <c:v>134</c:v>
                </c:pt>
                <c:pt idx="609">
                  <c:v>134</c:v>
                </c:pt>
                <c:pt idx="610">
                  <c:v>134</c:v>
                </c:pt>
                <c:pt idx="611">
                  <c:v>134</c:v>
                </c:pt>
                <c:pt idx="612">
                  <c:v>134</c:v>
                </c:pt>
                <c:pt idx="613">
                  <c:v>134</c:v>
                </c:pt>
                <c:pt idx="614">
                  <c:v>134</c:v>
                </c:pt>
                <c:pt idx="615">
                  <c:v>134</c:v>
                </c:pt>
                <c:pt idx="616">
                  <c:v>134</c:v>
                </c:pt>
                <c:pt idx="617">
                  <c:v>134</c:v>
                </c:pt>
                <c:pt idx="618">
                  <c:v>134</c:v>
                </c:pt>
                <c:pt idx="619">
                  <c:v>134</c:v>
                </c:pt>
                <c:pt idx="620">
                  <c:v>134</c:v>
                </c:pt>
                <c:pt idx="621">
                  <c:v>134</c:v>
                </c:pt>
                <c:pt idx="622">
                  <c:v>134</c:v>
                </c:pt>
                <c:pt idx="623">
                  <c:v>134</c:v>
                </c:pt>
                <c:pt idx="624">
                  <c:v>134</c:v>
                </c:pt>
                <c:pt idx="625">
                  <c:v>134</c:v>
                </c:pt>
                <c:pt idx="626">
                  <c:v>134</c:v>
                </c:pt>
                <c:pt idx="627">
                  <c:v>134</c:v>
                </c:pt>
                <c:pt idx="628">
                  <c:v>134</c:v>
                </c:pt>
                <c:pt idx="629">
                  <c:v>134</c:v>
                </c:pt>
                <c:pt idx="630">
                  <c:v>134</c:v>
                </c:pt>
                <c:pt idx="631">
                  <c:v>134</c:v>
                </c:pt>
                <c:pt idx="632">
                  <c:v>134</c:v>
                </c:pt>
                <c:pt idx="633">
                  <c:v>134</c:v>
                </c:pt>
                <c:pt idx="634">
                  <c:v>134</c:v>
                </c:pt>
                <c:pt idx="635">
                  <c:v>134</c:v>
                </c:pt>
                <c:pt idx="636">
                  <c:v>134</c:v>
                </c:pt>
                <c:pt idx="637">
                  <c:v>134</c:v>
                </c:pt>
                <c:pt idx="638">
                  <c:v>134</c:v>
                </c:pt>
                <c:pt idx="639">
                  <c:v>134</c:v>
                </c:pt>
                <c:pt idx="640">
                  <c:v>134</c:v>
                </c:pt>
                <c:pt idx="641">
                  <c:v>134</c:v>
                </c:pt>
                <c:pt idx="642">
                  <c:v>134</c:v>
                </c:pt>
                <c:pt idx="643">
                  <c:v>134</c:v>
                </c:pt>
                <c:pt idx="644">
                  <c:v>134</c:v>
                </c:pt>
                <c:pt idx="645">
                  <c:v>134</c:v>
                </c:pt>
                <c:pt idx="646">
                  <c:v>134</c:v>
                </c:pt>
                <c:pt idx="647">
                  <c:v>134</c:v>
                </c:pt>
                <c:pt idx="648">
                  <c:v>134</c:v>
                </c:pt>
                <c:pt idx="649">
                  <c:v>134</c:v>
                </c:pt>
                <c:pt idx="650">
                  <c:v>134</c:v>
                </c:pt>
                <c:pt idx="651">
                  <c:v>134</c:v>
                </c:pt>
                <c:pt idx="652">
                  <c:v>134</c:v>
                </c:pt>
                <c:pt idx="653">
                  <c:v>134</c:v>
                </c:pt>
                <c:pt idx="654">
                  <c:v>134</c:v>
                </c:pt>
                <c:pt idx="655">
                  <c:v>134</c:v>
                </c:pt>
                <c:pt idx="656">
                  <c:v>134</c:v>
                </c:pt>
                <c:pt idx="657">
                  <c:v>134</c:v>
                </c:pt>
                <c:pt idx="658">
                  <c:v>134</c:v>
                </c:pt>
                <c:pt idx="659">
                  <c:v>134</c:v>
                </c:pt>
                <c:pt idx="660">
                  <c:v>134</c:v>
                </c:pt>
                <c:pt idx="661">
                  <c:v>134</c:v>
                </c:pt>
                <c:pt idx="662">
                  <c:v>134</c:v>
                </c:pt>
                <c:pt idx="663">
                  <c:v>134</c:v>
                </c:pt>
                <c:pt idx="664">
                  <c:v>134</c:v>
                </c:pt>
                <c:pt idx="665">
                  <c:v>134</c:v>
                </c:pt>
                <c:pt idx="666">
                  <c:v>134</c:v>
                </c:pt>
              </c:numCache>
            </c:numRef>
          </c:val>
        </c:ser>
        <c:marker val="1"/>
        <c:axId val="95807744"/>
        <c:axId val="95830016"/>
      </c:lineChart>
      <c:catAx>
        <c:axId val="95807744"/>
        <c:scaling>
          <c:orientation val="minMax"/>
        </c:scaling>
        <c:axPos val="b"/>
        <c:numFmt formatCode="General" sourceLinked="1"/>
        <c:tickLblPos val="nextTo"/>
        <c:crossAx val="95830016"/>
        <c:crosses val="autoZero"/>
        <c:auto val="1"/>
        <c:lblAlgn val="ctr"/>
        <c:lblOffset val="100"/>
      </c:catAx>
      <c:valAx>
        <c:axId val="95830016"/>
        <c:scaling>
          <c:orientation val="minMax"/>
        </c:scaling>
        <c:axPos val="l"/>
        <c:majorGridlines/>
        <c:numFmt formatCode="General" sourceLinked="1"/>
        <c:tickLblPos val="nextTo"/>
        <c:crossAx val="958077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>
      <c:layout/>
    </c:title>
    <c:plotArea>
      <c:layout/>
      <c:lineChart>
        <c:grouping val="standard"/>
        <c:ser>
          <c:idx val="0"/>
          <c:order val="0"/>
          <c:tx>
            <c:v>L1A1 Goal from L2</c:v>
          </c:tx>
          <c:cat>
            <c:numRef>
              <c:f>'T2v2-L1A1'!$B$4:$B$100</c:f>
              <c:numCache>
                <c:formatCode>General</c:formatCode>
                <c:ptCount val="97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11</c:v>
                </c:pt>
                <c:pt idx="4">
                  <c:v>14</c:v>
                </c:pt>
                <c:pt idx="5">
                  <c:v>17</c:v>
                </c:pt>
                <c:pt idx="6">
                  <c:v>20</c:v>
                </c:pt>
                <c:pt idx="7">
                  <c:v>23</c:v>
                </c:pt>
                <c:pt idx="8">
                  <c:v>26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44</c:v>
                </c:pt>
                <c:pt idx="15">
                  <c:v>47</c:v>
                </c:pt>
                <c:pt idx="16">
                  <c:v>50</c:v>
                </c:pt>
                <c:pt idx="17">
                  <c:v>53</c:v>
                </c:pt>
                <c:pt idx="18">
                  <c:v>56</c:v>
                </c:pt>
                <c:pt idx="19">
                  <c:v>59</c:v>
                </c:pt>
                <c:pt idx="20">
                  <c:v>62</c:v>
                </c:pt>
                <c:pt idx="21">
                  <c:v>65</c:v>
                </c:pt>
                <c:pt idx="22">
                  <c:v>68</c:v>
                </c:pt>
                <c:pt idx="23">
                  <c:v>71</c:v>
                </c:pt>
                <c:pt idx="24">
                  <c:v>74</c:v>
                </c:pt>
                <c:pt idx="25">
                  <c:v>77</c:v>
                </c:pt>
                <c:pt idx="26">
                  <c:v>80</c:v>
                </c:pt>
                <c:pt idx="27">
                  <c:v>83</c:v>
                </c:pt>
                <c:pt idx="28">
                  <c:v>86</c:v>
                </c:pt>
                <c:pt idx="29">
                  <c:v>89</c:v>
                </c:pt>
                <c:pt idx="30">
                  <c:v>92</c:v>
                </c:pt>
                <c:pt idx="31">
                  <c:v>95</c:v>
                </c:pt>
                <c:pt idx="32">
                  <c:v>98</c:v>
                </c:pt>
                <c:pt idx="33">
                  <c:v>101</c:v>
                </c:pt>
                <c:pt idx="34">
                  <c:v>104</c:v>
                </c:pt>
                <c:pt idx="35">
                  <c:v>107</c:v>
                </c:pt>
                <c:pt idx="36">
                  <c:v>110</c:v>
                </c:pt>
                <c:pt idx="37">
                  <c:v>113</c:v>
                </c:pt>
                <c:pt idx="38">
                  <c:v>116</c:v>
                </c:pt>
                <c:pt idx="39">
                  <c:v>119</c:v>
                </c:pt>
                <c:pt idx="40">
                  <c:v>122</c:v>
                </c:pt>
                <c:pt idx="41">
                  <c:v>125</c:v>
                </c:pt>
                <c:pt idx="42">
                  <c:v>128</c:v>
                </c:pt>
                <c:pt idx="43">
                  <c:v>131</c:v>
                </c:pt>
                <c:pt idx="44">
                  <c:v>134</c:v>
                </c:pt>
                <c:pt idx="45">
                  <c:v>137</c:v>
                </c:pt>
                <c:pt idx="46">
                  <c:v>140</c:v>
                </c:pt>
                <c:pt idx="47">
                  <c:v>143</c:v>
                </c:pt>
                <c:pt idx="48">
                  <c:v>146</c:v>
                </c:pt>
                <c:pt idx="49">
                  <c:v>149</c:v>
                </c:pt>
                <c:pt idx="50">
                  <c:v>152</c:v>
                </c:pt>
                <c:pt idx="51">
                  <c:v>155</c:v>
                </c:pt>
                <c:pt idx="52">
                  <c:v>158</c:v>
                </c:pt>
                <c:pt idx="53">
                  <c:v>161</c:v>
                </c:pt>
                <c:pt idx="54">
                  <c:v>164</c:v>
                </c:pt>
                <c:pt idx="55">
                  <c:v>167</c:v>
                </c:pt>
                <c:pt idx="56">
                  <c:v>170</c:v>
                </c:pt>
                <c:pt idx="57">
                  <c:v>173</c:v>
                </c:pt>
                <c:pt idx="58">
                  <c:v>176</c:v>
                </c:pt>
                <c:pt idx="59">
                  <c:v>179</c:v>
                </c:pt>
                <c:pt idx="60">
                  <c:v>182</c:v>
                </c:pt>
                <c:pt idx="61">
                  <c:v>185</c:v>
                </c:pt>
                <c:pt idx="62">
                  <c:v>188</c:v>
                </c:pt>
                <c:pt idx="63">
                  <c:v>191</c:v>
                </c:pt>
                <c:pt idx="64">
                  <c:v>194</c:v>
                </c:pt>
                <c:pt idx="65">
                  <c:v>197</c:v>
                </c:pt>
                <c:pt idx="66">
                  <c:v>200</c:v>
                </c:pt>
                <c:pt idx="67">
                  <c:v>203</c:v>
                </c:pt>
                <c:pt idx="68">
                  <c:v>206</c:v>
                </c:pt>
                <c:pt idx="69">
                  <c:v>209</c:v>
                </c:pt>
                <c:pt idx="70">
                  <c:v>212</c:v>
                </c:pt>
                <c:pt idx="71">
                  <c:v>215</c:v>
                </c:pt>
                <c:pt idx="72">
                  <c:v>218</c:v>
                </c:pt>
                <c:pt idx="73">
                  <c:v>221</c:v>
                </c:pt>
                <c:pt idx="74">
                  <c:v>224</c:v>
                </c:pt>
                <c:pt idx="75">
                  <c:v>227</c:v>
                </c:pt>
                <c:pt idx="76">
                  <c:v>230</c:v>
                </c:pt>
                <c:pt idx="77">
                  <c:v>233</c:v>
                </c:pt>
                <c:pt idx="78">
                  <c:v>236</c:v>
                </c:pt>
                <c:pt idx="79">
                  <c:v>239</c:v>
                </c:pt>
                <c:pt idx="80">
                  <c:v>242</c:v>
                </c:pt>
                <c:pt idx="81">
                  <c:v>245</c:v>
                </c:pt>
                <c:pt idx="82">
                  <c:v>248</c:v>
                </c:pt>
                <c:pt idx="83">
                  <c:v>251</c:v>
                </c:pt>
                <c:pt idx="84">
                  <c:v>254</c:v>
                </c:pt>
                <c:pt idx="85">
                  <c:v>257</c:v>
                </c:pt>
                <c:pt idx="86">
                  <c:v>260</c:v>
                </c:pt>
                <c:pt idx="87">
                  <c:v>263</c:v>
                </c:pt>
                <c:pt idx="88">
                  <c:v>266</c:v>
                </c:pt>
                <c:pt idx="89">
                  <c:v>269</c:v>
                </c:pt>
                <c:pt idx="90">
                  <c:v>272</c:v>
                </c:pt>
                <c:pt idx="91">
                  <c:v>275</c:v>
                </c:pt>
                <c:pt idx="92">
                  <c:v>278</c:v>
                </c:pt>
                <c:pt idx="93">
                  <c:v>281</c:v>
                </c:pt>
                <c:pt idx="94">
                  <c:v>284</c:v>
                </c:pt>
                <c:pt idx="95">
                  <c:v>287</c:v>
                </c:pt>
                <c:pt idx="96">
                  <c:v>290</c:v>
                </c:pt>
              </c:numCache>
            </c:numRef>
          </c:cat>
          <c:val>
            <c:numRef>
              <c:f>'T2v2-L1A1'!$E$4:$E$100</c:f>
              <c:numCache>
                <c:formatCode>General</c:formatCode>
                <c:ptCount val="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</c:numCache>
            </c:numRef>
          </c:val>
        </c:ser>
        <c:marker val="1"/>
        <c:axId val="128809216"/>
        <c:axId val="179675136"/>
      </c:lineChart>
      <c:catAx>
        <c:axId val="128809216"/>
        <c:scaling>
          <c:orientation val="minMax"/>
        </c:scaling>
        <c:axPos val="b"/>
        <c:numFmt formatCode="General" sourceLinked="1"/>
        <c:tickLblPos val="nextTo"/>
        <c:crossAx val="179675136"/>
        <c:crosses val="autoZero"/>
        <c:auto val="1"/>
        <c:lblAlgn val="ctr"/>
        <c:lblOffset val="100"/>
      </c:catAx>
      <c:valAx>
        <c:axId val="179675136"/>
        <c:scaling>
          <c:orientation val="minMax"/>
        </c:scaling>
        <c:axPos val="l"/>
        <c:majorGridlines/>
        <c:numFmt formatCode="General" sourceLinked="1"/>
        <c:tickLblPos val="nextTo"/>
        <c:crossAx val="128809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L0A11: State IDs</c:v>
          </c:tx>
          <c:cat>
            <c:numRef>
              <c:f>'T2v7-L0A11'!$B$4:$B$670</c:f>
              <c:numCache>
                <c:formatCode>General</c:formatCode>
                <c:ptCount val="66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  <c:pt idx="97">
                  <c:v>292</c:v>
                </c:pt>
                <c:pt idx="98">
                  <c:v>295</c:v>
                </c:pt>
                <c:pt idx="99">
                  <c:v>298</c:v>
                </c:pt>
                <c:pt idx="100">
                  <c:v>301</c:v>
                </c:pt>
                <c:pt idx="101">
                  <c:v>304</c:v>
                </c:pt>
                <c:pt idx="102">
                  <c:v>307</c:v>
                </c:pt>
                <c:pt idx="103">
                  <c:v>310</c:v>
                </c:pt>
                <c:pt idx="104">
                  <c:v>313</c:v>
                </c:pt>
                <c:pt idx="105">
                  <c:v>316</c:v>
                </c:pt>
                <c:pt idx="106">
                  <c:v>319</c:v>
                </c:pt>
                <c:pt idx="107">
                  <c:v>322</c:v>
                </c:pt>
                <c:pt idx="108">
                  <c:v>325</c:v>
                </c:pt>
                <c:pt idx="109">
                  <c:v>328</c:v>
                </c:pt>
                <c:pt idx="110">
                  <c:v>331</c:v>
                </c:pt>
                <c:pt idx="111">
                  <c:v>334</c:v>
                </c:pt>
                <c:pt idx="112">
                  <c:v>337</c:v>
                </c:pt>
                <c:pt idx="113">
                  <c:v>340</c:v>
                </c:pt>
                <c:pt idx="114">
                  <c:v>343</c:v>
                </c:pt>
                <c:pt idx="115">
                  <c:v>346</c:v>
                </c:pt>
                <c:pt idx="116">
                  <c:v>349</c:v>
                </c:pt>
                <c:pt idx="117">
                  <c:v>352</c:v>
                </c:pt>
                <c:pt idx="118">
                  <c:v>355</c:v>
                </c:pt>
                <c:pt idx="119">
                  <c:v>358</c:v>
                </c:pt>
                <c:pt idx="120">
                  <c:v>361</c:v>
                </c:pt>
                <c:pt idx="121">
                  <c:v>364</c:v>
                </c:pt>
                <c:pt idx="122">
                  <c:v>367</c:v>
                </c:pt>
                <c:pt idx="123">
                  <c:v>370</c:v>
                </c:pt>
                <c:pt idx="124">
                  <c:v>373</c:v>
                </c:pt>
                <c:pt idx="125">
                  <c:v>376</c:v>
                </c:pt>
                <c:pt idx="126">
                  <c:v>379</c:v>
                </c:pt>
                <c:pt idx="127">
                  <c:v>382</c:v>
                </c:pt>
                <c:pt idx="128">
                  <c:v>385</c:v>
                </c:pt>
                <c:pt idx="129">
                  <c:v>388</c:v>
                </c:pt>
                <c:pt idx="130">
                  <c:v>391</c:v>
                </c:pt>
                <c:pt idx="131">
                  <c:v>394</c:v>
                </c:pt>
                <c:pt idx="132">
                  <c:v>397</c:v>
                </c:pt>
                <c:pt idx="133">
                  <c:v>400</c:v>
                </c:pt>
                <c:pt idx="134">
                  <c:v>403</c:v>
                </c:pt>
                <c:pt idx="135">
                  <c:v>406</c:v>
                </c:pt>
                <c:pt idx="136">
                  <c:v>409</c:v>
                </c:pt>
                <c:pt idx="137">
                  <c:v>412</c:v>
                </c:pt>
                <c:pt idx="138">
                  <c:v>415</c:v>
                </c:pt>
                <c:pt idx="139">
                  <c:v>418</c:v>
                </c:pt>
                <c:pt idx="140">
                  <c:v>421</c:v>
                </c:pt>
                <c:pt idx="141">
                  <c:v>424</c:v>
                </c:pt>
                <c:pt idx="142">
                  <c:v>427</c:v>
                </c:pt>
                <c:pt idx="143">
                  <c:v>430</c:v>
                </c:pt>
                <c:pt idx="144">
                  <c:v>433</c:v>
                </c:pt>
                <c:pt idx="145">
                  <c:v>436</c:v>
                </c:pt>
                <c:pt idx="146">
                  <c:v>439</c:v>
                </c:pt>
                <c:pt idx="147">
                  <c:v>442</c:v>
                </c:pt>
                <c:pt idx="148">
                  <c:v>445</c:v>
                </c:pt>
                <c:pt idx="149">
                  <c:v>448</c:v>
                </c:pt>
                <c:pt idx="150">
                  <c:v>451</c:v>
                </c:pt>
                <c:pt idx="151">
                  <c:v>454</c:v>
                </c:pt>
                <c:pt idx="152">
                  <c:v>457</c:v>
                </c:pt>
                <c:pt idx="153">
                  <c:v>460</c:v>
                </c:pt>
                <c:pt idx="154">
                  <c:v>463</c:v>
                </c:pt>
                <c:pt idx="155">
                  <c:v>466</c:v>
                </c:pt>
                <c:pt idx="156">
                  <c:v>469</c:v>
                </c:pt>
                <c:pt idx="157">
                  <c:v>472</c:v>
                </c:pt>
                <c:pt idx="158">
                  <c:v>475</c:v>
                </c:pt>
                <c:pt idx="159">
                  <c:v>478</c:v>
                </c:pt>
                <c:pt idx="160">
                  <c:v>481</c:v>
                </c:pt>
                <c:pt idx="161">
                  <c:v>484</c:v>
                </c:pt>
                <c:pt idx="162">
                  <c:v>487</c:v>
                </c:pt>
                <c:pt idx="163">
                  <c:v>490</c:v>
                </c:pt>
                <c:pt idx="164">
                  <c:v>493</c:v>
                </c:pt>
                <c:pt idx="165">
                  <c:v>496</c:v>
                </c:pt>
                <c:pt idx="166">
                  <c:v>499</c:v>
                </c:pt>
                <c:pt idx="167">
                  <c:v>502</c:v>
                </c:pt>
                <c:pt idx="168">
                  <c:v>505</c:v>
                </c:pt>
                <c:pt idx="169">
                  <c:v>508</c:v>
                </c:pt>
                <c:pt idx="170">
                  <c:v>511</c:v>
                </c:pt>
                <c:pt idx="171">
                  <c:v>514</c:v>
                </c:pt>
                <c:pt idx="172">
                  <c:v>517</c:v>
                </c:pt>
                <c:pt idx="173">
                  <c:v>520</c:v>
                </c:pt>
                <c:pt idx="174">
                  <c:v>523</c:v>
                </c:pt>
                <c:pt idx="175">
                  <c:v>526</c:v>
                </c:pt>
                <c:pt idx="176">
                  <c:v>529</c:v>
                </c:pt>
                <c:pt idx="177">
                  <c:v>532</c:v>
                </c:pt>
                <c:pt idx="178">
                  <c:v>535</c:v>
                </c:pt>
                <c:pt idx="179">
                  <c:v>538</c:v>
                </c:pt>
                <c:pt idx="180">
                  <c:v>541</c:v>
                </c:pt>
                <c:pt idx="181">
                  <c:v>544</c:v>
                </c:pt>
                <c:pt idx="182">
                  <c:v>547</c:v>
                </c:pt>
                <c:pt idx="183">
                  <c:v>550</c:v>
                </c:pt>
                <c:pt idx="184">
                  <c:v>553</c:v>
                </c:pt>
                <c:pt idx="185">
                  <c:v>556</c:v>
                </c:pt>
                <c:pt idx="186">
                  <c:v>559</c:v>
                </c:pt>
                <c:pt idx="187">
                  <c:v>562</c:v>
                </c:pt>
                <c:pt idx="188">
                  <c:v>565</c:v>
                </c:pt>
                <c:pt idx="189">
                  <c:v>568</c:v>
                </c:pt>
                <c:pt idx="190">
                  <c:v>571</c:v>
                </c:pt>
                <c:pt idx="191">
                  <c:v>574</c:v>
                </c:pt>
                <c:pt idx="192">
                  <c:v>577</c:v>
                </c:pt>
                <c:pt idx="193">
                  <c:v>580</c:v>
                </c:pt>
                <c:pt idx="194">
                  <c:v>583</c:v>
                </c:pt>
                <c:pt idx="195">
                  <c:v>586</c:v>
                </c:pt>
                <c:pt idx="196">
                  <c:v>589</c:v>
                </c:pt>
                <c:pt idx="197">
                  <c:v>592</c:v>
                </c:pt>
                <c:pt idx="198">
                  <c:v>595</c:v>
                </c:pt>
                <c:pt idx="199">
                  <c:v>598</c:v>
                </c:pt>
                <c:pt idx="200">
                  <c:v>601</c:v>
                </c:pt>
                <c:pt idx="201">
                  <c:v>604</c:v>
                </c:pt>
                <c:pt idx="202">
                  <c:v>607</c:v>
                </c:pt>
                <c:pt idx="203">
                  <c:v>610</c:v>
                </c:pt>
                <c:pt idx="204">
                  <c:v>613</c:v>
                </c:pt>
                <c:pt idx="205">
                  <c:v>616</c:v>
                </c:pt>
                <c:pt idx="206">
                  <c:v>619</c:v>
                </c:pt>
                <c:pt idx="207">
                  <c:v>622</c:v>
                </c:pt>
                <c:pt idx="208">
                  <c:v>625</c:v>
                </c:pt>
                <c:pt idx="209">
                  <c:v>628</c:v>
                </c:pt>
                <c:pt idx="210">
                  <c:v>631</c:v>
                </c:pt>
                <c:pt idx="211">
                  <c:v>634</c:v>
                </c:pt>
                <c:pt idx="212">
                  <c:v>637</c:v>
                </c:pt>
                <c:pt idx="213">
                  <c:v>640</c:v>
                </c:pt>
                <c:pt idx="214">
                  <c:v>643</c:v>
                </c:pt>
                <c:pt idx="215">
                  <c:v>646</c:v>
                </c:pt>
                <c:pt idx="216">
                  <c:v>649</c:v>
                </c:pt>
                <c:pt idx="217">
                  <c:v>652</c:v>
                </c:pt>
                <c:pt idx="218">
                  <c:v>655</c:v>
                </c:pt>
                <c:pt idx="219">
                  <c:v>658</c:v>
                </c:pt>
                <c:pt idx="220">
                  <c:v>661</c:v>
                </c:pt>
                <c:pt idx="221">
                  <c:v>664</c:v>
                </c:pt>
                <c:pt idx="222">
                  <c:v>667</c:v>
                </c:pt>
                <c:pt idx="223">
                  <c:v>670</c:v>
                </c:pt>
                <c:pt idx="224">
                  <c:v>673</c:v>
                </c:pt>
                <c:pt idx="225">
                  <c:v>676</c:v>
                </c:pt>
                <c:pt idx="226">
                  <c:v>679</c:v>
                </c:pt>
                <c:pt idx="227">
                  <c:v>682</c:v>
                </c:pt>
                <c:pt idx="228">
                  <c:v>685</c:v>
                </c:pt>
                <c:pt idx="229">
                  <c:v>688</c:v>
                </c:pt>
                <c:pt idx="230">
                  <c:v>691</c:v>
                </c:pt>
                <c:pt idx="231">
                  <c:v>694</c:v>
                </c:pt>
                <c:pt idx="232">
                  <c:v>697</c:v>
                </c:pt>
                <c:pt idx="233">
                  <c:v>700</c:v>
                </c:pt>
                <c:pt idx="234">
                  <c:v>703</c:v>
                </c:pt>
                <c:pt idx="235">
                  <c:v>706</c:v>
                </c:pt>
                <c:pt idx="236">
                  <c:v>709</c:v>
                </c:pt>
                <c:pt idx="237">
                  <c:v>712</c:v>
                </c:pt>
                <c:pt idx="238">
                  <c:v>715</c:v>
                </c:pt>
                <c:pt idx="239">
                  <c:v>718</c:v>
                </c:pt>
                <c:pt idx="240">
                  <c:v>721</c:v>
                </c:pt>
                <c:pt idx="241">
                  <c:v>724</c:v>
                </c:pt>
                <c:pt idx="242">
                  <c:v>727</c:v>
                </c:pt>
                <c:pt idx="243">
                  <c:v>730</c:v>
                </c:pt>
                <c:pt idx="244">
                  <c:v>733</c:v>
                </c:pt>
                <c:pt idx="245">
                  <c:v>736</c:v>
                </c:pt>
                <c:pt idx="246">
                  <c:v>739</c:v>
                </c:pt>
                <c:pt idx="247">
                  <c:v>742</c:v>
                </c:pt>
                <c:pt idx="248">
                  <c:v>745</c:v>
                </c:pt>
                <c:pt idx="249">
                  <c:v>748</c:v>
                </c:pt>
                <c:pt idx="250">
                  <c:v>751</c:v>
                </c:pt>
                <c:pt idx="251">
                  <c:v>754</c:v>
                </c:pt>
                <c:pt idx="252">
                  <c:v>757</c:v>
                </c:pt>
                <c:pt idx="253">
                  <c:v>760</c:v>
                </c:pt>
                <c:pt idx="254">
                  <c:v>763</c:v>
                </c:pt>
                <c:pt idx="255">
                  <c:v>766</c:v>
                </c:pt>
                <c:pt idx="256">
                  <c:v>769</c:v>
                </c:pt>
                <c:pt idx="257">
                  <c:v>772</c:v>
                </c:pt>
                <c:pt idx="258">
                  <c:v>775</c:v>
                </c:pt>
                <c:pt idx="259">
                  <c:v>778</c:v>
                </c:pt>
                <c:pt idx="260">
                  <c:v>781</c:v>
                </c:pt>
                <c:pt idx="261">
                  <c:v>784</c:v>
                </c:pt>
                <c:pt idx="262">
                  <c:v>787</c:v>
                </c:pt>
                <c:pt idx="263">
                  <c:v>790</c:v>
                </c:pt>
                <c:pt idx="264">
                  <c:v>793</c:v>
                </c:pt>
                <c:pt idx="265">
                  <c:v>796</c:v>
                </c:pt>
                <c:pt idx="266">
                  <c:v>799</c:v>
                </c:pt>
                <c:pt idx="267">
                  <c:v>802</c:v>
                </c:pt>
                <c:pt idx="268">
                  <c:v>805</c:v>
                </c:pt>
                <c:pt idx="269">
                  <c:v>808</c:v>
                </c:pt>
                <c:pt idx="270">
                  <c:v>811</c:v>
                </c:pt>
                <c:pt idx="271">
                  <c:v>814</c:v>
                </c:pt>
                <c:pt idx="272">
                  <c:v>817</c:v>
                </c:pt>
                <c:pt idx="273">
                  <c:v>820</c:v>
                </c:pt>
                <c:pt idx="274">
                  <c:v>823</c:v>
                </c:pt>
                <c:pt idx="275">
                  <c:v>826</c:v>
                </c:pt>
                <c:pt idx="276">
                  <c:v>829</c:v>
                </c:pt>
                <c:pt idx="277">
                  <c:v>832</c:v>
                </c:pt>
                <c:pt idx="278">
                  <c:v>835</c:v>
                </c:pt>
                <c:pt idx="279">
                  <c:v>838</c:v>
                </c:pt>
                <c:pt idx="280">
                  <c:v>841</c:v>
                </c:pt>
                <c:pt idx="281">
                  <c:v>844</c:v>
                </c:pt>
                <c:pt idx="282">
                  <c:v>847</c:v>
                </c:pt>
                <c:pt idx="283">
                  <c:v>850</c:v>
                </c:pt>
                <c:pt idx="284">
                  <c:v>853</c:v>
                </c:pt>
                <c:pt idx="285">
                  <c:v>856</c:v>
                </c:pt>
                <c:pt idx="286">
                  <c:v>859</c:v>
                </c:pt>
                <c:pt idx="287">
                  <c:v>862</c:v>
                </c:pt>
                <c:pt idx="288">
                  <c:v>865</c:v>
                </c:pt>
                <c:pt idx="289">
                  <c:v>868</c:v>
                </c:pt>
                <c:pt idx="290">
                  <c:v>871</c:v>
                </c:pt>
                <c:pt idx="291">
                  <c:v>874</c:v>
                </c:pt>
                <c:pt idx="292">
                  <c:v>877</c:v>
                </c:pt>
                <c:pt idx="293">
                  <c:v>880</c:v>
                </c:pt>
                <c:pt idx="294">
                  <c:v>883</c:v>
                </c:pt>
                <c:pt idx="295">
                  <c:v>886</c:v>
                </c:pt>
                <c:pt idx="296">
                  <c:v>889</c:v>
                </c:pt>
                <c:pt idx="297">
                  <c:v>892</c:v>
                </c:pt>
                <c:pt idx="298">
                  <c:v>895</c:v>
                </c:pt>
                <c:pt idx="299">
                  <c:v>898</c:v>
                </c:pt>
                <c:pt idx="300">
                  <c:v>901</c:v>
                </c:pt>
                <c:pt idx="301">
                  <c:v>904</c:v>
                </c:pt>
                <c:pt idx="302">
                  <c:v>907</c:v>
                </c:pt>
                <c:pt idx="303">
                  <c:v>910</c:v>
                </c:pt>
                <c:pt idx="304">
                  <c:v>913</c:v>
                </c:pt>
                <c:pt idx="305">
                  <c:v>916</c:v>
                </c:pt>
                <c:pt idx="306">
                  <c:v>919</c:v>
                </c:pt>
                <c:pt idx="307">
                  <c:v>922</c:v>
                </c:pt>
                <c:pt idx="308">
                  <c:v>925</c:v>
                </c:pt>
                <c:pt idx="309">
                  <c:v>928</c:v>
                </c:pt>
                <c:pt idx="310">
                  <c:v>931</c:v>
                </c:pt>
                <c:pt idx="311">
                  <c:v>934</c:v>
                </c:pt>
                <c:pt idx="312">
                  <c:v>937</c:v>
                </c:pt>
                <c:pt idx="313">
                  <c:v>940</c:v>
                </c:pt>
                <c:pt idx="314">
                  <c:v>943</c:v>
                </c:pt>
                <c:pt idx="315">
                  <c:v>946</c:v>
                </c:pt>
                <c:pt idx="316">
                  <c:v>949</c:v>
                </c:pt>
                <c:pt idx="317">
                  <c:v>952</c:v>
                </c:pt>
                <c:pt idx="318">
                  <c:v>955</c:v>
                </c:pt>
                <c:pt idx="319">
                  <c:v>958</c:v>
                </c:pt>
                <c:pt idx="320">
                  <c:v>961</c:v>
                </c:pt>
                <c:pt idx="321">
                  <c:v>964</c:v>
                </c:pt>
                <c:pt idx="322">
                  <c:v>967</c:v>
                </c:pt>
                <c:pt idx="323">
                  <c:v>970</c:v>
                </c:pt>
                <c:pt idx="324">
                  <c:v>973</c:v>
                </c:pt>
                <c:pt idx="325">
                  <c:v>976</c:v>
                </c:pt>
                <c:pt idx="326">
                  <c:v>979</c:v>
                </c:pt>
                <c:pt idx="327">
                  <c:v>982</c:v>
                </c:pt>
                <c:pt idx="328">
                  <c:v>985</c:v>
                </c:pt>
                <c:pt idx="329">
                  <c:v>988</c:v>
                </c:pt>
                <c:pt idx="330">
                  <c:v>991</c:v>
                </c:pt>
                <c:pt idx="331">
                  <c:v>994</c:v>
                </c:pt>
                <c:pt idx="332">
                  <c:v>997</c:v>
                </c:pt>
                <c:pt idx="333">
                  <c:v>1000</c:v>
                </c:pt>
                <c:pt idx="334">
                  <c:v>1003</c:v>
                </c:pt>
                <c:pt idx="335">
                  <c:v>1006</c:v>
                </c:pt>
                <c:pt idx="336">
                  <c:v>1009</c:v>
                </c:pt>
                <c:pt idx="337">
                  <c:v>1012</c:v>
                </c:pt>
                <c:pt idx="338">
                  <c:v>1015</c:v>
                </c:pt>
                <c:pt idx="339">
                  <c:v>1018</c:v>
                </c:pt>
                <c:pt idx="340">
                  <c:v>1021</c:v>
                </c:pt>
                <c:pt idx="341">
                  <c:v>1024</c:v>
                </c:pt>
                <c:pt idx="342">
                  <c:v>1027</c:v>
                </c:pt>
                <c:pt idx="343">
                  <c:v>1030</c:v>
                </c:pt>
                <c:pt idx="344">
                  <c:v>1033</c:v>
                </c:pt>
                <c:pt idx="345">
                  <c:v>1036</c:v>
                </c:pt>
                <c:pt idx="346">
                  <c:v>1039</c:v>
                </c:pt>
                <c:pt idx="347">
                  <c:v>1042</c:v>
                </c:pt>
                <c:pt idx="348">
                  <c:v>1045</c:v>
                </c:pt>
                <c:pt idx="349">
                  <c:v>1048</c:v>
                </c:pt>
                <c:pt idx="350">
                  <c:v>1051</c:v>
                </c:pt>
                <c:pt idx="351">
                  <c:v>1054</c:v>
                </c:pt>
                <c:pt idx="352">
                  <c:v>1057</c:v>
                </c:pt>
                <c:pt idx="353">
                  <c:v>1060</c:v>
                </c:pt>
                <c:pt idx="354">
                  <c:v>1063</c:v>
                </c:pt>
                <c:pt idx="355">
                  <c:v>1066</c:v>
                </c:pt>
                <c:pt idx="356">
                  <c:v>1069</c:v>
                </c:pt>
                <c:pt idx="357">
                  <c:v>1072</c:v>
                </c:pt>
                <c:pt idx="358">
                  <c:v>1075</c:v>
                </c:pt>
                <c:pt idx="359">
                  <c:v>1078</c:v>
                </c:pt>
                <c:pt idx="360">
                  <c:v>1081</c:v>
                </c:pt>
                <c:pt idx="361">
                  <c:v>1084</c:v>
                </c:pt>
                <c:pt idx="362">
                  <c:v>1087</c:v>
                </c:pt>
                <c:pt idx="363">
                  <c:v>1090</c:v>
                </c:pt>
                <c:pt idx="364">
                  <c:v>1093</c:v>
                </c:pt>
                <c:pt idx="365">
                  <c:v>1096</c:v>
                </c:pt>
                <c:pt idx="366">
                  <c:v>1099</c:v>
                </c:pt>
                <c:pt idx="367">
                  <c:v>1102</c:v>
                </c:pt>
                <c:pt idx="368">
                  <c:v>1105</c:v>
                </c:pt>
                <c:pt idx="369">
                  <c:v>1108</c:v>
                </c:pt>
                <c:pt idx="370">
                  <c:v>1111</c:v>
                </c:pt>
                <c:pt idx="371">
                  <c:v>1114</c:v>
                </c:pt>
                <c:pt idx="372">
                  <c:v>1117</c:v>
                </c:pt>
                <c:pt idx="373">
                  <c:v>1120</c:v>
                </c:pt>
                <c:pt idx="374">
                  <c:v>1123</c:v>
                </c:pt>
                <c:pt idx="375">
                  <c:v>1126</c:v>
                </c:pt>
                <c:pt idx="376">
                  <c:v>1129</c:v>
                </c:pt>
                <c:pt idx="377">
                  <c:v>1132</c:v>
                </c:pt>
                <c:pt idx="378">
                  <c:v>1135</c:v>
                </c:pt>
                <c:pt idx="379">
                  <c:v>1138</c:v>
                </c:pt>
                <c:pt idx="380">
                  <c:v>1141</c:v>
                </c:pt>
                <c:pt idx="381">
                  <c:v>1144</c:v>
                </c:pt>
                <c:pt idx="382">
                  <c:v>1147</c:v>
                </c:pt>
                <c:pt idx="383">
                  <c:v>1150</c:v>
                </c:pt>
                <c:pt idx="384">
                  <c:v>1153</c:v>
                </c:pt>
                <c:pt idx="385">
                  <c:v>1156</c:v>
                </c:pt>
                <c:pt idx="386">
                  <c:v>1159</c:v>
                </c:pt>
                <c:pt idx="387">
                  <c:v>1162</c:v>
                </c:pt>
                <c:pt idx="388">
                  <c:v>1165</c:v>
                </c:pt>
                <c:pt idx="389">
                  <c:v>1168</c:v>
                </c:pt>
                <c:pt idx="390">
                  <c:v>1171</c:v>
                </c:pt>
                <c:pt idx="391">
                  <c:v>1174</c:v>
                </c:pt>
                <c:pt idx="392">
                  <c:v>1177</c:v>
                </c:pt>
                <c:pt idx="393">
                  <c:v>1180</c:v>
                </c:pt>
                <c:pt idx="394">
                  <c:v>1183</c:v>
                </c:pt>
                <c:pt idx="395">
                  <c:v>1186</c:v>
                </c:pt>
                <c:pt idx="396">
                  <c:v>1189</c:v>
                </c:pt>
                <c:pt idx="397">
                  <c:v>1192</c:v>
                </c:pt>
                <c:pt idx="398">
                  <c:v>1195</c:v>
                </c:pt>
                <c:pt idx="399">
                  <c:v>1198</c:v>
                </c:pt>
                <c:pt idx="400">
                  <c:v>1201</c:v>
                </c:pt>
                <c:pt idx="401">
                  <c:v>1204</c:v>
                </c:pt>
                <c:pt idx="402">
                  <c:v>1207</c:v>
                </c:pt>
                <c:pt idx="403">
                  <c:v>1210</c:v>
                </c:pt>
                <c:pt idx="404">
                  <c:v>1213</c:v>
                </c:pt>
                <c:pt idx="405">
                  <c:v>1216</c:v>
                </c:pt>
                <c:pt idx="406">
                  <c:v>1219</c:v>
                </c:pt>
                <c:pt idx="407">
                  <c:v>1222</c:v>
                </c:pt>
                <c:pt idx="408">
                  <c:v>1225</c:v>
                </c:pt>
                <c:pt idx="409">
                  <c:v>1228</c:v>
                </c:pt>
                <c:pt idx="410">
                  <c:v>1231</c:v>
                </c:pt>
                <c:pt idx="411">
                  <c:v>1234</c:v>
                </c:pt>
                <c:pt idx="412">
                  <c:v>1237</c:v>
                </c:pt>
                <c:pt idx="413">
                  <c:v>1240</c:v>
                </c:pt>
                <c:pt idx="414">
                  <c:v>1243</c:v>
                </c:pt>
                <c:pt idx="415">
                  <c:v>1246</c:v>
                </c:pt>
                <c:pt idx="416">
                  <c:v>1249</c:v>
                </c:pt>
                <c:pt idx="417">
                  <c:v>1252</c:v>
                </c:pt>
                <c:pt idx="418">
                  <c:v>1255</c:v>
                </c:pt>
                <c:pt idx="419">
                  <c:v>1258</c:v>
                </c:pt>
                <c:pt idx="420">
                  <c:v>1261</c:v>
                </c:pt>
                <c:pt idx="421">
                  <c:v>1264</c:v>
                </c:pt>
                <c:pt idx="422">
                  <c:v>1267</c:v>
                </c:pt>
                <c:pt idx="423">
                  <c:v>1270</c:v>
                </c:pt>
                <c:pt idx="424">
                  <c:v>1273</c:v>
                </c:pt>
                <c:pt idx="425">
                  <c:v>1276</c:v>
                </c:pt>
                <c:pt idx="426">
                  <c:v>1279</c:v>
                </c:pt>
                <c:pt idx="427">
                  <c:v>1282</c:v>
                </c:pt>
                <c:pt idx="428">
                  <c:v>1285</c:v>
                </c:pt>
                <c:pt idx="429">
                  <c:v>1288</c:v>
                </c:pt>
                <c:pt idx="430">
                  <c:v>1291</c:v>
                </c:pt>
                <c:pt idx="431">
                  <c:v>1294</c:v>
                </c:pt>
                <c:pt idx="432">
                  <c:v>1297</c:v>
                </c:pt>
                <c:pt idx="433">
                  <c:v>1300</c:v>
                </c:pt>
                <c:pt idx="434">
                  <c:v>1303</c:v>
                </c:pt>
                <c:pt idx="435">
                  <c:v>1306</c:v>
                </c:pt>
                <c:pt idx="436">
                  <c:v>1309</c:v>
                </c:pt>
                <c:pt idx="437">
                  <c:v>1312</c:v>
                </c:pt>
                <c:pt idx="438">
                  <c:v>1315</c:v>
                </c:pt>
                <c:pt idx="439">
                  <c:v>1318</c:v>
                </c:pt>
                <c:pt idx="440">
                  <c:v>1321</c:v>
                </c:pt>
                <c:pt idx="441">
                  <c:v>1324</c:v>
                </c:pt>
                <c:pt idx="442">
                  <c:v>1327</c:v>
                </c:pt>
                <c:pt idx="443">
                  <c:v>1330</c:v>
                </c:pt>
                <c:pt idx="444">
                  <c:v>1333</c:v>
                </c:pt>
                <c:pt idx="445">
                  <c:v>1336</c:v>
                </c:pt>
                <c:pt idx="446">
                  <c:v>1339</c:v>
                </c:pt>
                <c:pt idx="447">
                  <c:v>1342</c:v>
                </c:pt>
                <c:pt idx="448">
                  <c:v>1345</c:v>
                </c:pt>
                <c:pt idx="449">
                  <c:v>1348</c:v>
                </c:pt>
                <c:pt idx="450">
                  <c:v>1351</c:v>
                </c:pt>
                <c:pt idx="451">
                  <c:v>1354</c:v>
                </c:pt>
                <c:pt idx="452">
                  <c:v>1357</c:v>
                </c:pt>
                <c:pt idx="453">
                  <c:v>1360</c:v>
                </c:pt>
                <c:pt idx="454">
                  <c:v>1363</c:v>
                </c:pt>
                <c:pt idx="455">
                  <c:v>1366</c:v>
                </c:pt>
                <c:pt idx="456">
                  <c:v>1369</c:v>
                </c:pt>
                <c:pt idx="457">
                  <c:v>1372</c:v>
                </c:pt>
                <c:pt idx="458">
                  <c:v>1375</c:v>
                </c:pt>
                <c:pt idx="459">
                  <c:v>1378</c:v>
                </c:pt>
                <c:pt idx="460">
                  <c:v>1381</c:v>
                </c:pt>
                <c:pt idx="461">
                  <c:v>1384</c:v>
                </c:pt>
                <c:pt idx="462">
                  <c:v>1387</c:v>
                </c:pt>
                <c:pt idx="463">
                  <c:v>1390</c:v>
                </c:pt>
                <c:pt idx="464">
                  <c:v>1393</c:v>
                </c:pt>
                <c:pt idx="465">
                  <c:v>1396</c:v>
                </c:pt>
                <c:pt idx="466">
                  <c:v>1399</c:v>
                </c:pt>
                <c:pt idx="467">
                  <c:v>1402</c:v>
                </c:pt>
                <c:pt idx="468">
                  <c:v>1405</c:v>
                </c:pt>
                <c:pt idx="469">
                  <c:v>1408</c:v>
                </c:pt>
                <c:pt idx="470">
                  <c:v>1411</c:v>
                </c:pt>
                <c:pt idx="471">
                  <c:v>1414</c:v>
                </c:pt>
                <c:pt idx="472">
                  <c:v>1417</c:v>
                </c:pt>
                <c:pt idx="473">
                  <c:v>1420</c:v>
                </c:pt>
                <c:pt idx="474">
                  <c:v>1423</c:v>
                </c:pt>
                <c:pt idx="475">
                  <c:v>1426</c:v>
                </c:pt>
                <c:pt idx="476">
                  <c:v>1429</c:v>
                </c:pt>
                <c:pt idx="477">
                  <c:v>1432</c:v>
                </c:pt>
                <c:pt idx="478">
                  <c:v>1435</c:v>
                </c:pt>
                <c:pt idx="479">
                  <c:v>1438</c:v>
                </c:pt>
                <c:pt idx="480">
                  <c:v>1441</c:v>
                </c:pt>
                <c:pt idx="481">
                  <c:v>1444</c:v>
                </c:pt>
                <c:pt idx="482">
                  <c:v>1447</c:v>
                </c:pt>
                <c:pt idx="483">
                  <c:v>1450</c:v>
                </c:pt>
                <c:pt idx="484">
                  <c:v>1453</c:v>
                </c:pt>
                <c:pt idx="485">
                  <c:v>1456</c:v>
                </c:pt>
                <c:pt idx="486">
                  <c:v>1459</c:v>
                </c:pt>
                <c:pt idx="487">
                  <c:v>1462</c:v>
                </c:pt>
                <c:pt idx="488">
                  <c:v>1465</c:v>
                </c:pt>
                <c:pt idx="489">
                  <c:v>1468</c:v>
                </c:pt>
                <c:pt idx="490">
                  <c:v>1471</c:v>
                </c:pt>
                <c:pt idx="491">
                  <c:v>1474</c:v>
                </c:pt>
                <c:pt idx="492">
                  <c:v>1477</c:v>
                </c:pt>
                <c:pt idx="493">
                  <c:v>1480</c:v>
                </c:pt>
                <c:pt idx="494">
                  <c:v>1483</c:v>
                </c:pt>
                <c:pt idx="495">
                  <c:v>1486</c:v>
                </c:pt>
                <c:pt idx="496">
                  <c:v>1489</c:v>
                </c:pt>
                <c:pt idx="497">
                  <c:v>1492</c:v>
                </c:pt>
                <c:pt idx="498">
                  <c:v>1495</c:v>
                </c:pt>
                <c:pt idx="499">
                  <c:v>1498</c:v>
                </c:pt>
                <c:pt idx="500">
                  <c:v>1501</c:v>
                </c:pt>
                <c:pt idx="501">
                  <c:v>1504</c:v>
                </c:pt>
                <c:pt idx="502">
                  <c:v>1507</c:v>
                </c:pt>
                <c:pt idx="503">
                  <c:v>1510</c:v>
                </c:pt>
                <c:pt idx="504">
                  <c:v>1513</c:v>
                </c:pt>
                <c:pt idx="505">
                  <c:v>1516</c:v>
                </c:pt>
                <c:pt idx="506">
                  <c:v>1519</c:v>
                </c:pt>
                <c:pt idx="507">
                  <c:v>1522</c:v>
                </c:pt>
                <c:pt idx="508">
                  <c:v>1525</c:v>
                </c:pt>
                <c:pt idx="509">
                  <c:v>1528</c:v>
                </c:pt>
                <c:pt idx="510">
                  <c:v>1531</c:v>
                </c:pt>
                <c:pt idx="511">
                  <c:v>1534</c:v>
                </c:pt>
                <c:pt idx="512">
                  <c:v>1537</c:v>
                </c:pt>
                <c:pt idx="513">
                  <c:v>1540</c:v>
                </c:pt>
                <c:pt idx="514">
                  <c:v>1543</c:v>
                </c:pt>
                <c:pt idx="515">
                  <c:v>1546</c:v>
                </c:pt>
                <c:pt idx="516">
                  <c:v>1549</c:v>
                </c:pt>
                <c:pt idx="517">
                  <c:v>1552</c:v>
                </c:pt>
                <c:pt idx="518">
                  <c:v>1555</c:v>
                </c:pt>
                <c:pt idx="519">
                  <c:v>1558</c:v>
                </c:pt>
                <c:pt idx="520">
                  <c:v>1561</c:v>
                </c:pt>
                <c:pt idx="521">
                  <c:v>1564</c:v>
                </c:pt>
                <c:pt idx="522">
                  <c:v>1567</c:v>
                </c:pt>
                <c:pt idx="523">
                  <c:v>1570</c:v>
                </c:pt>
                <c:pt idx="524">
                  <c:v>1573</c:v>
                </c:pt>
                <c:pt idx="525">
                  <c:v>1576</c:v>
                </c:pt>
                <c:pt idx="526">
                  <c:v>1579</c:v>
                </c:pt>
                <c:pt idx="527">
                  <c:v>1582</c:v>
                </c:pt>
                <c:pt idx="528">
                  <c:v>1585</c:v>
                </c:pt>
                <c:pt idx="529">
                  <c:v>1588</c:v>
                </c:pt>
                <c:pt idx="530">
                  <c:v>1591</c:v>
                </c:pt>
                <c:pt idx="531">
                  <c:v>1594</c:v>
                </c:pt>
                <c:pt idx="532">
                  <c:v>1597</c:v>
                </c:pt>
                <c:pt idx="533">
                  <c:v>1600</c:v>
                </c:pt>
                <c:pt idx="534">
                  <c:v>1603</c:v>
                </c:pt>
                <c:pt idx="535">
                  <c:v>1606</c:v>
                </c:pt>
                <c:pt idx="536">
                  <c:v>1609</c:v>
                </c:pt>
                <c:pt idx="537">
                  <c:v>1612</c:v>
                </c:pt>
                <c:pt idx="538">
                  <c:v>1615</c:v>
                </c:pt>
                <c:pt idx="539">
                  <c:v>1618</c:v>
                </c:pt>
                <c:pt idx="540">
                  <c:v>1621</c:v>
                </c:pt>
                <c:pt idx="541">
                  <c:v>1624</c:v>
                </c:pt>
                <c:pt idx="542">
                  <c:v>1627</c:v>
                </c:pt>
                <c:pt idx="543">
                  <c:v>1630</c:v>
                </c:pt>
                <c:pt idx="544">
                  <c:v>1633</c:v>
                </c:pt>
                <c:pt idx="545">
                  <c:v>1636</c:v>
                </c:pt>
                <c:pt idx="546">
                  <c:v>1639</c:v>
                </c:pt>
                <c:pt idx="547">
                  <c:v>1642</c:v>
                </c:pt>
                <c:pt idx="548">
                  <c:v>1645</c:v>
                </c:pt>
                <c:pt idx="549">
                  <c:v>1648</c:v>
                </c:pt>
                <c:pt idx="550">
                  <c:v>1651</c:v>
                </c:pt>
                <c:pt idx="551">
                  <c:v>1654</c:v>
                </c:pt>
                <c:pt idx="552">
                  <c:v>1657</c:v>
                </c:pt>
                <c:pt idx="553">
                  <c:v>1660</c:v>
                </c:pt>
                <c:pt idx="554">
                  <c:v>1663</c:v>
                </c:pt>
                <c:pt idx="555">
                  <c:v>1666</c:v>
                </c:pt>
                <c:pt idx="556">
                  <c:v>1669</c:v>
                </c:pt>
                <c:pt idx="557">
                  <c:v>1672</c:v>
                </c:pt>
                <c:pt idx="558">
                  <c:v>1675</c:v>
                </c:pt>
                <c:pt idx="559">
                  <c:v>1678</c:v>
                </c:pt>
                <c:pt idx="560">
                  <c:v>1681</c:v>
                </c:pt>
                <c:pt idx="561">
                  <c:v>1684</c:v>
                </c:pt>
                <c:pt idx="562">
                  <c:v>1687</c:v>
                </c:pt>
                <c:pt idx="563">
                  <c:v>1690</c:v>
                </c:pt>
                <c:pt idx="564">
                  <c:v>1693</c:v>
                </c:pt>
                <c:pt idx="565">
                  <c:v>1696</c:v>
                </c:pt>
                <c:pt idx="566">
                  <c:v>1699</c:v>
                </c:pt>
                <c:pt idx="567">
                  <c:v>1702</c:v>
                </c:pt>
                <c:pt idx="568">
                  <c:v>1705</c:v>
                </c:pt>
                <c:pt idx="569">
                  <c:v>1708</c:v>
                </c:pt>
                <c:pt idx="570">
                  <c:v>1711</c:v>
                </c:pt>
                <c:pt idx="571">
                  <c:v>1714</c:v>
                </c:pt>
                <c:pt idx="572">
                  <c:v>1717</c:v>
                </c:pt>
                <c:pt idx="573">
                  <c:v>1720</c:v>
                </c:pt>
                <c:pt idx="574">
                  <c:v>1723</c:v>
                </c:pt>
                <c:pt idx="575">
                  <c:v>1726</c:v>
                </c:pt>
                <c:pt idx="576">
                  <c:v>1729</c:v>
                </c:pt>
                <c:pt idx="577">
                  <c:v>1732</c:v>
                </c:pt>
                <c:pt idx="578">
                  <c:v>1735</c:v>
                </c:pt>
                <c:pt idx="579">
                  <c:v>1738</c:v>
                </c:pt>
                <c:pt idx="580">
                  <c:v>1741</c:v>
                </c:pt>
                <c:pt idx="581">
                  <c:v>1744</c:v>
                </c:pt>
                <c:pt idx="582">
                  <c:v>1747</c:v>
                </c:pt>
                <c:pt idx="583">
                  <c:v>1750</c:v>
                </c:pt>
                <c:pt idx="584">
                  <c:v>1753</c:v>
                </c:pt>
                <c:pt idx="585">
                  <c:v>1756</c:v>
                </c:pt>
                <c:pt idx="586">
                  <c:v>1759</c:v>
                </c:pt>
                <c:pt idx="587">
                  <c:v>1762</c:v>
                </c:pt>
                <c:pt idx="588">
                  <c:v>1765</c:v>
                </c:pt>
                <c:pt idx="589">
                  <c:v>1768</c:v>
                </c:pt>
                <c:pt idx="590">
                  <c:v>1771</c:v>
                </c:pt>
                <c:pt idx="591">
                  <c:v>1774</c:v>
                </c:pt>
                <c:pt idx="592">
                  <c:v>1777</c:v>
                </c:pt>
                <c:pt idx="593">
                  <c:v>1780</c:v>
                </c:pt>
                <c:pt idx="594">
                  <c:v>1783</c:v>
                </c:pt>
                <c:pt idx="595">
                  <c:v>1786</c:v>
                </c:pt>
                <c:pt idx="596">
                  <c:v>1789</c:v>
                </c:pt>
                <c:pt idx="597">
                  <c:v>1792</c:v>
                </c:pt>
                <c:pt idx="598">
                  <c:v>1795</c:v>
                </c:pt>
                <c:pt idx="599">
                  <c:v>1798</c:v>
                </c:pt>
                <c:pt idx="600">
                  <c:v>1801</c:v>
                </c:pt>
                <c:pt idx="601">
                  <c:v>1804</c:v>
                </c:pt>
                <c:pt idx="602">
                  <c:v>1807</c:v>
                </c:pt>
                <c:pt idx="603">
                  <c:v>1810</c:v>
                </c:pt>
                <c:pt idx="604">
                  <c:v>1813</c:v>
                </c:pt>
                <c:pt idx="605">
                  <c:v>1816</c:v>
                </c:pt>
                <c:pt idx="606">
                  <c:v>1819</c:v>
                </c:pt>
                <c:pt idx="607">
                  <c:v>1822</c:v>
                </c:pt>
                <c:pt idx="608">
                  <c:v>1825</c:v>
                </c:pt>
                <c:pt idx="609">
                  <c:v>1828</c:v>
                </c:pt>
                <c:pt idx="610">
                  <c:v>1831</c:v>
                </c:pt>
                <c:pt idx="611">
                  <c:v>1834</c:v>
                </c:pt>
                <c:pt idx="612">
                  <c:v>1837</c:v>
                </c:pt>
                <c:pt idx="613">
                  <c:v>1840</c:v>
                </c:pt>
                <c:pt idx="614">
                  <c:v>1843</c:v>
                </c:pt>
                <c:pt idx="615">
                  <c:v>1846</c:v>
                </c:pt>
                <c:pt idx="616">
                  <c:v>1849</c:v>
                </c:pt>
                <c:pt idx="617">
                  <c:v>1852</c:v>
                </c:pt>
                <c:pt idx="618">
                  <c:v>1855</c:v>
                </c:pt>
                <c:pt idx="619">
                  <c:v>1858</c:v>
                </c:pt>
                <c:pt idx="620">
                  <c:v>1861</c:v>
                </c:pt>
                <c:pt idx="621">
                  <c:v>1864</c:v>
                </c:pt>
                <c:pt idx="622">
                  <c:v>1867</c:v>
                </c:pt>
                <c:pt idx="623">
                  <c:v>1870</c:v>
                </c:pt>
                <c:pt idx="624">
                  <c:v>1873</c:v>
                </c:pt>
                <c:pt idx="625">
                  <c:v>1876</c:v>
                </c:pt>
                <c:pt idx="626">
                  <c:v>1879</c:v>
                </c:pt>
                <c:pt idx="627">
                  <c:v>1882</c:v>
                </c:pt>
                <c:pt idx="628">
                  <c:v>1885</c:v>
                </c:pt>
                <c:pt idx="629">
                  <c:v>1888</c:v>
                </c:pt>
                <c:pt idx="630">
                  <c:v>1891</c:v>
                </c:pt>
                <c:pt idx="631">
                  <c:v>1894</c:v>
                </c:pt>
                <c:pt idx="632">
                  <c:v>1897</c:v>
                </c:pt>
                <c:pt idx="633">
                  <c:v>1900</c:v>
                </c:pt>
                <c:pt idx="634">
                  <c:v>1903</c:v>
                </c:pt>
                <c:pt idx="635">
                  <c:v>1906</c:v>
                </c:pt>
                <c:pt idx="636">
                  <c:v>1909</c:v>
                </c:pt>
                <c:pt idx="637">
                  <c:v>1912</c:v>
                </c:pt>
                <c:pt idx="638">
                  <c:v>1915</c:v>
                </c:pt>
                <c:pt idx="639">
                  <c:v>1918</c:v>
                </c:pt>
                <c:pt idx="640">
                  <c:v>1921</c:v>
                </c:pt>
                <c:pt idx="641">
                  <c:v>1924</c:v>
                </c:pt>
                <c:pt idx="642">
                  <c:v>1927</c:v>
                </c:pt>
                <c:pt idx="643">
                  <c:v>1930</c:v>
                </c:pt>
                <c:pt idx="644">
                  <c:v>1933</c:v>
                </c:pt>
                <c:pt idx="645">
                  <c:v>1936</c:v>
                </c:pt>
                <c:pt idx="646">
                  <c:v>1939</c:v>
                </c:pt>
                <c:pt idx="647">
                  <c:v>1942</c:v>
                </c:pt>
                <c:pt idx="648">
                  <c:v>1945</c:v>
                </c:pt>
                <c:pt idx="649">
                  <c:v>1948</c:v>
                </c:pt>
                <c:pt idx="650">
                  <c:v>1951</c:v>
                </c:pt>
                <c:pt idx="651">
                  <c:v>1954</c:v>
                </c:pt>
                <c:pt idx="652">
                  <c:v>1957</c:v>
                </c:pt>
                <c:pt idx="653">
                  <c:v>1960</c:v>
                </c:pt>
                <c:pt idx="654">
                  <c:v>1963</c:v>
                </c:pt>
                <c:pt idx="655">
                  <c:v>1966</c:v>
                </c:pt>
                <c:pt idx="656">
                  <c:v>1969</c:v>
                </c:pt>
                <c:pt idx="657">
                  <c:v>1972</c:v>
                </c:pt>
                <c:pt idx="658">
                  <c:v>1975</c:v>
                </c:pt>
                <c:pt idx="659">
                  <c:v>1978</c:v>
                </c:pt>
                <c:pt idx="660">
                  <c:v>1981</c:v>
                </c:pt>
                <c:pt idx="661">
                  <c:v>1984</c:v>
                </c:pt>
                <c:pt idx="662">
                  <c:v>1987</c:v>
                </c:pt>
                <c:pt idx="663">
                  <c:v>1990</c:v>
                </c:pt>
                <c:pt idx="664">
                  <c:v>1993</c:v>
                </c:pt>
                <c:pt idx="665">
                  <c:v>1996</c:v>
                </c:pt>
                <c:pt idx="666">
                  <c:v>1999</c:v>
                </c:pt>
              </c:numCache>
            </c:numRef>
          </c:cat>
          <c:val>
            <c:numRef>
              <c:f>'T2v7-L0A11'!$K$4:$K$670</c:f>
              <c:numCache>
                <c:formatCode>General</c:formatCode>
                <c:ptCount val="6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36</c:v>
                </c:pt>
                <c:pt idx="43">
                  <c:v>36</c:v>
                </c:pt>
                <c:pt idx="44">
                  <c:v>36</c:v>
                </c:pt>
                <c:pt idx="45">
                  <c:v>36</c:v>
                </c:pt>
                <c:pt idx="46">
                  <c:v>36</c:v>
                </c:pt>
                <c:pt idx="47">
                  <c:v>36</c:v>
                </c:pt>
                <c:pt idx="48">
                  <c:v>36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37</c:v>
                </c:pt>
                <c:pt idx="54">
                  <c:v>38</c:v>
                </c:pt>
                <c:pt idx="55">
                  <c:v>38</c:v>
                </c:pt>
                <c:pt idx="56">
                  <c:v>38</c:v>
                </c:pt>
                <c:pt idx="57">
                  <c:v>38</c:v>
                </c:pt>
                <c:pt idx="58">
                  <c:v>38</c:v>
                </c:pt>
                <c:pt idx="59">
                  <c:v>38</c:v>
                </c:pt>
                <c:pt idx="60">
                  <c:v>38</c:v>
                </c:pt>
                <c:pt idx="61">
                  <c:v>38</c:v>
                </c:pt>
                <c:pt idx="62">
                  <c:v>39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41</c:v>
                </c:pt>
                <c:pt idx="81">
                  <c:v>42</c:v>
                </c:pt>
                <c:pt idx="82">
                  <c:v>42</c:v>
                </c:pt>
                <c:pt idx="83">
                  <c:v>42</c:v>
                </c:pt>
                <c:pt idx="84">
                  <c:v>42</c:v>
                </c:pt>
                <c:pt idx="85">
                  <c:v>42</c:v>
                </c:pt>
                <c:pt idx="86">
                  <c:v>42</c:v>
                </c:pt>
                <c:pt idx="87">
                  <c:v>42</c:v>
                </c:pt>
                <c:pt idx="88">
                  <c:v>42</c:v>
                </c:pt>
                <c:pt idx="89">
                  <c:v>43</c:v>
                </c:pt>
                <c:pt idx="90">
                  <c:v>44</c:v>
                </c:pt>
                <c:pt idx="91">
                  <c:v>44</c:v>
                </c:pt>
                <c:pt idx="92">
                  <c:v>44</c:v>
                </c:pt>
                <c:pt idx="93">
                  <c:v>44</c:v>
                </c:pt>
                <c:pt idx="94">
                  <c:v>44</c:v>
                </c:pt>
                <c:pt idx="95">
                  <c:v>44</c:v>
                </c:pt>
                <c:pt idx="96">
                  <c:v>44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</c:v>
                </c:pt>
                <c:pt idx="101">
                  <c:v>44</c:v>
                </c:pt>
                <c:pt idx="102">
                  <c:v>44</c:v>
                </c:pt>
                <c:pt idx="103">
                  <c:v>44</c:v>
                </c:pt>
                <c:pt idx="104">
                  <c:v>44</c:v>
                </c:pt>
                <c:pt idx="105">
                  <c:v>44</c:v>
                </c:pt>
                <c:pt idx="106">
                  <c:v>44</c:v>
                </c:pt>
                <c:pt idx="107">
                  <c:v>45</c:v>
                </c:pt>
                <c:pt idx="108">
                  <c:v>46</c:v>
                </c:pt>
                <c:pt idx="109">
                  <c:v>47</c:v>
                </c:pt>
                <c:pt idx="110">
                  <c:v>48</c:v>
                </c:pt>
                <c:pt idx="111">
                  <c:v>49</c:v>
                </c:pt>
                <c:pt idx="112">
                  <c:v>50</c:v>
                </c:pt>
                <c:pt idx="113">
                  <c:v>51</c:v>
                </c:pt>
                <c:pt idx="114">
                  <c:v>52</c:v>
                </c:pt>
                <c:pt idx="115">
                  <c:v>53</c:v>
                </c:pt>
                <c:pt idx="116">
                  <c:v>54</c:v>
                </c:pt>
                <c:pt idx="117">
                  <c:v>55</c:v>
                </c:pt>
                <c:pt idx="118">
                  <c:v>56</c:v>
                </c:pt>
                <c:pt idx="119">
                  <c:v>57</c:v>
                </c:pt>
                <c:pt idx="120">
                  <c:v>58</c:v>
                </c:pt>
                <c:pt idx="121">
                  <c:v>59</c:v>
                </c:pt>
                <c:pt idx="122">
                  <c:v>60</c:v>
                </c:pt>
                <c:pt idx="123">
                  <c:v>61</c:v>
                </c:pt>
                <c:pt idx="124">
                  <c:v>62</c:v>
                </c:pt>
                <c:pt idx="125">
                  <c:v>63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65</c:v>
                </c:pt>
                <c:pt idx="135">
                  <c:v>66</c:v>
                </c:pt>
                <c:pt idx="136">
                  <c:v>66</c:v>
                </c:pt>
                <c:pt idx="137">
                  <c:v>66</c:v>
                </c:pt>
                <c:pt idx="138">
                  <c:v>66</c:v>
                </c:pt>
                <c:pt idx="139">
                  <c:v>66</c:v>
                </c:pt>
                <c:pt idx="140">
                  <c:v>66</c:v>
                </c:pt>
                <c:pt idx="141">
                  <c:v>66</c:v>
                </c:pt>
                <c:pt idx="142">
                  <c:v>66</c:v>
                </c:pt>
                <c:pt idx="143">
                  <c:v>67</c:v>
                </c:pt>
                <c:pt idx="144">
                  <c:v>68</c:v>
                </c:pt>
                <c:pt idx="145">
                  <c:v>68</c:v>
                </c:pt>
                <c:pt idx="146">
                  <c:v>68</c:v>
                </c:pt>
                <c:pt idx="147">
                  <c:v>68</c:v>
                </c:pt>
                <c:pt idx="148">
                  <c:v>68</c:v>
                </c:pt>
                <c:pt idx="149">
                  <c:v>68</c:v>
                </c:pt>
                <c:pt idx="150">
                  <c:v>68</c:v>
                </c:pt>
                <c:pt idx="151">
                  <c:v>68</c:v>
                </c:pt>
                <c:pt idx="152">
                  <c:v>68</c:v>
                </c:pt>
                <c:pt idx="153">
                  <c:v>68</c:v>
                </c:pt>
                <c:pt idx="154">
                  <c:v>68</c:v>
                </c:pt>
                <c:pt idx="155">
                  <c:v>68</c:v>
                </c:pt>
                <c:pt idx="156">
                  <c:v>68</c:v>
                </c:pt>
                <c:pt idx="157">
                  <c:v>68</c:v>
                </c:pt>
                <c:pt idx="158">
                  <c:v>68</c:v>
                </c:pt>
                <c:pt idx="159">
                  <c:v>68</c:v>
                </c:pt>
                <c:pt idx="160">
                  <c:v>68</c:v>
                </c:pt>
                <c:pt idx="161">
                  <c:v>69</c:v>
                </c:pt>
                <c:pt idx="162">
                  <c:v>70</c:v>
                </c:pt>
                <c:pt idx="163">
                  <c:v>70</c:v>
                </c:pt>
                <c:pt idx="164">
                  <c:v>70</c:v>
                </c:pt>
                <c:pt idx="165">
                  <c:v>70</c:v>
                </c:pt>
                <c:pt idx="166">
                  <c:v>70</c:v>
                </c:pt>
                <c:pt idx="167">
                  <c:v>70</c:v>
                </c:pt>
                <c:pt idx="168">
                  <c:v>70</c:v>
                </c:pt>
                <c:pt idx="169">
                  <c:v>70</c:v>
                </c:pt>
                <c:pt idx="170">
                  <c:v>71</c:v>
                </c:pt>
                <c:pt idx="171">
                  <c:v>72</c:v>
                </c:pt>
                <c:pt idx="172">
                  <c:v>72</c:v>
                </c:pt>
                <c:pt idx="173">
                  <c:v>72</c:v>
                </c:pt>
                <c:pt idx="174">
                  <c:v>72</c:v>
                </c:pt>
                <c:pt idx="175">
                  <c:v>72</c:v>
                </c:pt>
                <c:pt idx="176">
                  <c:v>72</c:v>
                </c:pt>
                <c:pt idx="177">
                  <c:v>72</c:v>
                </c:pt>
                <c:pt idx="178">
                  <c:v>72</c:v>
                </c:pt>
                <c:pt idx="179">
                  <c:v>72</c:v>
                </c:pt>
                <c:pt idx="180">
                  <c:v>72</c:v>
                </c:pt>
                <c:pt idx="181">
                  <c:v>72</c:v>
                </c:pt>
                <c:pt idx="182">
                  <c:v>72</c:v>
                </c:pt>
                <c:pt idx="183">
                  <c:v>72</c:v>
                </c:pt>
                <c:pt idx="184">
                  <c:v>72</c:v>
                </c:pt>
                <c:pt idx="185">
                  <c:v>72</c:v>
                </c:pt>
                <c:pt idx="186">
                  <c:v>72</c:v>
                </c:pt>
                <c:pt idx="187">
                  <c:v>72</c:v>
                </c:pt>
                <c:pt idx="188">
                  <c:v>73</c:v>
                </c:pt>
                <c:pt idx="189">
                  <c:v>74</c:v>
                </c:pt>
                <c:pt idx="190">
                  <c:v>75</c:v>
                </c:pt>
                <c:pt idx="191">
                  <c:v>76</c:v>
                </c:pt>
                <c:pt idx="192">
                  <c:v>77</c:v>
                </c:pt>
                <c:pt idx="193">
                  <c:v>78</c:v>
                </c:pt>
                <c:pt idx="194">
                  <c:v>79</c:v>
                </c:pt>
                <c:pt idx="195">
                  <c:v>80</c:v>
                </c:pt>
                <c:pt idx="196">
                  <c:v>81</c:v>
                </c:pt>
                <c:pt idx="197">
                  <c:v>82</c:v>
                </c:pt>
                <c:pt idx="198">
                  <c:v>83</c:v>
                </c:pt>
                <c:pt idx="199">
                  <c:v>84</c:v>
                </c:pt>
                <c:pt idx="200">
                  <c:v>85</c:v>
                </c:pt>
                <c:pt idx="201">
                  <c:v>86</c:v>
                </c:pt>
                <c:pt idx="202">
                  <c:v>87</c:v>
                </c:pt>
                <c:pt idx="203">
                  <c:v>88</c:v>
                </c:pt>
                <c:pt idx="204">
                  <c:v>89</c:v>
                </c:pt>
                <c:pt idx="205">
                  <c:v>90</c:v>
                </c:pt>
                <c:pt idx="206">
                  <c:v>91</c:v>
                </c:pt>
                <c:pt idx="207">
                  <c:v>92</c:v>
                </c:pt>
                <c:pt idx="208">
                  <c:v>92</c:v>
                </c:pt>
                <c:pt idx="209">
                  <c:v>92</c:v>
                </c:pt>
                <c:pt idx="210">
                  <c:v>92</c:v>
                </c:pt>
                <c:pt idx="211">
                  <c:v>92</c:v>
                </c:pt>
                <c:pt idx="212">
                  <c:v>92</c:v>
                </c:pt>
                <c:pt idx="213">
                  <c:v>92</c:v>
                </c:pt>
                <c:pt idx="214">
                  <c:v>92</c:v>
                </c:pt>
                <c:pt idx="215">
                  <c:v>93</c:v>
                </c:pt>
                <c:pt idx="216">
                  <c:v>94</c:v>
                </c:pt>
                <c:pt idx="217">
                  <c:v>95</c:v>
                </c:pt>
                <c:pt idx="218">
                  <c:v>96</c:v>
                </c:pt>
                <c:pt idx="219">
                  <c:v>96</c:v>
                </c:pt>
                <c:pt idx="220">
                  <c:v>96</c:v>
                </c:pt>
                <c:pt idx="221">
                  <c:v>96</c:v>
                </c:pt>
                <c:pt idx="222">
                  <c:v>96</c:v>
                </c:pt>
                <c:pt idx="223">
                  <c:v>96</c:v>
                </c:pt>
                <c:pt idx="224">
                  <c:v>97</c:v>
                </c:pt>
                <c:pt idx="225">
                  <c:v>98</c:v>
                </c:pt>
                <c:pt idx="226">
                  <c:v>98</c:v>
                </c:pt>
                <c:pt idx="227">
                  <c:v>98</c:v>
                </c:pt>
                <c:pt idx="228">
                  <c:v>98</c:v>
                </c:pt>
                <c:pt idx="229">
                  <c:v>98</c:v>
                </c:pt>
                <c:pt idx="230">
                  <c:v>98</c:v>
                </c:pt>
                <c:pt idx="231">
                  <c:v>98</c:v>
                </c:pt>
                <c:pt idx="232">
                  <c:v>98</c:v>
                </c:pt>
                <c:pt idx="233">
                  <c:v>98</c:v>
                </c:pt>
                <c:pt idx="234">
                  <c:v>98</c:v>
                </c:pt>
                <c:pt idx="235">
                  <c:v>98</c:v>
                </c:pt>
                <c:pt idx="236">
                  <c:v>98</c:v>
                </c:pt>
                <c:pt idx="237">
                  <c:v>98</c:v>
                </c:pt>
                <c:pt idx="238">
                  <c:v>98</c:v>
                </c:pt>
                <c:pt idx="239">
                  <c:v>98</c:v>
                </c:pt>
                <c:pt idx="240">
                  <c:v>98</c:v>
                </c:pt>
                <c:pt idx="241">
                  <c:v>98</c:v>
                </c:pt>
                <c:pt idx="242">
                  <c:v>99</c:v>
                </c:pt>
                <c:pt idx="243">
                  <c:v>100</c:v>
                </c:pt>
                <c:pt idx="244">
                  <c:v>100</c:v>
                </c:pt>
                <c:pt idx="245">
                  <c:v>100</c:v>
                </c:pt>
                <c:pt idx="246">
                  <c:v>100</c:v>
                </c:pt>
                <c:pt idx="247">
                  <c:v>100</c:v>
                </c:pt>
                <c:pt idx="248">
                  <c:v>100</c:v>
                </c:pt>
                <c:pt idx="249">
                  <c:v>100</c:v>
                </c:pt>
                <c:pt idx="250">
                  <c:v>100</c:v>
                </c:pt>
                <c:pt idx="251">
                  <c:v>101</c:v>
                </c:pt>
                <c:pt idx="252">
                  <c:v>102</c:v>
                </c:pt>
                <c:pt idx="253">
                  <c:v>102</c:v>
                </c:pt>
                <c:pt idx="254">
                  <c:v>102</c:v>
                </c:pt>
                <c:pt idx="255">
                  <c:v>102</c:v>
                </c:pt>
                <c:pt idx="256">
                  <c:v>102</c:v>
                </c:pt>
                <c:pt idx="257">
                  <c:v>102</c:v>
                </c:pt>
                <c:pt idx="258">
                  <c:v>102</c:v>
                </c:pt>
                <c:pt idx="259">
                  <c:v>102</c:v>
                </c:pt>
                <c:pt idx="260">
                  <c:v>102</c:v>
                </c:pt>
                <c:pt idx="261">
                  <c:v>102</c:v>
                </c:pt>
                <c:pt idx="262">
                  <c:v>102</c:v>
                </c:pt>
                <c:pt idx="263">
                  <c:v>102</c:v>
                </c:pt>
                <c:pt idx="264">
                  <c:v>102</c:v>
                </c:pt>
                <c:pt idx="265">
                  <c:v>102</c:v>
                </c:pt>
                <c:pt idx="266">
                  <c:v>102</c:v>
                </c:pt>
                <c:pt idx="267">
                  <c:v>102</c:v>
                </c:pt>
                <c:pt idx="268">
                  <c:v>102</c:v>
                </c:pt>
                <c:pt idx="269">
                  <c:v>103</c:v>
                </c:pt>
                <c:pt idx="270">
                  <c:v>104</c:v>
                </c:pt>
                <c:pt idx="271">
                  <c:v>105</c:v>
                </c:pt>
                <c:pt idx="272">
                  <c:v>106</c:v>
                </c:pt>
                <c:pt idx="273">
                  <c:v>107</c:v>
                </c:pt>
                <c:pt idx="274">
                  <c:v>108</c:v>
                </c:pt>
                <c:pt idx="275">
                  <c:v>109</c:v>
                </c:pt>
                <c:pt idx="276">
                  <c:v>110</c:v>
                </c:pt>
                <c:pt idx="277">
                  <c:v>111</c:v>
                </c:pt>
                <c:pt idx="278">
                  <c:v>112</c:v>
                </c:pt>
                <c:pt idx="279">
                  <c:v>113</c:v>
                </c:pt>
                <c:pt idx="280">
                  <c:v>114</c:v>
                </c:pt>
                <c:pt idx="281">
                  <c:v>115</c:v>
                </c:pt>
                <c:pt idx="282">
                  <c:v>116</c:v>
                </c:pt>
                <c:pt idx="283">
                  <c:v>117</c:v>
                </c:pt>
                <c:pt idx="284">
                  <c:v>118</c:v>
                </c:pt>
                <c:pt idx="285">
                  <c:v>118</c:v>
                </c:pt>
                <c:pt idx="286">
                  <c:v>118</c:v>
                </c:pt>
                <c:pt idx="287">
                  <c:v>118</c:v>
                </c:pt>
                <c:pt idx="288">
                  <c:v>118</c:v>
                </c:pt>
                <c:pt idx="289">
                  <c:v>118</c:v>
                </c:pt>
                <c:pt idx="290">
                  <c:v>118</c:v>
                </c:pt>
                <c:pt idx="291">
                  <c:v>118</c:v>
                </c:pt>
                <c:pt idx="292">
                  <c:v>118</c:v>
                </c:pt>
                <c:pt idx="293">
                  <c:v>118</c:v>
                </c:pt>
                <c:pt idx="294">
                  <c:v>118</c:v>
                </c:pt>
                <c:pt idx="295">
                  <c:v>118</c:v>
                </c:pt>
                <c:pt idx="296">
                  <c:v>119</c:v>
                </c:pt>
                <c:pt idx="297">
                  <c:v>120</c:v>
                </c:pt>
                <c:pt idx="298">
                  <c:v>121</c:v>
                </c:pt>
                <c:pt idx="299">
                  <c:v>122</c:v>
                </c:pt>
                <c:pt idx="300">
                  <c:v>123</c:v>
                </c:pt>
                <c:pt idx="301">
                  <c:v>124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65</c:v>
                </c:pt>
                <c:pt idx="306">
                  <c:v>66</c:v>
                </c:pt>
                <c:pt idx="307">
                  <c:v>66</c:v>
                </c:pt>
                <c:pt idx="308">
                  <c:v>66</c:v>
                </c:pt>
                <c:pt idx="309">
                  <c:v>66</c:v>
                </c:pt>
                <c:pt idx="310">
                  <c:v>66</c:v>
                </c:pt>
                <c:pt idx="311">
                  <c:v>66</c:v>
                </c:pt>
                <c:pt idx="312">
                  <c:v>66</c:v>
                </c:pt>
                <c:pt idx="313">
                  <c:v>66</c:v>
                </c:pt>
                <c:pt idx="314">
                  <c:v>66</c:v>
                </c:pt>
                <c:pt idx="315">
                  <c:v>66</c:v>
                </c:pt>
                <c:pt idx="316">
                  <c:v>66</c:v>
                </c:pt>
                <c:pt idx="317">
                  <c:v>66</c:v>
                </c:pt>
                <c:pt idx="318">
                  <c:v>66</c:v>
                </c:pt>
                <c:pt idx="319">
                  <c:v>66</c:v>
                </c:pt>
                <c:pt idx="320">
                  <c:v>66</c:v>
                </c:pt>
                <c:pt idx="321">
                  <c:v>66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68</c:v>
                </c:pt>
                <c:pt idx="326">
                  <c:v>68</c:v>
                </c:pt>
                <c:pt idx="327">
                  <c:v>68</c:v>
                </c:pt>
                <c:pt idx="328">
                  <c:v>68</c:v>
                </c:pt>
                <c:pt idx="329">
                  <c:v>68</c:v>
                </c:pt>
                <c:pt idx="330">
                  <c:v>68</c:v>
                </c:pt>
                <c:pt idx="331">
                  <c:v>68</c:v>
                </c:pt>
                <c:pt idx="332">
                  <c:v>69</c:v>
                </c:pt>
                <c:pt idx="333">
                  <c:v>70</c:v>
                </c:pt>
                <c:pt idx="334">
                  <c:v>70</c:v>
                </c:pt>
                <c:pt idx="335">
                  <c:v>70</c:v>
                </c:pt>
                <c:pt idx="336">
                  <c:v>70</c:v>
                </c:pt>
                <c:pt idx="337">
                  <c:v>70</c:v>
                </c:pt>
                <c:pt idx="338">
                  <c:v>70</c:v>
                </c:pt>
                <c:pt idx="339">
                  <c:v>70</c:v>
                </c:pt>
                <c:pt idx="340">
                  <c:v>70</c:v>
                </c:pt>
                <c:pt idx="341">
                  <c:v>70</c:v>
                </c:pt>
                <c:pt idx="342">
                  <c:v>70</c:v>
                </c:pt>
                <c:pt idx="343">
                  <c:v>70</c:v>
                </c:pt>
                <c:pt idx="344">
                  <c:v>70</c:v>
                </c:pt>
                <c:pt idx="345">
                  <c:v>70</c:v>
                </c:pt>
                <c:pt idx="346">
                  <c:v>70</c:v>
                </c:pt>
                <c:pt idx="347">
                  <c:v>70</c:v>
                </c:pt>
                <c:pt idx="348">
                  <c:v>70</c:v>
                </c:pt>
                <c:pt idx="349">
                  <c:v>70</c:v>
                </c:pt>
                <c:pt idx="350">
                  <c:v>71</c:v>
                </c:pt>
                <c:pt idx="351">
                  <c:v>72</c:v>
                </c:pt>
                <c:pt idx="352">
                  <c:v>72</c:v>
                </c:pt>
                <c:pt idx="353">
                  <c:v>72</c:v>
                </c:pt>
                <c:pt idx="354">
                  <c:v>72</c:v>
                </c:pt>
                <c:pt idx="355">
                  <c:v>72</c:v>
                </c:pt>
                <c:pt idx="356">
                  <c:v>72</c:v>
                </c:pt>
                <c:pt idx="357">
                  <c:v>72</c:v>
                </c:pt>
                <c:pt idx="358">
                  <c:v>72</c:v>
                </c:pt>
                <c:pt idx="359">
                  <c:v>73</c:v>
                </c:pt>
                <c:pt idx="360">
                  <c:v>74</c:v>
                </c:pt>
                <c:pt idx="361">
                  <c:v>75</c:v>
                </c:pt>
                <c:pt idx="362">
                  <c:v>76</c:v>
                </c:pt>
                <c:pt idx="363">
                  <c:v>77</c:v>
                </c:pt>
                <c:pt idx="364">
                  <c:v>78</c:v>
                </c:pt>
                <c:pt idx="365">
                  <c:v>79</c:v>
                </c:pt>
                <c:pt idx="366">
                  <c:v>80</c:v>
                </c:pt>
                <c:pt idx="367">
                  <c:v>81</c:v>
                </c:pt>
                <c:pt idx="368">
                  <c:v>125</c:v>
                </c:pt>
                <c:pt idx="369">
                  <c:v>126</c:v>
                </c:pt>
                <c:pt idx="370">
                  <c:v>127</c:v>
                </c:pt>
                <c:pt idx="371">
                  <c:v>128</c:v>
                </c:pt>
                <c:pt idx="372">
                  <c:v>128</c:v>
                </c:pt>
                <c:pt idx="373">
                  <c:v>128</c:v>
                </c:pt>
                <c:pt idx="374">
                  <c:v>128</c:v>
                </c:pt>
                <c:pt idx="375">
                  <c:v>128</c:v>
                </c:pt>
                <c:pt idx="376">
                  <c:v>128</c:v>
                </c:pt>
                <c:pt idx="377">
                  <c:v>129</c:v>
                </c:pt>
                <c:pt idx="378">
                  <c:v>130</c:v>
                </c:pt>
                <c:pt idx="379">
                  <c:v>131</c:v>
                </c:pt>
                <c:pt idx="380">
                  <c:v>132</c:v>
                </c:pt>
                <c:pt idx="381">
                  <c:v>133</c:v>
                </c:pt>
                <c:pt idx="382">
                  <c:v>134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65</c:v>
                </c:pt>
                <c:pt idx="387">
                  <c:v>66</c:v>
                </c:pt>
                <c:pt idx="388">
                  <c:v>66</c:v>
                </c:pt>
                <c:pt idx="389">
                  <c:v>66</c:v>
                </c:pt>
                <c:pt idx="390">
                  <c:v>66</c:v>
                </c:pt>
                <c:pt idx="391">
                  <c:v>66</c:v>
                </c:pt>
                <c:pt idx="392">
                  <c:v>66</c:v>
                </c:pt>
                <c:pt idx="393">
                  <c:v>66</c:v>
                </c:pt>
                <c:pt idx="394">
                  <c:v>66</c:v>
                </c:pt>
                <c:pt idx="395">
                  <c:v>66</c:v>
                </c:pt>
                <c:pt idx="396">
                  <c:v>66</c:v>
                </c:pt>
                <c:pt idx="397">
                  <c:v>66</c:v>
                </c:pt>
                <c:pt idx="398">
                  <c:v>66</c:v>
                </c:pt>
                <c:pt idx="399">
                  <c:v>66</c:v>
                </c:pt>
                <c:pt idx="400">
                  <c:v>66</c:v>
                </c:pt>
                <c:pt idx="401">
                  <c:v>66</c:v>
                </c:pt>
                <c:pt idx="402">
                  <c:v>66</c:v>
                </c:pt>
                <c:pt idx="403">
                  <c:v>66</c:v>
                </c:pt>
                <c:pt idx="404">
                  <c:v>67</c:v>
                </c:pt>
                <c:pt idx="405">
                  <c:v>68</c:v>
                </c:pt>
                <c:pt idx="406">
                  <c:v>68</c:v>
                </c:pt>
                <c:pt idx="407">
                  <c:v>68</c:v>
                </c:pt>
                <c:pt idx="408">
                  <c:v>68</c:v>
                </c:pt>
                <c:pt idx="409">
                  <c:v>68</c:v>
                </c:pt>
                <c:pt idx="410">
                  <c:v>68</c:v>
                </c:pt>
                <c:pt idx="411">
                  <c:v>68</c:v>
                </c:pt>
                <c:pt idx="412">
                  <c:v>68</c:v>
                </c:pt>
                <c:pt idx="413">
                  <c:v>69</c:v>
                </c:pt>
                <c:pt idx="414">
                  <c:v>70</c:v>
                </c:pt>
                <c:pt idx="415">
                  <c:v>70</c:v>
                </c:pt>
                <c:pt idx="416">
                  <c:v>70</c:v>
                </c:pt>
                <c:pt idx="417">
                  <c:v>70</c:v>
                </c:pt>
                <c:pt idx="418">
                  <c:v>70</c:v>
                </c:pt>
                <c:pt idx="419">
                  <c:v>70</c:v>
                </c:pt>
                <c:pt idx="420">
                  <c:v>70</c:v>
                </c:pt>
                <c:pt idx="421">
                  <c:v>70</c:v>
                </c:pt>
                <c:pt idx="422">
                  <c:v>70</c:v>
                </c:pt>
                <c:pt idx="423">
                  <c:v>70</c:v>
                </c:pt>
                <c:pt idx="424">
                  <c:v>70</c:v>
                </c:pt>
                <c:pt idx="425">
                  <c:v>70</c:v>
                </c:pt>
                <c:pt idx="426">
                  <c:v>70</c:v>
                </c:pt>
                <c:pt idx="427">
                  <c:v>70</c:v>
                </c:pt>
                <c:pt idx="428">
                  <c:v>70</c:v>
                </c:pt>
                <c:pt idx="429">
                  <c:v>70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72</c:v>
                </c:pt>
                <c:pt idx="434">
                  <c:v>72</c:v>
                </c:pt>
                <c:pt idx="435">
                  <c:v>72</c:v>
                </c:pt>
                <c:pt idx="436">
                  <c:v>72</c:v>
                </c:pt>
                <c:pt idx="437">
                  <c:v>72</c:v>
                </c:pt>
                <c:pt idx="438">
                  <c:v>72</c:v>
                </c:pt>
                <c:pt idx="439">
                  <c:v>72</c:v>
                </c:pt>
                <c:pt idx="440">
                  <c:v>73</c:v>
                </c:pt>
                <c:pt idx="441">
                  <c:v>74</c:v>
                </c:pt>
                <c:pt idx="442">
                  <c:v>75</c:v>
                </c:pt>
                <c:pt idx="443">
                  <c:v>76</c:v>
                </c:pt>
                <c:pt idx="444">
                  <c:v>77</c:v>
                </c:pt>
                <c:pt idx="445">
                  <c:v>78</c:v>
                </c:pt>
                <c:pt idx="446">
                  <c:v>79</c:v>
                </c:pt>
                <c:pt idx="447">
                  <c:v>80</c:v>
                </c:pt>
                <c:pt idx="448">
                  <c:v>81</c:v>
                </c:pt>
                <c:pt idx="449">
                  <c:v>125</c:v>
                </c:pt>
                <c:pt idx="450">
                  <c:v>126</c:v>
                </c:pt>
                <c:pt idx="451">
                  <c:v>127</c:v>
                </c:pt>
                <c:pt idx="452">
                  <c:v>128</c:v>
                </c:pt>
                <c:pt idx="453">
                  <c:v>128</c:v>
                </c:pt>
                <c:pt idx="454">
                  <c:v>128</c:v>
                </c:pt>
                <c:pt idx="455">
                  <c:v>128</c:v>
                </c:pt>
                <c:pt idx="456">
                  <c:v>128</c:v>
                </c:pt>
                <c:pt idx="457">
                  <c:v>128</c:v>
                </c:pt>
                <c:pt idx="458">
                  <c:v>129</c:v>
                </c:pt>
                <c:pt idx="459">
                  <c:v>130</c:v>
                </c:pt>
                <c:pt idx="460">
                  <c:v>131</c:v>
                </c:pt>
                <c:pt idx="461">
                  <c:v>132</c:v>
                </c:pt>
                <c:pt idx="462">
                  <c:v>133</c:v>
                </c:pt>
                <c:pt idx="463">
                  <c:v>134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65</c:v>
                </c:pt>
                <c:pt idx="468">
                  <c:v>66</c:v>
                </c:pt>
                <c:pt idx="469">
                  <c:v>66</c:v>
                </c:pt>
                <c:pt idx="470">
                  <c:v>66</c:v>
                </c:pt>
                <c:pt idx="471">
                  <c:v>66</c:v>
                </c:pt>
                <c:pt idx="472">
                  <c:v>66</c:v>
                </c:pt>
                <c:pt idx="473">
                  <c:v>66</c:v>
                </c:pt>
                <c:pt idx="474">
                  <c:v>66</c:v>
                </c:pt>
                <c:pt idx="475">
                  <c:v>66</c:v>
                </c:pt>
                <c:pt idx="476">
                  <c:v>66</c:v>
                </c:pt>
                <c:pt idx="477">
                  <c:v>66</c:v>
                </c:pt>
                <c:pt idx="478">
                  <c:v>66</c:v>
                </c:pt>
                <c:pt idx="479">
                  <c:v>66</c:v>
                </c:pt>
                <c:pt idx="480">
                  <c:v>66</c:v>
                </c:pt>
                <c:pt idx="481">
                  <c:v>66</c:v>
                </c:pt>
                <c:pt idx="482">
                  <c:v>66</c:v>
                </c:pt>
                <c:pt idx="483">
                  <c:v>66</c:v>
                </c:pt>
                <c:pt idx="484">
                  <c:v>66</c:v>
                </c:pt>
                <c:pt idx="485">
                  <c:v>67</c:v>
                </c:pt>
                <c:pt idx="486">
                  <c:v>68</c:v>
                </c:pt>
                <c:pt idx="487">
                  <c:v>68</c:v>
                </c:pt>
                <c:pt idx="488">
                  <c:v>68</c:v>
                </c:pt>
                <c:pt idx="489">
                  <c:v>68</c:v>
                </c:pt>
                <c:pt idx="490">
                  <c:v>68</c:v>
                </c:pt>
                <c:pt idx="491">
                  <c:v>68</c:v>
                </c:pt>
                <c:pt idx="492">
                  <c:v>68</c:v>
                </c:pt>
                <c:pt idx="493">
                  <c:v>68</c:v>
                </c:pt>
                <c:pt idx="494">
                  <c:v>69</c:v>
                </c:pt>
                <c:pt idx="495">
                  <c:v>70</c:v>
                </c:pt>
                <c:pt idx="496">
                  <c:v>70</c:v>
                </c:pt>
                <c:pt idx="497">
                  <c:v>70</c:v>
                </c:pt>
                <c:pt idx="498">
                  <c:v>70</c:v>
                </c:pt>
                <c:pt idx="499">
                  <c:v>70</c:v>
                </c:pt>
                <c:pt idx="500">
                  <c:v>70</c:v>
                </c:pt>
                <c:pt idx="501">
                  <c:v>70</c:v>
                </c:pt>
                <c:pt idx="502">
                  <c:v>70</c:v>
                </c:pt>
                <c:pt idx="503">
                  <c:v>70</c:v>
                </c:pt>
                <c:pt idx="504">
                  <c:v>70</c:v>
                </c:pt>
                <c:pt idx="505">
                  <c:v>70</c:v>
                </c:pt>
                <c:pt idx="506">
                  <c:v>70</c:v>
                </c:pt>
                <c:pt idx="507">
                  <c:v>70</c:v>
                </c:pt>
                <c:pt idx="508">
                  <c:v>70</c:v>
                </c:pt>
                <c:pt idx="509">
                  <c:v>70</c:v>
                </c:pt>
                <c:pt idx="510">
                  <c:v>70</c:v>
                </c:pt>
                <c:pt idx="511">
                  <c:v>70</c:v>
                </c:pt>
                <c:pt idx="512">
                  <c:v>71</c:v>
                </c:pt>
                <c:pt idx="513">
                  <c:v>72</c:v>
                </c:pt>
                <c:pt idx="514">
                  <c:v>72</c:v>
                </c:pt>
                <c:pt idx="515">
                  <c:v>72</c:v>
                </c:pt>
                <c:pt idx="516">
                  <c:v>72</c:v>
                </c:pt>
                <c:pt idx="517">
                  <c:v>72</c:v>
                </c:pt>
                <c:pt idx="518">
                  <c:v>72</c:v>
                </c:pt>
                <c:pt idx="519">
                  <c:v>72</c:v>
                </c:pt>
                <c:pt idx="520">
                  <c:v>72</c:v>
                </c:pt>
                <c:pt idx="521">
                  <c:v>73</c:v>
                </c:pt>
                <c:pt idx="522">
                  <c:v>74</c:v>
                </c:pt>
                <c:pt idx="523">
                  <c:v>75</c:v>
                </c:pt>
                <c:pt idx="524">
                  <c:v>76</c:v>
                </c:pt>
                <c:pt idx="525">
                  <c:v>77</c:v>
                </c:pt>
                <c:pt idx="526">
                  <c:v>78</c:v>
                </c:pt>
                <c:pt idx="527">
                  <c:v>79</c:v>
                </c:pt>
                <c:pt idx="528">
                  <c:v>80</c:v>
                </c:pt>
                <c:pt idx="529">
                  <c:v>81</c:v>
                </c:pt>
                <c:pt idx="530">
                  <c:v>125</c:v>
                </c:pt>
                <c:pt idx="531">
                  <c:v>126</c:v>
                </c:pt>
                <c:pt idx="532">
                  <c:v>127</c:v>
                </c:pt>
                <c:pt idx="533">
                  <c:v>128</c:v>
                </c:pt>
                <c:pt idx="534">
                  <c:v>128</c:v>
                </c:pt>
                <c:pt idx="535">
                  <c:v>128</c:v>
                </c:pt>
                <c:pt idx="536">
                  <c:v>128</c:v>
                </c:pt>
                <c:pt idx="537">
                  <c:v>128</c:v>
                </c:pt>
                <c:pt idx="538">
                  <c:v>128</c:v>
                </c:pt>
                <c:pt idx="539">
                  <c:v>129</c:v>
                </c:pt>
                <c:pt idx="540">
                  <c:v>130</c:v>
                </c:pt>
                <c:pt idx="541">
                  <c:v>131</c:v>
                </c:pt>
                <c:pt idx="542">
                  <c:v>132</c:v>
                </c:pt>
                <c:pt idx="543">
                  <c:v>133</c:v>
                </c:pt>
                <c:pt idx="544">
                  <c:v>134</c:v>
                </c:pt>
                <c:pt idx="545">
                  <c:v>64</c:v>
                </c:pt>
                <c:pt idx="546">
                  <c:v>64</c:v>
                </c:pt>
                <c:pt idx="547">
                  <c:v>64</c:v>
                </c:pt>
                <c:pt idx="548">
                  <c:v>65</c:v>
                </c:pt>
                <c:pt idx="549">
                  <c:v>66</c:v>
                </c:pt>
                <c:pt idx="550">
                  <c:v>66</c:v>
                </c:pt>
                <c:pt idx="551">
                  <c:v>66</c:v>
                </c:pt>
                <c:pt idx="552">
                  <c:v>66</c:v>
                </c:pt>
                <c:pt idx="553">
                  <c:v>66</c:v>
                </c:pt>
                <c:pt idx="554">
                  <c:v>66</c:v>
                </c:pt>
                <c:pt idx="555">
                  <c:v>66</c:v>
                </c:pt>
                <c:pt idx="556">
                  <c:v>66</c:v>
                </c:pt>
                <c:pt idx="557">
                  <c:v>66</c:v>
                </c:pt>
                <c:pt idx="558">
                  <c:v>66</c:v>
                </c:pt>
                <c:pt idx="559">
                  <c:v>66</c:v>
                </c:pt>
                <c:pt idx="560">
                  <c:v>66</c:v>
                </c:pt>
                <c:pt idx="561">
                  <c:v>66</c:v>
                </c:pt>
                <c:pt idx="562">
                  <c:v>66</c:v>
                </c:pt>
                <c:pt idx="563">
                  <c:v>66</c:v>
                </c:pt>
                <c:pt idx="564">
                  <c:v>66</c:v>
                </c:pt>
                <c:pt idx="565">
                  <c:v>66</c:v>
                </c:pt>
                <c:pt idx="566">
                  <c:v>67</c:v>
                </c:pt>
                <c:pt idx="567">
                  <c:v>68</c:v>
                </c:pt>
                <c:pt idx="568">
                  <c:v>68</c:v>
                </c:pt>
                <c:pt idx="569">
                  <c:v>68</c:v>
                </c:pt>
                <c:pt idx="570">
                  <c:v>68</c:v>
                </c:pt>
                <c:pt idx="571">
                  <c:v>68</c:v>
                </c:pt>
                <c:pt idx="572">
                  <c:v>68</c:v>
                </c:pt>
                <c:pt idx="573">
                  <c:v>68</c:v>
                </c:pt>
                <c:pt idx="574">
                  <c:v>68</c:v>
                </c:pt>
                <c:pt idx="575">
                  <c:v>69</c:v>
                </c:pt>
                <c:pt idx="576">
                  <c:v>70</c:v>
                </c:pt>
                <c:pt idx="577">
                  <c:v>70</c:v>
                </c:pt>
                <c:pt idx="578">
                  <c:v>70</c:v>
                </c:pt>
                <c:pt idx="579">
                  <c:v>70</c:v>
                </c:pt>
                <c:pt idx="580">
                  <c:v>70</c:v>
                </c:pt>
                <c:pt idx="581">
                  <c:v>70</c:v>
                </c:pt>
                <c:pt idx="582">
                  <c:v>70</c:v>
                </c:pt>
                <c:pt idx="583">
                  <c:v>70</c:v>
                </c:pt>
                <c:pt idx="584">
                  <c:v>70</c:v>
                </c:pt>
                <c:pt idx="585">
                  <c:v>70</c:v>
                </c:pt>
                <c:pt idx="586">
                  <c:v>70</c:v>
                </c:pt>
                <c:pt idx="587">
                  <c:v>70</c:v>
                </c:pt>
                <c:pt idx="588">
                  <c:v>70</c:v>
                </c:pt>
                <c:pt idx="589">
                  <c:v>70</c:v>
                </c:pt>
                <c:pt idx="590">
                  <c:v>70</c:v>
                </c:pt>
                <c:pt idx="591">
                  <c:v>70</c:v>
                </c:pt>
                <c:pt idx="592">
                  <c:v>70</c:v>
                </c:pt>
                <c:pt idx="593">
                  <c:v>71</c:v>
                </c:pt>
                <c:pt idx="594">
                  <c:v>72</c:v>
                </c:pt>
                <c:pt idx="595">
                  <c:v>72</c:v>
                </c:pt>
                <c:pt idx="596">
                  <c:v>72</c:v>
                </c:pt>
                <c:pt idx="597">
                  <c:v>72</c:v>
                </c:pt>
                <c:pt idx="598">
                  <c:v>72</c:v>
                </c:pt>
                <c:pt idx="599">
                  <c:v>72</c:v>
                </c:pt>
                <c:pt idx="600">
                  <c:v>72</c:v>
                </c:pt>
                <c:pt idx="601">
                  <c:v>72</c:v>
                </c:pt>
                <c:pt idx="602">
                  <c:v>73</c:v>
                </c:pt>
                <c:pt idx="603">
                  <c:v>74</c:v>
                </c:pt>
                <c:pt idx="604">
                  <c:v>75</c:v>
                </c:pt>
                <c:pt idx="605">
                  <c:v>76</c:v>
                </c:pt>
                <c:pt idx="606">
                  <c:v>77</c:v>
                </c:pt>
                <c:pt idx="607">
                  <c:v>78</c:v>
                </c:pt>
                <c:pt idx="608">
                  <c:v>79</c:v>
                </c:pt>
                <c:pt idx="609">
                  <c:v>80</c:v>
                </c:pt>
                <c:pt idx="610">
                  <c:v>81</c:v>
                </c:pt>
                <c:pt idx="611">
                  <c:v>125</c:v>
                </c:pt>
                <c:pt idx="612">
                  <c:v>126</c:v>
                </c:pt>
                <c:pt idx="613">
                  <c:v>127</c:v>
                </c:pt>
                <c:pt idx="614">
                  <c:v>128</c:v>
                </c:pt>
                <c:pt idx="615">
                  <c:v>128</c:v>
                </c:pt>
                <c:pt idx="616">
                  <c:v>128</c:v>
                </c:pt>
                <c:pt idx="617">
                  <c:v>128</c:v>
                </c:pt>
                <c:pt idx="618">
                  <c:v>128</c:v>
                </c:pt>
                <c:pt idx="619">
                  <c:v>128</c:v>
                </c:pt>
                <c:pt idx="620">
                  <c:v>129</c:v>
                </c:pt>
                <c:pt idx="621">
                  <c:v>130</c:v>
                </c:pt>
                <c:pt idx="622">
                  <c:v>131</c:v>
                </c:pt>
                <c:pt idx="623">
                  <c:v>132</c:v>
                </c:pt>
                <c:pt idx="624">
                  <c:v>133</c:v>
                </c:pt>
                <c:pt idx="625">
                  <c:v>134</c:v>
                </c:pt>
                <c:pt idx="626">
                  <c:v>64</c:v>
                </c:pt>
                <c:pt idx="627">
                  <c:v>64</c:v>
                </c:pt>
                <c:pt idx="628">
                  <c:v>64</c:v>
                </c:pt>
                <c:pt idx="629">
                  <c:v>65</c:v>
                </c:pt>
                <c:pt idx="630">
                  <c:v>66</c:v>
                </c:pt>
                <c:pt idx="631">
                  <c:v>66</c:v>
                </c:pt>
                <c:pt idx="632">
                  <c:v>66</c:v>
                </c:pt>
                <c:pt idx="633">
                  <c:v>66</c:v>
                </c:pt>
                <c:pt idx="634">
                  <c:v>66</c:v>
                </c:pt>
                <c:pt idx="635">
                  <c:v>66</c:v>
                </c:pt>
                <c:pt idx="636">
                  <c:v>66</c:v>
                </c:pt>
                <c:pt idx="637">
                  <c:v>66</c:v>
                </c:pt>
                <c:pt idx="638">
                  <c:v>66</c:v>
                </c:pt>
                <c:pt idx="639">
                  <c:v>66</c:v>
                </c:pt>
                <c:pt idx="640">
                  <c:v>66</c:v>
                </c:pt>
                <c:pt idx="641">
                  <c:v>66</c:v>
                </c:pt>
                <c:pt idx="642">
                  <c:v>66</c:v>
                </c:pt>
                <c:pt idx="643">
                  <c:v>66</c:v>
                </c:pt>
                <c:pt idx="644">
                  <c:v>66</c:v>
                </c:pt>
                <c:pt idx="645">
                  <c:v>66</c:v>
                </c:pt>
                <c:pt idx="646">
                  <c:v>66</c:v>
                </c:pt>
                <c:pt idx="647">
                  <c:v>67</c:v>
                </c:pt>
                <c:pt idx="648">
                  <c:v>68</c:v>
                </c:pt>
                <c:pt idx="649">
                  <c:v>68</c:v>
                </c:pt>
                <c:pt idx="650">
                  <c:v>68</c:v>
                </c:pt>
                <c:pt idx="651">
                  <c:v>68</c:v>
                </c:pt>
                <c:pt idx="652">
                  <c:v>68</c:v>
                </c:pt>
                <c:pt idx="653">
                  <c:v>68</c:v>
                </c:pt>
                <c:pt idx="654">
                  <c:v>68</c:v>
                </c:pt>
                <c:pt idx="655">
                  <c:v>68</c:v>
                </c:pt>
                <c:pt idx="656">
                  <c:v>69</c:v>
                </c:pt>
                <c:pt idx="657">
                  <c:v>70</c:v>
                </c:pt>
                <c:pt idx="658">
                  <c:v>70</c:v>
                </c:pt>
                <c:pt idx="659">
                  <c:v>70</c:v>
                </c:pt>
                <c:pt idx="660">
                  <c:v>70</c:v>
                </c:pt>
                <c:pt idx="661">
                  <c:v>70</c:v>
                </c:pt>
                <c:pt idx="662">
                  <c:v>70</c:v>
                </c:pt>
                <c:pt idx="663">
                  <c:v>70</c:v>
                </c:pt>
                <c:pt idx="664">
                  <c:v>70</c:v>
                </c:pt>
                <c:pt idx="665">
                  <c:v>70</c:v>
                </c:pt>
                <c:pt idx="666">
                  <c:v>70</c:v>
                </c:pt>
              </c:numCache>
            </c:numRef>
          </c:val>
        </c:ser>
        <c:marker val="1"/>
        <c:axId val="95866880"/>
        <c:axId val="95868416"/>
      </c:lineChart>
      <c:catAx>
        <c:axId val="95866880"/>
        <c:scaling>
          <c:orientation val="minMax"/>
        </c:scaling>
        <c:axPos val="b"/>
        <c:numFmt formatCode="General" sourceLinked="1"/>
        <c:tickLblPos val="nextTo"/>
        <c:crossAx val="95868416"/>
        <c:crosses val="autoZero"/>
        <c:auto val="1"/>
        <c:lblAlgn val="ctr"/>
        <c:lblOffset val="100"/>
      </c:catAx>
      <c:valAx>
        <c:axId val="95868416"/>
        <c:scaling>
          <c:orientation val="minMax"/>
        </c:scaling>
        <c:axPos val="l"/>
        <c:majorGridlines/>
        <c:numFmt formatCode="General" sourceLinked="1"/>
        <c:tickLblPos val="nextTo"/>
        <c:crossAx val="958668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L0A11: State IDs</c:v>
          </c:tx>
          <c:cat>
            <c:numRef>
              <c:f>'T2v7-L0A11'!$B$540:$B$640</c:f>
              <c:numCache>
                <c:formatCode>General</c:formatCode>
                <c:ptCount val="101"/>
                <c:pt idx="0">
                  <c:v>1609</c:v>
                </c:pt>
                <c:pt idx="1">
                  <c:v>1612</c:v>
                </c:pt>
                <c:pt idx="2">
                  <c:v>1615</c:v>
                </c:pt>
                <c:pt idx="3">
                  <c:v>1618</c:v>
                </c:pt>
                <c:pt idx="4">
                  <c:v>1621</c:v>
                </c:pt>
                <c:pt idx="5">
                  <c:v>1624</c:v>
                </c:pt>
                <c:pt idx="6">
                  <c:v>1627</c:v>
                </c:pt>
                <c:pt idx="7">
                  <c:v>1630</c:v>
                </c:pt>
                <c:pt idx="8">
                  <c:v>1633</c:v>
                </c:pt>
                <c:pt idx="9">
                  <c:v>1636</c:v>
                </c:pt>
                <c:pt idx="10">
                  <c:v>1639</c:v>
                </c:pt>
                <c:pt idx="11">
                  <c:v>1642</c:v>
                </c:pt>
                <c:pt idx="12">
                  <c:v>1645</c:v>
                </c:pt>
                <c:pt idx="13">
                  <c:v>1648</c:v>
                </c:pt>
                <c:pt idx="14">
                  <c:v>1651</c:v>
                </c:pt>
                <c:pt idx="15">
                  <c:v>1654</c:v>
                </c:pt>
                <c:pt idx="16">
                  <c:v>1657</c:v>
                </c:pt>
                <c:pt idx="17">
                  <c:v>1660</c:v>
                </c:pt>
                <c:pt idx="18">
                  <c:v>1663</c:v>
                </c:pt>
                <c:pt idx="19">
                  <c:v>1666</c:v>
                </c:pt>
                <c:pt idx="20">
                  <c:v>1669</c:v>
                </c:pt>
                <c:pt idx="21">
                  <c:v>1672</c:v>
                </c:pt>
                <c:pt idx="22">
                  <c:v>1675</c:v>
                </c:pt>
                <c:pt idx="23">
                  <c:v>1678</c:v>
                </c:pt>
                <c:pt idx="24">
                  <c:v>1681</c:v>
                </c:pt>
                <c:pt idx="25">
                  <c:v>1684</c:v>
                </c:pt>
                <c:pt idx="26">
                  <c:v>1687</c:v>
                </c:pt>
                <c:pt idx="27">
                  <c:v>1690</c:v>
                </c:pt>
                <c:pt idx="28">
                  <c:v>1693</c:v>
                </c:pt>
                <c:pt idx="29">
                  <c:v>1696</c:v>
                </c:pt>
                <c:pt idx="30">
                  <c:v>1699</c:v>
                </c:pt>
                <c:pt idx="31">
                  <c:v>1702</c:v>
                </c:pt>
                <c:pt idx="32">
                  <c:v>1705</c:v>
                </c:pt>
                <c:pt idx="33">
                  <c:v>1708</c:v>
                </c:pt>
                <c:pt idx="34">
                  <c:v>1711</c:v>
                </c:pt>
                <c:pt idx="35">
                  <c:v>1714</c:v>
                </c:pt>
                <c:pt idx="36">
                  <c:v>1717</c:v>
                </c:pt>
                <c:pt idx="37">
                  <c:v>1720</c:v>
                </c:pt>
                <c:pt idx="38">
                  <c:v>1723</c:v>
                </c:pt>
                <c:pt idx="39">
                  <c:v>1726</c:v>
                </c:pt>
                <c:pt idx="40">
                  <c:v>1729</c:v>
                </c:pt>
                <c:pt idx="41">
                  <c:v>1732</c:v>
                </c:pt>
                <c:pt idx="42">
                  <c:v>1735</c:v>
                </c:pt>
                <c:pt idx="43">
                  <c:v>1738</c:v>
                </c:pt>
                <c:pt idx="44">
                  <c:v>1741</c:v>
                </c:pt>
                <c:pt idx="45">
                  <c:v>1744</c:v>
                </c:pt>
                <c:pt idx="46">
                  <c:v>1747</c:v>
                </c:pt>
                <c:pt idx="47">
                  <c:v>1750</c:v>
                </c:pt>
                <c:pt idx="48">
                  <c:v>1753</c:v>
                </c:pt>
                <c:pt idx="49">
                  <c:v>1756</c:v>
                </c:pt>
                <c:pt idx="50">
                  <c:v>1759</c:v>
                </c:pt>
                <c:pt idx="51">
                  <c:v>1762</c:v>
                </c:pt>
                <c:pt idx="52">
                  <c:v>1765</c:v>
                </c:pt>
                <c:pt idx="53">
                  <c:v>1768</c:v>
                </c:pt>
                <c:pt idx="54">
                  <c:v>1771</c:v>
                </c:pt>
                <c:pt idx="55">
                  <c:v>1774</c:v>
                </c:pt>
                <c:pt idx="56">
                  <c:v>1777</c:v>
                </c:pt>
                <c:pt idx="57">
                  <c:v>1780</c:v>
                </c:pt>
                <c:pt idx="58">
                  <c:v>1783</c:v>
                </c:pt>
                <c:pt idx="59">
                  <c:v>1786</c:v>
                </c:pt>
                <c:pt idx="60">
                  <c:v>1789</c:v>
                </c:pt>
                <c:pt idx="61">
                  <c:v>1792</c:v>
                </c:pt>
                <c:pt idx="62">
                  <c:v>1795</c:v>
                </c:pt>
                <c:pt idx="63">
                  <c:v>1798</c:v>
                </c:pt>
                <c:pt idx="64">
                  <c:v>1801</c:v>
                </c:pt>
                <c:pt idx="65">
                  <c:v>1804</c:v>
                </c:pt>
                <c:pt idx="66">
                  <c:v>1807</c:v>
                </c:pt>
                <c:pt idx="67">
                  <c:v>1810</c:v>
                </c:pt>
                <c:pt idx="68">
                  <c:v>1813</c:v>
                </c:pt>
                <c:pt idx="69">
                  <c:v>1816</c:v>
                </c:pt>
                <c:pt idx="70">
                  <c:v>1819</c:v>
                </c:pt>
                <c:pt idx="71">
                  <c:v>1822</c:v>
                </c:pt>
                <c:pt idx="72">
                  <c:v>1825</c:v>
                </c:pt>
                <c:pt idx="73">
                  <c:v>1828</c:v>
                </c:pt>
                <c:pt idx="74">
                  <c:v>1831</c:v>
                </c:pt>
                <c:pt idx="75">
                  <c:v>1834</c:v>
                </c:pt>
                <c:pt idx="76">
                  <c:v>1837</c:v>
                </c:pt>
                <c:pt idx="77">
                  <c:v>1840</c:v>
                </c:pt>
                <c:pt idx="78">
                  <c:v>1843</c:v>
                </c:pt>
                <c:pt idx="79">
                  <c:v>1846</c:v>
                </c:pt>
                <c:pt idx="80">
                  <c:v>1849</c:v>
                </c:pt>
                <c:pt idx="81">
                  <c:v>1852</c:v>
                </c:pt>
                <c:pt idx="82">
                  <c:v>1855</c:v>
                </c:pt>
                <c:pt idx="83">
                  <c:v>1858</c:v>
                </c:pt>
                <c:pt idx="84">
                  <c:v>1861</c:v>
                </c:pt>
                <c:pt idx="85">
                  <c:v>1864</c:v>
                </c:pt>
                <c:pt idx="86">
                  <c:v>1867</c:v>
                </c:pt>
                <c:pt idx="87">
                  <c:v>1870</c:v>
                </c:pt>
                <c:pt idx="88">
                  <c:v>1873</c:v>
                </c:pt>
                <c:pt idx="89">
                  <c:v>1876</c:v>
                </c:pt>
                <c:pt idx="90">
                  <c:v>1879</c:v>
                </c:pt>
                <c:pt idx="91">
                  <c:v>1882</c:v>
                </c:pt>
                <c:pt idx="92">
                  <c:v>1885</c:v>
                </c:pt>
                <c:pt idx="93">
                  <c:v>1888</c:v>
                </c:pt>
                <c:pt idx="94">
                  <c:v>1891</c:v>
                </c:pt>
                <c:pt idx="95">
                  <c:v>1894</c:v>
                </c:pt>
                <c:pt idx="96">
                  <c:v>1897</c:v>
                </c:pt>
                <c:pt idx="97">
                  <c:v>1900</c:v>
                </c:pt>
                <c:pt idx="98">
                  <c:v>1903</c:v>
                </c:pt>
                <c:pt idx="99">
                  <c:v>1906</c:v>
                </c:pt>
                <c:pt idx="100">
                  <c:v>1909</c:v>
                </c:pt>
              </c:numCache>
            </c:numRef>
          </c:cat>
          <c:val>
            <c:numRef>
              <c:f>'T2v7-L0A11'!$K$540:$K$640</c:f>
              <c:numCache>
                <c:formatCode>General</c:formatCode>
                <c:ptCount val="101"/>
                <c:pt idx="0">
                  <c:v>128</c:v>
                </c:pt>
                <c:pt idx="1">
                  <c:v>128</c:v>
                </c:pt>
                <c:pt idx="2">
                  <c:v>128</c:v>
                </c:pt>
                <c:pt idx="3">
                  <c:v>129</c:v>
                </c:pt>
                <c:pt idx="4">
                  <c:v>130</c:v>
                </c:pt>
                <c:pt idx="5">
                  <c:v>131</c:v>
                </c:pt>
                <c:pt idx="6">
                  <c:v>132</c:v>
                </c:pt>
                <c:pt idx="7">
                  <c:v>133</c:v>
                </c:pt>
                <c:pt idx="8">
                  <c:v>134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65</c:v>
                </c:pt>
                <c:pt idx="13">
                  <c:v>66</c:v>
                </c:pt>
                <c:pt idx="14">
                  <c:v>66</c:v>
                </c:pt>
                <c:pt idx="15">
                  <c:v>66</c:v>
                </c:pt>
                <c:pt idx="16">
                  <c:v>66</c:v>
                </c:pt>
                <c:pt idx="17">
                  <c:v>66</c:v>
                </c:pt>
                <c:pt idx="18">
                  <c:v>66</c:v>
                </c:pt>
                <c:pt idx="19">
                  <c:v>66</c:v>
                </c:pt>
                <c:pt idx="20">
                  <c:v>66</c:v>
                </c:pt>
                <c:pt idx="21">
                  <c:v>66</c:v>
                </c:pt>
                <c:pt idx="22">
                  <c:v>66</c:v>
                </c:pt>
                <c:pt idx="23">
                  <c:v>66</c:v>
                </c:pt>
                <c:pt idx="24">
                  <c:v>66</c:v>
                </c:pt>
                <c:pt idx="25">
                  <c:v>66</c:v>
                </c:pt>
                <c:pt idx="26">
                  <c:v>66</c:v>
                </c:pt>
                <c:pt idx="27">
                  <c:v>66</c:v>
                </c:pt>
                <c:pt idx="28">
                  <c:v>66</c:v>
                </c:pt>
                <c:pt idx="29">
                  <c:v>66</c:v>
                </c:pt>
                <c:pt idx="30">
                  <c:v>67</c:v>
                </c:pt>
                <c:pt idx="31">
                  <c:v>68</c:v>
                </c:pt>
                <c:pt idx="32">
                  <c:v>68</c:v>
                </c:pt>
                <c:pt idx="33">
                  <c:v>68</c:v>
                </c:pt>
                <c:pt idx="34">
                  <c:v>68</c:v>
                </c:pt>
                <c:pt idx="35">
                  <c:v>68</c:v>
                </c:pt>
                <c:pt idx="36">
                  <c:v>68</c:v>
                </c:pt>
                <c:pt idx="37">
                  <c:v>68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70</c:v>
                </c:pt>
                <c:pt idx="46">
                  <c:v>70</c:v>
                </c:pt>
                <c:pt idx="47">
                  <c:v>70</c:v>
                </c:pt>
                <c:pt idx="48">
                  <c:v>70</c:v>
                </c:pt>
                <c:pt idx="49">
                  <c:v>70</c:v>
                </c:pt>
                <c:pt idx="50">
                  <c:v>70</c:v>
                </c:pt>
                <c:pt idx="51">
                  <c:v>70</c:v>
                </c:pt>
                <c:pt idx="52">
                  <c:v>70</c:v>
                </c:pt>
                <c:pt idx="53">
                  <c:v>70</c:v>
                </c:pt>
                <c:pt idx="54">
                  <c:v>70</c:v>
                </c:pt>
                <c:pt idx="55">
                  <c:v>70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72</c:v>
                </c:pt>
                <c:pt idx="60">
                  <c:v>72</c:v>
                </c:pt>
                <c:pt idx="61">
                  <c:v>72</c:v>
                </c:pt>
                <c:pt idx="62">
                  <c:v>72</c:v>
                </c:pt>
                <c:pt idx="63">
                  <c:v>72</c:v>
                </c:pt>
                <c:pt idx="64">
                  <c:v>72</c:v>
                </c:pt>
                <c:pt idx="65">
                  <c:v>72</c:v>
                </c:pt>
                <c:pt idx="66">
                  <c:v>73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128</c:v>
                </c:pt>
                <c:pt idx="80">
                  <c:v>128</c:v>
                </c:pt>
                <c:pt idx="81">
                  <c:v>128</c:v>
                </c:pt>
                <c:pt idx="82">
                  <c:v>128</c:v>
                </c:pt>
                <c:pt idx="83">
                  <c:v>128</c:v>
                </c:pt>
                <c:pt idx="84">
                  <c:v>129</c:v>
                </c:pt>
                <c:pt idx="85">
                  <c:v>130</c:v>
                </c:pt>
                <c:pt idx="86">
                  <c:v>131</c:v>
                </c:pt>
                <c:pt idx="87">
                  <c:v>132</c:v>
                </c:pt>
                <c:pt idx="88">
                  <c:v>133</c:v>
                </c:pt>
                <c:pt idx="89">
                  <c:v>134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65</c:v>
                </c:pt>
                <c:pt idx="94">
                  <c:v>66</c:v>
                </c:pt>
                <c:pt idx="95">
                  <c:v>66</c:v>
                </c:pt>
                <c:pt idx="96">
                  <c:v>66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66</c:v>
                </c:pt>
              </c:numCache>
            </c:numRef>
          </c:val>
        </c:ser>
        <c:marker val="1"/>
        <c:axId val="93533312"/>
        <c:axId val="93534848"/>
      </c:lineChart>
      <c:catAx>
        <c:axId val="93533312"/>
        <c:scaling>
          <c:orientation val="minMax"/>
        </c:scaling>
        <c:axPos val="b"/>
        <c:numFmt formatCode="General" sourceLinked="1"/>
        <c:tickLblPos val="nextTo"/>
        <c:crossAx val="93534848"/>
        <c:crosses val="autoZero"/>
        <c:auto val="1"/>
        <c:lblAlgn val="ctr"/>
        <c:lblOffset val="100"/>
      </c:catAx>
      <c:valAx>
        <c:axId val="93534848"/>
        <c:scaling>
          <c:orientation val="minMax"/>
        </c:scaling>
        <c:axPos val="l"/>
        <c:majorGridlines/>
        <c:numFmt formatCode="General" sourceLinked="1"/>
        <c:tickLblPos val="nextTo"/>
        <c:crossAx val="935333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/>
    <c:plotArea>
      <c:layout/>
      <c:lineChart>
        <c:grouping val="standard"/>
        <c:ser>
          <c:idx val="0"/>
          <c:order val="0"/>
          <c:tx>
            <c:v>L0A11: Aggregate State for L1</c:v>
          </c:tx>
          <c:cat>
            <c:numRef>
              <c:f>'T2v7-L0A11'!$B$4:$B$1000</c:f>
              <c:numCache>
                <c:formatCode>General</c:formatCode>
                <c:ptCount val="99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  <c:pt idx="97">
                  <c:v>292</c:v>
                </c:pt>
                <c:pt idx="98">
                  <c:v>295</c:v>
                </c:pt>
                <c:pt idx="99">
                  <c:v>298</c:v>
                </c:pt>
                <c:pt idx="100">
                  <c:v>301</c:v>
                </c:pt>
                <c:pt idx="101">
                  <c:v>304</c:v>
                </c:pt>
                <c:pt idx="102">
                  <c:v>307</c:v>
                </c:pt>
                <c:pt idx="103">
                  <c:v>310</c:v>
                </c:pt>
                <c:pt idx="104">
                  <c:v>313</c:v>
                </c:pt>
                <c:pt idx="105">
                  <c:v>316</c:v>
                </c:pt>
                <c:pt idx="106">
                  <c:v>319</c:v>
                </c:pt>
                <c:pt idx="107">
                  <c:v>322</c:v>
                </c:pt>
                <c:pt idx="108">
                  <c:v>325</c:v>
                </c:pt>
                <c:pt idx="109">
                  <c:v>328</c:v>
                </c:pt>
                <c:pt idx="110">
                  <c:v>331</c:v>
                </c:pt>
                <c:pt idx="111">
                  <c:v>334</c:v>
                </c:pt>
                <c:pt idx="112">
                  <c:v>337</c:v>
                </c:pt>
                <c:pt idx="113">
                  <c:v>340</c:v>
                </c:pt>
                <c:pt idx="114">
                  <c:v>343</c:v>
                </c:pt>
                <c:pt idx="115">
                  <c:v>346</c:v>
                </c:pt>
                <c:pt idx="116">
                  <c:v>349</c:v>
                </c:pt>
                <c:pt idx="117">
                  <c:v>352</c:v>
                </c:pt>
                <c:pt idx="118">
                  <c:v>355</c:v>
                </c:pt>
                <c:pt idx="119">
                  <c:v>358</c:v>
                </c:pt>
                <c:pt idx="120">
                  <c:v>361</c:v>
                </c:pt>
                <c:pt idx="121">
                  <c:v>364</c:v>
                </c:pt>
                <c:pt idx="122">
                  <c:v>367</c:v>
                </c:pt>
                <c:pt idx="123">
                  <c:v>370</c:v>
                </c:pt>
                <c:pt idx="124">
                  <c:v>373</c:v>
                </c:pt>
                <c:pt idx="125">
                  <c:v>376</c:v>
                </c:pt>
                <c:pt idx="126">
                  <c:v>379</c:v>
                </c:pt>
                <c:pt idx="127">
                  <c:v>382</c:v>
                </c:pt>
                <c:pt idx="128">
                  <c:v>385</c:v>
                </c:pt>
                <c:pt idx="129">
                  <c:v>388</c:v>
                </c:pt>
                <c:pt idx="130">
                  <c:v>391</c:v>
                </c:pt>
                <c:pt idx="131">
                  <c:v>394</c:v>
                </c:pt>
                <c:pt idx="132">
                  <c:v>397</c:v>
                </c:pt>
                <c:pt idx="133">
                  <c:v>400</c:v>
                </c:pt>
                <c:pt idx="134">
                  <c:v>403</c:v>
                </c:pt>
                <c:pt idx="135">
                  <c:v>406</c:v>
                </c:pt>
                <c:pt idx="136">
                  <c:v>409</c:v>
                </c:pt>
                <c:pt idx="137">
                  <c:v>412</c:v>
                </c:pt>
                <c:pt idx="138">
                  <c:v>415</c:v>
                </c:pt>
                <c:pt idx="139">
                  <c:v>418</c:v>
                </c:pt>
                <c:pt idx="140">
                  <c:v>421</c:v>
                </c:pt>
                <c:pt idx="141">
                  <c:v>424</c:v>
                </c:pt>
                <c:pt idx="142">
                  <c:v>427</c:v>
                </c:pt>
                <c:pt idx="143">
                  <c:v>430</c:v>
                </c:pt>
                <c:pt idx="144">
                  <c:v>433</c:v>
                </c:pt>
                <c:pt idx="145">
                  <c:v>436</c:v>
                </c:pt>
                <c:pt idx="146">
                  <c:v>439</c:v>
                </c:pt>
                <c:pt idx="147">
                  <c:v>442</c:v>
                </c:pt>
                <c:pt idx="148">
                  <c:v>445</c:v>
                </c:pt>
                <c:pt idx="149">
                  <c:v>448</c:v>
                </c:pt>
                <c:pt idx="150">
                  <c:v>451</c:v>
                </c:pt>
                <c:pt idx="151">
                  <c:v>454</c:v>
                </c:pt>
                <c:pt idx="152">
                  <c:v>457</c:v>
                </c:pt>
                <c:pt idx="153">
                  <c:v>460</c:v>
                </c:pt>
                <c:pt idx="154">
                  <c:v>463</c:v>
                </c:pt>
                <c:pt idx="155">
                  <c:v>466</c:v>
                </c:pt>
                <c:pt idx="156">
                  <c:v>469</c:v>
                </c:pt>
                <c:pt idx="157">
                  <c:v>472</c:v>
                </c:pt>
                <c:pt idx="158">
                  <c:v>475</c:v>
                </c:pt>
                <c:pt idx="159">
                  <c:v>478</c:v>
                </c:pt>
                <c:pt idx="160">
                  <c:v>481</c:v>
                </c:pt>
                <c:pt idx="161">
                  <c:v>484</c:v>
                </c:pt>
                <c:pt idx="162">
                  <c:v>487</c:v>
                </c:pt>
                <c:pt idx="163">
                  <c:v>490</c:v>
                </c:pt>
                <c:pt idx="164">
                  <c:v>493</c:v>
                </c:pt>
                <c:pt idx="165">
                  <c:v>496</c:v>
                </c:pt>
                <c:pt idx="166">
                  <c:v>499</c:v>
                </c:pt>
                <c:pt idx="167">
                  <c:v>502</c:v>
                </c:pt>
                <c:pt idx="168">
                  <c:v>505</c:v>
                </c:pt>
                <c:pt idx="169">
                  <c:v>508</c:v>
                </c:pt>
                <c:pt idx="170">
                  <c:v>511</c:v>
                </c:pt>
                <c:pt idx="171">
                  <c:v>514</c:v>
                </c:pt>
                <c:pt idx="172">
                  <c:v>517</c:v>
                </c:pt>
                <c:pt idx="173">
                  <c:v>520</c:v>
                </c:pt>
                <c:pt idx="174">
                  <c:v>523</c:v>
                </c:pt>
                <c:pt idx="175">
                  <c:v>526</c:v>
                </c:pt>
                <c:pt idx="176">
                  <c:v>529</c:v>
                </c:pt>
                <c:pt idx="177">
                  <c:v>532</c:v>
                </c:pt>
                <c:pt idx="178">
                  <c:v>535</c:v>
                </c:pt>
                <c:pt idx="179">
                  <c:v>538</c:v>
                </c:pt>
                <c:pt idx="180">
                  <c:v>541</c:v>
                </c:pt>
                <c:pt idx="181">
                  <c:v>544</c:v>
                </c:pt>
                <c:pt idx="182">
                  <c:v>547</c:v>
                </c:pt>
                <c:pt idx="183">
                  <c:v>550</c:v>
                </c:pt>
                <c:pt idx="184">
                  <c:v>553</c:v>
                </c:pt>
                <c:pt idx="185">
                  <c:v>556</c:v>
                </c:pt>
                <c:pt idx="186">
                  <c:v>559</c:v>
                </c:pt>
                <c:pt idx="187">
                  <c:v>562</c:v>
                </c:pt>
                <c:pt idx="188">
                  <c:v>565</c:v>
                </c:pt>
                <c:pt idx="189">
                  <c:v>568</c:v>
                </c:pt>
                <c:pt idx="190">
                  <c:v>571</c:v>
                </c:pt>
                <c:pt idx="191">
                  <c:v>574</c:v>
                </c:pt>
                <c:pt idx="192">
                  <c:v>577</c:v>
                </c:pt>
                <c:pt idx="193">
                  <c:v>580</c:v>
                </c:pt>
                <c:pt idx="194">
                  <c:v>583</c:v>
                </c:pt>
                <c:pt idx="195">
                  <c:v>586</c:v>
                </c:pt>
                <c:pt idx="196">
                  <c:v>589</c:v>
                </c:pt>
                <c:pt idx="197">
                  <c:v>592</c:v>
                </c:pt>
                <c:pt idx="198">
                  <c:v>595</c:v>
                </c:pt>
                <c:pt idx="199">
                  <c:v>598</c:v>
                </c:pt>
                <c:pt idx="200">
                  <c:v>601</c:v>
                </c:pt>
                <c:pt idx="201">
                  <c:v>604</c:v>
                </c:pt>
                <c:pt idx="202">
                  <c:v>607</c:v>
                </c:pt>
                <c:pt idx="203">
                  <c:v>610</c:v>
                </c:pt>
                <c:pt idx="204">
                  <c:v>613</c:v>
                </c:pt>
                <c:pt idx="205">
                  <c:v>616</c:v>
                </c:pt>
                <c:pt idx="206">
                  <c:v>619</c:v>
                </c:pt>
                <c:pt idx="207">
                  <c:v>622</c:v>
                </c:pt>
                <c:pt idx="208">
                  <c:v>625</c:v>
                </c:pt>
                <c:pt idx="209">
                  <c:v>628</c:v>
                </c:pt>
                <c:pt idx="210">
                  <c:v>631</c:v>
                </c:pt>
                <c:pt idx="211">
                  <c:v>634</c:v>
                </c:pt>
                <c:pt idx="212">
                  <c:v>637</c:v>
                </c:pt>
                <c:pt idx="213">
                  <c:v>640</c:v>
                </c:pt>
                <c:pt idx="214">
                  <c:v>643</c:v>
                </c:pt>
                <c:pt idx="215">
                  <c:v>646</c:v>
                </c:pt>
                <c:pt idx="216">
                  <c:v>649</c:v>
                </c:pt>
                <c:pt idx="217">
                  <c:v>652</c:v>
                </c:pt>
                <c:pt idx="218">
                  <c:v>655</c:v>
                </c:pt>
                <c:pt idx="219">
                  <c:v>658</c:v>
                </c:pt>
                <c:pt idx="220">
                  <c:v>661</c:v>
                </c:pt>
                <c:pt idx="221">
                  <c:v>664</c:v>
                </c:pt>
                <c:pt idx="222">
                  <c:v>667</c:v>
                </c:pt>
                <c:pt idx="223">
                  <c:v>670</c:v>
                </c:pt>
                <c:pt idx="224">
                  <c:v>673</c:v>
                </c:pt>
                <c:pt idx="225">
                  <c:v>676</c:v>
                </c:pt>
                <c:pt idx="226">
                  <c:v>679</c:v>
                </c:pt>
                <c:pt idx="227">
                  <c:v>682</c:v>
                </c:pt>
                <c:pt idx="228">
                  <c:v>685</c:v>
                </c:pt>
                <c:pt idx="229">
                  <c:v>688</c:v>
                </c:pt>
                <c:pt idx="230">
                  <c:v>691</c:v>
                </c:pt>
                <c:pt idx="231">
                  <c:v>694</c:v>
                </c:pt>
                <c:pt idx="232">
                  <c:v>697</c:v>
                </c:pt>
                <c:pt idx="233">
                  <c:v>700</c:v>
                </c:pt>
                <c:pt idx="234">
                  <c:v>703</c:v>
                </c:pt>
                <c:pt idx="235">
                  <c:v>706</c:v>
                </c:pt>
                <c:pt idx="236">
                  <c:v>709</c:v>
                </c:pt>
                <c:pt idx="237">
                  <c:v>712</c:v>
                </c:pt>
                <c:pt idx="238">
                  <c:v>715</c:v>
                </c:pt>
                <c:pt idx="239">
                  <c:v>718</c:v>
                </c:pt>
                <c:pt idx="240">
                  <c:v>721</c:v>
                </c:pt>
                <c:pt idx="241">
                  <c:v>724</c:v>
                </c:pt>
                <c:pt idx="242">
                  <c:v>727</c:v>
                </c:pt>
                <c:pt idx="243">
                  <c:v>730</c:v>
                </c:pt>
                <c:pt idx="244">
                  <c:v>733</c:v>
                </c:pt>
                <c:pt idx="245">
                  <c:v>736</c:v>
                </c:pt>
                <c:pt idx="246">
                  <c:v>739</c:v>
                </c:pt>
                <c:pt idx="247">
                  <c:v>742</c:v>
                </c:pt>
                <c:pt idx="248">
                  <c:v>745</c:v>
                </c:pt>
                <c:pt idx="249">
                  <c:v>748</c:v>
                </c:pt>
                <c:pt idx="250">
                  <c:v>751</c:v>
                </c:pt>
                <c:pt idx="251">
                  <c:v>754</c:v>
                </c:pt>
                <c:pt idx="252">
                  <c:v>757</c:v>
                </c:pt>
                <c:pt idx="253">
                  <c:v>760</c:v>
                </c:pt>
                <c:pt idx="254">
                  <c:v>763</c:v>
                </c:pt>
                <c:pt idx="255">
                  <c:v>766</c:v>
                </c:pt>
                <c:pt idx="256">
                  <c:v>769</c:v>
                </c:pt>
                <c:pt idx="257">
                  <c:v>772</c:v>
                </c:pt>
                <c:pt idx="258">
                  <c:v>775</c:v>
                </c:pt>
                <c:pt idx="259">
                  <c:v>778</c:v>
                </c:pt>
                <c:pt idx="260">
                  <c:v>781</c:v>
                </c:pt>
                <c:pt idx="261">
                  <c:v>784</c:v>
                </c:pt>
                <c:pt idx="262">
                  <c:v>787</c:v>
                </c:pt>
                <c:pt idx="263">
                  <c:v>790</c:v>
                </c:pt>
                <c:pt idx="264">
                  <c:v>793</c:v>
                </c:pt>
                <c:pt idx="265">
                  <c:v>796</c:v>
                </c:pt>
                <c:pt idx="266">
                  <c:v>799</c:v>
                </c:pt>
                <c:pt idx="267">
                  <c:v>802</c:v>
                </c:pt>
                <c:pt idx="268">
                  <c:v>805</c:v>
                </c:pt>
                <c:pt idx="269">
                  <c:v>808</c:v>
                </c:pt>
                <c:pt idx="270">
                  <c:v>811</c:v>
                </c:pt>
                <c:pt idx="271">
                  <c:v>814</c:v>
                </c:pt>
                <c:pt idx="272">
                  <c:v>817</c:v>
                </c:pt>
                <c:pt idx="273">
                  <c:v>820</c:v>
                </c:pt>
                <c:pt idx="274">
                  <c:v>823</c:v>
                </c:pt>
                <c:pt idx="275">
                  <c:v>826</c:v>
                </c:pt>
                <c:pt idx="276">
                  <c:v>829</c:v>
                </c:pt>
                <c:pt idx="277">
                  <c:v>832</c:v>
                </c:pt>
                <c:pt idx="278">
                  <c:v>835</c:v>
                </c:pt>
                <c:pt idx="279">
                  <c:v>838</c:v>
                </c:pt>
                <c:pt idx="280">
                  <c:v>841</c:v>
                </c:pt>
                <c:pt idx="281">
                  <c:v>844</c:v>
                </c:pt>
                <c:pt idx="282">
                  <c:v>847</c:v>
                </c:pt>
                <c:pt idx="283">
                  <c:v>850</c:v>
                </c:pt>
                <c:pt idx="284">
                  <c:v>853</c:v>
                </c:pt>
                <c:pt idx="285">
                  <c:v>856</c:v>
                </c:pt>
                <c:pt idx="286">
                  <c:v>859</c:v>
                </c:pt>
                <c:pt idx="287">
                  <c:v>862</c:v>
                </c:pt>
                <c:pt idx="288">
                  <c:v>865</c:v>
                </c:pt>
                <c:pt idx="289">
                  <c:v>868</c:v>
                </c:pt>
                <c:pt idx="290">
                  <c:v>871</c:v>
                </c:pt>
                <c:pt idx="291">
                  <c:v>874</c:v>
                </c:pt>
                <c:pt idx="292">
                  <c:v>877</c:v>
                </c:pt>
                <c:pt idx="293">
                  <c:v>880</c:v>
                </c:pt>
                <c:pt idx="294">
                  <c:v>883</c:v>
                </c:pt>
                <c:pt idx="295">
                  <c:v>886</c:v>
                </c:pt>
                <c:pt idx="296">
                  <c:v>889</c:v>
                </c:pt>
                <c:pt idx="297">
                  <c:v>892</c:v>
                </c:pt>
                <c:pt idx="298">
                  <c:v>895</c:v>
                </c:pt>
                <c:pt idx="299">
                  <c:v>898</c:v>
                </c:pt>
                <c:pt idx="300">
                  <c:v>901</c:v>
                </c:pt>
                <c:pt idx="301">
                  <c:v>904</c:v>
                </c:pt>
                <c:pt idx="302">
                  <c:v>907</c:v>
                </c:pt>
                <c:pt idx="303">
                  <c:v>910</c:v>
                </c:pt>
                <c:pt idx="304">
                  <c:v>913</c:v>
                </c:pt>
                <c:pt idx="305">
                  <c:v>916</c:v>
                </c:pt>
                <c:pt idx="306">
                  <c:v>919</c:v>
                </c:pt>
                <c:pt idx="307">
                  <c:v>922</c:v>
                </c:pt>
                <c:pt idx="308">
                  <c:v>925</c:v>
                </c:pt>
                <c:pt idx="309">
                  <c:v>928</c:v>
                </c:pt>
                <c:pt idx="310">
                  <c:v>931</c:v>
                </c:pt>
                <c:pt idx="311">
                  <c:v>934</c:v>
                </c:pt>
                <c:pt idx="312">
                  <c:v>937</c:v>
                </c:pt>
                <c:pt idx="313">
                  <c:v>940</c:v>
                </c:pt>
                <c:pt idx="314">
                  <c:v>943</c:v>
                </c:pt>
                <c:pt idx="315">
                  <c:v>946</c:v>
                </c:pt>
                <c:pt idx="316">
                  <c:v>949</c:v>
                </c:pt>
                <c:pt idx="317">
                  <c:v>952</c:v>
                </c:pt>
                <c:pt idx="318">
                  <c:v>955</c:v>
                </c:pt>
                <c:pt idx="319">
                  <c:v>958</c:v>
                </c:pt>
                <c:pt idx="320">
                  <c:v>961</c:v>
                </c:pt>
                <c:pt idx="321">
                  <c:v>964</c:v>
                </c:pt>
                <c:pt idx="322">
                  <c:v>967</c:v>
                </c:pt>
                <c:pt idx="323">
                  <c:v>970</c:v>
                </c:pt>
                <c:pt idx="324">
                  <c:v>973</c:v>
                </c:pt>
                <c:pt idx="325">
                  <c:v>976</c:v>
                </c:pt>
                <c:pt idx="326">
                  <c:v>979</c:v>
                </c:pt>
                <c:pt idx="327">
                  <c:v>982</c:v>
                </c:pt>
                <c:pt idx="328">
                  <c:v>985</c:v>
                </c:pt>
                <c:pt idx="329">
                  <c:v>988</c:v>
                </c:pt>
                <c:pt idx="330">
                  <c:v>991</c:v>
                </c:pt>
                <c:pt idx="331">
                  <c:v>994</c:v>
                </c:pt>
                <c:pt idx="332">
                  <c:v>997</c:v>
                </c:pt>
                <c:pt idx="333">
                  <c:v>1000</c:v>
                </c:pt>
                <c:pt idx="334">
                  <c:v>1003</c:v>
                </c:pt>
                <c:pt idx="335">
                  <c:v>1006</c:v>
                </c:pt>
                <c:pt idx="336">
                  <c:v>1009</c:v>
                </c:pt>
                <c:pt idx="337">
                  <c:v>1012</c:v>
                </c:pt>
                <c:pt idx="338">
                  <c:v>1015</c:v>
                </c:pt>
                <c:pt idx="339">
                  <c:v>1018</c:v>
                </c:pt>
                <c:pt idx="340">
                  <c:v>1021</c:v>
                </c:pt>
                <c:pt idx="341">
                  <c:v>1024</c:v>
                </c:pt>
                <c:pt idx="342">
                  <c:v>1027</c:v>
                </c:pt>
                <c:pt idx="343">
                  <c:v>1030</c:v>
                </c:pt>
                <c:pt idx="344">
                  <c:v>1033</c:v>
                </c:pt>
                <c:pt idx="345">
                  <c:v>1036</c:v>
                </c:pt>
                <c:pt idx="346">
                  <c:v>1039</c:v>
                </c:pt>
                <c:pt idx="347">
                  <c:v>1042</c:v>
                </c:pt>
                <c:pt idx="348">
                  <c:v>1045</c:v>
                </c:pt>
                <c:pt idx="349">
                  <c:v>1048</c:v>
                </c:pt>
                <c:pt idx="350">
                  <c:v>1051</c:v>
                </c:pt>
                <c:pt idx="351">
                  <c:v>1054</c:v>
                </c:pt>
                <c:pt idx="352">
                  <c:v>1057</c:v>
                </c:pt>
                <c:pt idx="353">
                  <c:v>1060</c:v>
                </c:pt>
                <c:pt idx="354">
                  <c:v>1063</c:v>
                </c:pt>
                <c:pt idx="355">
                  <c:v>1066</c:v>
                </c:pt>
                <c:pt idx="356">
                  <c:v>1069</c:v>
                </c:pt>
                <c:pt idx="357">
                  <c:v>1072</c:v>
                </c:pt>
                <c:pt idx="358">
                  <c:v>1075</c:v>
                </c:pt>
                <c:pt idx="359">
                  <c:v>1078</c:v>
                </c:pt>
                <c:pt idx="360">
                  <c:v>1081</c:v>
                </c:pt>
                <c:pt idx="361">
                  <c:v>1084</c:v>
                </c:pt>
                <c:pt idx="362">
                  <c:v>1087</c:v>
                </c:pt>
                <c:pt idx="363">
                  <c:v>1090</c:v>
                </c:pt>
                <c:pt idx="364">
                  <c:v>1093</c:v>
                </c:pt>
                <c:pt idx="365">
                  <c:v>1096</c:v>
                </c:pt>
                <c:pt idx="366">
                  <c:v>1099</c:v>
                </c:pt>
                <c:pt idx="367">
                  <c:v>1102</c:v>
                </c:pt>
                <c:pt idx="368">
                  <c:v>1105</c:v>
                </c:pt>
                <c:pt idx="369">
                  <c:v>1108</c:v>
                </c:pt>
                <c:pt idx="370">
                  <c:v>1111</c:v>
                </c:pt>
                <c:pt idx="371">
                  <c:v>1114</c:v>
                </c:pt>
                <c:pt idx="372">
                  <c:v>1117</c:v>
                </c:pt>
                <c:pt idx="373">
                  <c:v>1120</c:v>
                </c:pt>
                <c:pt idx="374">
                  <c:v>1123</c:v>
                </c:pt>
                <c:pt idx="375">
                  <c:v>1126</c:v>
                </c:pt>
                <c:pt idx="376">
                  <c:v>1129</c:v>
                </c:pt>
                <c:pt idx="377">
                  <c:v>1132</c:v>
                </c:pt>
                <c:pt idx="378">
                  <c:v>1135</c:v>
                </c:pt>
                <c:pt idx="379">
                  <c:v>1138</c:v>
                </c:pt>
                <c:pt idx="380">
                  <c:v>1141</c:v>
                </c:pt>
                <c:pt idx="381">
                  <c:v>1144</c:v>
                </c:pt>
                <c:pt idx="382">
                  <c:v>1147</c:v>
                </c:pt>
                <c:pt idx="383">
                  <c:v>1150</c:v>
                </c:pt>
                <c:pt idx="384">
                  <c:v>1153</c:v>
                </c:pt>
                <c:pt idx="385">
                  <c:v>1156</c:v>
                </c:pt>
                <c:pt idx="386">
                  <c:v>1159</c:v>
                </c:pt>
                <c:pt idx="387">
                  <c:v>1162</c:v>
                </c:pt>
                <c:pt idx="388">
                  <c:v>1165</c:v>
                </c:pt>
                <c:pt idx="389">
                  <c:v>1168</c:v>
                </c:pt>
                <c:pt idx="390">
                  <c:v>1171</c:v>
                </c:pt>
                <c:pt idx="391">
                  <c:v>1174</c:v>
                </c:pt>
                <c:pt idx="392">
                  <c:v>1177</c:v>
                </c:pt>
                <c:pt idx="393">
                  <c:v>1180</c:v>
                </c:pt>
                <c:pt idx="394">
                  <c:v>1183</c:v>
                </c:pt>
                <c:pt idx="395">
                  <c:v>1186</c:v>
                </c:pt>
                <c:pt idx="396">
                  <c:v>1189</c:v>
                </c:pt>
                <c:pt idx="397">
                  <c:v>1192</c:v>
                </c:pt>
                <c:pt idx="398">
                  <c:v>1195</c:v>
                </c:pt>
                <c:pt idx="399">
                  <c:v>1198</c:v>
                </c:pt>
                <c:pt idx="400">
                  <c:v>1201</c:v>
                </c:pt>
                <c:pt idx="401">
                  <c:v>1204</c:v>
                </c:pt>
                <c:pt idx="402">
                  <c:v>1207</c:v>
                </c:pt>
                <c:pt idx="403">
                  <c:v>1210</c:v>
                </c:pt>
                <c:pt idx="404">
                  <c:v>1213</c:v>
                </c:pt>
                <c:pt idx="405">
                  <c:v>1216</c:v>
                </c:pt>
                <c:pt idx="406">
                  <c:v>1219</c:v>
                </c:pt>
                <c:pt idx="407">
                  <c:v>1222</c:v>
                </c:pt>
                <c:pt idx="408">
                  <c:v>1225</c:v>
                </c:pt>
                <c:pt idx="409">
                  <c:v>1228</c:v>
                </c:pt>
                <c:pt idx="410">
                  <c:v>1231</c:v>
                </c:pt>
                <c:pt idx="411">
                  <c:v>1234</c:v>
                </c:pt>
                <c:pt idx="412">
                  <c:v>1237</c:v>
                </c:pt>
                <c:pt idx="413">
                  <c:v>1240</c:v>
                </c:pt>
                <c:pt idx="414">
                  <c:v>1243</c:v>
                </c:pt>
                <c:pt idx="415">
                  <c:v>1246</c:v>
                </c:pt>
                <c:pt idx="416">
                  <c:v>1249</c:v>
                </c:pt>
                <c:pt idx="417">
                  <c:v>1252</c:v>
                </c:pt>
                <c:pt idx="418">
                  <c:v>1255</c:v>
                </c:pt>
                <c:pt idx="419">
                  <c:v>1258</c:v>
                </c:pt>
                <c:pt idx="420">
                  <c:v>1261</c:v>
                </c:pt>
                <c:pt idx="421">
                  <c:v>1264</c:v>
                </c:pt>
                <c:pt idx="422">
                  <c:v>1267</c:v>
                </c:pt>
                <c:pt idx="423">
                  <c:v>1270</c:v>
                </c:pt>
                <c:pt idx="424">
                  <c:v>1273</c:v>
                </c:pt>
                <c:pt idx="425">
                  <c:v>1276</c:v>
                </c:pt>
                <c:pt idx="426">
                  <c:v>1279</c:v>
                </c:pt>
                <c:pt idx="427">
                  <c:v>1282</c:v>
                </c:pt>
                <c:pt idx="428">
                  <c:v>1285</c:v>
                </c:pt>
                <c:pt idx="429">
                  <c:v>1288</c:v>
                </c:pt>
                <c:pt idx="430">
                  <c:v>1291</c:v>
                </c:pt>
                <c:pt idx="431">
                  <c:v>1294</c:v>
                </c:pt>
                <c:pt idx="432">
                  <c:v>1297</c:v>
                </c:pt>
                <c:pt idx="433">
                  <c:v>1300</c:v>
                </c:pt>
                <c:pt idx="434">
                  <c:v>1303</c:v>
                </c:pt>
                <c:pt idx="435">
                  <c:v>1306</c:v>
                </c:pt>
                <c:pt idx="436">
                  <c:v>1309</c:v>
                </c:pt>
                <c:pt idx="437">
                  <c:v>1312</c:v>
                </c:pt>
                <c:pt idx="438">
                  <c:v>1315</c:v>
                </c:pt>
                <c:pt idx="439">
                  <c:v>1318</c:v>
                </c:pt>
                <c:pt idx="440">
                  <c:v>1321</c:v>
                </c:pt>
                <c:pt idx="441">
                  <c:v>1324</c:v>
                </c:pt>
                <c:pt idx="442">
                  <c:v>1327</c:v>
                </c:pt>
                <c:pt idx="443">
                  <c:v>1330</c:v>
                </c:pt>
                <c:pt idx="444">
                  <c:v>1333</c:v>
                </c:pt>
                <c:pt idx="445">
                  <c:v>1336</c:v>
                </c:pt>
                <c:pt idx="446">
                  <c:v>1339</c:v>
                </c:pt>
                <c:pt idx="447">
                  <c:v>1342</c:v>
                </c:pt>
                <c:pt idx="448">
                  <c:v>1345</c:v>
                </c:pt>
                <c:pt idx="449">
                  <c:v>1348</c:v>
                </c:pt>
                <c:pt idx="450">
                  <c:v>1351</c:v>
                </c:pt>
                <c:pt idx="451">
                  <c:v>1354</c:v>
                </c:pt>
                <c:pt idx="452">
                  <c:v>1357</c:v>
                </c:pt>
                <c:pt idx="453">
                  <c:v>1360</c:v>
                </c:pt>
                <c:pt idx="454">
                  <c:v>1363</c:v>
                </c:pt>
                <c:pt idx="455">
                  <c:v>1366</c:v>
                </c:pt>
                <c:pt idx="456">
                  <c:v>1369</c:v>
                </c:pt>
                <c:pt idx="457">
                  <c:v>1372</c:v>
                </c:pt>
                <c:pt idx="458">
                  <c:v>1375</c:v>
                </c:pt>
                <c:pt idx="459">
                  <c:v>1378</c:v>
                </c:pt>
                <c:pt idx="460">
                  <c:v>1381</c:v>
                </c:pt>
                <c:pt idx="461">
                  <c:v>1384</c:v>
                </c:pt>
                <c:pt idx="462">
                  <c:v>1387</c:v>
                </c:pt>
                <c:pt idx="463">
                  <c:v>1390</c:v>
                </c:pt>
                <c:pt idx="464">
                  <c:v>1393</c:v>
                </c:pt>
                <c:pt idx="465">
                  <c:v>1396</c:v>
                </c:pt>
                <c:pt idx="466">
                  <c:v>1399</c:v>
                </c:pt>
                <c:pt idx="467">
                  <c:v>1402</c:v>
                </c:pt>
                <c:pt idx="468">
                  <c:v>1405</c:v>
                </c:pt>
                <c:pt idx="469">
                  <c:v>1408</c:v>
                </c:pt>
                <c:pt idx="470">
                  <c:v>1411</c:v>
                </c:pt>
                <c:pt idx="471">
                  <c:v>1414</c:v>
                </c:pt>
                <c:pt idx="472">
                  <c:v>1417</c:v>
                </c:pt>
                <c:pt idx="473">
                  <c:v>1420</c:v>
                </c:pt>
                <c:pt idx="474">
                  <c:v>1423</c:v>
                </c:pt>
                <c:pt idx="475">
                  <c:v>1426</c:v>
                </c:pt>
                <c:pt idx="476">
                  <c:v>1429</c:v>
                </c:pt>
                <c:pt idx="477">
                  <c:v>1432</c:v>
                </c:pt>
                <c:pt idx="478">
                  <c:v>1435</c:v>
                </c:pt>
                <c:pt idx="479">
                  <c:v>1438</c:v>
                </c:pt>
                <c:pt idx="480">
                  <c:v>1441</c:v>
                </c:pt>
                <c:pt idx="481">
                  <c:v>1444</c:v>
                </c:pt>
                <c:pt idx="482">
                  <c:v>1447</c:v>
                </c:pt>
                <c:pt idx="483">
                  <c:v>1450</c:v>
                </c:pt>
                <c:pt idx="484">
                  <c:v>1453</c:v>
                </c:pt>
                <c:pt idx="485">
                  <c:v>1456</c:v>
                </c:pt>
                <c:pt idx="486">
                  <c:v>1459</c:v>
                </c:pt>
                <c:pt idx="487">
                  <c:v>1462</c:v>
                </c:pt>
                <c:pt idx="488">
                  <c:v>1465</c:v>
                </c:pt>
                <c:pt idx="489">
                  <c:v>1468</c:v>
                </c:pt>
                <c:pt idx="490">
                  <c:v>1471</c:v>
                </c:pt>
                <c:pt idx="491">
                  <c:v>1474</c:v>
                </c:pt>
                <c:pt idx="492">
                  <c:v>1477</c:v>
                </c:pt>
                <c:pt idx="493">
                  <c:v>1480</c:v>
                </c:pt>
                <c:pt idx="494">
                  <c:v>1483</c:v>
                </c:pt>
                <c:pt idx="495">
                  <c:v>1486</c:v>
                </c:pt>
                <c:pt idx="496">
                  <c:v>1489</c:v>
                </c:pt>
                <c:pt idx="497">
                  <c:v>1492</c:v>
                </c:pt>
                <c:pt idx="498">
                  <c:v>1495</c:v>
                </c:pt>
                <c:pt idx="499">
                  <c:v>1498</c:v>
                </c:pt>
                <c:pt idx="500">
                  <c:v>1501</c:v>
                </c:pt>
                <c:pt idx="501">
                  <c:v>1504</c:v>
                </c:pt>
                <c:pt idx="502">
                  <c:v>1507</c:v>
                </c:pt>
                <c:pt idx="503">
                  <c:v>1510</c:v>
                </c:pt>
                <c:pt idx="504">
                  <c:v>1513</c:v>
                </c:pt>
                <c:pt idx="505">
                  <c:v>1516</c:v>
                </c:pt>
                <c:pt idx="506">
                  <c:v>1519</c:v>
                </c:pt>
                <c:pt idx="507">
                  <c:v>1522</c:v>
                </c:pt>
                <c:pt idx="508">
                  <c:v>1525</c:v>
                </c:pt>
                <c:pt idx="509">
                  <c:v>1528</c:v>
                </c:pt>
                <c:pt idx="510">
                  <c:v>1531</c:v>
                </c:pt>
                <c:pt idx="511">
                  <c:v>1534</c:v>
                </c:pt>
                <c:pt idx="512">
                  <c:v>1537</c:v>
                </c:pt>
                <c:pt idx="513">
                  <c:v>1540</c:v>
                </c:pt>
                <c:pt idx="514">
                  <c:v>1543</c:v>
                </c:pt>
                <c:pt idx="515">
                  <c:v>1546</c:v>
                </c:pt>
                <c:pt idx="516">
                  <c:v>1549</c:v>
                </c:pt>
                <c:pt idx="517">
                  <c:v>1552</c:v>
                </c:pt>
                <c:pt idx="518">
                  <c:v>1555</c:v>
                </c:pt>
                <c:pt idx="519">
                  <c:v>1558</c:v>
                </c:pt>
                <c:pt idx="520">
                  <c:v>1561</c:v>
                </c:pt>
                <c:pt idx="521">
                  <c:v>1564</c:v>
                </c:pt>
                <c:pt idx="522">
                  <c:v>1567</c:v>
                </c:pt>
                <c:pt idx="523">
                  <c:v>1570</c:v>
                </c:pt>
                <c:pt idx="524">
                  <c:v>1573</c:v>
                </c:pt>
                <c:pt idx="525">
                  <c:v>1576</c:v>
                </c:pt>
                <c:pt idx="526">
                  <c:v>1579</c:v>
                </c:pt>
                <c:pt idx="527">
                  <c:v>1582</c:v>
                </c:pt>
                <c:pt idx="528">
                  <c:v>1585</c:v>
                </c:pt>
                <c:pt idx="529">
                  <c:v>1588</c:v>
                </c:pt>
                <c:pt idx="530">
                  <c:v>1591</c:v>
                </c:pt>
                <c:pt idx="531">
                  <c:v>1594</c:v>
                </c:pt>
                <c:pt idx="532">
                  <c:v>1597</c:v>
                </c:pt>
                <c:pt idx="533">
                  <c:v>1600</c:v>
                </c:pt>
                <c:pt idx="534">
                  <c:v>1603</c:v>
                </c:pt>
                <c:pt idx="535">
                  <c:v>1606</c:v>
                </c:pt>
                <c:pt idx="536">
                  <c:v>1609</c:v>
                </c:pt>
                <c:pt idx="537">
                  <c:v>1612</c:v>
                </c:pt>
                <c:pt idx="538">
                  <c:v>1615</c:v>
                </c:pt>
                <c:pt idx="539">
                  <c:v>1618</c:v>
                </c:pt>
                <c:pt idx="540">
                  <c:v>1621</c:v>
                </c:pt>
                <c:pt idx="541">
                  <c:v>1624</c:v>
                </c:pt>
                <c:pt idx="542">
                  <c:v>1627</c:v>
                </c:pt>
                <c:pt idx="543">
                  <c:v>1630</c:v>
                </c:pt>
                <c:pt idx="544">
                  <c:v>1633</c:v>
                </c:pt>
                <c:pt idx="545">
                  <c:v>1636</c:v>
                </c:pt>
                <c:pt idx="546">
                  <c:v>1639</c:v>
                </c:pt>
                <c:pt idx="547">
                  <c:v>1642</c:v>
                </c:pt>
                <c:pt idx="548">
                  <c:v>1645</c:v>
                </c:pt>
                <c:pt idx="549">
                  <c:v>1648</c:v>
                </c:pt>
                <c:pt idx="550">
                  <c:v>1651</c:v>
                </c:pt>
                <c:pt idx="551">
                  <c:v>1654</c:v>
                </c:pt>
                <c:pt idx="552">
                  <c:v>1657</c:v>
                </c:pt>
                <c:pt idx="553">
                  <c:v>1660</c:v>
                </c:pt>
                <c:pt idx="554">
                  <c:v>1663</c:v>
                </c:pt>
                <c:pt idx="555">
                  <c:v>1666</c:v>
                </c:pt>
                <c:pt idx="556">
                  <c:v>1669</c:v>
                </c:pt>
                <c:pt idx="557">
                  <c:v>1672</c:v>
                </c:pt>
                <c:pt idx="558">
                  <c:v>1675</c:v>
                </c:pt>
                <c:pt idx="559">
                  <c:v>1678</c:v>
                </c:pt>
                <c:pt idx="560">
                  <c:v>1681</c:v>
                </c:pt>
                <c:pt idx="561">
                  <c:v>1684</c:v>
                </c:pt>
                <c:pt idx="562">
                  <c:v>1687</c:v>
                </c:pt>
                <c:pt idx="563">
                  <c:v>1690</c:v>
                </c:pt>
                <c:pt idx="564">
                  <c:v>1693</c:v>
                </c:pt>
                <c:pt idx="565">
                  <c:v>1696</c:v>
                </c:pt>
                <c:pt idx="566">
                  <c:v>1699</c:v>
                </c:pt>
                <c:pt idx="567">
                  <c:v>1702</c:v>
                </c:pt>
                <c:pt idx="568">
                  <c:v>1705</c:v>
                </c:pt>
                <c:pt idx="569">
                  <c:v>1708</c:v>
                </c:pt>
                <c:pt idx="570">
                  <c:v>1711</c:v>
                </c:pt>
                <c:pt idx="571">
                  <c:v>1714</c:v>
                </c:pt>
                <c:pt idx="572">
                  <c:v>1717</c:v>
                </c:pt>
                <c:pt idx="573">
                  <c:v>1720</c:v>
                </c:pt>
                <c:pt idx="574">
                  <c:v>1723</c:v>
                </c:pt>
                <c:pt idx="575">
                  <c:v>1726</c:v>
                </c:pt>
                <c:pt idx="576">
                  <c:v>1729</c:v>
                </c:pt>
                <c:pt idx="577">
                  <c:v>1732</c:v>
                </c:pt>
                <c:pt idx="578">
                  <c:v>1735</c:v>
                </c:pt>
                <c:pt idx="579">
                  <c:v>1738</c:v>
                </c:pt>
                <c:pt idx="580">
                  <c:v>1741</c:v>
                </c:pt>
                <c:pt idx="581">
                  <c:v>1744</c:v>
                </c:pt>
                <c:pt idx="582">
                  <c:v>1747</c:v>
                </c:pt>
                <c:pt idx="583">
                  <c:v>1750</c:v>
                </c:pt>
                <c:pt idx="584">
                  <c:v>1753</c:v>
                </c:pt>
                <c:pt idx="585">
                  <c:v>1756</c:v>
                </c:pt>
                <c:pt idx="586">
                  <c:v>1759</c:v>
                </c:pt>
                <c:pt idx="587">
                  <c:v>1762</c:v>
                </c:pt>
                <c:pt idx="588">
                  <c:v>1765</c:v>
                </c:pt>
                <c:pt idx="589">
                  <c:v>1768</c:v>
                </c:pt>
                <c:pt idx="590">
                  <c:v>1771</c:v>
                </c:pt>
                <c:pt idx="591">
                  <c:v>1774</c:v>
                </c:pt>
                <c:pt idx="592">
                  <c:v>1777</c:v>
                </c:pt>
                <c:pt idx="593">
                  <c:v>1780</c:v>
                </c:pt>
                <c:pt idx="594">
                  <c:v>1783</c:v>
                </c:pt>
                <c:pt idx="595">
                  <c:v>1786</c:v>
                </c:pt>
                <c:pt idx="596">
                  <c:v>1789</c:v>
                </c:pt>
                <c:pt idx="597">
                  <c:v>1792</c:v>
                </c:pt>
                <c:pt idx="598">
                  <c:v>1795</c:v>
                </c:pt>
                <c:pt idx="599">
                  <c:v>1798</c:v>
                </c:pt>
                <c:pt idx="600">
                  <c:v>1801</c:v>
                </c:pt>
                <c:pt idx="601">
                  <c:v>1804</c:v>
                </c:pt>
                <c:pt idx="602">
                  <c:v>1807</c:v>
                </c:pt>
                <c:pt idx="603">
                  <c:v>1810</c:v>
                </c:pt>
                <c:pt idx="604">
                  <c:v>1813</c:v>
                </c:pt>
                <c:pt idx="605">
                  <c:v>1816</c:v>
                </c:pt>
                <c:pt idx="606">
                  <c:v>1819</c:v>
                </c:pt>
                <c:pt idx="607">
                  <c:v>1822</c:v>
                </c:pt>
                <c:pt idx="608">
                  <c:v>1825</c:v>
                </c:pt>
                <c:pt idx="609">
                  <c:v>1828</c:v>
                </c:pt>
                <c:pt idx="610">
                  <c:v>1831</c:v>
                </c:pt>
                <c:pt idx="611">
                  <c:v>1834</c:v>
                </c:pt>
                <c:pt idx="612">
                  <c:v>1837</c:v>
                </c:pt>
                <c:pt idx="613">
                  <c:v>1840</c:v>
                </c:pt>
                <c:pt idx="614">
                  <c:v>1843</c:v>
                </c:pt>
                <c:pt idx="615">
                  <c:v>1846</c:v>
                </c:pt>
                <c:pt idx="616">
                  <c:v>1849</c:v>
                </c:pt>
                <c:pt idx="617">
                  <c:v>1852</c:v>
                </c:pt>
                <c:pt idx="618">
                  <c:v>1855</c:v>
                </c:pt>
                <c:pt idx="619">
                  <c:v>1858</c:v>
                </c:pt>
                <c:pt idx="620">
                  <c:v>1861</c:v>
                </c:pt>
                <c:pt idx="621">
                  <c:v>1864</c:v>
                </c:pt>
                <c:pt idx="622">
                  <c:v>1867</c:v>
                </c:pt>
                <c:pt idx="623">
                  <c:v>1870</c:v>
                </c:pt>
                <c:pt idx="624">
                  <c:v>1873</c:v>
                </c:pt>
                <c:pt idx="625">
                  <c:v>1876</c:v>
                </c:pt>
                <c:pt idx="626">
                  <c:v>1879</c:v>
                </c:pt>
                <c:pt idx="627">
                  <c:v>1882</c:v>
                </c:pt>
                <c:pt idx="628">
                  <c:v>1885</c:v>
                </c:pt>
                <c:pt idx="629">
                  <c:v>1888</c:v>
                </c:pt>
                <c:pt idx="630">
                  <c:v>1891</c:v>
                </c:pt>
                <c:pt idx="631">
                  <c:v>1894</c:v>
                </c:pt>
                <c:pt idx="632">
                  <c:v>1897</c:v>
                </c:pt>
                <c:pt idx="633">
                  <c:v>1900</c:v>
                </c:pt>
                <c:pt idx="634">
                  <c:v>1903</c:v>
                </c:pt>
                <c:pt idx="635">
                  <c:v>1906</c:v>
                </c:pt>
                <c:pt idx="636">
                  <c:v>1909</c:v>
                </c:pt>
                <c:pt idx="637">
                  <c:v>1912</c:v>
                </c:pt>
                <c:pt idx="638">
                  <c:v>1915</c:v>
                </c:pt>
                <c:pt idx="639">
                  <c:v>1918</c:v>
                </c:pt>
                <c:pt idx="640">
                  <c:v>1921</c:v>
                </c:pt>
                <c:pt idx="641">
                  <c:v>1924</c:v>
                </c:pt>
                <c:pt idx="642">
                  <c:v>1927</c:v>
                </c:pt>
                <c:pt idx="643">
                  <c:v>1930</c:v>
                </c:pt>
                <c:pt idx="644">
                  <c:v>1933</c:v>
                </c:pt>
                <c:pt idx="645">
                  <c:v>1936</c:v>
                </c:pt>
                <c:pt idx="646">
                  <c:v>1939</c:v>
                </c:pt>
                <c:pt idx="647">
                  <c:v>1942</c:v>
                </c:pt>
                <c:pt idx="648">
                  <c:v>1945</c:v>
                </c:pt>
                <c:pt idx="649">
                  <c:v>1948</c:v>
                </c:pt>
                <c:pt idx="650">
                  <c:v>1951</c:v>
                </c:pt>
                <c:pt idx="651">
                  <c:v>1954</c:v>
                </c:pt>
                <c:pt idx="652">
                  <c:v>1957</c:v>
                </c:pt>
                <c:pt idx="653">
                  <c:v>1960</c:v>
                </c:pt>
                <c:pt idx="654">
                  <c:v>1963</c:v>
                </c:pt>
                <c:pt idx="655">
                  <c:v>1966</c:v>
                </c:pt>
                <c:pt idx="656">
                  <c:v>1969</c:v>
                </c:pt>
                <c:pt idx="657">
                  <c:v>1972</c:v>
                </c:pt>
                <c:pt idx="658">
                  <c:v>1975</c:v>
                </c:pt>
                <c:pt idx="659">
                  <c:v>1978</c:v>
                </c:pt>
                <c:pt idx="660">
                  <c:v>1981</c:v>
                </c:pt>
                <c:pt idx="661">
                  <c:v>1984</c:v>
                </c:pt>
                <c:pt idx="662">
                  <c:v>1987</c:v>
                </c:pt>
                <c:pt idx="663">
                  <c:v>1990</c:v>
                </c:pt>
                <c:pt idx="664">
                  <c:v>1993</c:v>
                </c:pt>
                <c:pt idx="665">
                  <c:v>1996</c:v>
                </c:pt>
                <c:pt idx="666">
                  <c:v>1999</c:v>
                </c:pt>
                <c:pt idx="667">
                  <c:v>2002</c:v>
                </c:pt>
                <c:pt idx="668">
                  <c:v>2005</c:v>
                </c:pt>
                <c:pt idx="669">
                  <c:v>2008</c:v>
                </c:pt>
                <c:pt idx="670">
                  <c:v>2011</c:v>
                </c:pt>
                <c:pt idx="671">
                  <c:v>2014</c:v>
                </c:pt>
                <c:pt idx="672">
                  <c:v>2017</c:v>
                </c:pt>
                <c:pt idx="673">
                  <c:v>2020</c:v>
                </c:pt>
                <c:pt idx="674">
                  <c:v>2023</c:v>
                </c:pt>
                <c:pt idx="675">
                  <c:v>2026</c:v>
                </c:pt>
                <c:pt idx="676">
                  <c:v>2029</c:v>
                </c:pt>
                <c:pt idx="677">
                  <c:v>2032</c:v>
                </c:pt>
                <c:pt idx="678">
                  <c:v>2035</c:v>
                </c:pt>
                <c:pt idx="679">
                  <c:v>2038</c:v>
                </c:pt>
                <c:pt idx="680">
                  <c:v>2041</c:v>
                </c:pt>
                <c:pt idx="681">
                  <c:v>2044</c:v>
                </c:pt>
                <c:pt idx="682">
                  <c:v>2047</c:v>
                </c:pt>
                <c:pt idx="683">
                  <c:v>2050</c:v>
                </c:pt>
                <c:pt idx="684">
                  <c:v>2053</c:v>
                </c:pt>
                <c:pt idx="685">
                  <c:v>2056</c:v>
                </c:pt>
                <c:pt idx="686">
                  <c:v>2059</c:v>
                </c:pt>
                <c:pt idx="687">
                  <c:v>2062</c:v>
                </c:pt>
                <c:pt idx="688">
                  <c:v>2065</c:v>
                </c:pt>
                <c:pt idx="689">
                  <c:v>2068</c:v>
                </c:pt>
                <c:pt idx="690">
                  <c:v>2071</c:v>
                </c:pt>
                <c:pt idx="691">
                  <c:v>2074</c:v>
                </c:pt>
                <c:pt idx="692">
                  <c:v>2077</c:v>
                </c:pt>
                <c:pt idx="693">
                  <c:v>2080</c:v>
                </c:pt>
                <c:pt idx="694">
                  <c:v>2083</c:v>
                </c:pt>
                <c:pt idx="695">
                  <c:v>2086</c:v>
                </c:pt>
                <c:pt idx="696">
                  <c:v>2089</c:v>
                </c:pt>
                <c:pt idx="697">
                  <c:v>2092</c:v>
                </c:pt>
                <c:pt idx="698">
                  <c:v>2095</c:v>
                </c:pt>
                <c:pt idx="699">
                  <c:v>2098</c:v>
                </c:pt>
                <c:pt idx="700">
                  <c:v>2101</c:v>
                </c:pt>
                <c:pt idx="701">
                  <c:v>2104</c:v>
                </c:pt>
                <c:pt idx="702">
                  <c:v>2107</c:v>
                </c:pt>
                <c:pt idx="703">
                  <c:v>2110</c:v>
                </c:pt>
                <c:pt idx="704">
                  <c:v>2113</c:v>
                </c:pt>
                <c:pt idx="705">
                  <c:v>2116</c:v>
                </c:pt>
                <c:pt idx="706">
                  <c:v>2119</c:v>
                </c:pt>
                <c:pt idx="707">
                  <c:v>2122</c:v>
                </c:pt>
                <c:pt idx="708">
                  <c:v>2125</c:v>
                </c:pt>
                <c:pt idx="709">
                  <c:v>2128</c:v>
                </c:pt>
                <c:pt idx="710">
                  <c:v>2131</c:v>
                </c:pt>
                <c:pt idx="711">
                  <c:v>2134</c:v>
                </c:pt>
                <c:pt idx="712">
                  <c:v>2137</c:v>
                </c:pt>
                <c:pt idx="713">
                  <c:v>2140</c:v>
                </c:pt>
                <c:pt idx="714">
                  <c:v>2143</c:v>
                </c:pt>
                <c:pt idx="715">
                  <c:v>2146</c:v>
                </c:pt>
                <c:pt idx="716">
                  <c:v>2149</c:v>
                </c:pt>
                <c:pt idx="717">
                  <c:v>2152</c:v>
                </c:pt>
                <c:pt idx="718">
                  <c:v>2155</c:v>
                </c:pt>
                <c:pt idx="719">
                  <c:v>2158</c:v>
                </c:pt>
                <c:pt idx="720">
                  <c:v>2161</c:v>
                </c:pt>
                <c:pt idx="721">
                  <c:v>2164</c:v>
                </c:pt>
                <c:pt idx="722">
                  <c:v>2167</c:v>
                </c:pt>
                <c:pt idx="723">
                  <c:v>2170</c:v>
                </c:pt>
                <c:pt idx="724">
                  <c:v>2173</c:v>
                </c:pt>
                <c:pt idx="725">
                  <c:v>2176</c:v>
                </c:pt>
                <c:pt idx="726">
                  <c:v>2179</c:v>
                </c:pt>
                <c:pt idx="727">
                  <c:v>2182</c:v>
                </c:pt>
                <c:pt idx="728">
                  <c:v>2185</c:v>
                </c:pt>
                <c:pt idx="729">
                  <c:v>2188</c:v>
                </c:pt>
                <c:pt idx="730">
                  <c:v>2191</c:v>
                </c:pt>
                <c:pt idx="731">
                  <c:v>2194</c:v>
                </c:pt>
                <c:pt idx="732">
                  <c:v>2197</c:v>
                </c:pt>
                <c:pt idx="733">
                  <c:v>2200</c:v>
                </c:pt>
                <c:pt idx="734">
                  <c:v>2203</c:v>
                </c:pt>
                <c:pt idx="735">
                  <c:v>2206</c:v>
                </c:pt>
                <c:pt idx="736">
                  <c:v>2209</c:v>
                </c:pt>
                <c:pt idx="737">
                  <c:v>2212</c:v>
                </c:pt>
                <c:pt idx="738">
                  <c:v>2215</c:v>
                </c:pt>
                <c:pt idx="739">
                  <c:v>2218</c:v>
                </c:pt>
                <c:pt idx="740">
                  <c:v>2221</c:v>
                </c:pt>
                <c:pt idx="741">
                  <c:v>2224</c:v>
                </c:pt>
                <c:pt idx="742">
                  <c:v>2227</c:v>
                </c:pt>
                <c:pt idx="743">
                  <c:v>2230</c:v>
                </c:pt>
                <c:pt idx="744">
                  <c:v>2233</c:v>
                </c:pt>
                <c:pt idx="745">
                  <c:v>2236</c:v>
                </c:pt>
                <c:pt idx="746">
                  <c:v>2239</c:v>
                </c:pt>
                <c:pt idx="747">
                  <c:v>2242</c:v>
                </c:pt>
                <c:pt idx="748">
                  <c:v>2245</c:v>
                </c:pt>
                <c:pt idx="749">
                  <c:v>2248</c:v>
                </c:pt>
                <c:pt idx="750">
                  <c:v>2251</c:v>
                </c:pt>
                <c:pt idx="751">
                  <c:v>2254</c:v>
                </c:pt>
                <c:pt idx="752">
                  <c:v>2257</c:v>
                </c:pt>
                <c:pt idx="753">
                  <c:v>2260</c:v>
                </c:pt>
                <c:pt idx="754">
                  <c:v>2263</c:v>
                </c:pt>
                <c:pt idx="755">
                  <c:v>2266</c:v>
                </c:pt>
                <c:pt idx="756">
                  <c:v>2269</c:v>
                </c:pt>
                <c:pt idx="757">
                  <c:v>2272</c:v>
                </c:pt>
                <c:pt idx="758">
                  <c:v>2275</c:v>
                </c:pt>
                <c:pt idx="759">
                  <c:v>2278</c:v>
                </c:pt>
                <c:pt idx="760">
                  <c:v>2281</c:v>
                </c:pt>
                <c:pt idx="761">
                  <c:v>2284</c:v>
                </c:pt>
                <c:pt idx="762">
                  <c:v>2287</c:v>
                </c:pt>
                <c:pt idx="763">
                  <c:v>2290</c:v>
                </c:pt>
                <c:pt idx="764">
                  <c:v>2293</c:v>
                </c:pt>
                <c:pt idx="765">
                  <c:v>2296</c:v>
                </c:pt>
                <c:pt idx="766">
                  <c:v>2299</c:v>
                </c:pt>
                <c:pt idx="767">
                  <c:v>2302</c:v>
                </c:pt>
                <c:pt idx="768">
                  <c:v>2305</c:v>
                </c:pt>
                <c:pt idx="769">
                  <c:v>2308</c:v>
                </c:pt>
                <c:pt idx="770">
                  <c:v>2311</c:v>
                </c:pt>
                <c:pt idx="771">
                  <c:v>2314</c:v>
                </c:pt>
                <c:pt idx="772">
                  <c:v>2317</c:v>
                </c:pt>
                <c:pt idx="773">
                  <c:v>2320</c:v>
                </c:pt>
                <c:pt idx="774">
                  <c:v>2323</c:v>
                </c:pt>
                <c:pt idx="775">
                  <c:v>2326</c:v>
                </c:pt>
                <c:pt idx="776">
                  <c:v>2329</c:v>
                </c:pt>
                <c:pt idx="777">
                  <c:v>2332</c:v>
                </c:pt>
                <c:pt idx="778">
                  <c:v>2335</c:v>
                </c:pt>
                <c:pt idx="779">
                  <c:v>2338</c:v>
                </c:pt>
                <c:pt idx="780">
                  <c:v>2341</c:v>
                </c:pt>
                <c:pt idx="781">
                  <c:v>2344</c:v>
                </c:pt>
                <c:pt idx="782">
                  <c:v>2347</c:v>
                </c:pt>
                <c:pt idx="783">
                  <c:v>2350</c:v>
                </c:pt>
                <c:pt idx="784">
                  <c:v>2353</c:v>
                </c:pt>
                <c:pt idx="785">
                  <c:v>2356</c:v>
                </c:pt>
                <c:pt idx="786">
                  <c:v>2359</c:v>
                </c:pt>
                <c:pt idx="787">
                  <c:v>2362</c:v>
                </c:pt>
                <c:pt idx="788">
                  <c:v>2365</c:v>
                </c:pt>
                <c:pt idx="789">
                  <c:v>2368</c:v>
                </c:pt>
                <c:pt idx="790">
                  <c:v>2371</c:v>
                </c:pt>
                <c:pt idx="791">
                  <c:v>2374</c:v>
                </c:pt>
                <c:pt idx="792">
                  <c:v>2377</c:v>
                </c:pt>
                <c:pt idx="793">
                  <c:v>2380</c:v>
                </c:pt>
                <c:pt idx="794">
                  <c:v>2383</c:v>
                </c:pt>
                <c:pt idx="795">
                  <c:v>2386</c:v>
                </c:pt>
                <c:pt idx="796">
                  <c:v>2389</c:v>
                </c:pt>
                <c:pt idx="797">
                  <c:v>2392</c:v>
                </c:pt>
                <c:pt idx="798">
                  <c:v>2395</c:v>
                </c:pt>
                <c:pt idx="799">
                  <c:v>2398</c:v>
                </c:pt>
                <c:pt idx="800">
                  <c:v>2401</c:v>
                </c:pt>
                <c:pt idx="801">
                  <c:v>2404</c:v>
                </c:pt>
                <c:pt idx="802">
                  <c:v>2407</c:v>
                </c:pt>
                <c:pt idx="803">
                  <c:v>2410</c:v>
                </c:pt>
                <c:pt idx="804">
                  <c:v>2413</c:v>
                </c:pt>
                <c:pt idx="805">
                  <c:v>2416</c:v>
                </c:pt>
                <c:pt idx="806">
                  <c:v>2419</c:v>
                </c:pt>
                <c:pt idx="807">
                  <c:v>2422</c:v>
                </c:pt>
                <c:pt idx="808">
                  <c:v>2425</c:v>
                </c:pt>
                <c:pt idx="809">
                  <c:v>2428</c:v>
                </c:pt>
                <c:pt idx="810">
                  <c:v>2431</c:v>
                </c:pt>
                <c:pt idx="811">
                  <c:v>2434</c:v>
                </c:pt>
                <c:pt idx="812">
                  <c:v>2437</c:v>
                </c:pt>
                <c:pt idx="813">
                  <c:v>2440</c:v>
                </c:pt>
                <c:pt idx="814">
                  <c:v>2443</c:v>
                </c:pt>
                <c:pt idx="815">
                  <c:v>2446</c:v>
                </c:pt>
                <c:pt idx="816">
                  <c:v>2449</c:v>
                </c:pt>
                <c:pt idx="817">
                  <c:v>2452</c:v>
                </c:pt>
                <c:pt idx="818">
                  <c:v>2455</c:v>
                </c:pt>
                <c:pt idx="819">
                  <c:v>2458</c:v>
                </c:pt>
                <c:pt idx="820">
                  <c:v>2461</c:v>
                </c:pt>
                <c:pt idx="821">
                  <c:v>2464</c:v>
                </c:pt>
                <c:pt idx="822">
                  <c:v>2467</c:v>
                </c:pt>
                <c:pt idx="823">
                  <c:v>2470</c:v>
                </c:pt>
                <c:pt idx="824">
                  <c:v>2473</c:v>
                </c:pt>
                <c:pt idx="825">
                  <c:v>2476</c:v>
                </c:pt>
                <c:pt idx="826">
                  <c:v>2479</c:v>
                </c:pt>
                <c:pt idx="827">
                  <c:v>2482</c:v>
                </c:pt>
                <c:pt idx="828">
                  <c:v>2485</c:v>
                </c:pt>
                <c:pt idx="829">
                  <c:v>2488</c:v>
                </c:pt>
                <c:pt idx="830">
                  <c:v>2491</c:v>
                </c:pt>
                <c:pt idx="831">
                  <c:v>2494</c:v>
                </c:pt>
                <c:pt idx="832">
                  <c:v>2497</c:v>
                </c:pt>
                <c:pt idx="833">
                  <c:v>2500</c:v>
                </c:pt>
                <c:pt idx="834">
                  <c:v>2503</c:v>
                </c:pt>
                <c:pt idx="835">
                  <c:v>2506</c:v>
                </c:pt>
                <c:pt idx="836">
                  <c:v>2509</c:v>
                </c:pt>
              </c:numCache>
            </c:numRef>
          </c:cat>
          <c:val>
            <c:numRef>
              <c:f>'T2v7-L0A11'!$D$4:$D$100</c:f>
              <c:numCache>
                <c:formatCode>General</c:formatCode>
                <c:ptCount val="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</c:numCache>
            </c:numRef>
          </c:val>
        </c:ser>
        <c:marker val="1"/>
        <c:axId val="93567232"/>
        <c:axId val="95879168"/>
      </c:lineChart>
      <c:catAx>
        <c:axId val="93567232"/>
        <c:scaling>
          <c:orientation val="minMax"/>
        </c:scaling>
        <c:axPos val="b"/>
        <c:numFmt formatCode="General" sourceLinked="1"/>
        <c:tickLblPos val="nextTo"/>
        <c:crossAx val="95879168"/>
        <c:crosses val="autoZero"/>
        <c:auto val="1"/>
        <c:lblAlgn val="ctr"/>
        <c:lblOffset val="100"/>
      </c:catAx>
      <c:valAx>
        <c:axId val="95879168"/>
        <c:scaling>
          <c:orientation val="minMax"/>
        </c:scaling>
        <c:axPos val="l"/>
        <c:majorGridlines/>
        <c:numFmt formatCode="General" sourceLinked="1"/>
        <c:tickLblPos val="nextTo"/>
        <c:crossAx val="935672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/>
    <c:plotArea>
      <c:layout/>
      <c:lineChart>
        <c:grouping val="standard"/>
        <c:ser>
          <c:idx val="0"/>
          <c:order val="0"/>
          <c:tx>
            <c:v>L0A11: Goal from L1</c:v>
          </c:tx>
          <c:cat>
            <c:numRef>
              <c:f>'T2v7-L0A11'!$B$4:$B$150</c:f>
              <c:numCache>
                <c:formatCode>General</c:formatCode>
                <c:ptCount val="14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  <c:pt idx="97">
                  <c:v>292</c:v>
                </c:pt>
                <c:pt idx="98">
                  <c:v>295</c:v>
                </c:pt>
                <c:pt idx="99">
                  <c:v>298</c:v>
                </c:pt>
                <c:pt idx="100">
                  <c:v>301</c:v>
                </c:pt>
                <c:pt idx="101">
                  <c:v>304</c:v>
                </c:pt>
                <c:pt idx="102">
                  <c:v>307</c:v>
                </c:pt>
                <c:pt idx="103">
                  <c:v>310</c:v>
                </c:pt>
                <c:pt idx="104">
                  <c:v>313</c:v>
                </c:pt>
                <c:pt idx="105">
                  <c:v>316</c:v>
                </c:pt>
                <c:pt idx="106">
                  <c:v>319</c:v>
                </c:pt>
                <c:pt idx="107">
                  <c:v>322</c:v>
                </c:pt>
                <c:pt idx="108">
                  <c:v>325</c:v>
                </c:pt>
                <c:pt idx="109">
                  <c:v>328</c:v>
                </c:pt>
                <c:pt idx="110">
                  <c:v>331</c:v>
                </c:pt>
                <c:pt idx="111">
                  <c:v>334</c:v>
                </c:pt>
                <c:pt idx="112">
                  <c:v>337</c:v>
                </c:pt>
                <c:pt idx="113">
                  <c:v>340</c:v>
                </c:pt>
                <c:pt idx="114">
                  <c:v>343</c:v>
                </c:pt>
                <c:pt idx="115">
                  <c:v>346</c:v>
                </c:pt>
                <c:pt idx="116">
                  <c:v>349</c:v>
                </c:pt>
                <c:pt idx="117">
                  <c:v>352</c:v>
                </c:pt>
                <c:pt idx="118">
                  <c:v>355</c:v>
                </c:pt>
                <c:pt idx="119">
                  <c:v>358</c:v>
                </c:pt>
                <c:pt idx="120">
                  <c:v>361</c:v>
                </c:pt>
                <c:pt idx="121">
                  <c:v>364</c:v>
                </c:pt>
                <c:pt idx="122">
                  <c:v>367</c:v>
                </c:pt>
                <c:pt idx="123">
                  <c:v>370</c:v>
                </c:pt>
                <c:pt idx="124">
                  <c:v>373</c:v>
                </c:pt>
                <c:pt idx="125">
                  <c:v>376</c:v>
                </c:pt>
                <c:pt idx="126">
                  <c:v>379</c:v>
                </c:pt>
                <c:pt idx="127">
                  <c:v>382</c:v>
                </c:pt>
                <c:pt idx="128">
                  <c:v>385</c:v>
                </c:pt>
                <c:pt idx="129">
                  <c:v>388</c:v>
                </c:pt>
                <c:pt idx="130">
                  <c:v>391</c:v>
                </c:pt>
                <c:pt idx="131">
                  <c:v>394</c:v>
                </c:pt>
                <c:pt idx="132">
                  <c:v>397</c:v>
                </c:pt>
                <c:pt idx="133">
                  <c:v>400</c:v>
                </c:pt>
                <c:pt idx="134">
                  <c:v>403</c:v>
                </c:pt>
                <c:pt idx="135">
                  <c:v>406</c:v>
                </c:pt>
                <c:pt idx="136">
                  <c:v>409</c:v>
                </c:pt>
                <c:pt idx="137">
                  <c:v>412</c:v>
                </c:pt>
                <c:pt idx="138">
                  <c:v>415</c:v>
                </c:pt>
                <c:pt idx="139">
                  <c:v>418</c:v>
                </c:pt>
                <c:pt idx="140">
                  <c:v>421</c:v>
                </c:pt>
                <c:pt idx="141">
                  <c:v>424</c:v>
                </c:pt>
                <c:pt idx="142">
                  <c:v>427</c:v>
                </c:pt>
                <c:pt idx="143">
                  <c:v>430</c:v>
                </c:pt>
                <c:pt idx="144">
                  <c:v>433</c:v>
                </c:pt>
                <c:pt idx="145">
                  <c:v>436</c:v>
                </c:pt>
                <c:pt idx="146">
                  <c:v>439</c:v>
                </c:pt>
              </c:numCache>
            </c:numRef>
          </c:cat>
          <c:val>
            <c:numRef>
              <c:f>'T2v7-L0A11'!$E$4:$E$150</c:f>
              <c:numCache>
                <c:formatCode>General</c:formatCode>
                <c:ptCount val="1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</c:numCache>
            </c:numRef>
          </c:val>
        </c:ser>
        <c:marker val="1"/>
        <c:axId val="95890432"/>
        <c:axId val="95900416"/>
      </c:lineChart>
      <c:catAx>
        <c:axId val="95890432"/>
        <c:scaling>
          <c:orientation val="minMax"/>
        </c:scaling>
        <c:axPos val="b"/>
        <c:numFmt formatCode="General" sourceLinked="1"/>
        <c:tickLblPos val="nextTo"/>
        <c:crossAx val="95900416"/>
        <c:crosses val="autoZero"/>
        <c:auto val="1"/>
        <c:lblAlgn val="ctr"/>
        <c:lblOffset val="100"/>
      </c:catAx>
      <c:valAx>
        <c:axId val="95900416"/>
        <c:scaling>
          <c:orientation val="minMax"/>
        </c:scaling>
        <c:axPos val="l"/>
        <c:majorGridlines/>
        <c:numFmt formatCode="General" sourceLinked="1"/>
        <c:tickLblPos val="nextTo"/>
        <c:crossAx val="95890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title/>
    <c:plotArea>
      <c:layout/>
      <c:lineChart>
        <c:grouping val="standard"/>
        <c:ser>
          <c:idx val="0"/>
          <c:order val="0"/>
          <c:tx>
            <c:v>L0A11: Live Cells Counter</c:v>
          </c:tx>
          <c:cat>
            <c:numRef>
              <c:f>'T2v7-L0A11'!$B$4:$B$750</c:f>
              <c:numCache>
                <c:formatCode>General</c:formatCode>
                <c:ptCount val="74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  <c:pt idx="97">
                  <c:v>292</c:v>
                </c:pt>
                <c:pt idx="98">
                  <c:v>295</c:v>
                </c:pt>
                <c:pt idx="99">
                  <c:v>298</c:v>
                </c:pt>
                <c:pt idx="100">
                  <c:v>301</c:v>
                </c:pt>
                <c:pt idx="101">
                  <c:v>304</c:v>
                </c:pt>
                <c:pt idx="102">
                  <c:v>307</c:v>
                </c:pt>
                <c:pt idx="103">
                  <c:v>310</c:v>
                </c:pt>
                <c:pt idx="104">
                  <c:v>313</c:v>
                </c:pt>
                <c:pt idx="105">
                  <c:v>316</c:v>
                </c:pt>
                <c:pt idx="106">
                  <c:v>319</c:v>
                </c:pt>
                <c:pt idx="107">
                  <c:v>322</c:v>
                </c:pt>
                <c:pt idx="108">
                  <c:v>325</c:v>
                </c:pt>
                <c:pt idx="109">
                  <c:v>328</c:v>
                </c:pt>
                <c:pt idx="110">
                  <c:v>331</c:v>
                </c:pt>
                <c:pt idx="111">
                  <c:v>334</c:v>
                </c:pt>
                <c:pt idx="112">
                  <c:v>337</c:v>
                </c:pt>
                <c:pt idx="113">
                  <c:v>340</c:v>
                </c:pt>
                <c:pt idx="114">
                  <c:v>343</c:v>
                </c:pt>
                <c:pt idx="115">
                  <c:v>346</c:v>
                </c:pt>
                <c:pt idx="116">
                  <c:v>349</c:v>
                </c:pt>
                <c:pt idx="117">
                  <c:v>352</c:v>
                </c:pt>
                <c:pt idx="118">
                  <c:v>355</c:v>
                </c:pt>
                <c:pt idx="119">
                  <c:v>358</c:v>
                </c:pt>
                <c:pt idx="120">
                  <c:v>361</c:v>
                </c:pt>
                <c:pt idx="121">
                  <c:v>364</c:v>
                </c:pt>
                <c:pt idx="122">
                  <c:v>367</c:v>
                </c:pt>
                <c:pt idx="123">
                  <c:v>370</c:v>
                </c:pt>
                <c:pt idx="124">
                  <c:v>373</c:v>
                </c:pt>
                <c:pt idx="125">
                  <c:v>376</c:v>
                </c:pt>
                <c:pt idx="126">
                  <c:v>379</c:v>
                </c:pt>
                <c:pt idx="127">
                  <c:v>382</c:v>
                </c:pt>
                <c:pt idx="128">
                  <c:v>385</c:v>
                </c:pt>
                <c:pt idx="129">
                  <c:v>388</c:v>
                </c:pt>
                <c:pt idx="130">
                  <c:v>391</c:v>
                </c:pt>
                <c:pt idx="131">
                  <c:v>394</c:v>
                </c:pt>
                <c:pt idx="132">
                  <c:v>397</c:v>
                </c:pt>
                <c:pt idx="133">
                  <c:v>400</c:v>
                </c:pt>
                <c:pt idx="134">
                  <c:v>403</c:v>
                </c:pt>
                <c:pt idx="135">
                  <c:v>406</c:v>
                </c:pt>
                <c:pt idx="136">
                  <c:v>409</c:v>
                </c:pt>
                <c:pt idx="137">
                  <c:v>412</c:v>
                </c:pt>
                <c:pt idx="138">
                  <c:v>415</c:v>
                </c:pt>
                <c:pt idx="139">
                  <c:v>418</c:v>
                </c:pt>
                <c:pt idx="140">
                  <c:v>421</c:v>
                </c:pt>
                <c:pt idx="141">
                  <c:v>424</c:v>
                </c:pt>
                <c:pt idx="142">
                  <c:v>427</c:v>
                </c:pt>
                <c:pt idx="143">
                  <c:v>430</c:v>
                </c:pt>
                <c:pt idx="144">
                  <c:v>433</c:v>
                </c:pt>
                <c:pt idx="145">
                  <c:v>436</c:v>
                </c:pt>
                <c:pt idx="146">
                  <c:v>439</c:v>
                </c:pt>
                <c:pt idx="147">
                  <c:v>442</c:v>
                </c:pt>
                <c:pt idx="148">
                  <c:v>445</c:v>
                </c:pt>
                <c:pt idx="149">
                  <c:v>448</c:v>
                </c:pt>
                <c:pt idx="150">
                  <c:v>451</c:v>
                </c:pt>
                <c:pt idx="151">
                  <c:v>454</c:v>
                </c:pt>
                <c:pt idx="152">
                  <c:v>457</c:v>
                </c:pt>
                <c:pt idx="153">
                  <c:v>460</c:v>
                </c:pt>
                <c:pt idx="154">
                  <c:v>463</c:v>
                </c:pt>
                <c:pt idx="155">
                  <c:v>466</c:v>
                </c:pt>
                <c:pt idx="156">
                  <c:v>469</c:v>
                </c:pt>
                <c:pt idx="157">
                  <c:v>472</c:v>
                </c:pt>
                <c:pt idx="158">
                  <c:v>475</c:v>
                </c:pt>
                <c:pt idx="159">
                  <c:v>478</c:v>
                </c:pt>
                <c:pt idx="160">
                  <c:v>481</c:v>
                </c:pt>
                <c:pt idx="161">
                  <c:v>484</c:v>
                </c:pt>
                <c:pt idx="162">
                  <c:v>487</c:v>
                </c:pt>
                <c:pt idx="163">
                  <c:v>490</c:v>
                </c:pt>
                <c:pt idx="164">
                  <c:v>493</c:v>
                </c:pt>
                <c:pt idx="165">
                  <c:v>496</c:v>
                </c:pt>
                <c:pt idx="166">
                  <c:v>499</c:v>
                </c:pt>
                <c:pt idx="167">
                  <c:v>502</c:v>
                </c:pt>
                <c:pt idx="168">
                  <c:v>505</c:v>
                </c:pt>
                <c:pt idx="169">
                  <c:v>508</c:v>
                </c:pt>
                <c:pt idx="170">
                  <c:v>511</c:v>
                </c:pt>
                <c:pt idx="171">
                  <c:v>514</c:v>
                </c:pt>
                <c:pt idx="172">
                  <c:v>517</c:v>
                </c:pt>
                <c:pt idx="173">
                  <c:v>520</c:v>
                </c:pt>
                <c:pt idx="174">
                  <c:v>523</c:v>
                </c:pt>
                <c:pt idx="175">
                  <c:v>526</c:v>
                </c:pt>
                <c:pt idx="176">
                  <c:v>529</c:v>
                </c:pt>
                <c:pt idx="177">
                  <c:v>532</c:v>
                </c:pt>
                <c:pt idx="178">
                  <c:v>535</c:v>
                </c:pt>
                <c:pt idx="179">
                  <c:v>538</c:v>
                </c:pt>
                <c:pt idx="180">
                  <c:v>541</c:v>
                </c:pt>
                <c:pt idx="181">
                  <c:v>544</c:v>
                </c:pt>
                <c:pt idx="182">
                  <c:v>547</c:v>
                </c:pt>
                <c:pt idx="183">
                  <c:v>550</c:v>
                </c:pt>
                <c:pt idx="184">
                  <c:v>553</c:v>
                </c:pt>
                <c:pt idx="185">
                  <c:v>556</c:v>
                </c:pt>
                <c:pt idx="186">
                  <c:v>559</c:v>
                </c:pt>
                <c:pt idx="187">
                  <c:v>562</c:v>
                </c:pt>
                <c:pt idx="188">
                  <c:v>565</c:v>
                </c:pt>
                <c:pt idx="189">
                  <c:v>568</c:v>
                </c:pt>
                <c:pt idx="190">
                  <c:v>571</c:v>
                </c:pt>
                <c:pt idx="191">
                  <c:v>574</c:v>
                </c:pt>
                <c:pt idx="192">
                  <c:v>577</c:v>
                </c:pt>
                <c:pt idx="193">
                  <c:v>580</c:v>
                </c:pt>
                <c:pt idx="194">
                  <c:v>583</c:v>
                </c:pt>
                <c:pt idx="195">
                  <c:v>586</c:v>
                </c:pt>
                <c:pt idx="196">
                  <c:v>589</c:v>
                </c:pt>
                <c:pt idx="197">
                  <c:v>592</c:v>
                </c:pt>
                <c:pt idx="198">
                  <c:v>595</c:v>
                </c:pt>
                <c:pt idx="199">
                  <c:v>598</c:v>
                </c:pt>
                <c:pt idx="200">
                  <c:v>601</c:v>
                </c:pt>
                <c:pt idx="201">
                  <c:v>604</c:v>
                </c:pt>
                <c:pt idx="202">
                  <c:v>607</c:v>
                </c:pt>
                <c:pt idx="203">
                  <c:v>610</c:v>
                </c:pt>
                <c:pt idx="204">
                  <c:v>613</c:v>
                </c:pt>
                <c:pt idx="205">
                  <c:v>616</c:v>
                </c:pt>
                <c:pt idx="206">
                  <c:v>619</c:v>
                </c:pt>
                <c:pt idx="207">
                  <c:v>622</c:v>
                </c:pt>
                <c:pt idx="208">
                  <c:v>625</c:v>
                </c:pt>
                <c:pt idx="209">
                  <c:v>628</c:v>
                </c:pt>
                <c:pt idx="210">
                  <c:v>631</c:v>
                </c:pt>
                <c:pt idx="211">
                  <c:v>634</c:v>
                </c:pt>
                <c:pt idx="212">
                  <c:v>637</c:v>
                </c:pt>
                <c:pt idx="213">
                  <c:v>640</c:v>
                </c:pt>
                <c:pt idx="214">
                  <c:v>643</c:v>
                </c:pt>
                <c:pt idx="215">
                  <c:v>646</c:v>
                </c:pt>
                <c:pt idx="216">
                  <c:v>649</c:v>
                </c:pt>
                <c:pt idx="217">
                  <c:v>652</c:v>
                </c:pt>
                <c:pt idx="218">
                  <c:v>655</c:v>
                </c:pt>
                <c:pt idx="219">
                  <c:v>658</c:v>
                </c:pt>
                <c:pt idx="220">
                  <c:v>661</c:v>
                </c:pt>
                <c:pt idx="221">
                  <c:v>664</c:v>
                </c:pt>
                <c:pt idx="222">
                  <c:v>667</c:v>
                </c:pt>
                <c:pt idx="223">
                  <c:v>670</c:v>
                </c:pt>
                <c:pt idx="224">
                  <c:v>673</c:v>
                </c:pt>
                <c:pt idx="225">
                  <c:v>676</c:v>
                </c:pt>
                <c:pt idx="226">
                  <c:v>679</c:v>
                </c:pt>
                <c:pt idx="227">
                  <c:v>682</c:v>
                </c:pt>
                <c:pt idx="228">
                  <c:v>685</c:v>
                </c:pt>
                <c:pt idx="229">
                  <c:v>688</c:v>
                </c:pt>
                <c:pt idx="230">
                  <c:v>691</c:v>
                </c:pt>
                <c:pt idx="231">
                  <c:v>694</c:v>
                </c:pt>
                <c:pt idx="232">
                  <c:v>697</c:v>
                </c:pt>
                <c:pt idx="233">
                  <c:v>700</c:v>
                </c:pt>
                <c:pt idx="234">
                  <c:v>703</c:v>
                </c:pt>
                <c:pt idx="235">
                  <c:v>706</c:v>
                </c:pt>
                <c:pt idx="236">
                  <c:v>709</c:v>
                </c:pt>
                <c:pt idx="237">
                  <c:v>712</c:v>
                </c:pt>
                <c:pt idx="238">
                  <c:v>715</c:v>
                </c:pt>
                <c:pt idx="239">
                  <c:v>718</c:v>
                </c:pt>
                <c:pt idx="240">
                  <c:v>721</c:v>
                </c:pt>
                <c:pt idx="241">
                  <c:v>724</c:v>
                </c:pt>
                <c:pt idx="242">
                  <c:v>727</c:v>
                </c:pt>
                <c:pt idx="243">
                  <c:v>730</c:v>
                </c:pt>
                <c:pt idx="244">
                  <c:v>733</c:v>
                </c:pt>
                <c:pt idx="245">
                  <c:v>736</c:v>
                </c:pt>
                <c:pt idx="246">
                  <c:v>739</c:v>
                </c:pt>
                <c:pt idx="247">
                  <c:v>742</c:v>
                </c:pt>
                <c:pt idx="248">
                  <c:v>745</c:v>
                </c:pt>
                <c:pt idx="249">
                  <c:v>748</c:v>
                </c:pt>
                <c:pt idx="250">
                  <c:v>751</c:v>
                </c:pt>
                <c:pt idx="251">
                  <c:v>754</c:v>
                </c:pt>
                <c:pt idx="252">
                  <c:v>757</c:v>
                </c:pt>
                <c:pt idx="253">
                  <c:v>760</c:v>
                </c:pt>
                <c:pt idx="254">
                  <c:v>763</c:v>
                </c:pt>
                <c:pt idx="255">
                  <c:v>766</c:v>
                </c:pt>
                <c:pt idx="256">
                  <c:v>769</c:v>
                </c:pt>
                <c:pt idx="257">
                  <c:v>772</c:v>
                </c:pt>
                <c:pt idx="258">
                  <c:v>775</c:v>
                </c:pt>
                <c:pt idx="259">
                  <c:v>778</c:v>
                </c:pt>
                <c:pt idx="260">
                  <c:v>781</c:v>
                </c:pt>
                <c:pt idx="261">
                  <c:v>784</c:v>
                </c:pt>
                <c:pt idx="262">
                  <c:v>787</c:v>
                </c:pt>
                <c:pt idx="263">
                  <c:v>790</c:v>
                </c:pt>
                <c:pt idx="264">
                  <c:v>793</c:v>
                </c:pt>
                <c:pt idx="265">
                  <c:v>796</c:v>
                </c:pt>
                <c:pt idx="266">
                  <c:v>799</c:v>
                </c:pt>
                <c:pt idx="267">
                  <c:v>802</c:v>
                </c:pt>
                <c:pt idx="268">
                  <c:v>805</c:v>
                </c:pt>
                <c:pt idx="269">
                  <c:v>808</c:v>
                </c:pt>
                <c:pt idx="270">
                  <c:v>811</c:v>
                </c:pt>
                <c:pt idx="271">
                  <c:v>814</c:v>
                </c:pt>
                <c:pt idx="272">
                  <c:v>817</c:v>
                </c:pt>
                <c:pt idx="273">
                  <c:v>820</c:v>
                </c:pt>
                <c:pt idx="274">
                  <c:v>823</c:v>
                </c:pt>
                <c:pt idx="275">
                  <c:v>826</c:v>
                </c:pt>
                <c:pt idx="276">
                  <c:v>829</c:v>
                </c:pt>
                <c:pt idx="277">
                  <c:v>832</c:v>
                </c:pt>
                <c:pt idx="278">
                  <c:v>835</c:v>
                </c:pt>
                <c:pt idx="279">
                  <c:v>838</c:v>
                </c:pt>
                <c:pt idx="280">
                  <c:v>841</c:v>
                </c:pt>
                <c:pt idx="281">
                  <c:v>844</c:v>
                </c:pt>
                <c:pt idx="282">
                  <c:v>847</c:v>
                </c:pt>
                <c:pt idx="283">
                  <c:v>850</c:v>
                </c:pt>
                <c:pt idx="284">
                  <c:v>853</c:v>
                </c:pt>
                <c:pt idx="285">
                  <c:v>856</c:v>
                </c:pt>
                <c:pt idx="286">
                  <c:v>859</c:v>
                </c:pt>
                <c:pt idx="287">
                  <c:v>862</c:v>
                </c:pt>
                <c:pt idx="288">
                  <c:v>865</c:v>
                </c:pt>
                <c:pt idx="289">
                  <c:v>868</c:v>
                </c:pt>
                <c:pt idx="290">
                  <c:v>871</c:v>
                </c:pt>
                <c:pt idx="291">
                  <c:v>874</c:v>
                </c:pt>
                <c:pt idx="292">
                  <c:v>877</c:v>
                </c:pt>
                <c:pt idx="293">
                  <c:v>880</c:v>
                </c:pt>
                <c:pt idx="294">
                  <c:v>883</c:v>
                </c:pt>
                <c:pt idx="295">
                  <c:v>886</c:v>
                </c:pt>
                <c:pt idx="296">
                  <c:v>889</c:v>
                </c:pt>
                <c:pt idx="297">
                  <c:v>892</c:v>
                </c:pt>
                <c:pt idx="298">
                  <c:v>895</c:v>
                </c:pt>
                <c:pt idx="299">
                  <c:v>898</c:v>
                </c:pt>
                <c:pt idx="300">
                  <c:v>901</c:v>
                </c:pt>
                <c:pt idx="301">
                  <c:v>904</c:v>
                </c:pt>
                <c:pt idx="302">
                  <c:v>907</c:v>
                </c:pt>
                <c:pt idx="303">
                  <c:v>910</c:v>
                </c:pt>
                <c:pt idx="304">
                  <c:v>913</c:v>
                </c:pt>
                <c:pt idx="305">
                  <c:v>916</c:v>
                </c:pt>
                <c:pt idx="306">
                  <c:v>919</c:v>
                </c:pt>
                <c:pt idx="307">
                  <c:v>922</c:v>
                </c:pt>
                <c:pt idx="308">
                  <c:v>925</c:v>
                </c:pt>
                <c:pt idx="309">
                  <c:v>928</c:v>
                </c:pt>
                <c:pt idx="310">
                  <c:v>931</c:v>
                </c:pt>
                <c:pt idx="311">
                  <c:v>934</c:v>
                </c:pt>
                <c:pt idx="312">
                  <c:v>937</c:v>
                </c:pt>
                <c:pt idx="313">
                  <c:v>940</c:v>
                </c:pt>
                <c:pt idx="314">
                  <c:v>943</c:v>
                </c:pt>
                <c:pt idx="315">
                  <c:v>946</c:v>
                </c:pt>
                <c:pt idx="316">
                  <c:v>949</c:v>
                </c:pt>
                <c:pt idx="317">
                  <c:v>952</c:v>
                </c:pt>
                <c:pt idx="318">
                  <c:v>955</c:v>
                </c:pt>
                <c:pt idx="319">
                  <c:v>958</c:v>
                </c:pt>
                <c:pt idx="320">
                  <c:v>961</c:v>
                </c:pt>
                <c:pt idx="321">
                  <c:v>964</c:v>
                </c:pt>
                <c:pt idx="322">
                  <c:v>967</c:v>
                </c:pt>
                <c:pt idx="323">
                  <c:v>970</c:v>
                </c:pt>
                <c:pt idx="324">
                  <c:v>973</c:v>
                </c:pt>
                <c:pt idx="325">
                  <c:v>976</c:v>
                </c:pt>
                <c:pt idx="326">
                  <c:v>979</c:v>
                </c:pt>
                <c:pt idx="327">
                  <c:v>982</c:v>
                </c:pt>
                <c:pt idx="328">
                  <c:v>985</c:v>
                </c:pt>
                <c:pt idx="329">
                  <c:v>988</c:v>
                </c:pt>
                <c:pt idx="330">
                  <c:v>991</c:v>
                </c:pt>
                <c:pt idx="331">
                  <c:v>994</c:v>
                </c:pt>
                <c:pt idx="332">
                  <c:v>997</c:v>
                </c:pt>
                <c:pt idx="333">
                  <c:v>1000</c:v>
                </c:pt>
                <c:pt idx="334">
                  <c:v>1003</c:v>
                </c:pt>
                <c:pt idx="335">
                  <c:v>1006</c:v>
                </c:pt>
                <c:pt idx="336">
                  <c:v>1009</c:v>
                </c:pt>
                <c:pt idx="337">
                  <c:v>1012</c:v>
                </c:pt>
                <c:pt idx="338">
                  <c:v>1015</c:v>
                </c:pt>
                <c:pt idx="339">
                  <c:v>1018</c:v>
                </c:pt>
                <c:pt idx="340">
                  <c:v>1021</c:v>
                </c:pt>
                <c:pt idx="341">
                  <c:v>1024</c:v>
                </c:pt>
                <c:pt idx="342">
                  <c:v>1027</c:v>
                </c:pt>
                <c:pt idx="343">
                  <c:v>1030</c:v>
                </c:pt>
                <c:pt idx="344">
                  <c:v>1033</c:v>
                </c:pt>
                <c:pt idx="345">
                  <c:v>1036</c:v>
                </c:pt>
                <c:pt idx="346">
                  <c:v>1039</c:v>
                </c:pt>
                <c:pt idx="347">
                  <c:v>1042</c:v>
                </c:pt>
                <c:pt idx="348">
                  <c:v>1045</c:v>
                </c:pt>
                <c:pt idx="349">
                  <c:v>1048</c:v>
                </c:pt>
                <c:pt idx="350">
                  <c:v>1051</c:v>
                </c:pt>
                <c:pt idx="351">
                  <c:v>1054</c:v>
                </c:pt>
                <c:pt idx="352">
                  <c:v>1057</c:v>
                </c:pt>
                <c:pt idx="353">
                  <c:v>1060</c:v>
                </c:pt>
                <c:pt idx="354">
                  <c:v>1063</c:v>
                </c:pt>
                <c:pt idx="355">
                  <c:v>1066</c:v>
                </c:pt>
                <c:pt idx="356">
                  <c:v>1069</c:v>
                </c:pt>
                <c:pt idx="357">
                  <c:v>1072</c:v>
                </c:pt>
                <c:pt idx="358">
                  <c:v>1075</c:v>
                </c:pt>
                <c:pt idx="359">
                  <c:v>1078</c:v>
                </c:pt>
                <c:pt idx="360">
                  <c:v>1081</c:v>
                </c:pt>
                <c:pt idx="361">
                  <c:v>1084</c:v>
                </c:pt>
                <c:pt idx="362">
                  <c:v>1087</c:v>
                </c:pt>
                <c:pt idx="363">
                  <c:v>1090</c:v>
                </c:pt>
                <c:pt idx="364">
                  <c:v>1093</c:v>
                </c:pt>
                <c:pt idx="365">
                  <c:v>1096</c:v>
                </c:pt>
                <c:pt idx="366">
                  <c:v>1099</c:v>
                </c:pt>
                <c:pt idx="367">
                  <c:v>1102</c:v>
                </c:pt>
                <c:pt idx="368">
                  <c:v>1105</c:v>
                </c:pt>
                <c:pt idx="369">
                  <c:v>1108</c:v>
                </c:pt>
                <c:pt idx="370">
                  <c:v>1111</c:v>
                </c:pt>
                <c:pt idx="371">
                  <c:v>1114</c:v>
                </c:pt>
                <c:pt idx="372">
                  <c:v>1117</c:v>
                </c:pt>
                <c:pt idx="373">
                  <c:v>1120</c:v>
                </c:pt>
                <c:pt idx="374">
                  <c:v>1123</c:v>
                </c:pt>
                <c:pt idx="375">
                  <c:v>1126</c:v>
                </c:pt>
                <c:pt idx="376">
                  <c:v>1129</c:v>
                </c:pt>
                <c:pt idx="377">
                  <c:v>1132</c:v>
                </c:pt>
                <c:pt idx="378">
                  <c:v>1135</c:v>
                </c:pt>
                <c:pt idx="379">
                  <c:v>1138</c:v>
                </c:pt>
                <c:pt idx="380">
                  <c:v>1141</c:v>
                </c:pt>
                <c:pt idx="381">
                  <c:v>1144</c:v>
                </c:pt>
                <c:pt idx="382">
                  <c:v>1147</c:v>
                </c:pt>
                <c:pt idx="383">
                  <c:v>1150</c:v>
                </c:pt>
                <c:pt idx="384">
                  <c:v>1153</c:v>
                </c:pt>
                <c:pt idx="385">
                  <c:v>1156</c:v>
                </c:pt>
                <c:pt idx="386">
                  <c:v>1159</c:v>
                </c:pt>
                <c:pt idx="387">
                  <c:v>1162</c:v>
                </c:pt>
                <c:pt idx="388">
                  <c:v>1165</c:v>
                </c:pt>
                <c:pt idx="389">
                  <c:v>1168</c:v>
                </c:pt>
                <c:pt idx="390">
                  <c:v>1171</c:v>
                </c:pt>
                <c:pt idx="391">
                  <c:v>1174</c:v>
                </c:pt>
                <c:pt idx="392">
                  <c:v>1177</c:v>
                </c:pt>
                <c:pt idx="393">
                  <c:v>1180</c:v>
                </c:pt>
                <c:pt idx="394">
                  <c:v>1183</c:v>
                </c:pt>
                <c:pt idx="395">
                  <c:v>1186</c:v>
                </c:pt>
                <c:pt idx="396">
                  <c:v>1189</c:v>
                </c:pt>
                <c:pt idx="397">
                  <c:v>1192</c:v>
                </c:pt>
                <c:pt idx="398">
                  <c:v>1195</c:v>
                </c:pt>
                <c:pt idx="399">
                  <c:v>1198</c:v>
                </c:pt>
                <c:pt idx="400">
                  <c:v>1201</c:v>
                </c:pt>
                <c:pt idx="401">
                  <c:v>1204</c:v>
                </c:pt>
                <c:pt idx="402">
                  <c:v>1207</c:v>
                </c:pt>
                <c:pt idx="403">
                  <c:v>1210</c:v>
                </c:pt>
                <c:pt idx="404">
                  <c:v>1213</c:v>
                </c:pt>
                <c:pt idx="405">
                  <c:v>1216</c:v>
                </c:pt>
                <c:pt idx="406">
                  <c:v>1219</c:v>
                </c:pt>
                <c:pt idx="407">
                  <c:v>1222</c:v>
                </c:pt>
                <c:pt idx="408">
                  <c:v>1225</c:v>
                </c:pt>
                <c:pt idx="409">
                  <c:v>1228</c:v>
                </c:pt>
                <c:pt idx="410">
                  <c:v>1231</c:v>
                </c:pt>
                <c:pt idx="411">
                  <c:v>1234</c:v>
                </c:pt>
                <c:pt idx="412">
                  <c:v>1237</c:v>
                </c:pt>
                <c:pt idx="413">
                  <c:v>1240</c:v>
                </c:pt>
                <c:pt idx="414">
                  <c:v>1243</c:v>
                </c:pt>
                <c:pt idx="415">
                  <c:v>1246</c:v>
                </c:pt>
                <c:pt idx="416">
                  <c:v>1249</c:v>
                </c:pt>
                <c:pt idx="417">
                  <c:v>1252</c:v>
                </c:pt>
                <c:pt idx="418">
                  <c:v>1255</c:v>
                </c:pt>
                <c:pt idx="419">
                  <c:v>1258</c:v>
                </c:pt>
                <c:pt idx="420">
                  <c:v>1261</c:v>
                </c:pt>
                <c:pt idx="421">
                  <c:v>1264</c:v>
                </c:pt>
                <c:pt idx="422">
                  <c:v>1267</c:v>
                </c:pt>
                <c:pt idx="423">
                  <c:v>1270</c:v>
                </c:pt>
                <c:pt idx="424">
                  <c:v>1273</c:v>
                </c:pt>
                <c:pt idx="425">
                  <c:v>1276</c:v>
                </c:pt>
                <c:pt idx="426">
                  <c:v>1279</c:v>
                </c:pt>
                <c:pt idx="427">
                  <c:v>1282</c:v>
                </c:pt>
                <c:pt idx="428">
                  <c:v>1285</c:v>
                </c:pt>
                <c:pt idx="429">
                  <c:v>1288</c:v>
                </c:pt>
                <c:pt idx="430">
                  <c:v>1291</c:v>
                </c:pt>
                <c:pt idx="431">
                  <c:v>1294</c:v>
                </c:pt>
                <c:pt idx="432">
                  <c:v>1297</c:v>
                </c:pt>
                <c:pt idx="433">
                  <c:v>1300</c:v>
                </c:pt>
                <c:pt idx="434">
                  <c:v>1303</c:v>
                </c:pt>
                <c:pt idx="435">
                  <c:v>1306</c:v>
                </c:pt>
                <c:pt idx="436">
                  <c:v>1309</c:v>
                </c:pt>
                <c:pt idx="437">
                  <c:v>1312</c:v>
                </c:pt>
                <c:pt idx="438">
                  <c:v>1315</c:v>
                </c:pt>
                <c:pt idx="439">
                  <c:v>1318</c:v>
                </c:pt>
                <c:pt idx="440">
                  <c:v>1321</c:v>
                </c:pt>
                <c:pt idx="441">
                  <c:v>1324</c:v>
                </c:pt>
                <c:pt idx="442">
                  <c:v>1327</c:v>
                </c:pt>
                <c:pt idx="443">
                  <c:v>1330</c:v>
                </c:pt>
                <c:pt idx="444">
                  <c:v>1333</c:v>
                </c:pt>
                <c:pt idx="445">
                  <c:v>1336</c:v>
                </c:pt>
                <c:pt idx="446">
                  <c:v>1339</c:v>
                </c:pt>
                <c:pt idx="447">
                  <c:v>1342</c:v>
                </c:pt>
                <c:pt idx="448">
                  <c:v>1345</c:v>
                </c:pt>
                <c:pt idx="449">
                  <c:v>1348</c:v>
                </c:pt>
                <c:pt idx="450">
                  <c:v>1351</c:v>
                </c:pt>
                <c:pt idx="451">
                  <c:v>1354</c:v>
                </c:pt>
                <c:pt idx="452">
                  <c:v>1357</c:v>
                </c:pt>
                <c:pt idx="453">
                  <c:v>1360</c:v>
                </c:pt>
                <c:pt idx="454">
                  <c:v>1363</c:v>
                </c:pt>
                <c:pt idx="455">
                  <c:v>1366</c:v>
                </c:pt>
                <c:pt idx="456">
                  <c:v>1369</c:v>
                </c:pt>
                <c:pt idx="457">
                  <c:v>1372</c:v>
                </c:pt>
                <c:pt idx="458">
                  <c:v>1375</c:v>
                </c:pt>
                <c:pt idx="459">
                  <c:v>1378</c:v>
                </c:pt>
                <c:pt idx="460">
                  <c:v>1381</c:v>
                </c:pt>
                <c:pt idx="461">
                  <c:v>1384</c:v>
                </c:pt>
                <c:pt idx="462">
                  <c:v>1387</c:v>
                </c:pt>
                <c:pt idx="463">
                  <c:v>1390</c:v>
                </c:pt>
                <c:pt idx="464">
                  <c:v>1393</c:v>
                </c:pt>
                <c:pt idx="465">
                  <c:v>1396</c:v>
                </c:pt>
                <c:pt idx="466">
                  <c:v>1399</c:v>
                </c:pt>
                <c:pt idx="467">
                  <c:v>1402</c:v>
                </c:pt>
                <c:pt idx="468">
                  <c:v>1405</c:v>
                </c:pt>
                <c:pt idx="469">
                  <c:v>1408</c:v>
                </c:pt>
                <c:pt idx="470">
                  <c:v>1411</c:v>
                </c:pt>
                <c:pt idx="471">
                  <c:v>1414</c:v>
                </c:pt>
                <c:pt idx="472">
                  <c:v>1417</c:v>
                </c:pt>
                <c:pt idx="473">
                  <c:v>1420</c:v>
                </c:pt>
                <c:pt idx="474">
                  <c:v>1423</c:v>
                </c:pt>
                <c:pt idx="475">
                  <c:v>1426</c:v>
                </c:pt>
                <c:pt idx="476">
                  <c:v>1429</c:v>
                </c:pt>
                <c:pt idx="477">
                  <c:v>1432</c:v>
                </c:pt>
                <c:pt idx="478">
                  <c:v>1435</c:v>
                </c:pt>
                <c:pt idx="479">
                  <c:v>1438</c:v>
                </c:pt>
                <c:pt idx="480">
                  <c:v>1441</c:v>
                </c:pt>
                <c:pt idx="481">
                  <c:v>1444</c:v>
                </c:pt>
                <c:pt idx="482">
                  <c:v>1447</c:v>
                </c:pt>
                <c:pt idx="483">
                  <c:v>1450</c:v>
                </c:pt>
                <c:pt idx="484">
                  <c:v>1453</c:v>
                </c:pt>
                <c:pt idx="485">
                  <c:v>1456</c:v>
                </c:pt>
                <c:pt idx="486">
                  <c:v>1459</c:v>
                </c:pt>
                <c:pt idx="487">
                  <c:v>1462</c:v>
                </c:pt>
                <c:pt idx="488">
                  <c:v>1465</c:v>
                </c:pt>
                <c:pt idx="489">
                  <c:v>1468</c:v>
                </c:pt>
                <c:pt idx="490">
                  <c:v>1471</c:v>
                </c:pt>
                <c:pt idx="491">
                  <c:v>1474</c:v>
                </c:pt>
                <c:pt idx="492">
                  <c:v>1477</c:v>
                </c:pt>
                <c:pt idx="493">
                  <c:v>1480</c:v>
                </c:pt>
                <c:pt idx="494">
                  <c:v>1483</c:v>
                </c:pt>
                <c:pt idx="495">
                  <c:v>1486</c:v>
                </c:pt>
                <c:pt idx="496">
                  <c:v>1489</c:v>
                </c:pt>
                <c:pt idx="497">
                  <c:v>1492</c:v>
                </c:pt>
                <c:pt idx="498">
                  <c:v>1495</c:v>
                </c:pt>
                <c:pt idx="499">
                  <c:v>1498</c:v>
                </c:pt>
                <c:pt idx="500">
                  <c:v>1501</c:v>
                </c:pt>
                <c:pt idx="501">
                  <c:v>1504</c:v>
                </c:pt>
                <c:pt idx="502">
                  <c:v>1507</c:v>
                </c:pt>
                <c:pt idx="503">
                  <c:v>1510</c:v>
                </c:pt>
                <c:pt idx="504">
                  <c:v>1513</c:v>
                </c:pt>
                <c:pt idx="505">
                  <c:v>1516</c:v>
                </c:pt>
                <c:pt idx="506">
                  <c:v>1519</c:v>
                </c:pt>
                <c:pt idx="507">
                  <c:v>1522</c:v>
                </c:pt>
                <c:pt idx="508">
                  <c:v>1525</c:v>
                </c:pt>
                <c:pt idx="509">
                  <c:v>1528</c:v>
                </c:pt>
                <c:pt idx="510">
                  <c:v>1531</c:v>
                </c:pt>
                <c:pt idx="511">
                  <c:v>1534</c:v>
                </c:pt>
                <c:pt idx="512">
                  <c:v>1537</c:v>
                </c:pt>
                <c:pt idx="513">
                  <c:v>1540</c:v>
                </c:pt>
                <c:pt idx="514">
                  <c:v>1543</c:v>
                </c:pt>
                <c:pt idx="515">
                  <c:v>1546</c:v>
                </c:pt>
                <c:pt idx="516">
                  <c:v>1549</c:v>
                </c:pt>
                <c:pt idx="517">
                  <c:v>1552</c:v>
                </c:pt>
                <c:pt idx="518">
                  <c:v>1555</c:v>
                </c:pt>
                <c:pt idx="519">
                  <c:v>1558</c:v>
                </c:pt>
                <c:pt idx="520">
                  <c:v>1561</c:v>
                </c:pt>
                <c:pt idx="521">
                  <c:v>1564</c:v>
                </c:pt>
                <c:pt idx="522">
                  <c:v>1567</c:v>
                </c:pt>
                <c:pt idx="523">
                  <c:v>1570</c:v>
                </c:pt>
                <c:pt idx="524">
                  <c:v>1573</c:v>
                </c:pt>
                <c:pt idx="525">
                  <c:v>1576</c:v>
                </c:pt>
                <c:pt idx="526">
                  <c:v>1579</c:v>
                </c:pt>
                <c:pt idx="527">
                  <c:v>1582</c:v>
                </c:pt>
                <c:pt idx="528">
                  <c:v>1585</c:v>
                </c:pt>
                <c:pt idx="529">
                  <c:v>1588</c:v>
                </c:pt>
                <c:pt idx="530">
                  <c:v>1591</c:v>
                </c:pt>
                <c:pt idx="531">
                  <c:v>1594</c:v>
                </c:pt>
                <c:pt idx="532">
                  <c:v>1597</c:v>
                </c:pt>
                <c:pt idx="533">
                  <c:v>1600</c:v>
                </c:pt>
                <c:pt idx="534">
                  <c:v>1603</c:v>
                </c:pt>
                <c:pt idx="535">
                  <c:v>1606</c:v>
                </c:pt>
                <c:pt idx="536">
                  <c:v>1609</c:v>
                </c:pt>
                <c:pt idx="537">
                  <c:v>1612</c:v>
                </c:pt>
                <c:pt idx="538">
                  <c:v>1615</c:v>
                </c:pt>
                <c:pt idx="539">
                  <c:v>1618</c:v>
                </c:pt>
                <c:pt idx="540">
                  <c:v>1621</c:v>
                </c:pt>
                <c:pt idx="541">
                  <c:v>1624</c:v>
                </c:pt>
                <c:pt idx="542">
                  <c:v>1627</c:v>
                </c:pt>
                <c:pt idx="543">
                  <c:v>1630</c:v>
                </c:pt>
                <c:pt idx="544">
                  <c:v>1633</c:v>
                </c:pt>
                <c:pt idx="545">
                  <c:v>1636</c:v>
                </c:pt>
                <c:pt idx="546">
                  <c:v>1639</c:v>
                </c:pt>
                <c:pt idx="547">
                  <c:v>1642</c:v>
                </c:pt>
                <c:pt idx="548">
                  <c:v>1645</c:v>
                </c:pt>
                <c:pt idx="549">
                  <c:v>1648</c:v>
                </c:pt>
                <c:pt idx="550">
                  <c:v>1651</c:v>
                </c:pt>
                <c:pt idx="551">
                  <c:v>1654</c:v>
                </c:pt>
                <c:pt idx="552">
                  <c:v>1657</c:v>
                </c:pt>
                <c:pt idx="553">
                  <c:v>1660</c:v>
                </c:pt>
                <c:pt idx="554">
                  <c:v>1663</c:v>
                </c:pt>
                <c:pt idx="555">
                  <c:v>1666</c:v>
                </c:pt>
                <c:pt idx="556">
                  <c:v>1669</c:v>
                </c:pt>
                <c:pt idx="557">
                  <c:v>1672</c:v>
                </c:pt>
                <c:pt idx="558">
                  <c:v>1675</c:v>
                </c:pt>
                <c:pt idx="559">
                  <c:v>1678</c:v>
                </c:pt>
                <c:pt idx="560">
                  <c:v>1681</c:v>
                </c:pt>
                <c:pt idx="561">
                  <c:v>1684</c:v>
                </c:pt>
                <c:pt idx="562">
                  <c:v>1687</c:v>
                </c:pt>
                <c:pt idx="563">
                  <c:v>1690</c:v>
                </c:pt>
                <c:pt idx="564">
                  <c:v>1693</c:v>
                </c:pt>
                <c:pt idx="565">
                  <c:v>1696</c:v>
                </c:pt>
                <c:pt idx="566">
                  <c:v>1699</c:v>
                </c:pt>
                <c:pt idx="567">
                  <c:v>1702</c:v>
                </c:pt>
                <c:pt idx="568">
                  <c:v>1705</c:v>
                </c:pt>
                <c:pt idx="569">
                  <c:v>1708</c:v>
                </c:pt>
                <c:pt idx="570">
                  <c:v>1711</c:v>
                </c:pt>
                <c:pt idx="571">
                  <c:v>1714</c:v>
                </c:pt>
                <c:pt idx="572">
                  <c:v>1717</c:v>
                </c:pt>
                <c:pt idx="573">
                  <c:v>1720</c:v>
                </c:pt>
                <c:pt idx="574">
                  <c:v>1723</c:v>
                </c:pt>
                <c:pt idx="575">
                  <c:v>1726</c:v>
                </c:pt>
                <c:pt idx="576">
                  <c:v>1729</c:v>
                </c:pt>
                <c:pt idx="577">
                  <c:v>1732</c:v>
                </c:pt>
                <c:pt idx="578">
                  <c:v>1735</c:v>
                </c:pt>
                <c:pt idx="579">
                  <c:v>1738</c:v>
                </c:pt>
                <c:pt idx="580">
                  <c:v>1741</c:v>
                </c:pt>
                <c:pt idx="581">
                  <c:v>1744</c:v>
                </c:pt>
                <c:pt idx="582">
                  <c:v>1747</c:v>
                </c:pt>
                <c:pt idx="583">
                  <c:v>1750</c:v>
                </c:pt>
                <c:pt idx="584">
                  <c:v>1753</c:v>
                </c:pt>
                <c:pt idx="585">
                  <c:v>1756</c:v>
                </c:pt>
                <c:pt idx="586">
                  <c:v>1759</c:v>
                </c:pt>
                <c:pt idx="587">
                  <c:v>1762</c:v>
                </c:pt>
                <c:pt idx="588">
                  <c:v>1765</c:v>
                </c:pt>
                <c:pt idx="589">
                  <c:v>1768</c:v>
                </c:pt>
                <c:pt idx="590">
                  <c:v>1771</c:v>
                </c:pt>
                <c:pt idx="591">
                  <c:v>1774</c:v>
                </c:pt>
                <c:pt idx="592">
                  <c:v>1777</c:v>
                </c:pt>
                <c:pt idx="593">
                  <c:v>1780</c:v>
                </c:pt>
                <c:pt idx="594">
                  <c:v>1783</c:v>
                </c:pt>
                <c:pt idx="595">
                  <c:v>1786</c:v>
                </c:pt>
                <c:pt idx="596">
                  <c:v>1789</c:v>
                </c:pt>
                <c:pt idx="597">
                  <c:v>1792</c:v>
                </c:pt>
                <c:pt idx="598">
                  <c:v>1795</c:v>
                </c:pt>
                <c:pt idx="599">
                  <c:v>1798</c:v>
                </c:pt>
                <c:pt idx="600">
                  <c:v>1801</c:v>
                </c:pt>
                <c:pt idx="601">
                  <c:v>1804</c:v>
                </c:pt>
                <c:pt idx="602">
                  <c:v>1807</c:v>
                </c:pt>
                <c:pt idx="603">
                  <c:v>1810</c:v>
                </c:pt>
                <c:pt idx="604">
                  <c:v>1813</c:v>
                </c:pt>
                <c:pt idx="605">
                  <c:v>1816</c:v>
                </c:pt>
                <c:pt idx="606">
                  <c:v>1819</c:v>
                </c:pt>
                <c:pt idx="607">
                  <c:v>1822</c:v>
                </c:pt>
                <c:pt idx="608">
                  <c:v>1825</c:v>
                </c:pt>
                <c:pt idx="609">
                  <c:v>1828</c:v>
                </c:pt>
                <c:pt idx="610">
                  <c:v>1831</c:v>
                </c:pt>
                <c:pt idx="611">
                  <c:v>1834</c:v>
                </c:pt>
                <c:pt idx="612">
                  <c:v>1837</c:v>
                </c:pt>
                <c:pt idx="613">
                  <c:v>1840</c:v>
                </c:pt>
                <c:pt idx="614">
                  <c:v>1843</c:v>
                </c:pt>
                <c:pt idx="615">
                  <c:v>1846</c:v>
                </c:pt>
                <c:pt idx="616">
                  <c:v>1849</c:v>
                </c:pt>
                <c:pt idx="617">
                  <c:v>1852</c:v>
                </c:pt>
                <c:pt idx="618">
                  <c:v>1855</c:v>
                </c:pt>
                <c:pt idx="619">
                  <c:v>1858</c:v>
                </c:pt>
                <c:pt idx="620">
                  <c:v>1861</c:v>
                </c:pt>
                <c:pt idx="621">
                  <c:v>1864</c:v>
                </c:pt>
                <c:pt idx="622">
                  <c:v>1867</c:v>
                </c:pt>
                <c:pt idx="623">
                  <c:v>1870</c:v>
                </c:pt>
                <c:pt idx="624">
                  <c:v>1873</c:v>
                </c:pt>
                <c:pt idx="625">
                  <c:v>1876</c:v>
                </c:pt>
                <c:pt idx="626">
                  <c:v>1879</c:v>
                </c:pt>
                <c:pt idx="627">
                  <c:v>1882</c:v>
                </c:pt>
                <c:pt idx="628">
                  <c:v>1885</c:v>
                </c:pt>
                <c:pt idx="629">
                  <c:v>1888</c:v>
                </c:pt>
                <c:pt idx="630">
                  <c:v>1891</c:v>
                </c:pt>
                <c:pt idx="631">
                  <c:v>1894</c:v>
                </c:pt>
                <c:pt idx="632">
                  <c:v>1897</c:v>
                </c:pt>
                <c:pt idx="633">
                  <c:v>1900</c:v>
                </c:pt>
                <c:pt idx="634">
                  <c:v>1903</c:v>
                </c:pt>
                <c:pt idx="635">
                  <c:v>1906</c:v>
                </c:pt>
                <c:pt idx="636">
                  <c:v>1909</c:v>
                </c:pt>
                <c:pt idx="637">
                  <c:v>1912</c:v>
                </c:pt>
                <c:pt idx="638">
                  <c:v>1915</c:v>
                </c:pt>
                <c:pt idx="639">
                  <c:v>1918</c:v>
                </c:pt>
                <c:pt idx="640">
                  <c:v>1921</c:v>
                </c:pt>
                <c:pt idx="641">
                  <c:v>1924</c:v>
                </c:pt>
                <c:pt idx="642">
                  <c:v>1927</c:v>
                </c:pt>
                <c:pt idx="643">
                  <c:v>1930</c:v>
                </c:pt>
                <c:pt idx="644">
                  <c:v>1933</c:v>
                </c:pt>
                <c:pt idx="645">
                  <c:v>1936</c:v>
                </c:pt>
                <c:pt idx="646">
                  <c:v>1939</c:v>
                </c:pt>
                <c:pt idx="647">
                  <c:v>1942</c:v>
                </c:pt>
                <c:pt idx="648">
                  <c:v>1945</c:v>
                </c:pt>
                <c:pt idx="649">
                  <c:v>1948</c:v>
                </c:pt>
                <c:pt idx="650">
                  <c:v>1951</c:v>
                </c:pt>
                <c:pt idx="651">
                  <c:v>1954</c:v>
                </c:pt>
                <c:pt idx="652">
                  <c:v>1957</c:v>
                </c:pt>
                <c:pt idx="653">
                  <c:v>1960</c:v>
                </c:pt>
                <c:pt idx="654">
                  <c:v>1963</c:v>
                </c:pt>
                <c:pt idx="655">
                  <c:v>1966</c:v>
                </c:pt>
                <c:pt idx="656">
                  <c:v>1969</c:v>
                </c:pt>
                <c:pt idx="657">
                  <c:v>1972</c:v>
                </c:pt>
                <c:pt idx="658">
                  <c:v>1975</c:v>
                </c:pt>
                <c:pt idx="659">
                  <c:v>1978</c:v>
                </c:pt>
                <c:pt idx="660">
                  <c:v>1981</c:v>
                </c:pt>
                <c:pt idx="661">
                  <c:v>1984</c:v>
                </c:pt>
                <c:pt idx="662">
                  <c:v>1987</c:v>
                </c:pt>
                <c:pt idx="663">
                  <c:v>1990</c:v>
                </c:pt>
                <c:pt idx="664">
                  <c:v>1993</c:v>
                </c:pt>
                <c:pt idx="665">
                  <c:v>1996</c:v>
                </c:pt>
                <c:pt idx="666">
                  <c:v>1999</c:v>
                </c:pt>
                <c:pt idx="667">
                  <c:v>2002</c:v>
                </c:pt>
                <c:pt idx="668">
                  <c:v>2005</c:v>
                </c:pt>
                <c:pt idx="669">
                  <c:v>2008</c:v>
                </c:pt>
                <c:pt idx="670">
                  <c:v>2011</c:v>
                </c:pt>
                <c:pt idx="671">
                  <c:v>2014</c:v>
                </c:pt>
                <c:pt idx="672">
                  <c:v>2017</c:v>
                </c:pt>
                <c:pt idx="673">
                  <c:v>2020</c:v>
                </c:pt>
                <c:pt idx="674">
                  <c:v>2023</c:v>
                </c:pt>
                <c:pt idx="675">
                  <c:v>2026</c:v>
                </c:pt>
                <c:pt idx="676">
                  <c:v>2029</c:v>
                </c:pt>
                <c:pt idx="677">
                  <c:v>2032</c:v>
                </c:pt>
                <c:pt idx="678">
                  <c:v>2035</c:v>
                </c:pt>
                <c:pt idx="679">
                  <c:v>2038</c:v>
                </c:pt>
                <c:pt idx="680">
                  <c:v>2041</c:v>
                </c:pt>
                <c:pt idx="681">
                  <c:v>2044</c:v>
                </c:pt>
                <c:pt idx="682">
                  <c:v>2047</c:v>
                </c:pt>
                <c:pt idx="683">
                  <c:v>2050</c:v>
                </c:pt>
                <c:pt idx="684">
                  <c:v>2053</c:v>
                </c:pt>
                <c:pt idx="685">
                  <c:v>2056</c:v>
                </c:pt>
                <c:pt idx="686">
                  <c:v>2059</c:v>
                </c:pt>
                <c:pt idx="687">
                  <c:v>2062</c:v>
                </c:pt>
                <c:pt idx="688">
                  <c:v>2065</c:v>
                </c:pt>
                <c:pt idx="689">
                  <c:v>2068</c:v>
                </c:pt>
                <c:pt idx="690">
                  <c:v>2071</c:v>
                </c:pt>
                <c:pt idx="691">
                  <c:v>2074</c:v>
                </c:pt>
                <c:pt idx="692">
                  <c:v>2077</c:v>
                </c:pt>
                <c:pt idx="693">
                  <c:v>2080</c:v>
                </c:pt>
                <c:pt idx="694">
                  <c:v>2083</c:v>
                </c:pt>
                <c:pt idx="695">
                  <c:v>2086</c:v>
                </c:pt>
                <c:pt idx="696">
                  <c:v>2089</c:v>
                </c:pt>
                <c:pt idx="697">
                  <c:v>2092</c:v>
                </c:pt>
                <c:pt idx="698">
                  <c:v>2095</c:v>
                </c:pt>
                <c:pt idx="699">
                  <c:v>2098</c:v>
                </c:pt>
                <c:pt idx="700">
                  <c:v>2101</c:v>
                </c:pt>
                <c:pt idx="701">
                  <c:v>2104</c:v>
                </c:pt>
                <c:pt idx="702">
                  <c:v>2107</c:v>
                </c:pt>
                <c:pt idx="703">
                  <c:v>2110</c:v>
                </c:pt>
                <c:pt idx="704">
                  <c:v>2113</c:v>
                </c:pt>
                <c:pt idx="705">
                  <c:v>2116</c:v>
                </c:pt>
                <c:pt idx="706">
                  <c:v>2119</c:v>
                </c:pt>
                <c:pt idx="707">
                  <c:v>2122</c:v>
                </c:pt>
                <c:pt idx="708">
                  <c:v>2125</c:v>
                </c:pt>
                <c:pt idx="709">
                  <c:v>2128</c:v>
                </c:pt>
                <c:pt idx="710">
                  <c:v>2131</c:v>
                </c:pt>
                <c:pt idx="711">
                  <c:v>2134</c:v>
                </c:pt>
                <c:pt idx="712">
                  <c:v>2137</c:v>
                </c:pt>
                <c:pt idx="713">
                  <c:v>2140</c:v>
                </c:pt>
                <c:pt idx="714">
                  <c:v>2143</c:v>
                </c:pt>
                <c:pt idx="715">
                  <c:v>2146</c:v>
                </c:pt>
                <c:pt idx="716">
                  <c:v>2149</c:v>
                </c:pt>
                <c:pt idx="717">
                  <c:v>2152</c:v>
                </c:pt>
                <c:pt idx="718">
                  <c:v>2155</c:v>
                </c:pt>
                <c:pt idx="719">
                  <c:v>2158</c:v>
                </c:pt>
                <c:pt idx="720">
                  <c:v>2161</c:v>
                </c:pt>
                <c:pt idx="721">
                  <c:v>2164</c:v>
                </c:pt>
                <c:pt idx="722">
                  <c:v>2167</c:v>
                </c:pt>
                <c:pt idx="723">
                  <c:v>2170</c:v>
                </c:pt>
                <c:pt idx="724">
                  <c:v>2173</c:v>
                </c:pt>
                <c:pt idx="725">
                  <c:v>2176</c:v>
                </c:pt>
                <c:pt idx="726">
                  <c:v>2179</c:v>
                </c:pt>
                <c:pt idx="727">
                  <c:v>2182</c:v>
                </c:pt>
                <c:pt idx="728">
                  <c:v>2185</c:v>
                </c:pt>
                <c:pt idx="729">
                  <c:v>2188</c:v>
                </c:pt>
                <c:pt idx="730">
                  <c:v>2191</c:v>
                </c:pt>
                <c:pt idx="731">
                  <c:v>2194</c:v>
                </c:pt>
                <c:pt idx="732">
                  <c:v>2197</c:v>
                </c:pt>
                <c:pt idx="733">
                  <c:v>2200</c:v>
                </c:pt>
                <c:pt idx="734">
                  <c:v>2203</c:v>
                </c:pt>
                <c:pt idx="735">
                  <c:v>2206</c:v>
                </c:pt>
                <c:pt idx="736">
                  <c:v>2209</c:v>
                </c:pt>
                <c:pt idx="737">
                  <c:v>2212</c:v>
                </c:pt>
                <c:pt idx="738">
                  <c:v>2215</c:v>
                </c:pt>
                <c:pt idx="739">
                  <c:v>2218</c:v>
                </c:pt>
                <c:pt idx="740">
                  <c:v>2221</c:v>
                </c:pt>
                <c:pt idx="741">
                  <c:v>2224</c:v>
                </c:pt>
                <c:pt idx="742">
                  <c:v>2227</c:v>
                </c:pt>
                <c:pt idx="743">
                  <c:v>2230</c:v>
                </c:pt>
                <c:pt idx="744">
                  <c:v>2233</c:v>
                </c:pt>
                <c:pt idx="745">
                  <c:v>2236</c:v>
                </c:pt>
                <c:pt idx="746">
                  <c:v>2239</c:v>
                </c:pt>
              </c:numCache>
            </c:numRef>
          </c:cat>
          <c:val>
            <c:numRef>
              <c:f>'T2v7-L0A11'!$H$4:$H$750</c:f>
              <c:numCache>
                <c:formatCode>General</c:formatCode>
                <c:ptCount val="747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89</c:v>
                </c:pt>
                <c:pt idx="7">
                  <c:v>117</c:v>
                </c:pt>
                <c:pt idx="8">
                  <c:v>85</c:v>
                </c:pt>
                <c:pt idx="9">
                  <c:v>61</c:v>
                </c:pt>
                <c:pt idx="10">
                  <c:v>65</c:v>
                </c:pt>
                <c:pt idx="11">
                  <c:v>77</c:v>
                </c:pt>
                <c:pt idx="12">
                  <c:v>89</c:v>
                </c:pt>
                <c:pt idx="13">
                  <c:v>125</c:v>
                </c:pt>
                <c:pt idx="14">
                  <c:v>153</c:v>
                </c:pt>
                <c:pt idx="15">
                  <c:v>185</c:v>
                </c:pt>
                <c:pt idx="16">
                  <c:v>205</c:v>
                </c:pt>
                <c:pt idx="17">
                  <c:v>245</c:v>
                </c:pt>
                <c:pt idx="18">
                  <c:v>285</c:v>
                </c:pt>
                <c:pt idx="19">
                  <c:v>309</c:v>
                </c:pt>
                <c:pt idx="20">
                  <c:v>333</c:v>
                </c:pt>
                <c:pt idx="21">
                  <c:v>349</c:v>
                </c:pt>
                <c:pt idx="22">
                  <c:v>365</c:v>
                </c:pt>
                <c:pt idx="23">
                  <c:v>381</c:v>
                </c:pt>
                <c:pt idx="24">
                  <c:v>397</c:v>
                </c:pt>
                <c:pt idx="25">
                  <c:v>397</c:v>
                </c:pt>
                <c:pt idx="26">
                  <c:v>349</c:v>
                </c:pt>
                <c:pt idx="27">
                  <c:v>313</c:v>
                </c:pt>
                <c:pt idx="28">
                  <c:v>369</c:v>
                </c:pt>
                <c:pt idx="29">
                  <c:v>385</c:v>
                </c:pt>
                <c:pt idx="30">
                  <c:v>385</c:v>
                </c:pt>
                <c:pt idx="31">
                  <c:v>385</c:v>
                </c:pt>
                <c:pt idx="32">
                  <c:v>385</c:v>
                </c:pt>
                <c:pt idx="33">
                  <c:v>385</c:v>
                </c:pt>
                <c:pt idx="34">
                  <c:v>385</c:v>
                </c:pt>
                <c:pt idx="35">
                  <c:v>345</c:v>
                </c:pt>
                <c:pt idx="36">
                  <c:v>321</c:v>
                </c:pt>
                <c:pt idx="37">
                  <c:v>373</c:v>
                </c:pt>
                <c:pt idx="38">
                  <c:v>381</c:v>
                </c:pt>
                <c:pt idx="39">
                  <c:v>389</c:v>
                </c:pt>
                <c:pt idx="40">
                  <c:v>405</c:v>
                </c:pt>
                <c:pt idx="41">
                  <c:v>421</c:v>
                </c:pt>
                <c:pt idx="42">
                  <c:v>421</c:v>
                </c:pt>
                <c:pt idx="43">
                  <c:v>421</c:v>
                </c:pt>
                <c:pt idx="44">
                  <c:v>421</c:v>
                </c:pt>
                <c:pt idx="45">
                  <c:v>421</c:v>
                </c:pt>
                <c:pt idx="46">
                  <c:v>421</c:v>
                </c:pt>
                <c:pt idx="47">
                  <c:v>421</c:v>
                </c:pt>
                <c:pt idx="48">
                  <c:v>421</c:v>
                </c:pt>
                <c:pt idx="49">
                  <c:v>421</c:v>
                </c:pt>
                <c:pt idx="50">
                  <c:v>421</c:v>
                </c:pt>
                <c:pt idx="51">
                  <c:v>421</c:v>
                </c:pt>
                <c:pt idx="52">
                  <c:v>421</c:v>
                </c:pt>
                <c:pt idx="53">
                  <c:v>413</c:v>
                </c:pt>
                <c:pt idx="54">
                  <c:v>401</c:v>
                </c:pt>
                <c:pt idx="55">
                  <c:v>401</c:v>
                </c:pt>
                <c:pt idx="56">
                  <c:v>401</c:v>
                </c:pt>
                <c:pt idx="57">
                  <c:v>401</c:v>
                </c:pt>
                <c:pt idx="58">
                  <c:v>401</c:v>
                </c:pt>
                <c:pt idx="59">
                  <c:v>401</c:v>
                </c:pt>
                <c:pt idx="60">
                  <c:v>401</c:v>
                </c:pt>
                <c:pt idx="61">
                  <c:v>401</c:v>
                </c:pt>
                <c:pt idx="62">
                  <c:v>385</c:v>
                </c:pt>
                <c:pt idx="63">
                  <c:v>365</c:v>
                </c:pt>
                <c:pt idx="64">
                  <c:v>365</c:v>
                </c:pt>
                <c:pt idx="65">
                  <c:v>365</c:v>
                </c:pt>
                <c:pt idx="66">
                  <c:v>365</c:v>
                </c:pt>
                <c:pt idx="67">
                  <c:v>365</c:v>
                </c:pt>
                <c:pt idx="68">
                  <c:v>365</c:v>
                </c:pt>
                <c:pt idx="69">
                  <c:v>365</c:v>
                </c:pt>
                <c:pt idx="70">
                  <c:v>365</c:v>
                </c:pt>
                <c:pt idx="71">
                  <c:v>365</c:v>
                </c:pt>
                <c:pt idx="72">
                  <c:v>365</c:v>
                </c:pt>
                <c:pt idx="73">
                  <c:v>365</c:v>
                </c:pt>
                <c:pt idx="74">
                  <c:v>365</c:v>
                </c:pt>
                <c:pt idx="75">
                  <c:v>365</c:v>
                </c:pt>
                <c:pt idx="76">
                  <c:v>365</c:v>
                </c:pt>
                <c:pt idx="77">
                  <c:v>365</c:v>
                </c:pt>
                <c:pt idx="78">
                  <c:v>365</c:v>
                </c:pt>
                <c:pt idx="79">
                  <c:v>365</c:v>
                </c:pt>
                <c:pt idx="80">
                  <c:v>341</c:v>
                </c:pt>
                <c:pt idx="81">
                  <c:v>313</c:v>
                </c:pt>
                <c:pt idx="82">
                  <c:v>313</c:v>
                </c:pt>
                <c:pt idx="83">
                  <c:v>313</c:v>
                </c:pt>
                <c:pt idx="84">
                  <c:v>313</c:v>
                </c:pt>
                <c:pt idx="85">
                  <c:v>313</c:v>
                </c:pt>
                <c:pt idx="86">
                  <c:v>313</c:v>
                </c:pt>
                <c:pt idx="87">
                  <c:v>313</c:v>
                </c:pt>
                <c:pt idx="88">
                  <c:v>313</c:v>
                </c:pt>
                <c:pt idx="89">
                  <c:v>281</c:v>
                </c:pt>
                <c:pt idx="90">
                  <c:v>245</c:v>
                </c:pt>
                <c:pt idx="91">
                  <c:v>245</c:v>
                </c:pt>
                <c:pt idx="92">
                  <c:v>245</c:v>
                </c:pt>
                <c:pt idx="93">
                  <c:v>245</c:v>
                </c:pt>
                <c:pt idx="94">
                  <c:v>245</c:v>
                </c:pt>
                <c:pt idx="95">
                  <c:v>245</c:v>
                </c:pt>
                <c:pt idx="96">
                  <c:v>245</c:v>
                </c:pt>
                <c:pt idx="97">
                  <c:v>245</c:v>
                </c:pt>
                <c:pt idx="98">
                  <c:v>245</c:v>
                </c:pt>
                <c:pt idx="99">
                  <c:v>245</c:v>
                </c:pt>
                <c:pt idx="100">
                  <c:v>245</c:v>
                </c:pt>
                <c:pt idx="101">
                  <c:v>245</c:v>
                </c:pt>
                <c:pt idx="102">
                  <c:v>245</c:v>
                </c:pt>
                <c:pt idx="103">
                  <c:v>245</c:v>
                </c:pt>
                <c:pt idx="104">
                  <c:v>245</c:v>
                </c:pt>
                <c:pt idx="105">
                  <c:v>245</c:v>
                </c:pt>
                <c:pt idx="106">
                  <c:v>245</c:v>
                </c:pt>
                <c:pt idx="107">
                  <c:v>205</c:v>
                </c:pt>
                <c:pt idx="108">
                  <c:v>165</c:v>
                </c:pt>
                <c:pt idx="109">
                  <c:v>169</c:v>
                </c:pt>
                <c:pt idx="110">
                  <c:v>177</c:v>
                </c:pt>
                <c:pt idx="111">
                  <c:v>185</c:v>
                </c:pt>
                <c:pt idx="112">
                  <c:v>201</c:v>
                </c:pt>
                <c:pt idx="113">
                  <c:v>217</c:v>
                </c:pt>
                <c:pt idx="114">
                  <c:v>233</c:v>
                </c:pt>
                <c:pt idx="115">
                  <c:v>249</c:v>
                </c:pt>
                <c:pt idx="116">
                  <c:v>177</c:v>
                </c:pt>
                <c:pt idx="117">
                  <c:v>145</c:v>
                </c:pt>
                <c:pt idx="118">
                  <c:v>193</c:v>
                </c:pt>
                <c:pt idx="119">
                  <c:v>245</c:v>
                </c:pt>
                <c:pt idx="120">
                  <c:v>289</c:v>
                </c:pt>
                <c:pt idx="121">
                  <c:v>321</c:v>
                </c:pt>
                <c:pt idx="122">
                  <c:v>361</c:v>
                </c:pt>
                <c:pt idx="123">
                  <c:v>401</c:v>
                </c:pt>
                <c:pt idx="124">
                  <c:v>421</c:v>
                </c:pt>
                <c:pt idx="125">
                  <c:v>433</c:v>
                </c:pt>
                <c:pt idx="126">
                  <c:v>437</c:v>
                </c:pt>
                <c:pt idx="127">
                  <c:v>437</c:v>
                </c:pt>
                <c:pt idx="128">
                  <c:v>437</c:v>
                </c:pt>
                <c:pt idx="129">
                  <c:v>437</c:v>
                </c:pt>
                <c:pt idx="130">
                  <c:v>437</c:v>
                </c:pt>
                <c:pt idx="131">
                  <c:v>437</c:v>
                </c:pt>
                <c:pt idx="132">
                  <c:v>437</c:v>
                </c:pt>
                <c:pt idx="133">
                  <c:v>437</c:v>
                </c:pt>
                <c:pt idx="134">
                  <c:v>429</c:v>
                </c:pt>
                <c:pt idx="135">
                  <c:v>417</c:v>
                </c:pt>
                <c:pt idx="136">
                  <c:v>417</c:v>
                </c:pt>
                <c:pt idx="137">
                  <c:v>417</c:v>
                </c:pt>
                <c:pt idx="138">
                  <c:v>417</c:v>
                </c:pt>
                <c:pt idx="139">
                  <c:v>417</c:v>
                </c:pt>
                <c:pt idx="140">
                  <c:v>417</c:v>
                </c:pt>
                <c:pt idx="141">
                  <c:v>417</c:v>
                </c:pt>
                <c:pt idx="142">
                  <c:v>417</c:v>
                </c:pt>
                <c:pt idx="143">
                  <c:v>401</c:v>
                </c:pt>
                <c:pt idx="144">
                  <c:v>381</c:v>
                </c:pt>
                <c:pt idx="145">
                  <c:v>381</c:v>
                </c:pt>
                <c:pt idx="146">
                  <c:v>381</c:v>
                </c:pt>
                <c:pt idx="147">
                  <c:v>381</c:v>
                </c:pt>
                <c:pt idx="148">
                  <c:v>381</c:v>
                </c:pt>
                <c:pt idx="149">
                  <c:v>381</c:v>
                </c:pt>
                <c:pt idx="150">
                  <c:v>381</c:v>
                </c:pt>
                <c:pt idx="151">
                  <c:v>381</c:v>
                </c:pt>
                <c:pt idx="152">
                  <c:v>381</c:v>
                </c:pt>
                <c:pt idx="153">
                  <c:v>381</c:v>
                </c:pt>
                <c:pt idx="154">
                  <c:v>381</c:v>
                </c:pt>
                <c:pt idx="155">
                  <c:v>381</c:v>
                </c:pt>
                <c:pt idx="156">
                  <c:v>381</c:v>
                </c:pt>
                <c:pt idx="157">
                  <c:v>381</c:v>
                </c:pt>
                <c:pt idx="158">
                  <c:v>381</c:v>
                </c:pt>
                <c:pt idx="159">
                  <c:v>381</c:v>
                </c:pt>
                <c:pt idx="160">
                  <c:v>381</c:v>
                </c:pt>
                <c:pt idx="161">
                  <c:v>357</c:v>
                </c:pt>
                <c:pt idx="162">
                  <c:v>329</c:v>
                </c:pt>
                <c:pt idx="163">
                  <c:v>329</c:v>
                </c:pt>
                <c:pt idx="164">
                  <c:v>329</c:v>
                </c:pt>
                <c:pt idx="165">
                  <c:v>329</c:v>
                </c:pt>
                <c:pt idx="166">
                  <c:v>329</c:v>
                </c:pt>
                <c:pt idx="167">
                  <c:v>329</c:v>
                </c:pt>
                <c:pt idx="168">
                  <c:v>329</c:v>
                </c:pt>
                <c:pt idx="169">
                  <c:v>329</c:v>
                </c:pt>
                <c:pt idx="170">
                  <c:v>297</c:v>
                </c:pt>
                <c:pt idx="171">
                  <c:v>261</c:v>
                </c:pt>
                <c:pt idx="172">
                  <c:v>261</c:v>
                </c:pt>
                <c:pt idx="173">
                  <c:v>261</c:v>
                </c:pt>
                <c:pt idx="174">
                  <c:v>261</c:v>
                </c:pt>
                <c:pt idx="175">
                  <c:v>261</c:v>
                </c:pt>
                <c:pt idx="176">
                  <c:v>261</c:v>
                </c:pt>
                <c:pt idx="177">
                  <c:v>261</c:v>
                </c:pt>
                <c:pt idx="178">
                  <c:v>261</c:v>
                </c:pt>
                <c:pt idx="179">
                  <c:v>261</c:v>
                </c:pt>
                <c:pt idx="180">
                  <c:v>261</c:v>
                </c:pt>
                <c:pt idx="181">
                  <c:v>261</c:v>
                </c:pt>
                <c:pt idx="182">
                  <c:v>261</c:v>
                </c:pt>
                <c:pt idx="183">
                  <c:v>261</c:v>
                </c:pt>
                <c:pt idx="184">
                  <c:v>261</c:v>
                </c:pt>
                <c:pt idx="185">
                  <c:v>261</c:v>
                </c:pt>
                <c:pt idx="186">
                  <c:v>261</c:v>
                </c:pt>
                <c:pt idx="187">
                  <c:v>261</c:v>
                </c:pt>
                <c:pt idx="188">
                  <c:v>221</c:v>
                </c:pt>
                <c:pt idx="189">
                  <c:v>181</c:v>
                </c:pt>
                <c:pt idx="190">
                  <c:v>185</c:v>
                </c:pt>
                <c:pt idx="191">
                  <c:v>193</c:v>
                </c:pt>
                <c:pt idx="192">
                  <c:v>201</c:v>
                </c:pt>
                <c:pt idx="193">
                  <c:v>217</c:v>
                </c:pt>
                <c:pt idx="194">
                  <c:v>233</c:v>
                </c:pt>
                <c:pt idx="195">
                  <c:v>249</c:v>
                </c:pt>
                <c:pt idx="196">
                  <c:v>265</c:v>
                </c:pt>
                <c:pt idx="197">
                  <c:v>193</c:v>
                </c:pt>
                <c:pt idx="198">
                  <c:v>157</c:v>
                </c:pt>
                <c:pt idx="199">
                  <c:v>189</c:v>
                </c:pt>
                <c:pt idx="200">
                  <c:v>221</c:v>
                </c:pt>
                <c:pt idx="201">
                  <c:v>261</c:v>
                </c:pt>
                <c:pt idx="202">
                  <c:v>301</c:v>
                </c:pt>
                <c:pt idx="203">
                  <c:v>341</c:v>
                </c:pt>
                <c:pt idx="204">
                  <c:v>369</c:v>
                </c:pt>
                <c:pt idx="205">
                  <c:v>389</c:v>
                </c:pt>
                <c:pt idx="206">
                  <c:v>401</c:v>
                </c:pt>
                <c:pt idx="207">
                  <c:v>405</c:v>
                </c:pt>
                <c:pt idx="208">
                  <c:v>405</c:v>
                </c:pt>
                <c:pt idx="209">
                  <c:v>405</c:v>
                </c:pt>
                <c:pt idx="210">
                  <c:v>405</c:v>
                </c:pt>
                <c:pt idx="211">
                  <c:v>405</c:v>
                </c:pt>
                <c:pt idx="212">
                  <c:v>405</c:v>
                </c:pt>
                <c:pt idx="213">
                  <c:v>405</c:v>
                </c:pt>
                <c:pt idx="214">
                  <c:v>405</c:v>
                </c:pt>
                <c:pt idx="215">
                  <c:v>373</c:v>
                </c:pt>
                <c:pt idx="216">
                  <c:v>353</c:v>
                </c:pt>
                <c:pt idx="217">
                  <c:v>385</c:v>
                </c:pt>
                <c:pt idx="218">
                  <c:v>401</c:v>
                </c:pt>
                <c:pt idx="219">
                  <c:v>401</c:v>
                </c:pt>
                <c:pt idx="220">
                  <c:v>401</c:v>
                </c:pt>
                <c:pt idx="221">
                  <c:v>401</c:v>
                </c:pt>
                <c:pt idx="222">
                  <c:v>401</c:v>
                </c:pt>
                <c:pt idx="223">
                  <c:v>401</c:v>
                </c:pt>
                <c:pt idx="224">
                  <c:v>385</c:v>
                </c:pt>
                <c:pt idx="225">
                  <c:v>365</c:v>
                </c:pt>
                <c:pt idx="226">
                  <c:v>365</c:v>
                </c:pt>
                <c:pt idx="227">
                  <c:v>365</c:v>
                </c:pt>
                <c:pt idx="228">
                  <c:v>365</c:v>
                </c:pt>
                <c:pt idx="229">
                  <c:v>365</c:v>
                </c:pt>
                <c:pt idx="230">
                  <c:v>365</c:v>
                </c:pt>
                <c:pt idx="231">
                  <c:v>365</c:v>
                </c:pt>
                <c:pt idx="232">
                  <c:v>365</c:v>
                </c:pt>
                <c:pt idx="233">
                  <c:v>365</c:v>
                </c:pt>
                <c:pt idx="234">
                  <c:v>365</c:v>
                </c:pt>
                <c:pt idx="235">
                  <c:v>365</c:v>
                </c:pt>
                <c:pt idx="236">
                  <c:v>365</c:v>
                </c:pt>
                <c:pt idx="237">
                  <c:v>365</c:v>
                </c:pt>
                <c:pt idx="238">
                  <c:v>365</c:v>
                </c:pt>
                <c:pt idx="239">
                  <c:v>365</c:v>
                </c:pt>
                <c:pt idx="240">
                  <c:v>365</c:v>
                </c:pt>
                <c:pt idx="241">
                  <c:v>365</c:v>
                </c:pt>
                <c:pt idx="242">
                  <c:v>341</c:v>
                </c:pt>
                <c:pt idx="243">
                  <c:v>313</c:v>
                </c:pt>
                <c:pt idx="244">
                  <c:v>313</c:v>
                </c:pt>
                <c:pt idx="245">
                  <c:v>313</c:v>
                </c:pt>
                <c:pt idx="246">
                  <c:v>313</c:v>
                </c:pt>
                <c:pt idx="247">
                  <c:v>313</c:v>
                </c:pt>
                <c:pt idx="248">
                  <c:v>313</c:v>
                </c:pt>
                <c:pt idx="249">
                  <c:v>313</c:v>
                </c:pt>
                <c:pt idx="250">
                  <c:v>313</c:v>
                </c:pt>
                <c:pt idx="251">
                  <c:v>281</c:v>
                </c:pt>
                <c:pt idx="252">
                  <c:v>245</c:v>
                </c:pt>
                <c:pt idx="253">
                  <c:v>245</c:v>
                </c:pt>
                <c:pt idx="254">
                  <c:v>245</c:v>
                </c:pt>
                <c:pt idx="255">
                  <c:v>245</c:v>
                </c:pt>
                <c:pt idx="256">
                  <c:v>245</c:v>
                </c:pt>
                <c:pt idx="257">
                  <c:v>245</c:v>
                </c:pt>
                <c:pt idx="258">
                  <c:v>245</c:v>
                </c:pt>
                <c:pt idx="259">
                  <c:v>245</c:v>
                </c:pt>
                <c:pt idx="260">
                  <c:v>245</c:v>
                </c:pt>
                <c:pt idx="261">
                  <c:v>245</c:v>
                </c:pt>
                <c:pt idx="262">
                  <c:v>245</c:v>
                </c:pt>
                <c:pt idx="263">
                  <c:v>245</c:v>
                </c:pt>
                <c:pt idx="264">
                  <c:v>245</c:v>
                </c:pt>
                <c:pt idx="265">
                  <c:v>245</c:v>
                </c:pt>
                <c:pt idx="266">
                  <c:v>245</c:v>
                </c:pt>
                <c:pt idx="267">
                  <c:v>245</c:v>
                </c:pt>
                <c:pt idx="268">
                  <c:v>245</c:v>
                </c:pt>
                <c:pt idx="269">
                  <c:v>205</c:v>
                </c:pt>
                <c:pt idx="270">
                  <c:v>169</c:v>
                </c:pt>
                <c:pt idx="271">
                  <c:v>189</c:v>
                </c:pt>
                <c:pt idx="272">
                  <c:v>217</c:v>
                </c:pt>
                <c:pt idx="273">
                  <c:v>237</c:v>
                </c:pt>
                <c:pt idx="274">
                  <c:v>277</c:v>
                </c:pt>
                <c:pt idx="275">
                  <c:v>317</c:v>
                </c:pt>
                <c:pt idx="276">
                  <c:v>341</c:v>
                </c:pt>
                <c:pt idx="277">
                  <c:v>365</c:v>
                </c:pt>
                <c:pt idx="278">
                  <c:v>325</c:v>
                </c:pt>
                <c:pt idx="279">
                  <c:v>297</c:v>
                </c:pt>
                <c:pt idx="280">
                  <c:v>313</c:v>
                </c:pt>
                <c:pt idx="281">
                  <c:v>337</c:v>
                </c:pt>
                <c:pt idx="282">
                  <c:v>353</c:v>
                </c:pt>
                <c:pt idx="283">
                  <c:v>385</c:v>
                </c:pt>
                <c:pt idx="284">
                  <c:v>401</c:v>
                </c:pt>
                <c:pt idx="285">
                  <c:v>401</c:v>
                </c:pt>
                <c:pt idx="286">
                  <c:v>401</c:v>
                </c:pt>
                <c:pt idx="287">
                  <c:v>401</c:v>
                </c:pt>
                <c:pt idx="288">
                  <c:v>401</c:v>
                </c:pt>
                <c:pt idx="289">
                  <c:v>401</c:v>
                </c:pt>
                <c:pt idx="290">
                  <c:v>401</c:v>
                </c:pt>
                <c:pt idx="291">
                  <c:v>401</c:v>
                </c:pt>
                <c:pt idx="292">
                  <c:v>401</c:v>
                </c:pt>
                <c:pt idx="293">
                  <c:v>401</c:v>
                </c:pt>
                <c:pt idx="294">
                  <c:v>401</c:v>
                </c:pt>
                <c:pt idx="295">
                  <c:v>401</c:v>
                </c:pt>
                <c:pt idx="296">
                  <c:v>361</c:v>
                </c:pt>
                <c:pt idx="297">
                  <c:v>337</c:v>
                </c:pt>
                <c:pt idx="298">
                  <c:v>389</c:v>
                </c:pt>
                <c:pt idx="299">
                  <c:v>397</c:v>
                </c:pt>
                <c:pt idx="300">
                  <c:v>405</c:v>
                </c:pt>
                <c:pt idx="301">
                  <c:v>421</c:v>
                </c:pt>
                <c:pt idx="302">
                  <c:v>437</c:v>
                </c:pt>
                <c:pt idx="303">
                  <c:v>437</c:v>
                </c:pt>
                <c:pt idx="304">
                  <c:v>437</c:v>
                </c:pt>
                <c:pt idx="305">
                  <c:v>429</c:v>
                </c:pt>
                <c:pt idx="306">
                  <c:v>417</c:v>
                </c:pt>
                <c:pt idx="307">
                  <c:v>417</c:v>
                </c:pt>
                <c:pt idx="308">
                  <c:v>417</c:v>
                </c:pt>
                <c:pt idx="309">
                  <c:v>417</c:v>
                </c:pt>
                <c:pt idx="310">
                  <c:v>417</c:v>
                </c:pt>
                <c:pt idx="311">
                  <c:v>417</c:v>
                </c:pt>
                <c:pt idx="312">
                  <c:v>417</c:v>
                </c:pt>
                <c:pt idx="313">
                  <c:v>417</c:v>
                </c:pt>
                <c:pt idx="314">
                  <c:v>417</c:v>
                </c:pt>
                <c:pt idx="315">
                  <c:v>417</c:v>
                </c:pt>
                <c:pt idx="316">
                  <c:v>417</c:v>
                </c:pt>
                <c:pt idx="317">
                  <c:v>417</c:v>
                </c:pt>
                <c:pt idx="318">
                  <c:v>417</c:v>
                </c:pt>
                <c:pt idx="319">
                  <c:v>417</c:v>
                </c:pt>
                <c:pt idx="320">
                  <c:v>417</c:v>
                </c:pt>
                <c:pt idx="321">
                  <c:v>417</c:v>
                </c:pt>
                <c:pt idx="322">
                  <c:v>417</c:v>
                </c:pt>
                <c:pt idx="323">
                  <c:v>401</c:v>
                </c:pt>
                <c:pt idx="324">
                  <c:v>381</c:v>
                </c:pt>
                <c:pt idx="325">
                  <c:v>381</c:v>
                </c:pt>
                <c:pt idx="326">
                  <c:v>381</c:v>
                </c:pt>
                <c:pt idx="327">
                  <c:v>381</c:v>
                </c:pt>
                <c:pt idx="328">
                  <c:v>381</c:v>
                </c:pt>
                <c:pt idx="329">
                  <c:v>381</c:v>
                </c:pt>
                <c:pt idx="330">
                  <c:v>381</c:v>
                </c:pt>
                <c:pt idx="331">
                  <c:v>381</c:v>
                </c:pt>
                <c:pt idx="332">
                  <c:v>357</c:v>
                </c:pt>
                <c:pt idx="333">
                  <c:v>329</c:v>
                </c:pt>
                <c:pt idx="334">
                  <c:v>329</c:v>
                </c:pt>
                <c:pt idx="335">
                  <c:v>329</c:v>
                </c:pt>
                <c:pt idx="336">
                  <c:v>329</c:v>
                </c:pt>
                <c:pt idx="337">
                  <c:v>329</c:v>
                </c:pt>
                <c:pt idx="338">
                  <c:v>329</c:v>
                </c:pt>
                <c:pt idx="339">
                  <c:v>329</c:v>
                </c:pt>
                <c:pt idx="340">
                  <c:v>329</c:v>
                </c:pt>
                <c:pt idx="341">
                  <c:v>329</c:v>
                </c:pt>
                <c:pt idx="342">
                  <c:v>329</c:v>
                </c:pt>
                <c:pt idx="343">
                  <c:v>329</c:v>
                </c:pt>
                <c:pt idx="344">
                  <c:v>329</c:v>
                </c:pt>
                <c:pt idx="345">
                  <c:v>329</c:v>
                </c:pt>
                <c:pt idx="346">
                  <c:v>329</c:v>
                </c:pt>
                <c:pt idx="347">
                  <c:v>329</c:v>
                </c:pt>
                <c:pt idx="348">
                  <c:v>329</c:v>
                </c:pt>
                <c:pt idx="349">
                  <c:v>329</c:v>
                </c:pt>
                <c:pt idx="350">
                  <c:v>297</c:v>
                </c:pt>
                <c:pt idx="351">
                  <c:v>261</c:v>
                </c:pt>
                <c:pt idx="352">
                  <c:v>261</c:v>
                </c:pt>
                <c:pt idx="353">
                  <c:v>261</c:v>
                </c:pt>
                <c:pt idx="354">
                  <c:v>261</c:v>
                </c:pt>
                <c:pt idx="355">
                  <c:v>261</c:v>
                </c:pt>
                <c:pt idx="356">
                  <c:v>261</c:v>
                </c:pt>
                <c:pt idx="357">
                  <c:v>261</c:v>
                </c:pt>
                <c:pt idx="358">
                  <c:v>261</c:v>
                </c:pt>
                <c:pt idx="359">
                  <c:v>221</c:v>
                </c:pt>
                <c:pt idx="360">
                  <c:v>181</c:v>
                </c:pt>
                <c:pt idx="361">
                  <c:v>185</c:v>
                </c:pt>
                <c:pt idx="362">
                  <c:v>193</c:v>
                </c:pt>
                <c:pt idx="363">
                  <c:v>201</c:v>
                </c:pt>
                <c:pt idx="364">
                  <c:v>217</c:v>
                </c:pt>
                <c:pt idx="365">
                  <c:v>233</c:v>
                </c:pt>
                <c:pt idx="366">
                  <c:v>249</c:v>
                </c:pt>
                <c:pt idx="367">
                  <c:v>265</c:v>
                </c:pt>
                <c:pt idx="368">
                  <c:v>305</c:v>
                </c:pt>
                <c:pt idx="369">
                  <c:v>345</c:v>
                </c:pt>
                <c:pt idx="370">
                  <c:v>361</c:v>
                </c:pt>
                <c:pt idx="371">
                  <c:v>365</c:v>
                </c:pt>
                <c:pt idx="372">
                  <c:v>365</c:v>
                </c:pt>
                <c:pt idx="373">
                  <c:v>365</c:v>
                </c:pt>
                <c:pt idx="374">
                  <c:v>365</c:v>
                </c:pt>
                <c:pt idx="375">
                  <c:v>365</c:v>
                </c:pt>
                <c:pt idx="376">
                  <c:v>365</c:v>
                </c:pt>
                <c:pt idx="377">
                  <c:v>309</c:v>
                </c:pt>
                <c:pt idx="378">
                  <c:v>269</c:v>
                </c:pt>
                <c:pt idx="379">
                  <c:v>301</c:v>
                </c:pt>
                <c:pt idx="380">
                  <c:v>337</c:v>
                </c:pt>
                <c:pt idx="381">
                  <c:v>373</c:v>
                </c:pt>
                <c:pt idx="382">
                  <c:v>417</c:v>
                </c:pt>
                <c:pt idx="383">
                  <c:v>437</c:v>
                </c:pt>
                <c:pt idx="384">
                  <c:v>437</c:v>
                </c:pt>
                <c:pt idx="385">
                  <c:v>437</c:v>
                </c:pt>
                <c:pt idx="386">
                  <c:v>429</c:v>
                </c:pt>
                <c:pt idx="387">
                  <c:v>417</c:v>
                </c:pt>
                <c:pt idx="388">
                  <c:v>417</c:v>
                </c:pt>
                <c:pt idx="389">
                  <c:v>417</c:v>
                </c:pt>
                <c:pt idx="390">
                  <c:v>417</c:v>
                </c:pt>
                <c:pt idx="391">
                  <c:v>417</c:v>
                </c:pt>
                <c:pt idx="392">
                  <c:v>417</c:v>
                </c:pt>
                <c:pt idx="393">
                  <c:v>417</c:v>
                </c:pt>
                <c:pt idx="394">
                  <c:v>417</c:v>
                </c:pt>
                <c:pt idx="395">
                  <c:v>417</c:v>
                </c:pt>
                <c:pt idx="396">
                  <c:v>417</c:v>
                </c:pt>
                <c:pt idx="397">
                  <c:v>417</c:v>
                </c:pt>
                <c:pt idx="398">
                  <c:v>417</c:v>
                </c:pt>
                <c:pt idx="399">
                  <c:v>417</c:v>
                </c:pt>
                <c:pt idx="400">
                  <c:v>417</c:v>
                </c:pt>
                <c:pt idx="401">
                  <c:v>417</c:v>
                </c:pt>
                <c:pt idx="402">
                  <c:v>417</c:v>
                </c:pt>
                <c:pt idx="403">
                  <c:v>417</c:v>
                </c:pt>
                <c:pt idx="404">
                  <c:v>401</c:v>
                </c:pt>
                <c:pt idx="405">
                  <c:v>381</c:v>
                </c:pt>
                <c:pt idx="406">
                  <c:v>381</c:v>
                </c:pt>
                <c:pt idx="407">
                  <c:v>381</c:v>
                </c:pt>
                <c:pt idx="408">
                  <c:v>381</c:v>
                </c:pt>
                <c:pt idx="409">
                  <c:v>381</c:v>
                </c:pt>
                <c:pt idx="410">
                  <c:v>381</c:v>
                </c:pt>
                <c:pt idx="411">
                  <c:v>381</c:v>
                </c:pt>
                <c:pt idx="412">
                  <c:v>381</c:v>
                </c:pt>
                <c:pt idx="413">
                  <c:v>357</c:v>
                </c:pt>
                <c:pt idx="414">
                  <c:v>329</c:v>
                </c:pt>
                <c:pt idx="415">
                  <c:v>329</c:v>
                </c:pt>
                <c:pt idx="416">
                  <c:v>329</c:v>
                </c:pt>
                <c:pt idx="417">
                  <c:v>329</c:v>
                </c:pt>
                <c:pt idx="418">
                  <c:v>329</c:v>
                </c:pt>
                <c:pt idx="419">
                  <c:v>329</c:v>
                </c:pt>
                <c:pt idx="420">
                  <c:v>329</c:v>
                </c:pt>
                <c:pt idx="421">
                  <c:v>329</c:v>
                </c:pt>
                <c:pt idx="422">
                  <c:v>329</c:v>
                </c:pt>
                <c:pt idx="423">
                  <c:v>329</c:v>
                </c:pt>
                <c:pt idx="424">
                  <c:v>329</c:v>
                </c:pt>
                <c:pt idx="425">
                  <c:v>329</c:v>
                </c:pt>
                <c:pt idx="426">
                  <c:v>329</c:v>
                </c:pt>
                <c:pt idx="427">
                  <c:v>329</c:v>
                </c:pt>
                <c:pt idx="428">
                  <c:v>329</c:v>
                </c:pt>
                <c:pt idx="429">
                  <c:v>329</c:v>
                </c:pt>
                <c:pt idx="430">
                  <c:v>329</c:v>
                </c:pt>
                <c:pt idx="431">
                  <c:v>297</c:v>
                </c:pt>
                <c:pt idx="432">
                  <c:v>261</c:v>
                </c:pt>
                <c:pt idx="433">
                  <c:v>261</c:v>
                </c:pt>
                <c:pt idx="434">
                  <c:v>261</c:v>
                </c:pt>
                <c:pt idx="435">
                  <c:v>261</c:v>
                </c:pt>
                <c:pt idx="436">
                  <c:v>261</c:v>
                </c:pt>
                <c:pt idx="437">
                  <c:v>261</c:v>
                </c:pt>
                <c:pt idx="438">
                  <c:v>261</c:v>
                </c:pt>
                <c:pt idx="439">
                  <c:v>261</c:v>
                </c:pt>
                <c:pt idx="440">
                  <c:v>221</c:v>
                </c:pt>
                <c:pt idx="441">
                  <c:v>181</c:v>
                </c:pt>
                <c:pt idx="442">
                  <c:v>185</c:v>
                </c:pt>
                <c:pt idx="443">
                  <c:v>193</c:v>
                </c:pt>
                <c:pt idx="444">
                  <c:v>201</c:v>
                </c:pt>
                <c:pt idx="445">
                  <c:v>217</c:v>
                </c:pt>
                <c:pt idx="446">
                  <c:v>233</c:v>
                </c:pt>
                <c:pt idx="447">
                  <c:v>249</c:v>
                </c:pt>
                <c:pt idx="448">
                  <c:v>265</c:v>
                </c:pt>
                <c:pt idx="449">
                  <c:v>305</c:v>
                </c:pt>
                <c:pt idx="450">
                  <c:v>345</c:v>
                </c:pt>
                <c:pt idx="451">
                  <c:v>361</c:v>
                </c:pt>
                <c:pt idx="452">
                  <c:v>365</c:v>
                </c:pt>
                <c:pt idx="453">
                  <c:v>365</c:v>
                </c:pt>
                <c:pt idx="454">
                  <c:v>365</c:v>
                </c:pt>
                <c:pt idx="455">
                  <c:v>365</c:v>
                </c:pt>
                <c:pt idx="456">
                  <c:v>365</c:v>
                </c:pt>
                <c:pt idx="457">
                  <c:v>365</c:v>
                </c:pt>
                <c:pt idx="458">
                  <c:v>309</c:v>
                </c:pt>
                <c:pt idx="459">
                  <c:v>269</c:v>
                </c:pt>
                <c:pt idx="460">
                  <c:v>301</c:v>
                </c:pt>
                <c:pt idx="461">
                  <c:v>337</c:v>
                </c:pt>
                <c:pt idx="462">
                  <c:v>373</c:v>
                </c:pt>
                <c:pt idx="463">
                  <c:v>417</c:v>
                </c:pt>
                <c:pt idx="464">
                  <c:v>437</c:v>
                </c:pt>
                <c:pt idx="465">
                  <c:v>437</c:v>
                </c:pt>
                <c:pt idx="466">
                  <c:v>437</c:v>
                </c:pt>
                <c:pt idx="467">
                  <c:v>429</c:v>
                </c:pt>
                <c:pt idx="468">
                  <c:v>417</c:v>
                </c:pt>
                <c:pt idx="469">
                  <c:v>417</c:v>
                </c:pt>
                <c:pt idx="470">
                  <c:v>417</c:v>
                </c:pt>
                <c:pt idx="471">
                  <c:v>417</c:v>
                </c:pt>
                <c:pt idx="472">
                  <c:v>417</c:v>
                </c:pt>
                <c:pt idx="473">
                  <c:v>417</c:v>
                </c:pt>
                <c:pt idx="474">
                  <c:v>417</c:v>
                </c:pt>
                <c:pt idx="475">
                  <c:v>417</c:v>
                </c:pt>
                <c:pt idx="476">
                  <c:v>417</c:v>
                </c:pt>
                <c:pt idx="477">
                  <c:v>417</c:v>
                </c:pt>
                <c:pt idx="478">
                  <c:v>417</c:v>
                </c:pt>
                <c:pt idx="479">
                  <c:v>417</c:v>
                </c:pt>
                <c:pt idx="480">
                  <c:v>417</c:v>
                </c:pt>
                <c:pt idx="481">
                  <c:v>417</c:v>
                </c:pt>
                <c:pt idx="482">
                  <c:v>417</c:v>
                </c:pt>
                <c:pt idx="483">
                  <c:v>417</c:v>
                </c:pt>
                <c:pt idx="484">
                  <c:v>417</c:v>
                </c:pt>
                <c:pt idx="485">
                  <c:v>401</c:v>
                </c:pt>
                <c:pt idx="486">
                  <c:v>381</c:v>
                </c:pt>
                <c:pt idx="487">
                  <c:v>381</c:v>
                </c:pt>
                <c:pt idx="488">
                  <c:v>381</c:v>
                </c:pt>
                <c:pt idx="489">
                  <c:v>381</c:v>
                </c:pt>
                <c:pt idx="490">
                  <c:v>381</c:v>
                </c:pt>
                <c:pt idx="491">
                  <c:v>381</c:v>
                </c:pt>
                <c:pt idx="492">
                  <c:v>381</c:v>
                </c:pt>
                <c:pt idx="493">
                  <c:v>381</c:v>
                </c:pt>
                <c:pt idx="494">
                  <c:v>357</c:v>
                </c:pt>
                <c:pt idx="495">
                  <c:v>329</c:v>
                </c:pt>
                <c:pt idx="496">
                  <c:v>329</c:v>
                </c:pt>
                <c:pt idx="497">
                  <c:v>329</c:v>
                </c:pt>
                <c:pt idx="498">
                  <c:v>329</c:v>
                </c:pt>
                <c:pt idx="499">
                  <c:v>329</c:v>
                </c:pt>
                <c:pt idx="500">
                  <c:v>329</c:v>
                </c:pt>
                <c:pt idx="501">
                  <c:v>329</c:v>
                </c:pt>
                <c:pt idx="502">
                  <c:v>329</c:v>
                </c:pt>
                <c:pt idx="503">
                  <c:v>329</c:v>
                </c:pt>
                <c:pt idx="504">
                  <c:v>329</c:v>
                </c:pt>
                <c:pt idx="505">
                  <c:v>329</c:v>
                </c:pt>
                <c:pt idx="506">
                  <c:v>329</c:v>
                </c:pt>
                <c:pt idx="507">
                  <c:v>329</c:v>
                </c:pt>
                <c:pt idx="508">
                  <c:v>329</c:v>
                </c:pt>
                <c:pt idx="509">
                  <c:v>329</c:v>
                </c:pt>
                <c:pt idx="510">
                  <c:v>329</c:v>
                </c:pt>
                <c:pt idx="511">
                  <c:v>329</c:v>
                </c:pt>
                <c:pt idx="512">
                  <c:v>297</c:v>
                </c:pt>
                <c:pt idx="513">
                  <c:v>261</c:v>
                </c:pt>
                <c:pt idx="514">
                  <c:v>261</c:v>
                </c:pt>
                <c:pt idx="515">
                  <c:v>261</c:v>
                </c:pt>
                <c:pt idx="516">
                  <c:v>261</c:v>
                </c:pt>
                <c:pt idx="517">
                  <c:v>261</c:v>
                </c:pt>
                <c:pt idx="518">
                  <c:v>261</c:v>
                </c:pt>
                <c:pt idx="519">
                  <c:v>261</c:v>
                </c:pt>
                <c:pt idx="520">
                  <c:v>261</c:v>
                </c:pt>
                <c:pt idx="521">
                  <c:v>221</c:v>
                </c:pt>
                <c:pt idx="522">
                  <c:v>181</c:v>
                </c:pt>
                <c:pt idx="523">
                  <c:v>185</c:v>
                </c:pt>
                <c:pt idx="524">
                  <c:v>193</c:v>
                </c:pt>
                <c:pt idx="525">
                  <c:v>201</c:v>
                </c:pt>
                <c:pt idx="526">
                  <c:v>217</c:v>
                </c:pt>
                <c:pt idx="527">
                  <c:v>233</c:v>
                </c:pt>
                <c:pt idx="528">
                  <c:v>249</c:v>
                </c:pt>
                <c:pt idx="529">
                  <c:v>265</c:v>
                </c:pt>
                <c:pt idx="530">
                  <c:v>305</c:v>
                </c:pt>
                <c:pt idx="531">
                  <c:v>345</c:v>
                </c:pt>
                <c:pt idx="532">
                  <c:v>361</c:v>
                </c:pt>
                <c:pt idx="533">
                  <c:v>365</c:v>
                </c:pt>
                <c:pt idx="534">
                  <c:v>365</c:v>
                </c:pt>
                <c:pt idx="535">
                  <c:v>365</c:v>
                </c:pt>
                <c:pt idx="536">
                  <c:v>365</c:v>
                </c:pt>
                <c:pt idx="537">
                  <c:v>365</c:v>
                </c:pt>
                <c:pt idx="538">
                  <c:v>365</c:v>
                </c:pt>
                <c:pt idx="539">
                  <c:v>309</c:v>
                </c:pt>
                <c:pt idx="540">
                  <c:v>269</c:v>
                </c:pt>
                <c:pt idx="541">
                  <c:v>301</c:v>
                </c:pt>
                <c:pt idx="542">
                  <c:v>337</c:v>
                </c:pt>
                <c:pt idx="543">
                  <c:v>373</c:v>
                </c:pt>
                <c:pt idx="544">
                  <c:v>417</c:v>
                </c:pt>
                <c:pt idx="545">
                  <c:v>437</c:v>
                </c:pt>
                <c:pt idx="546">
                  <c:v>437</c:v>
                </c:pt>
                <c:pt idx="547">
                  <c:v>437</c:v>
                </c:pt>
                <c:pt idx="548">
                  <c:v>429</c:v>
                </c:pt>
                <c:pt idx="549">
                  <c:v>417</c:v>
                </c:pt>
                <c:pt idx="550">
                  <c:v>417</c:v>
                </c:pt>
                <c:pt idx="551">
                  <c:v>417</c:v>
                </c:pt>
                <c:pt idx="552">
                  <c:v>417</c:v>
                </c:pt>
                <c:pt idx="553">
                  <c:v>417</c:v>
                </c:pt>
                <c:pt idx="554">
                  <c:v>417</c:v>
                </c:pt>
                <c:pt idx="555">
                  <c:v>417</c:v>
                </c:pt>
                <c:pt idx="556">
                  <c:v>417</c:v>
                </c:pt>
                <c:pt idx="557">
                  <c:v>417</c:v>
                </c:pt>
                <c:pt idx="558">
                  <c:v>417</c:v>
                </c:pt>
                <c:pt idx="559">
                  <c:v>417</c:v>
                </c:pt>
                <c:pt idx="560">
                  <c:v>417</c:v>
                </c:pt>
                <c:pt idx="561">
                  <c:v>417</c:v>
                </c:pt>
                <c:pt idx="562">
                  <c:v>417</c:v>
                </c:pt>
                <c:pt idx="563">
                  <c:v>417</c:v>
                </c:pt>
                <c:pt idx="564">
                  <c:v>417</c:v>
                </c:pt>
                <c:pt idx="565">
                  <c:v>417</c:v>
                </c:pt>
                <c:pt idx="566">
                  <c:v>401</c:v>
                </c:pt>
                <c:pt idx="567">
                  <c:v>381</c:v>
                </c:pt>
                <c:pt idx="568">
                  <c:v>381</c:v>
                </c:pt>
                <c:pt idx="569">
                  <c:v>381</c:v>
                </c:pt>
                <c:pt idx="570">
                  <c:v>381</c:v>
                </c:pt>
                <c:pt idx="571">
                  <c:v>381</c:v>
                </c:pt>
                <c:pt idx="572">
                  <c:v>381</c:v>
                </c:pt>
                <c:pt idx="573">
                  <c:v>381</c:v>
                </c:pt>
                <c:pt idx="574">
                  <c:v>381</c:v>
                </c:pt>
                <c:pt idx="575">
                  <c:v>357</c:v>
                </c:pt>
                <c:pt idx="576">
                  <c:v>329</c:v>
                </c:pt>
                <c:pt idx="577">
                  <c:v>329</c:v>
                </c:pt>
                <c:pt idx="578">
                  <c:v>329</c:v>
                </c:pt>
                <c:pt idx="579">
                  <c:v>329</c:v>
                </c:pt>
                <c:pt idx="580">
                  <c:v>329</c:v>
                </c:pt>
                <c:pt idx="581">
                  <c:v>329</c:v>
                </c:pt>
                <c:pt idx="582">
                  <c:v>329</c:v>
                </c:pt>
                <c:pt idx="583">
                  <c:v>329</c:v>
                </c:pt>
                <c:pt idx="584">
                  <c:v>329</c:v>
                </c:pt>
                <c:pt idx="585">
                  <c:v>329</c:v>
                </c:pt>
                <c:pt idx="586">
                  <c:v>329</c:v>
                </c:pt>
                <c:pt idx="587">
                  <c:v>329</c:v>
                </c:pt>
                <c:pt idx="588">
                  <c:v>329</c:v>
                </c:pt>
                <c:pt idx="589">
                  <c:v>329</c:v>
                </c:pt>
                <c:pt idx="590">
                  <c:v>329</c:v>
                </c:pt>
                <c:pt idx="591">
                  <c:v>329</c:v>
                </c:pt>
                <c:pt idx="592">
                  <c:v>329</c:v>
                </c:pt>
                <c:pt idx="593">
                  <c:v>297</c:v>
                </c:pt>
                <c:pt idx="594">
                  <c:v>261</c:v>
                </c:pt>
                <c:pt idx="595">
                  <c:v>261</c:v>
                </c:pt>
                <c:pt idx="596">
                  <c:v>261</c:v>
                </c:pt>
                <c:pt idx="597">
                  <c:v>261</c:v>
                </c:pt>
                <c:pt idx="598">
                  <c:v>261</c:v>
                </c:pt>
                <c:pt idx="599">
                  <c:v>261</c:v>
                </c:pt>
                <c:pt idx="600">
                  <c:v>261</c:v>
                </c:pt>
                <c:pt idx="601">
                  <c:v>261</c:v>
                </c:pt>
                <c:pt idx="602">
                  <c:v>221</c:v>
                </c:pt>
                <c:pt idx="603">
                  <c:v>181</c:v>
                </c:pt>
                <c:pt idx="604">
                  <c:v>185</c:v>
                </c:pt>
                <c:pt idx="605">
                  <c:v>193</c:v>
                </c:pt>
                <c:pt idx="606">
                  <c:v>201</c:v>
                </c:pt>
                <c:pt idx="607">
                  <c:v>217</c:v>
                </c:pt>
                <c:pt idx="608">
                  <c:v>233</c:v>
                </c:pt>
                <c:pt idx="609">
                  <c:v>249</c:v>
                </c:pt>
                <c:pt idx="610">
                  <c:v>265</c:v>
                </c:pt>
                <c:pt idx="611">
                  <c:v>305</c:v>
                </c:pt>
                <c:pt idx="612">
                  <c:v>345</c:v>
                </c:pt>
                <c:pt idx="613">
                  <c:v>361</c:v>
                </c:pt>
                <c:pt idx="614">
                  <c:v>365</c:v>
                </c:pt>
                <c:pt idx="615">
                  <c:v>365</c:v>
                </c:pt>
                <c:pt idx="616">
                  <c:v>365</c:v>
                </c:pt>
                <c:pt idx="617">
                  <c:v>365</c:v>
                </c:pt>
                <c:pt idx="618">
                  <c:v>365</c:v>
                </c:pt>
                <c:pt idx="619">
                  <c:v>365</c:v>
                </c:pt>
                <c:pt idx="620">
                  <c:v>309</c:v>
                </c:pt>
                <c:pt idx="621">
                  <c:v>269</c:v>
                </c:pt>
                <c:pt idx="622">
                  <c:v>301</c:v>
                </c:pt>
                <c:pt idx="623">
                  <c:v>337</c:v>
                </c:pt>
                <c:pt idx="624">
                  <c:v>373</c:v>
                </c:pt>
                <c:pt idx="625">
                  <c:v>417</c:v>
                </c:pt>
                <c:pt idx="626">
                  <c:v>437</c:v>
                </c:pt>
                <c:pt idx="627">
                  <c:v>437</c:v>
                </c:pt>
                <c:pt idx="628">
                  <c:v>437</c:v>
                </c:pt>
                <c:pt idx="629">
                  <c:v>429</c:v>
                </c:pt>
                <c:pt idx="630">
                  <c:v>417</c:v>
                </c:pt>
                <c:pt idx="631">
                  <c:v>417</c:v>
                </c:pt>
                <c:pt idx="632">
                  <c:v>417</c:v>
                </c:pt>
                <c:pt idx="633">
                  <c:v>417</c:v>
                </c:pt>
                <c:pt idx="634">
                  <c:v>417</c:v>
                </c:pt>
                <c:pt idx="635">
                  <c:v>417</c:v>
                </c:pt>
                <c:pt idx="636">
                  <c:v>417</c:v>
                </c:pt>
                <c:pt idx="637">
                  <c:v>417</c:v>
                </c:pt>
                <c:pt idx="638">
                  <c:v>417</c:v>
                </c:pt>
                <c:pt idx="639">
                  <c:v>417</c:v>
                </c:pt>
                <c:pt idx="640">
                  <c:v>417</c:v>
                </c:pt>
                <c:pt idx="641">
                  <c:v>417</c:v>
                </c:pt>
                <c:pt idx="642">
                  <c:v>417</c:v>
                </c:pt>
                <c:pt idx="643">
                  <c:v>417</c:v>
                </c:pt>
                <c:pt idx="644">
                  <c:v>417</c:v>
                </c:pt>
                <c:pt idx="645">
                  <c:v>417</c:v>
                </c:pt>
                <c:pt idx="646">
                  <c:v>417</c:v>
                </c:pt>
                <c:pt idx="647">
                  <c:v>401</c:v>
                </c:pt>
                <c:pt idx="648">
                  <c:v>381</c:v>
                </c:pt>
                <c:pt idx="649">
                  <c:v>381</c:v>
                </c:pt>
                <c:pt idx="650">
                  <c:v>381</c:v>
                </c:pt>
                <c:pt idx="651">
                  <c:v>381</c:v>
                </c:pt>
                <c:pt idx="652">
                  <c:v>381</c:v>
                </c:pt>
                <c:pt idx="653">
                  <c:v>381</c:v>
                </c:pt>
                <c:pt idx="654">
                  <c:v>381</c:v>
                </c:pt>
                <c:pt idx="655">
                  <c:v>381</c:v>
                </c:pt>
                <c:pt idx="656">
                  <c:v>357</c:v>
                </c:pt>
                <c:pt idx="657">
                  <c:v>329</c:v>
                </c:pt>
                <c:pt idx="658">
                  <c:v>329</c:v>
                </c:pt>
                <c:pt idx="659">
                  <c:v>329</c:v>
                </c:pt>
                <c:pt idx="660">
                  <c:v>329</c:v>
                </c:pt>
                <c:pt idx="661">
                  <c:v>329</c:v>
                </c:pt>
                <c:pt idx="662">
                  <c:v>329</c:v>
                </c:pt>
                <c:pt idx="663">
                  <c:v>329</c:v>
                </c:pt>
                <c:pt idx="664">
                  <c:v>329</c:v>
                </c:pt>
                <c:pt idx="665">
                  <c:v>329</c:v>
                </c:pt>
                <c:pt idx="666">
                  <c:v>329</c:v>
                </c:pt>
                <c:pt idx="667">
                  <c:v>329</c:v>
                </c:pt>
                <c:pt idx="668">
                  <c:v>329</c:v>
                </c:pt>
                <c:pt idx="669">
                  <c:v>329</c:v>
                </c:pt>
                <c:pt idx="670">
                  <c:v>329</c:v>
                </c:pt>
                <c:pt idx="671">
                  <c:v>329</c:v>
                </c:pt>
                <c:pt idx="672">
                  <c:v>329</c:v>
                </c:pt>
                <c:pt idx="673">
                  <c:v>329</c:v>
                </c:pt>
                <c:pt idx="674">
                  <c:v>297</c:v>
                </c:pt>
                <c:pt idx="675">
                  <c:v>261</c:v>
                </c:pt>
                <c:pt idx="676">
                  <c:v>261</c:v>
                </c:pt>
                <c:pt idx="677">
                  <c:v>261</c:v>
                </c:pt>
                <c:pt idx="678">
                  <c:v>261</c:v>
                </c:pt>
                <c:pt idx="679">
                  <c:v>261</c:v>
                </c:pt>
                <c:pt idx="680">
                  <c:v>261</c:v>
                </c:pt>
                <c:pt idx="681">
                  <c:v>261</c:v>
                </c:pt>
                <c:pt idx="682">
                  <c:v>261</c:v>
                </c:pt>
                <c:pt idx="683">
                  <c:v>221</c:v>
                </c:pt>
                <c:pt idx="684">
                  <c:v>181</c:v>
                </c:pt>
                <c:pt idx="685">
                  <c:v>185</c:v>
                </c:pt>
                <c:pt idx="686">
                  <c:v>193</c:v>
                </c:pt>
                <c:pt idx="687">
                  <c:v>201</c:v>
                </c:pt>
                <c:pt idx="688">
                  <c:v>217</c:v>
                </c:pt>
                <c:pt idx="689">
                  <c:v>233</c:v>
                </c:pt>
                <c:pt idx="690">
                  <c:v>249</c:v>
                </c:pt>
                <c:pt idx="691">
                  <c:v>265</c:v>
                </c:pt>
                <c:pt idx="692">
                  <c:v>305</c:v>
                </c:pt>
                <c:pt idx="693">
                  <c:v>345</c:v>
                </c:pt>
                <c:pt idx="694">
                  <c:v>361</c:v>
                </c:pt>
                <c:pt idx="695">
                  <c:v>365</c:v>
                </c:pt>
                <c:pt idx="696">
                  <c:v>365</c:v>
                </c:pt>
                <c:pt idx="697">
                  <c:v>365</c:v>
                </c:pt>
                <c:pt idx="698">
                  <c:v>365</c:v>
                </c:pt>
                <c:pt idx="699">
                  <c:v>365</c:v>
                </c:pt>
                <c:pt idx="700">
                  <c:v>365</c:v>
                </c:pt>
                <c:pt idx="701">
                  <c:v>309</c:v>
                </c:pt>
                <c:pt idx="702">
                  <c:v>269</c:v>
                </c:pt>
                <c:pt idx="703">
                  <c:v>301</c:v>
                </c:pt>
                <c:pt idx="704">
                  <c:v>337</c:v>
                </c:pt>
                <c:pt idx="705">
                  <c:v>373</c:v>
                </c:pt>
                <c:pt idx="706">
                  <c:v>417</c:v>
                </c:pt>
                <c:pt idx="707">
                  <c:v>437</c:v>
                </c:pt>
                <c:pt idx="708">
                  <c:v>437</c:v>
                </c:pt>
                <c:pt idx="709">
                  <c:v>437</c:v>
                </c:pt>
                <c:pt idx="710">
                  <c:v>429</c:v>
                </c:pt>
                <c:pt idx="711">
                  <c:v>417</c:v>
                </c:pt>
                <c:pt idx="712">
                  <c:v>417</c:v>
                </c:pt>
                <c:pt idx="713">
                  <c:v>417</c:v>
                </c:pt>
                <c:pt idx="714">
                  <c:v>417</c:v>
                </c:pt>
                <c:pt idx="715">
                  <c:v>417</c:v>
                </c:pt>
                <c:pt idx="716">
                  <c:v>417</c:v>
                </c:pt>
                <c:pt idx="717">
                  <c:v>417</c:v>
                </c:pt>
                <c:pt idx="718">
                  <c:v>417</c:v>
                </c:pt>
                <c:pt idx="719">
                  <c:v>417</c:v>
                </c:pt>
                <c:pt idx="720">
                  <c:v>417</c:v>
                </c:pt>
                <c:pt idx="721">
                  <c:v>417</c:v>
                </c:pt>
                <c:pt idx="722">
                  <c:v>417</c:v>
                </c:pt>
                <c:pt idx="723">
                  <c:v>417</c:v>
                </c:pt>
                <c:pt idx="724">
                  <c:v>417</c:v>
                </c:pt>
                <c:pt idx="725">
                  <c:v>417</c:v>
                </c:pt>
                <c:pt idx="726">
                  <c:v>417</c:v>
                </c:pt>
                <c:pt idx="727">
                  <c:v>417</c:v>
                </c:pt>
                <c:pt idx="728">
                  <c:v>401</c:v>
                </c:pt>
                <c:pt idx="729">
                  <c:v>381</c:v>
                </c:pt>
                <c:pt idx="730">
                  <c:v>381</c:v>
                </c:pt>
                <c:pt idx="731">
                  <c:v>381</c:v>
                </c:pt>
                <c:pt idx="732">
                  <c:v>381</c:v>
                </c:pt>
                <c:pt idx="733">
                  <c:v>381</c:v>
                </c:pt>
                <c:pt idx="734">
                  <c:v>381</c:v>
                </c:pt>
                <c:pt idx="735">
                  <c:v>381</c:v>
                </c:pt>
                <c:pt idx="736">
                  <c:v>381</c:v>
                </c:pt>
                <c:pt idx="737">
                  <c:v>357</c:v>
                </c:pt>
                <c:pt idx="738">
                  <c:v>329</c:v>
                </c:pt>
                <c:pt idx="739">
                  <c:v>329</c:v>
                </c:pt>
                <c:pt idx="740">
                  <c:v>329</c:v>
                </c:pt>
                <c:pt idx="741">
                  <c:v>329</c:v>
                </c:pt>
                <c:pt idx="742">
                  <c:v>329</c:v>
                </c:pt>
                <c:pt idx="743">
                  <c:v>329</c:v>
                </c:pt>
                <c:pt idx="744">
                  <c:v>329</c:v>
                </c:pt>
                <c:pt idx="745">
                  <c:v>329</c:v>
                </c:pt>
                <c:pt idx="746">
                  <c:v>329</c:v>
                </c:pt>
              </c:numCache>
            </c:numRef>
          </c:val>
        </c:ser>
        <c:marker val="1"/>
        <c:axId val="95916416"/>
        <c:axId val="95917952"/>
      </c:lineChart>
      <c:catAx>
        <c:axId val="95916416"/>
        <c:scaling>
          <c:orientation val="minMax"/>
        </c:scaling>
        <c:axPos val="b"/>
        <c:numFmt formatCode="General" sourceLinked="1"/>
        <c:tickLblPos val="nextTo"/>
        <c:crossAx val="95917952"/>
        <c:crosses val="autoZero"/>
        <c:auto val="1"/>
        <c:lblAlgn val="ctr"/>
        <c:lblOffset val="100"/>
      </c:catAx>
      <c:valAx>
        <c:axId val="95917952"/>
        <c:scaling>
          <c:orientation val="minMax"/>
        </c:scaling>
        <c:axPos val="l"/>
        <c:majorGridlines/>
        <c:numFmt formatCode="General" sourceLinked="1"/>
        <c:tickLblPos val="nextTo"/>
        <c:crossAx val="9591641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L0A3: Diversity Counter</c:v>
          </c:tx>
          <c:val>
            <c:numRef>
              <c:f>'T2v7-L0A3'!$G$4:$G$50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19</c:v>
                </c:pt>
                <c:pt idx="28">
                  <c:v>19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</c:numCache>
            </c:numRef>
          </c:val>
        </c:ser>
        <c:marker val="1"/>
        <c:axId val="101554432"/>
        <c:axId val="101556224"/>
      </c:lineChart>
      <c:catAx>
        <c:axId val="101554432"/>
        <c:scaling>
          <c:orientation val="minMax"/>
        </c:scaling>
        <c:axPos val="b"/>
        <c:numFmt formatCode="General" sourceLinked="1"/>
        <c:tickLblPos val="nextTo"/>
        <c:crossAx val="101556224"/>
        <c:crosses val="autoZero"/>
        <c:auto val="1"/>
        <c:lblAlgn val="ctr"/>
        <c:lblOffset val="100"/>
      </c:catAx>
      <c:valAx>
        <c:axId val="101556224"/>
        <c:scaling>
          <c:orientation val="minMax"/>
        </c:scaling>
        <c:axPos val="l"/>
        <c:majorGridlines/>
        <c:numFmt formatCode="General" sourceLinked="1"/>
        <c:tickLblPos val="nextTo"/>
        <c:crossAx val="1015544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L0A3: State IDs</c:v>
          </c:tx>
          <c:val>
            <c:numRef>
              <c:f>'T2v7-L0A3'!$K$4:$K$250</c:f>
              <c:numCache>
                <c:formatCode>General</c:formatCode>
                <c:ptCount val="2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</c:v>
                </c:pt>
                <c:pt idx="9">
                  <c:v>9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5">
                  <c:v>1</c:v>
                </c:pt>
                <c:pt idx="36">
                  <c:v>9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5</c:v>
                </c:pt>
                <c:pt idx="42">
                  <c:v>6</c:v>
                </c:pt>
                <c:pt idx="43">
                  <c:v>7</c:v>
                </c:pt>
                <c:pt idx="44">
                  <c:v>10</c:v>
                </c:pt>
                <c:pt idx="45">
                  <c:v>11</c:v>
                </c:pt>
                <c:pt idx="46">
                  <c:v>12</c:v>
                </c:pt>
                <c:pt idx="47">
                  <c:v>13</c:v>
                </c:pt>
                <c:pt idx="48">
                  <c:v>14</c:v>
                </c:pt>
                <c:pt idx="49">
                  <c:v>15</c:v>
                </c:pt>
                <c:pt idx="50">
                  <c:v>16</c:v>
                </c:pt>
                <c:pt idx="51">
                  <c:v>17</c:v>
                </c:pt>
                <c:pt idx="52">
                  <c:v>18</c:v>
                </c:pt>
                <c:pt idx="53">
                  <c:v>19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2">
                  <c:v>1</c:v>
                </c:pt>
                <c:pt idx="63">
                  <c:v>9</c:v>
                </c:pt>
                <c:pt idx="64">
                  <c:v>1</c:v>
                </c:pt>
                <c:pt idx="65">
                  <c:v>2</c:v>
                </c:pt>
                <c:pt idx="66">
                  <c:v>3</c:v>
                </c:pt>
                <c:pt idx="67">
                  <c:v>4</c:v>
                </c:pt>
                <c:pt idx="68">
                  <c:v>5</c:v>
                </c:pt>
                <c:pt idx="69">
                  <c:v>6</c:v>
                </c:pt>
                <c:pt idx="70">
                  <c:v>7</c:v>
                </c:pt>
                <c:pt idx="71">
                  <c:v>10</c:v>
                </c:pt>
                <c:pt idx="72">
                  <c:v>11</c:v>
                </c:pt>
                <c:pt idx="73">
                  <c:v>12</c:v>
                </c:pt>
                <c:pt idx="74">
                  <c:v>13</c:v>
                </c:pt>
                <c:pt idx="75">
                  <c:v>14</c:v>
                </c:pt>
                <c:pt idx="76">
                  <c:v>15</c:v>
                </c:pt>
                <c:pt idx="77">
                  <c:v>16</c:v>
                </c:pt>
                <c:pt idx="78">
                  <c:v>17</c:v>
                </c:pt>
                <c:pt idx="79">
                  <c:v>18</c:v>
                </c:pt>
                <c:pt idx="80">
                  <c:v>19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1</c:v>
                </c:pt>
                <c:pt idx="90">
                  <c:v>9</c:v>
                </c:pt>
                <c:pt idx="91">
                  <c:v>1</c:v>
                </c:pt>
                <c:pt idx="92">
                  <c:v>2</c:v>
                </c:pt>
                <c:pt idx="93">
                  <c:v>3</c:v>
                </c:pt>
                <c:pt idx="94">
                  <c:v>4</c:v>
                </c:pt>
                <c:pt idx="95">
                  <c:v>5</c:v>
                </c:pt>
                <c:pt idx="96">
                  <c:v>6</c:v>
                </c:pt>
                <c:pt idx="97">
                  <c:v>7</c:v>
                </c:pt>
                <c:pt idx="98">
                  <c:v>10</c:v>
                </c:pt>
                <c:pt idx="99">
                  <c:v>11</c:v>
                </c:pt>
                <c:pt idx="100">
                  <c:v>12</c:v>
                </c:pt>
                <c:pt idx="101">
                  <c:v>13</c:v>
                </c:pt>
                <c:pt idx="102">
                  <c:v>14</c:v>
                </c:pt>
                <c:pt idx="103">
                  <c:v>15</c:v>
                </c:pt>
                <c:pt idx="104">
                  <c:v>16</c:v>
                </c:pt>
                <c:pt idx="105">
                  <c:v>17</c:v>
                </c:pt>
                <c:pt idx="106">
                  <c:v>18</c:v>
                </c:pt>
                <c:pt idx="107">
                  <c:v>19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1</c:v>
                </c:pt>
                <c:pt idx="117">
                  <c:v>9</c:v>
                </c:pt>
                <c:pt idx="118">
                  <c:v>1</c:v>
                </c:pt>
                <c:pt idx="119">
                  <c:v>2</c:v>
                </c:pt>
                <c:pt idx="120">
                  <c:v>3</c:v>
                </c:pt>
                <c:pt idx="121">
                  <c:v>4</c:v>
                </c:pt>
                <c:pt idx="122">
                  <c:v>5</c:v>
                </c:pt>
                <c:pt idx="123">
                  <c:v>6</c:v>
                </c:pt>
                <c:pt idx="124">
                  <c:v>7</c:v>
                </c:pt>
                <c:pt idx="125">
                  <c:v>10</c:v>
                </c:pt>
                <c:pt idx="126">
                  <c:v>11</c:v>
                </c:pt>
                <c:pt idx="127">
                  <c:v>12</c:v>
                </c:pt>
                <c:pt idx="128">
                  <c:v>13</c:v>
                </c:pt>
                <c:pt idx="129">
                  <c:v>14</c:v>
                </c:pt>
                <c:pt idx="130">
                  <c:v>15</c:v>
                </c:pt>
                <c:pt idx="131">
                  <c:v>16</c:v>
                </c:pt>
                <c:pt idx="132">
                  <c:v>17</c:v>
                </c:pt>
                <c:pt idx="133">
                  <c:v>18</c:v>
                </c:pt>
                <c:pt idx="134">
                  <c:v>19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  <c:pt idx="143">
                  <c:v>1</c:v>
                </c:pt>
                <c:pt idx="144">
                  <c:v>9</c:v>
                </c:pt>
                <c:pt idx="145">
                  <c:v>1</c:v>
                </c:pt>
                <c:pt idx="146">
                  <c:v>2</c:v>
                </c:pt>
                <c:pt idx="147">
                  <c:v>3</c:v>
                </c:pt>
                <c:pt idx="148">
                  <c:v>4</c:v>
                </c:pt>
                <c:pt idx="149">
                  <c:v>5</c:v>
                </c:pt>
                <c:pt idx="150">
                  <c:v>6</c:v>
                </c:pt>
                <c:pt idx="151">
                  <c:v>7</c:v>
                </c:pt>
                <c:pt idx="152">
                  <c:v>10</c:v>
                </c:pt>
                <c:pt idx="153">
                  <c:v>11</c:v>
                </c:pt>
                <c:pt idx="154">
                  <c:v>12</c:v>
                </c:pt>
                <c:pt idx="155">
                  <c:v>13</c:v>
                </c:pt>
                <c:pt idx="156">
                  <c:v>14</c:v>
                </c:pt>
                <c:pt idx="157">
                  <c:v>15</c:v>
                </c:pt>
                <c:pt idx="158">
                  <c:v>16</c:v>
                </c:pt>
                <c:pt idx="159">
                  <c:v>17</c:v>
                </c:pt>
                <c:pt idx="160">
                  <c:v>18</c:v>
                </c:pt>
                <c:pt idx="161">
                  <c:v>19</c:v>
                </c:pt>
                <c:pt idx="162">
                  <c:v>1</c:v>
                </c:pt>
                <c:pt idx="163">
                  <c:v>2</c:v>
                </c:pt>
                <c:pt idx="164">
                  <c:v>3</c:v>
                </c:pt>
                <c:pt idx="165">
                  <c:v>4</c:v>
                </c:pt>
                <c:pt idx="166">
                  <c:v>5</c:v>
                </c:pt>
                <c:pt idx="167">
                  <c:v>6</c:v>
                </c:pt>
                <c:pt idx="168">
                  <c:v>7</c:v>
                </c:pt>
                <c:pt idx="169">
                  <c:v>8</c:v>
                </c:pt>
                <c:pt idx="170">
                  <c:v>1</c:v>
                </c:pt>
                <c:pt idx="171">
                  <c:v>9</c:v>
                </c:pt>
                <c:pt idx="172">
                  <c:v>1</c:v>
                </c:pt>
                <c:pt idx="173">
                  <c:v>2</c:v>
                </c:pt>
                <c:pt idx="174">
                  <c:v>3</c:v>
                </c:pt>
                <c:pt idx="175">
                  <c:v>4</c:v>
                </c:pt>
                <c:pt idx="176">
                  <c:v>5</c:v>
                </c:pt>
                <c:pt idx="177">
                  <c:v>6</c:v>
                </c:pt>
                <c:pt idx="178">
                  <c:v>7</c:v>
                </c:pt>
                <c:pt idx="179">
                  <c:v>10</c:v>
                </c:pt>
                <c:pt idx="180">
                  <c:v>11</c:v>
                </c:pt>
                <c:pt idx="181">
                  <c:v>12</c:v>
                </c:pt>
                <c:pt idx="182">
                  <c:v>13</c:v>
                </c:pt>
                <c:pt idx="183">
                  <c:v>14</c:v>
                </c:pt>
                <c:pt idx="184">
                  <c:v>15</c:v>
                </c:pt>
                <c:pt idx="185">
                  <c:v>16</c:v>
                </c:pt>
                <c:pt idx="186">
                  <c:v>17</c:v>
                </c:pt>
                <c:pt idx="187">
                  <c:v>18</c:v>
                </c:pt>
                <c:pt idx="188">
                  <c:v>19</c:v>
                </c:pt>
                <c:pt idx="189">
                  <c:v>1</c:v>
                </c:pt>
                <c:pt idx="190">
                  <c:v>2</c:v>
                </c:pt>
                <c:pt idx="191">
                  <c:v>3</c:v>
                </c:pt>
                <c:pt idx="192">
                  <c:v>4</c:v>
                </c:pt>
                <c:pt idx="193">
                  <c:v>5</c:v>
                </c:pt>
                <c:pt idx="194">
                  <c:v>6</c:v>
                </c:pt>
                <c:pt idx="195">
                  <c:v>7</c:v>
                </c:pt>
                <c:pt idx="196">
                  <c:v>8</c:v>
                </c:pt>
                <c:pt idx="197">
                  <c:v>1</c:v>
                </c:pt>
                <c:pt idx="198">
                  <c:v>9</c:v>
                </c:pt>
                <c:pt idx="199">
                  <c:v>1</c:v>
                </c:pt>
                <c:pt idx="200">
                  <c:v>2</c:v>
                </c:pt>
                <c:pt idx="201">
                  <c:v>3</c:v>
                </c:pt>
                <c:pt idx="202">
                  <c:v>4</c:v>
                </c:pt>
                <c:pt idx="203">
                  <c:v>5</c:v>
                </c:pt>
                <c:pt idx="204">
                  <c:v>6</c:v>
                </c:pt>
                <c:pt idx="205">
                  <c:v>7</c:v>
                </c:pt>
                <c:pt idx="206">
                  <c:v>10</c:v>
                </c:pt>
                <c:pt idx="207">
                  <c:v>11</c:v>
                </c:pt>
                <c:pt idx="208">
                  <c:v>12</c:v>
                </c:pt>
                <c:pt idx="209">
                  <c:v>13</c:v>
                </c:pt>
                <c:pt idx="210">
                  <c:v>14</c:v>
                </c:pt>
                <c:pt idx="211">
                  <c:v>15</c:v>
                </c:pt>
                <c:pt idx="212">
                  <c:v>16</c:v>
                </c:pt>
                <c:pt idx="213">
                  <c:v>17</c:v>
                </c:pt>
                <c:pt idx="214">
                  <c:v>18</c:v>
                </c:pt>
                <c:pt idx="215">
                  <c:v>19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1</c:v>
                </c:pt>
                <c:pt idx="225">
                  <c:v>9</c:v>
                </c:pt>
                <c:pt idx="226">
                  <c:v>1</c:v>
                </c:pt>
                <c:pt idx="227">
                  <c:v>2</c:v>
                </c:pt>
                <c:pt idx="228">
                  <c:v>3</c:v>
                </c:pt>
                <c:pt idx="229">
                  <c:v>4</c:v>
                </c:pt>
                <c:pt idx="230">
                  <c:v>5</c:v>
                </c:pt>
                <c:pt idx="231">
                  <c:v>6</c:v>
                </c:pt>
                <c:pt idx="232">
                  <c:v>7</c:v>
                </c:pt>
                <c:pt idx="233">
                  <c:v>10</c:v>
                </c:pt>
                <c:pt idx="234">
                  <c:v>11</c:v>
                </c:pt>
                <c:pt idx="235">
                  <c:v>12</c:v>
                </c:pt>
                <c:pt idx="236">
                  <c:v>13</c:v>
                </c:pt>
                <c:pt idx="237">
                  <c:v>14</c:v>
                </c:pt>
                <c:pt idx="238">
                  <c:v>15</c:v>
                </c:pt>
                <c:pt idx="239">
                  <c:v>16</c:v>
                </c:pt>
                <c:pt idx="240">
                  <c:v>17</c:v>
                </c:pt>
                <c:pt idx="241">
                  <c:v>18</c:v>
                </c:pt>
                <c:pt idx="242">
                  <c:v>19</c:v>
                </c:pt>
                <c:pt idx="243">
                  <c:v>1</c:v>
                </c:pt>
                <c:pt idx="244">
                  <c:v>2</c:v>
                </c:pt>
                <c:pt idx="245">
                  <c:v>3</c:v>
                </c:pt>
                <c:pt idx="246">
                  <c:v>4</c:v>
                </c:pt>
              </c:numCache>
            </c:numRef>
          </c:val>
        </c:ser>
        <c:marker val="1"/>
        <c:axId val="101563776"/>
        <c:axId val="101573760"/>
      </c:lineChart>
      <c:catAx>
        <c:axId val="101563776"/>
        <c:scaling>
          <c:orientation val="minMax"/>
        </c:scaling>
        <c:axPos val="b"/>
        <c:tickLblPos val="nextTo"/>
        <c:crossAx val="101573760"/>
        <c:crosses val="autoZero"/>
        <c:auto val="1"/>
        <c:lblAlgn val="ctr"/>
        <c:lblOffset val="100"/>
      </c:catAx>
      <c:valAx>
        <c:axId val="101573760"/>
        <c:scaling>
          <c:orientation val="minMax"/>
        </c:scaling>
        <c:axPos val="l"/>
        <c:majorGridlines/>
        <c:numFmt formatCode="General" sourceLinked="1"/>
        <c:tickLblPos val="nextTo"/>
        <c:crossAx val="101563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title/>
    <c:plotArea>
      <c:layout/>
      <c:lineChart>
        <c:grouping val="standard"/>
        <c:ser>
          <c:idx val="0"/>
          <c:order val="0"/>
          <c:tx>
            <c:v>L0A3: Live Cells Counter</c:v>
          </c:tx>
          <c:val>
            <c:numRef>
              <c:f>'T2v7-L0A3'!$H$4:$H$250</c:f>
              <c:numCache>
                <c:formatCode>General</c:formatCode>
                <c:ptCount val="247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89</c:v>
                </c:pt>
                <c:pt idx="7">
                  <c:v>29</c:v>
                </c:pt>
                <c:pt idx="8">
                  <c:v>5</c:v>
                </c:pt>
                <c:pt idx="9">
                  <c:v>1</c:v>
                </c:pt>
                <c:pt idx="10">
                  <c:v>5</c:v>
                </c:pt>
                <c:pt idx="11">
                  <c:v>9</c:v>
                </c:pt>
                <c:pt idx="12">
                  <c:v>21</c:v>
                </c:pt>
                <c:pt idx="13">
                  <c:v>29</c:v>
                </c:pt>
                <c:pt idx="14">
                  <c:v>41</c:v>
                </c:pt>
                <c:pt idx="15">
                  <c:v>53</c:v>
                </c:pt>
                <c:pt idx="16">
                  <c:v>89</c:v>
                </c:pt>
                <c:pt idx="17">
                  <c:v>117</c:v>
                </c:pt>
                <c:pt idx="18">
                  <c:v>129</c:v>
                </c:pt>
                <c:pt idx="19">
                  <c:v>89</c:v>
                </c:pt>
                <c:pt idx="20">
                  <c:v>61</c:v>
                </c:pt>
                <c:pt idx="21">
                  <c:v>41</c:v>
                </c:pt>
                <c:pt idx="22">
                  <c:v>45</c:v>
                </c:pt>
                <c:pt idx="23">
                  <c:v>57</c:v>
                </c:pt>
                <c:pt idx="24">
                  <c:v>69</c:v>
                </c:pt>
                <c:pt idx="25">
                  <c:v>29</c:v>
                </c:pt>
                <c:pt idx="26">
                  <c:v>13</c:v>
                </c:pt>
                <c:pt idx="27">
                  <c:v>5</c:v>
                </c:pt>
                <c:pt idx="28">
                  <c:v>9</c:v>
                </c:pt>
                <c:pt idx="29">
                  <c:v>21</c:v>
                </c:pt>
                <c:pt idx="30">
                  <c:v>29</c:v>
                </c:pt>
                <c:pt idx="31">
                  <c:v>41</c:v>
                </c:pt>
                <c:pt idx="32">
                  <c:v>53</c:v>
                </c:pt>
                <c:pt idx="33">
                  <c:v>89</c:v>
                </c:pt>
                <c:pt idx="34">
                  <c:v>29</c:v>
                </c:pt>
                <c:pt idx="35">
                  <c:v>5</c:v>
                </c:pt>
                <c:pt idx="36">
                  <c:v>1</c:v>
                </c:pt>
                <c:pt idx="37">
                  <c:v>5</c:v>
                </c:pt>
                <c:pt idx="38">
                  <c:v>9</c:v>
                </c:pt>
                <c:pt idx="39">
                  <c:v>21</c:v>
                </c:pt>
                <c:pt idx="40">
                  <c:v>29</c:v>
                </c:pt>
                <c:pt idx="41">
                  <c:v>41</c:v>
                </c:pt>
                <c:pt idx="42">
                  <c:v>53</c:v>
                </c:pt>
                <c:pt idx="43">
                  <c:v>89</c:v>
                </c:pt>
                <c:pt idx="44">
                  <c:v>117</c:v>
                </c:pt>
                <c:pt idx="45">
                  <c:v>129</c:v>
                </c:pt>
                <c:pt idx="46">
                  <c:v>89</c:v>
                </c:pt>
                <c:pt idx="47">
                  <c:v>61</c:v>
                </c:pt>
                <c:pt idx="48">
                  <c:v>41</c:v>
                </c:pt>
                <c:pt idx="49">
                  <c:v>45</c:v>
                </c:pt>
                <c:pt idx="50">
                  <c:v>57</c:v>
                </c:pt>
                <c:pt idx="51">
                  <c:v>69</c:v>
                </c:pt>
                <c:pt idx="52">
                  <c:v>29</c:v>
                </c:pt>
                <c:pt idx="53">
                  <c:v>13</c:v>
                </c:pt>
                <c:pt idx="54">
                  <c:v>5</c:v>
                </c:pt>
                <c:pt idx="55">
                  <c:v>9</c:v>
                </c:pt>
                <c:pt idx="56">
                  <c:v>21</c:v>
                </c:pt>
                <c:pt idx="57">
                  <c:v>29</c:v>
                </c:pt>
                <c:pt idx="58">
                  <c:v>41</c:v>
                </c:pt>
                <c:pt idx="59">
                  <c:v>53</c:v>
                </c:pt>
                <c:pt idx="60">
                  <c:v>89</c:v>
                </c:pt>
                <c:pt idx="61">
                  <c:v>29</c:v>
                </c:pt>
                <c:pt idx="62">
                  <c:v>5</c:v>
                </c:pt>
                <c:pt idx="63">
                  <c:v>1</c:v>
                </c:pt>
                <c:pt idx="64">
                  <c:v>5</c:v>
                </c:pt>
                <c:pt idx="65">
                  <c:v>9</c:v>
                </c:pt>
                <c:pt idx="66">
                  <c:v>21</c:v>
                </c:pt>
                <c:pt idx="67">
                  <c:v>29</c:v>
                </c:pt>
                <c:pt idx="68">
                  <c:v>41</c:v>
                </c:pt>
                <c:pt idx="69">
                  <c:v>53</c:v>
                </c:pt>
                <c:pt idx="70">
                  <c:v>89</c:v>
                </c:pt>
                <c:pt idx="71">
                  <c:v>117</c:v>
                </c:pt>
                <c:pt idx="72">
                  <c:v>129</c:v>
                </c:pt>
                <c:pt idx="73">
                  <c:v>89</c:v>
                </c:pt>
                <c:pt idx="74">
                  <c:v>61</c:v>
                </c:pt>
                <c:pt idx="75">
                  <c:v>41</c:v>
                </c:pt>
                <c:pt idx="76">
                  <c:v>45</c:v>
                </c:pt>
                <c:pt idx="77">
                  <c:v>57</c:v>
                </c:pt>
                <c:pt idx="78">
                  <c:v>69</c:v>
                </c:pt>
                <c:pt idx="79">
                  <c:v>29</c:v>
                </c:pt>
                <c:pt idx="80">
                  <c:v>13</c:v>
                </c:pt>
                <c:pt idx="81">
                  <c:v>5</c:v>
                </c:pt>
                <c:pt idx="82">
                  <c:v>9</c:v>
                </c:pt>
                <c:pt idx="83">
                  <c:v>21</c:v>
                </c:pt>
                <c:pt idx="84">
                  <c:v>29</c:v>
                </c:pt>
                <c:pt idx="85">
                  <c:v>41</c:v>
                </c:pt>
                <c:pt idx="86">
                  <c:v>53</c:v>
                </c:pt>
                <c:pt idx="87">
                  <c:v>89</c:v>
                </c:pt>
                <c:pt idx="88">
                  <c:v>29</c:v>
                </c:pt>
                <c:pt idx="89">
                  <c:v>5</c:v>
                </c:pt>
                <c:pt idx="90">
                  <c:v>1</c:v>
                </c:pt>
                <c:pt idx="91">
                  <c:v>5</c:v>
                </c:pt>
                <c:pt idx="92">
                  <c:v>9</c:v>
                </c:pt>
                <c:pt idx="93">
                  <c:v>21</c:v>
                </c:pt>
                <c:pt idx="94">
                  <c:v>29</c:v>
                </c:pt>
                <c:pt idx="95">
                  <c:v>41</c:v>
                </c:pt>
                <c:pt idx="96">
                  <c:v>53</c:v>
                </c:pt>
                <c:pt idx="97">
                  <c:v>89</c:v>
                </c:pt>
                <c:pt idx="98">
                  <c:v>117</c:v>
                </c:pt>
                <c:pt idx="99">
                  <c:v>129</c:v>
                </c:pt>
                <c:pt idx="100">
                  <c:v>89</c:v>
                </c:pt>
                <c:pt idx="101">
                  <c:v>61</c:v>
                </c:pt>
                <c:pt idx="102">
                  <c:v>41</c:v>
                </c:pt>
                <c:pt idx="103">
                  <c:v>45</c:v>
                </c:pt>
                <c:pt idx="104">
                  <c:v>57</c:v>
                </c:pt>
                <c:pt idx="105">
                  <c:v>69</c:v>
                </c:pt>
                <c:pt idx="106">
                  <c:v>29</c:v>
                </c:pt>
                <c:pt idx="107">
                  <c:v>13</c:v>
                </c:pt>
                <c:pt idx="108">
                  <c:v>5</c:v>
                </c:pt>
                <c:pt idx="109">
                  <c:v>9</c:v>
                </c:pt>
                <c:pt idx="110">
                  <c:v>21</c:v>
                </c:pt>
                <c:pt idx="111">
                  <c:v>29</c:v>
                </c:pt>
                <c:pt idx="112">
                  <c:v>41</c:v>
                </c:pt>
                <c:pt idx="113">
                  <c:v>53</c:v>
                </c:pt>
                <c:pt idx="114">
                  <c:v>89</c:v>
                </c:pt>
                <c:pt idx="115">
                  <c:v>29</c:v>
                </c:pt>
                <c:pt idx="116">
                  <c:v>5</c:v>
                </c:pt>
                <c:pt idx="117">
                  <c:v>1</c:v>
                </c:pt>
                <c:pt idx="118">
                  <c:v>5</c:v>
                </c:pt>
                <c:pt idx="119">
                  <c:v>9</c:v>
                </c:pt>
                <c:pt idx="120">
                  <c:v>21</c:v>
                </c:pt>
                <c:pt idx="121">
                  <c:v>29</c:v>
                </c:pt>
                <c:pt idx="122">
                  <c:v>41</c:v>
                </c:pt>
                <c:pt idx="123">
                  <c:v>53</c:v>
                </c:pt>
                <c:pt idx="124">
                  <c:v>89</c:v>
                </c:pt>
                <c:pt idx="125">
                  <c:v>117</c:v>
                </c:pt>
                <c:pt idx="126">
                  <c:v>129</c:v>
                </c:pt>
                <c:pt idx="127">
                  <c:v>89</c:v>
                </c:pt>
                <c:pt idx="128">
                  <c:v>61</c:v>
                </c:pt>
                <c:pt idx="129">
                  <c:v>41</c:v>
                </c:pt>
                <c:pt idx="130">
                  <c:v>45</c:v>
                </c:pt>
                <c:pt idx="131">
                  <c:v>57</c:v>
                </c:pt>
                <c:pt idx="132">
                  <c:v>69</c:v>
                </c:pt>
                <c:pt idx="133">
                  <c:v>29</c:v>
                </c:pt>
                <c:pt idx="134">
                  <c:v>13</c:v>
                </c:pt>
                <c:pt idx="135">
                  <c:v>5</c:v>
                </c:pt>
                <c:pt idx="136">
                  <c:v>9</c:v>
                </c:pt>
                <c:pt idx="137">
                  <c:v>21</c:v>
                </c:pt>
                <c:pt idx="138">
                  <c:v>29</c:v>
                </c:pt>
                <c:pt idx="139">
                  <c:v>41</c:v>
                </c:pt>
                <c:pt idx="140">
                  <c:v>53</c:v>
                </c:pt>
                <c:pt idx="141">
                  <c:v>89</c:v>
                </c:pt>
                <c:pt idx="142">
                  <c:v>29</c:v>
                </c:pt>
                <c:pt idx="143">
                  <c:v>5</c:v>
                </c:pt>
                <c:pt idx="144">
                  <c:v>1</c:v>
                </c:pt>
                <c:pt idx="145">
                  <c:v>5</c:v>
                </c:pt>
                <c:pt idx="146">
                  <c:v>9</c:v>
                </c:pt>
                <c:pt idx="147">
                  <c:v>21</c:v>
                </c:pt>
                <c:pt idx="148">
                  <c:v>29</c:v>
                </c:pt>
                <c:pt idx="149">
                  <c:v>41</c:v>
                </c:pt>
                <c:pt idx="150">
                  <c:v>53</c:v>
                </c:pt>
                <c:pt idx="151">
                  <c:v>89</c:v>
                </c:pt>
                <c:pt idx="152">
                  <c:v>117</c:v>
                </c:pt>
                <c:pt idx="153">
                  <c:v>129</c:v>
                </c:pt>
                <c:pt idx="154">
                  <c:v>89</c:v>
                </c:pt>
                <c:pt idx="155">
                  <c:v>61</c:v>
                </c:pt>
                <c:pt idx="156">
                  <c:v>41</c:v>
                </c:pt>
                <c:pt idx="157">
                  <c:v>45</c:v>
                </c:pt>
                <c:pt idx="158">
                  <c:v>57</c:v>
                </c:pt>
                <c:pt idx="159">
                  <c:v>69</c:v>
                </c:pt>
                <c:pt idx="160">
                  <c:v>29</c:v>
                </c:pt>
                <c:pt idx="161">
                  <c:v>13</c:v>
                </c:pt>
                <c:pt idx="162">
                  <c:v>5</c:v>
                </c:pt>
                <c:pt idx="163">
                  <c:v>9</c:v>
                </c:pt>
                <c:pt idx="164">
                  <c:v>21</c:v>
                </c:pt>
                <c:pt idx="165">
                  <c:v>29</c:v>
                </c:pt>
                <c:pt idx="166">
                  <c:v>41</c:v>
                </c:pt>
                <c:pt idx="167">
                  <c:v>53</c:v>
                </c:pt>
                <c:pt idx="168">
                  <c:v>89</c:v>
                </c:pt>
                <c:pt idx="169">
                  <c:v>29</c:v>
                </c:pt>
                <c:pt idx="170">
                  <c:v>5</c:v>
                </c:pt>
                <c:pt idx="171">
                  <c:v>1</c:v>
                </c:pt>
                <c:pt idx="172">
                  <c:v>5</c:v>
                </c:pt>
                <c:pt idx="173">
                  <c:v>9</c:v>
                </c:pt>
                <c:pt idx="174">
                  <c:v>21</c:v>
                </c:pt>
                <c:pt idx="175">
                  <c:v>29</c:v>
                </c:pt>
                <c:pt idx="176">
                  <c:v>41</c:v>
                </c:pt>
                <c:pt idx="177">
                  <c:v>53</c:v>
                </c:pt>
                <c:pt idx="178">
                  <c:v>89</c:v>
                </c:pt>
                <c:pt idx="179">
                  <c:v>117</c:v>
                </c:pt>
                <c:pt idx="180">
                  <c:v>129</c:v>
                </c:pt>
                <c:pt idx="181">
                  <c:v>89</c:v>
                </c:pt>
                <c:pt idx="182">
                  <c:v>61</c:v>
                </c:pt>
                <c:pt idx="183">
                  <c:v>41</c:v>
                </c:pt>
                <c:pt idx="184">
                  <c:v>45</c:v>
                </c:pt>
                <c:pt idx="185">
                  <c:v>57</c:v>
                </c:pt>
                <c:pt idx="186">
                  <c:v>69</c:v>
                </c:pt>
                <c:pt idx="187">
                  <c:v>29</c:v>
                </c:pt>
                <c:pt idx="188">
                  <c:v>13</c:v>
                </c:pt>
                <c:pt idx="189">
                  <c:v>5</c:v>
                </c:pt>
                <c:pt idx="190">
                  <c:v>9</c:v>
                </c:pt>
                <c:pt idx="191">
                  <c:v>21</c:v>
                </c:pt>
                <c:pt idx="192">
                  <c:v>29</c:v>
                </c:pt>
                <c:pt idx="193">
                  <c:v>41</c:v>
                </c:pt>
                <c:pt idx="194">
                  <c:v>53</c:v>
                </c:pt>
                <c:pt idx="195">
                  <c:v>89</c:v>
                </c:pt>
                <c:pt idx="196">
                  <c:v>29</c:v>
                </c:pt>
                <c:pt idx="197">
                  <c:v>5</c:v>
                </c:pt>
                <c:pt idx="198">
                  <c:v>1</c:v>
                </c:pt>
                <c:pt idx="199">
                  <c:v>5</c:v>
                </c:pt>
                <c:pt idx="200">
                  <c:v>9</c:v>
                </c:pt>
                <c:pt idx="201">
                  <c:v>21</c:v>
                </c:pt>
                <c:pt idx="202">
                  <c:v>29</c:v>
                </c:pt>
                <c:pt idx="203">
                  <c:v>41</c:v>
                </c:pt>
                <c:pt idx="204">
                  <c:v>53</c:v>
                </c:pt>
                <c:pt idx="205">
                  <c:v>89</c:v>
                </c:pt>
                <c:pt idx="206">
                  <c:v>117</c:v>
                </c:pt>
                <c:pt idx="207">
                  <c:v>129</c:v>
                </c:pt>
                <c:pt idx="208">
                  <c:v>89</c:v>
                </c:pt>
                <c:pt idx="209">
                  <c:v>61</c:v>
                </c:pt>
                <c:pt idx="210">
                  <c:v>41</c:v>
                </c:pt>
                <c:pt idx="211">
                  <c:v>45</c:v>
                </c:pt>
                <c:pt idx="212">
                  <c:v>57</c:v>
                </c:pt>
                <c:pt idx="213">
                  <c:v>69</c:v>
                </c:pt>
                <c:pt idx="214">
                  <c:v>29</c:v>
                </c:pt>
                <c:pt idx="215">
                  <c:v>13</c:v>
                </c:pt>
                <c:pt idx="216">
                  <c:v>5</c:v>
                </c:pt>
                <c:pt idx="217">
                  <c:v>9</c:v>
                </c:pt>
                <c:pt idx="218">
                  <c:v>21</c:v>
                </c:pt>
                <c:pt idx="219">
                  <c:v>29</c:v>
                </c:pt>
                <c:pt idx="220">
                  <c:v>41</c:v>
                </c:pt>
                <c:pt idx="221">
                  <c:v>53</c:v>
                </c:pt>
                <c:pt idx="222">
                  <c:v>89</c:v>
                </c:pt>
                <c:pt idx="223">
                  <c:v>29</c:v>
                </c:pt>
                <c:pt idx="224">
                  <c:v>5</c:v>
                </c:pt>
                <c:pt idx="225">
                  <c:v>1</c:v>
                </c:pt>
                <c:pt idx="226">
                  <c:v>5</c:v>
                </c:pt>
                <c:pt idx="227">
                  <c:v>9</c:v>
                </c:pt>
                <c:pt idx="228">
                  <c:v>21</c:v>
                </c:pt>
                <c:pt idx="229">
                  <c:v>29</c:v>
                </c:pt>
                <c:pt idx="230">
                  <c:v>41</c:v>
                </c:pt>
                <c:pt idx="231">
                  <c:v>53</c:v>
                </c:pt>
                <c:pt idx="232">
                  <c:v>89</c:v>
                </c:pt>
                <c:pt idx="233">
                  <c:v>117</c:v>
                </c:pt>
                <c:pt idx="234">
                  <c:v>129</c:v>
                </c:pt>
                <c:pt idx="235">
                  <c:v>89</c:v>
                </c:pt>
                <c:pt idx="236">
                  <c:v>61</c:v>
                </c:pt>
                <c:pt idx="237">
                  <c:v>41</c:v>
                </c:pt>
                <c:pt idx="238">
                  <c:v>45</c:v>
                </c:pt>
                <c:pt idx="239">
                  <c:v>57</c:v>
                </c:pt>
                <c:pt idx="240">
                  <c:v>69</c:v>
                </c:pt>
                <c:pt idx="241">
                  <c:v>29</c:v>
                </c:pt>
                <c:pt idx="242">
                  <c:v>13</c:v>
                </c:pt>
                <c:pt idx="243">
                  <c:v>5</c:v>
                </c:pt>
                <c:pt idx="244">
                  <c:v>9</c:v>
                </c:pt>
                <c:pt idx="245">
                  <c:v>21</c:v>
                </c:pt>
                <c:pt idx="246">
                  <c:v>29</c:v>
                </c:pt>
              </c:numCache>
            </c:numRef>
          </c:val>
        </c:ser>
        <c:marker val="1"/>
        <c:axId val="101589760"/>
        <c:axId val="101591296"/>
      </c:lineChart>
      <c:catAx>
        <c:axId val="101589760"/>
        <c:scaling>
          <c:orientation val="minMax"/>
        </c:scaling>
        <c:axPos val="b"/>
        <c:tickLblPos val="nextTo"/>
        <c:crossAx val="101591296"/>
        <c:crosses val="autoZero"/>
        <c:auto val="1"/>
        <c:lblAlgn val="ctr"/>
        <c:lblOffset val="100"/>
      </c:catAx>
      <c:valAx>
        <c:axId val="101591296"/>
        <c:scaling>
          <c:orientation val="minMax"/>
        </c:scaling>
        <c:axPos val="l"/>
        <c:majorGridlines/>
        <c:numFmt formatCode="General" sourceLinked="1"/>
        <c:tickLblPos val="nextTo"/>
        <c:crossAx val="1015897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/>
    <c:plotArea>
      <c:layout/>
      <c:lineChart>
        <c:grouping val="standard"/>
        <c:ser>
          <c:idx val="0"/>
          <c:order val="0"/>
          <c:tx>
            <c:v>L0A3: Aggregate State for L1</c:v>
          </c:tx>
          <c:val>
            <c:numRef>
              <c:f>'T2v7-L0A3'!$D$4:$D$250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</c:ser>
        <c:marker val="1"/>
        <c:axId val="101627776"/>
        <c:axId val="101629312"/>
      </c:lineChart>
      <c:catAx>
        <c:axId val="101627776"/>
        <c:scaling>
          <c:orientation val="minMax"/>
        </c:scaling>
        <c:axPos val="b"/>
        <c:tickLblPos val="nextTo"/>
        <c:crossAx val="101629312"/>
        <c:crosses val="autoZero"/>
        <c:auto val="1"/>
        <c:lblAlgn val="ctr"/>
        <c:lblOffset val="100"/>
      </c:catAx>
      <c:valAx>
        <c:axId val="101629312"/>
        <c:scaling>
          <c:orientation val="minMax"/>
        </c:scaling>
        <c:axPos val="l"/>
        <c:majorGridlines/>
        <c:numFmt formatCode="General" sourceLinked="1"/>
        <c:tickLblPos val="nextTo"/>
        <c:crossAx val="101627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/>
    <c:plotArea>
      <c:layout/>
      <c:lineChart>
        <c:grouping val="standard"/>
        <c:ser>
          <c:idx val="0"/>
          <c:order val="0"/>
          <c:tx>
            <c:v>L0A3: Goal from L1</c:v>
          </c:tx>
          <c:val>
            <c:numRef>
              <c:f>'T2v7-L0A3'!$E$4:$E$250</c:f>
              <c:numCache>
                <c:formatCode>General</c:formatCode>
                <c:ptCount val="2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</c:numCache>
            </c:numRef>
          </c:val>
        </c:ser>
        <c:marker val="1"/>
        <c:axId val="101325824"/>
        <c:axId val="101335808"/>
      </c:lineChart>
      <c:catAx>
        <c:axId val="101325824"/>
        <c:scaling>
          <c:orientation val="minMax"/>
        </c:scaling>
        <c:axPos val="b"/>
        <c:tickLblPos val="nextTo"/>
        <c:crossAx val="101335808"/>
        <c:crosses val="autoZero"/>
        <c:auto val="1"/>
        <c:lblAlgn val="ctr"/>
        <c:lblOffset val="100"/>
      </c:catAx>
      <c:valAx>
        <c:axId val="101335808"/>
        <c:scaling>
          <c:orientation val="minMax"/>
        </c:scaling>
        <c:axPos val="l"/>
        <c:majorGridlines/>
        <c:numFmt formatCode="General" sourceLinked="1"/>
        <c:tickLblPos val="nextTo"/>
        <c:crossAx val="10132582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L0A11: State IDs</c:v>
          </c:tx>
          <c:spPr>
            <a:ln w="19050"/>
          </c:spPr>
          <c:marker>
            <c:symbol val="diamond"/>
            <c:size val="5"/>
          </c:marker>
          <c:cat>
            <c:numRef>
              <c:f>'T2v2-L0A11'!$B$4:$B$300</c:f>
              <c:numCache>
                <c:formatCode>General</c:formatCode>
                <c:ptCount val="29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  <c:pt idx="97">
                  <c:v>292</c:v>
                </c:pt>
                <c:pt idx="98">
                  <c:v>295</c:v>
                </c:pt>
                <c:pt idx="99">
                  <c:v>298</c:v>
                </c:pt>
                <c:pt idx="100">
                  <c:v>301</c:v>
                </c:pt>
                <c:pt idx="101">
                  <c:v>304</c:v>
                </c:pt>
                <c:pt idx="102">
                  <c:v>307</c:v>
                </c:pt>
                <c:pt idx="103">
                  <c:v>310</c:v>
                </c:pt>
                <c:pt idx="104">
                  <c:v>313</c:v>
                </c:pt>
                <c:pt idx="105">
                  <c:v>316</c:v>
                </c:pt>
                <c:pt idx="106">
                  <c:v>319</c:v>
                </c:pt>
                <c:pt idx="107">
                  <c:v>322</c:v>
                </c:pt>
                <c:pt idx="108">
                  <c:v>325</c:v>
                </c:pt>
                <c:pt idx="109">
                  <c:v>328</c:v>
                </c:pt>
                <c:pt idx="110">
                  <c:v>331</c:v>
                </c:pt>
                <c:pt idx="111">
                  <c:v>334</c:v>
                </c:pt>
                <c:pt idx="112">
                  <c:v>337</c:v>
                </c:pt>
                <c:pt idx="113">
                  <c:v>340</c:v>
                </c:pt>
                <c:pt idx="114">
                  <c:v>343</c:v>
                </c:pt>
                <c:pt idx="115">
                  <c:v>346</c:v>
                </c:pt>
                <c:pt idx="116">
                  <c:v>349</c:v>
                </c:pt>
                <c:pt idx="117">
                  <c:v>352</c:v>
                </c:pt>
                <c:pt idx="118">
                  <c:v>355</c:v>
                </c:pt>
                <c:pt idx="119">
                  <c:v>358</c:v>
                </c:pt>
                <c:pt idx="120">
                  <c:v>361</c:v>
                </c:pt>
                <c:pt idx="121">
                  <c:v>364</c:v>
                </c:pt>
                <c:pt idx="122">
                  <c:v>367</c:v>
                </c:pt>
                <c:pt idx="123">
                  <c:v>370</c:v>
                </c:pt>
                <c:pt idx="124">
                  <c:v>373</c:v>
                </c:pt>
                <c:pt idx="125">
                  <c:v>376</c:v>
                </c:pt>
                <c:pt idx="126">
                  <c:v>379</c:v>
                </c:pt>
                <c:pt idx="127">
                  <c:v>382</c:v>
                </c:pt>
                <c:pt idx="128">
                  <c:v>385</c:v>
                </c:pt>
                <c:pt idx="129">
                  <c:v>388</c:v>
                </c:pt>
                <c:pt idx="130">
                  <c:v>391</c:v>
                </c:pt>
                <c:pt idx="131">
                  <c:v>394</c:v>
                </c:pt>
                <c:pt idx="132">
                  <c:v>397</c:v>
                </c:pt>
                <c:pt idx="133">
                  <c:v>400</c:v>
                </c:pt>
                <c:pt idx="134">
                  <c:v>403</c:v>
                </c:pt>
                <c:pt idx="135">
                  <c:v>406</c:v>
                </c:pt>
                <c:pt idx="136">
                  <c:v>409</c:v>
                </c:pt>
                <c:pt idx="137">
                  <c:v>412</c:v>
                </c:pt>
                <c:pt idx="138">
                  <c:v>415</c:v>
                </c:pt>
                <c:pt idx="139">
                  <c:v>418</c:v>
                </c:pt>
                <c:pt idx="140">
                  <c:v>421</c:v>
                </c:pt>
                <c:pt idx="141">
                  <c:v>424</c:v>
                </c:pt>
                <c:pt idx="142">
                  <c:v>427</c:v>
                </c:pt>
                <c:pt idx="143">
                  <c:v>430</c:v>
                </c:pt>
                <c:pt idx="144">
                  <c:v>433</c:v>
                </c:pt>
                <c:pt idx="145">
                  <c:v>436</c:v>
                </c:pt>
                <c:pt idx="146">
                  <c:v>439</c:v>
                </c:pt>
                <c:pt idx="147">
                  <c:v>442</c:v>
                </c:pt>
                <c:pt idx="148">
                  <c:v>445</c:v>
                </c:pt>
                <c:pt idx="149">
                  <c:v>448</c:v>
                </c:pt>
                <c:pt idx="150">
                  <c:v>451</c:v>
                </c:pt>
                <c:pt idx="151">
                  <c:v>454</c:v>
                </c:pt>
                <c:pt idx="152">
                  <c:v>457</c:v>
                </c:pt>
                <c:pt idx="153">
                  <c:v>460</c:v>
                </c:pt>
                <c:pt idx="154">
                  <c:v>463</c:v>
                </c:pt>
                <c:pt idx="155">
                  <c:v>466</c:v>
                </c:pt>
                <c:pt idx="156">
                  <c:v>469</c:v>
                </c:pt>
                <c:pt idx="157">
                  <c:v>472</c:v>
                </c:pt>
                <c:pt idx="158">
                  <c:v>475</c:v>
                </c:pt>
                <c:pt idx="159">
                  <c:v>478</c:v>
                </c:pt>
                <c:pt idx="160">
                  <c:v>481</c:v>
                </c:pt>
                <c:pt idx="161">
                  <c:v>484</c:v>
                </c:pt>
                <c:pt idx="162">
                  <c:v>487</c:v>
                </c:pt>
                <c:pt idx="163">
                  <c:v>490</c:v>
                </c:pt>
                <c:pt idx="164">
                  <c:v>493</c:v>
                </c:pt>
                <c:pt idx="165">
                  <c:v>496</c:v>
                </c:pt>
                <c:pt idx="166">
                  <c:v>499</c:v>
                </c:pt>
                <c:pt idx="167">
                  <c:v>502</c:v>
                </c:pt>
                <c:pt idx="168">
                  <c:v>505</c:v>
                </c:pt>
                <c:pt idx="169">
                  <c:v>508</c:v>
                </c:pt>
                <c:pt idx="170">
                  <c:v>511</c:v>
                </c:pt>
                <c:pt idx="171">
                  <c:v>514</c:v>
                </c:pt>
                <c:pt idx="172">
                  <c:v>517</c:v>
                </c:pt>
                <c:pt idx="173">
                  <c:v>520</c:v>
                </c:pt>
                <c:pt idx="174">
                  <c:v>523</c:v>
                </c:pt>
                <c:pt idx="175">
                  <c:v>526</c:v>
                </c:pt>
                <c:pt idx="176">
                  <c:v>529</c:v>
                </c:pt>
                <c:pt idx="177">
                  <c:v>532</c:v>
                </c:pt>
                <c:pt idx="178">
                  <c:v>535</c:v>
                </c:pt>
                <c:pt idx="179">
                  <c:v>538</c:v>
                </c:pt>
                <c:pt idx="180">
                  <c:v>541</c:v>
                </c:pt>
                <c:pt idx="181">
                  <c:v>544</c:v>
                </c:pt>
                <c:pt idx="182">
                  <c:v>547</c:v>
                </c:pt>
                <c:pt idx="183">
                  <c:v>550</c:v>
                </c:pt>
                <c:pt idx="184">
                  <c:v>553</c:v>
                </c:pt>
                <c:pt idx="185">
                  <c:v>556</c:v>
                </c:pt>
                <c:pt idx="186">
                  <c:v>559</c:v>
                </c:pt>
                <c:pt idx="187">
                  <c:v>562</c:v>
                </c:pt>
                <c:pt idx="188">
                  <c:v>565</c:v>
                </c:pt>
                <c:pt idx="189">
                  <c:v>568</c:v>
                </c:pt>
                <c:pt idx="190">
                  <c:v>571</c:v>
                </c:pt>
                <c:pt idx="191">
                  <c:v>574</c:v>
                </c:pt>
                <c:pt idx="192">
                  <c:v>577</c:v>
                </c:pt>
                <c:pt idx="193">
                  <c:v>580</c:v>
                </c:pt>
                <c:pt idx="194">
                  <c:v>583</c:v>
                </c:pt>
                <c:pt idx="195">
                  <c:v>586</c:v>
                </c:pt>
                <c:pt idx="196">
                  <c:v>589</c:v>
                </c:pt>
                <c:pt idx="197">
                  <c:v>592</c:v>
                </c:pt>
                <c:pt idx="198">
                  <c:v>595</c:v>
                </c:pt>
                <c:pt idx="199">
                  <c:v>598</c:v>
                </c:pt>
                <c:pt idx="200">
                  <c:v>601</c:v>
                </c:pt>
                <c:pt idx="201">
                  <c:v>604</c:v>
                </c:pt>
                <c:pt idx="202">
                  <c:v>607</c:v>
                </c:pt>
                <c:pt idx="203">
                  <c:v>610</c:v>
                </c:pt>
                <c:pt idx="204">
                  <c:v>613</c:v>
                </c:pt>
                <c:pt idx="205">
                  <c:v>616</c:v>
                </c:pt>
                <c:pt idx="206">
                  <c:v>619</c:v>
                </c:pt>
                <c:pt idx="207">
                  <c:v>622</c:v>
                </c:pt>
                <c:pt idx="208">
                  <c:v>625</c:v>
                </c:pt>
                <c:pt idx="209">
                  <c:v>628</c:v>
                </c:pt>
                <c:pt idx="210">
                  <c:v>631</c:v>
                </c:pt>
                <c:pt idx="211">
                  <c:v>634</c:v>
                </c:pt>
                <c:pt idx="212">
                  <c:v>637</c:v>
                </c:pt>
                <c:pt idx="213">
                  <c:v>640</c:v>
                </c:pt>
                <c:pt idx="214">
                  <c:v>643</c:v>
                </c:pt>
                <c:pt idx="215">
                  <c:v>646</c:v>
                </c:pt>
                <c:pt idx="216">
                  <c:v>649</c:v>
                </c:pt>
                <c:pt idx="217">
                  <c:v>652</c:v>
                </c:pt>
                <c:pt idx="218">
                  <c:v>655</c:v>
                </c:pt>
                <c:pt idx="219">
                  <c:v>658</c:v>
                </c:pt>
                <c:pt idx="220">
                  <c:v>661</c:v>
                </c:pt>
                <c:pt idx="221">
                  <c:v>664</c:v>
                </c:pt>
                <c:pt idx="222">
                  <c:v>667</c:v>
                </c:pt>
                <c:pt idx="223">
                  <c:v>670</c:v>
                </c:pt>
                <c:pt idx="224">
                  <c:v>673</c:v>
                </c:pt>
                <c:pt idx="225">
                  <c:v>676</c:v>
                </c:pt>
                <c:pt idx="226">
                  <c:v>679</c:v>
                </c:pt>
                <c:pt idx="227">
                  <c:v>682</c:v>
                </c:pt>
                <c:pt idx="228">
                  <c:v>685</c:v>
                </c:pt>
                <c:pt idx="229">
                  <c:v>688</c:v>
                </c:pt>
                <c:pt idx="230">
                  <c:v>691</c:v>
                </c:pt>
                <c:pt idx="231">
                  <c:v>694</c:v>
                </c:pt>
                <c:pt idx="232">
                  <c:v>697</c:v>
                </c:pt>
                <c:pt idx="233">
                  <c:v>700</c:v>
                </c:pt>
                <c:pt idx="234">
                  <c:v>703</c:v>
                </c:pt>
                <c:pt idx="235">
                  <c:v>706</c:v>
                </c:pt>
                <c:pt idx="236">
                  <c:v>709</c:v>
                </c:pt>
                <c:pt idx="237">
                  <c:v>712</c:v>
                </c:pt>
                <c:pt idx="238">
                  <c:v>715</c:v>
                </c:pt>
                <c:pt idx="239">
                  <c:v>718</c:v>
                </c:pt>
                <c:pt idx="240">
                  <c:v>721</c:v>
                </c:pt>
                <c:pt idx="241">
                  <c:v>724</c:v>
                </c:pt>
                <c:pt idx="242">
                  <c:v>727</c:v>
                </c:pt>
                <c:pt idx="243">
                  <c:v>730</c:v>
                </c:pt>
                <c:pt idx="244">
                  <c:v>733</c:v>
                </c:pt>
                <c:pt idx="245">
                  <c:v>736</c:v>
                </c:pt>
                <c:pt idx="246">
                  <c:v>739</c:v>
                </c:pt>
                <c:pt idx="247">
                  <c:v>742</c:v>
                </c:pt>
                <c:pt idx="248">
                  <c:v>745</c:v>
                </c:pt>
                <c:pt idx="249">
                  <c:v>748</c:v>
                </c:pt>
                <c:pt idx="250">
                  <c:v>751</c:v>
                </c:pt>
                <c:pt idx="251">
                  <c:v>754</c:v>
                </c:pt>
                <c:pt idx="252">
                  <c:v>757</c:v>
                </c:pt>
                <c:pt idx="253">
                  <c:v>760</c:v>
                </c:pt>
                <c:pt idx="254">
                  <c:v>763</c:v>
                </c:pt>
                <c:pt idx="255">
                  <c:v>766</c:v>
                </c:pt>
                <c:pt idx="256">
                  <c:v>769</c:v>
                </c:pt>
                <c:pt idx="257">
                  <c:v>772</c:v>
                </c:pt>
                <c:pt idx="258">
                  <c:v>775</c:v>
                </c:pt>
                <c:pt idx="259">
                  <c:v>778</c:v>
                </c:pt>
                <c:pt idx="260">
                  <c:v>781</c:v>
                </c:pt>
                <c:pt idx="261">
                  <c:v>784</c:v>
                </c:pt>
                <c:pt idx="262">
                  <c:v>787</c:v>
                </c:pt>
                <c:pt idx="263">
                  <c:v>790</c:v>
                </c:pt>
                <c:pt idx="264">
                  <c:v>793</c:v>
                </c:pt>
                <c:pt idx="265">
                  <c:v>796</c:v>
                </c:pt>
                <c:pt idx="266">
                  <c:v>799</c:v>
                </c:pt>
                <c:pt idx="267">
                  <c:v>802</c:v>
                </c:pt>
                <c:pt idx="268">
                  <c:v>805</c:v>
                </c:pt>
                <c:pt idx="269">
                  <c:v>808</c:v>
                </c:pt>
                <c:pt idx="270">
                  <c:v>811</c:v>
                </c:pt>
                <c:pt idx="271">
                  <c:v>814</c:v>
                </c:pt>
                <c:pt idx="272">
                  <c:v>817</c:v>
                </c:pt>
                <c:pt idx="273">
                  <c:v>820</c:v>
                </c:pt>
                <c:pt idx="274">
                  <c:v>823</c:v>
                </c:pt>
                <c:pt idx="275">
                  <c:v>826</c:v>
                </c:pt>
                <c:pt idx="276">
                  <c:v>829</c:v>
                </c:pt>
                <c:pt idx="277">
                  <c:v>832</c:v>
                </c:pt>
                <c:pt idx="278">
                  <c:v>835</c:v>
                </c:pt>
                <c:pt idx="279">
                  <c:v>838</c:v>
                </c:pt>
                <c:pt idx="280">
                  <c:v>841</c:v>
                </c:pt>
                <c:pt idx="281">
                  <c:v>844</c:v>
                </c:pt>
                <c:pt idx="282">
                  <c:v>847</c:v>
                </c:pt>
                <c:pt idx="283">
                  <c:v>850</c:v>
                </c:pt>
                <c:pt idx="284">
                  <c:v>853</c:v>
                </c:pt>
                <c:pt idx="285">
                  <c:v>856</c:v>
                </c:pt>
                <c:pt idx="286">
                  <c:v>859</c:v>
                </c:pt>
                <c:pt idx="287">
                  <c:v>862</c:v>
                </c:pt>
                <c:pt idx="288">
                  <c:v>865</c:v>
                </c:pt>
                <c:pt idx="289">
                  <c:v>868</c:v>
                </c:pt>
                <c:pt idx="290">
                  <c:v>871</c:v>
                </c:pt>
                <c:pt idx="291">
                  <c:v>874</c:v>
                </c:pt>
                <c:pt idx="292">
                  <c:v>877</c:v>
                </c:pt>
                <c:pt idx="293">
                  <c:v>880</c:v>
                </c:pt>
                <c:pt idx="294">
                  <c:v>883</c:v>
                </c:pt>
                <c:pt idx="295">
                  <c:v>886</c:v>
                </c:pt>
                <c:pt idx="296">
                  <c:v>889</c:v>
                </c:pt>
              </c:numCache>
            </c:numRef>
          </c:cat>
          <c:val>
            <c:numRef>
              <c:f>'T2v2-L0A11'!$K$4:$K$300</c:f>
              <c:numCache>
                <c:formatCode>General</c:formatCode>
                <c:ptCount val="2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37</c:v>
                </c:pt>
                <c:pt idx="57">
                  <c:v>38</c:v>
                </c:pt>
                <c:pt idx="58">
                  <c:v>39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41</c:v>
                </c:pt>
                <c:pt idx="65">
                  <c:v>42</c:v>
                </c:pt>
                <c:pt idx="66">
                  <c:v>43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33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41</c:v>
                </c:pt>
                <c:pt idx="97">
                  <c:v>42</c:v>
                </c:pt>
                <c:pt idx="98">
                  <c:v>43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37</c:v>
                </c:pt>
                <c:pt idx="121">
                  <c:v>38</c:v>
                </c:pt>
                <c:pt idx="122">
                  <c:v>39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41</c:v>
                </c:pt>
                <c:pt idx="129">
                  <c:v>42</c:v>
                </c:pt>
                <c:pt idx="130">
                  <c:v>43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33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35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37</c:v>
                </c:pt>
                <c:pt idx="153">
                  <c:v>38</c:v>
                </c:pt>
                <c:pt idx="154">
                  <c:v>39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41</c:v>
                </c:pt>
                <c:pt idx="161">
                  <c:v>42</c:v>
                </c:pt>
                <c:pt idx="162">
                  <c:v>43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  <c:pt idx="167">
                  <c:v>32</c:v>
                </c:pt>
                <c:pt idx="168">
                  <c:v>33</c:v>
                </c:pt>
                <c:pt idx="169">
                  <c:v>34</c:v>
                </c:pt>
                <c:pt idx="170">
                  <c:v>34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34</c:v>
                </c:pt>
                <c:pt idx="175">
                  <c:v>34</c:v>
                </c:pt>
                <c:pt idx="176">
                  <c:v>35</c:v>
                </c:pt>
                <c:pt idx="177">
                  <c:v>36</c:v>
                </c:pt>
                <c:pt idx="178">
                  <c:v>36</c:v>
                </c:pt>
                <c:pt idx="179">
                  <c:v>36</c:v>
                </c:pt>
                <c:pt idx="180">
                  <c:v>36</c:v>
                </c:pt>
                <c:pt idx="181">
                  <c:v>36</c:v>
                </c:pt>
                <c:pt idx="182">
                  <c:v>36</c:v>
                </c:pt>
                <c:pt idx="183">
                  <c:v>36</c:v>
                </c:pt>
                <c:pt idx="184">
                  <c:v>37</c:v>
                </c:pt>
                <c:pt idx="185">
                  <c:v>38</c:v>
                </c:pt>
                <c:pt idx="186">
                  <c:v>39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41</c:v>
                </c:pt>
                <c:pt idx="193">
                  <c:v>42</c:v>
                </c:pt>
                <c:pt idx="194">
                  <c:v>43</c:v>
                </c:pt>
                <c:pt idx="195">
                  <c:v>32</c:v>
                </c:pt>
                <c:pt idx="196">
                  <c:v>32</c:v>
                </c:pt>
                <c:pt idx="197">
                  <c:v>32</c:v>
                </c:pt>
                <c:pt idx="198">
                  <c:v>32</c:v>
                </c:pt>
                <c:pt idx="199">
                  <c:v>32</c:v>
                </c:pt>
                <c:pt idx="200">
                  <c:v>33</c:v>
                </c:pt>
                <c:pt idx="201">
                  <c:v>34</c:v>
                </c:pt>
                <c:pt idx="202">
                  <c:v>34</c:v>
                </c:pt>
                <c:pt idx="203">
                  <c:v>34</c:v>
                </c:pt>
                <c:pt idx="204">
                  <c:v>34</c:v>
                </c:pt>
                <c:pt idx="205">
                  <c:v>34</c:v>
                </c:pt>
                <c:pt idx="206">
                  <c:v>34</c:v>
                </c:pt>
                <c:pt idx="207">
                  <c:v>34</c:v>
                </c:pt>
                <c:pt idx="208">
                  <c:v>35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</c:v>
                </c:pt>
                <c:pt idx="213">
                  <c:v>36</c:v>
                </c:pt>
                <c:pt idx="214">
                  <c:v>36</c:v>
                </c:pt>
                <c:pt idx="215">
                  <c:v>36</c:v>
                </c:pt>
                <c:pt idx="216">
                  <c:v>37</c:v>
                </c:pt>
                <c:pt idx="217">
                  <c:v>38</c:v>
                </c:pt>
                <c:pt idx="218">
                  <c:v>39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41</c:v>
                </c:pt>
                <c:pt idx="225">
                  <c:v>42</c:v>
                </c:pt>
                <c:pt idx="226">
                  <c:v>43</c:v>
                </c:pt>
                <c:pt idx="227">
                  <c:v>32</c:v>
                </c:pt>
                <c:pt idx="228">
                  <c:v>32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33</c:v>
                </c:pt>
                <c:pt idx="233">
                  <c:v>34</c:v>
                </c:pt>
                <c:pt idx="234">
                  <c:v>34</c:v>
                </c:pt>
                <c:pt idx="235">
                  <c:v>34</c:v>
                </c:pt>
                <c:pt idx="236">
                  <c:v>34</c:v>
                </c:pt>
                <c:pt idx="237">
                  <c:v>34</c:v>
                </c:pt>
                <c:pt idx="238">
                  <c:v>34</c:v>
                </c:pt>
                <c:pt idx="239">
                  <c:v>34</c:v>
                </c:pt>
                <c:pt idx="240">
                  <c:v>35</c:v>
                </c:pt>
                <c:pt idx="241">
                  <c:v>36</c:v>
                </c:pt>
                <c:pt idx="242">
                  <c:v>36</c:v>
                </c:pt>
                <c:pt idx="243">
                  <c:v>36</c:v>
                </c:pt>
                <c:pt idx="244">
                  <c:v>36</c:v>
                </c:pt>
                <c:pt idx="245">
                  <c:v>36</c:v>
                </c:pt>
                <c:pt idx="246">
                  <c:v>36</c:v>
                </c:pt>
                <c:pt idx="247">
                  <c:v>36</c:v>
                </c:pt>
                <c:pt idx="248">
                  <c:v>37</c:v>
                </c:pt>
                <c:pt idx="249">
                  <c:v>38</c:v>
                </c:pt>
                <c:pt idx="250">
                  <c:v>39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41</c:v>
                </c:pt>
                <c:pt idx="257">
                  <c:v>42</c:v>
                </c:pt>
                <c:pt idx="258">
                  <c:v>43</c:v>
                </c:pt>
                <c:pt idx="259">
                  <c:v>32</c:v>
                </c:pt>
                <c:pt idx="260">
                  <c:v>32</c:v>
                </c:pt>
                <c:pt idx="261">
                  <c:v>32</c:v>
                </c:pt>
                <c:pt idx="262">
                  <c:v>32</c:v>
                </c:pt>
                <c:pt idx="263">
                  <c:v>32</c:v>
                </c:pt>
                <c:pt idx="264">
                  <c:v>33</c:v>
                </c:pt>
                <c:pt idx="265">
                  <c:v>34</c:v>
                </c:pt>
                <c:pt idx="266">
                  <c:v>34</c:v>
                </c:pt>
                <c:pt idx="267">
                  <c:v>34</c:v>
                </c:pt>
                <c:pt idx="268">
                  <c:v>34</c:v>
                </c:pt>
                <c:pt idx="269">
                  <c:v>34</c:v>
                </c:pt>
                <c:pt idx="270">
                  <c:v>34</c:v>
                </c:pt>
                <c:pt idx="271">
                  <c:v>34</c:v>
                </c:pt>
                <c:pt idx="272">
                  <c:v>35</c:v>
                </c:pt>
                <c:pt idx="273">
                  <c:v>36</c:v>
                </c:pt>
                <c:pt idx="274">
                  <c:v>36</c:v>
                </c:pt>
                <c:pt idx="275">
                  <c:v>36</c:v>
                </c:pt>
                <c:pt idx="276">
                  <c:v>36</c:v>
                </c:pt>
                <c:pt idx="277">
                  <c:v>36</c:v>
                </c:pt>
                <c:pt idx="278">
                  <c:v>36</c:v>
                </c:pt>
                <c:pt idx="279">
                  <c:v>36</c:v>
                </c:pt>
                <c:pt idx="280">
                  <c:v>37</c:v>
                </c:pt>
                <c:pt idx="281">
                  <c:v>38</c:v>
                </c:pt>
                <c:pt idx="282">
                  <c:v>39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41</c:v>
                </c:pt>
                <c:pt idx="289">
                  <c:v>42</c:v>
                </c:pt>
                <c:pt idx="290">
                  <c:v>43</c:v>
                </c:pt>
                <c:pt idx="291">
                  <c:v>32</c:v>
                </c:pt>
                <c:pt idx="292">
                  <c:v>32</c:v>
                </c:pt>
                <c:pt idx="293">
                  <c:v>32</c:v>
                </c:pt>
                <c:pt idx="294">
                  <c:v>32</c:v>
                </c:pt>
                <c:pt idx="295">
                  <c:v>32</c:v>
                </c:pt>
                <c:pt idx="296">
                  <c:v>33</c:v>
                </c:pt>
              </c:numCache>
            </c:numRef>
          </c:val>
        </c:ser>
        <c:marker val="1"/>
        <c:axId val="90800512"/>
        <c:axId val="90802048"/>
      </c:lineChart>
      <c:catAx>
        <c:axId val="90800512"/>
        <c:scaling>
          <c:orientation val="minMax"/>
        </c:scaling>
        <c:axPos val="b"/>
        <c:numFmt formatCode="General" sourceLinked="1"/>
        <c:tickLblPos val="nextTo"/>
        <c:crossAx val="90802048"/>
        <c:crosses val="autoZero"/>
        <c:auto val="1"/>
        <c:lblAlgn val="ctr"/>
        <c:lblOffset val="100"/>
      </c:catAx>
      <c:valAx>
        <c:axId val="90802048"/>
        <c:scaling>
          <c:orientation val="minMax"/>
        </c:scaling>
        <c:axPos val="l"/>
        <c:majorGridlines/>
        <c:numFmt formatCode="General" sourceLinked="1"/>
        <c:tickLblPos val="nextTo"/>
        <c:crossAx val="90800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title/>
    <c:plotArea>
      <c:layout/>
      <c:lineChart>
        <c:grouping val="standard"/>
        <c:ser>
          <c:idx val="0"/>
          <c:order val="0"/>
          <c:tx>
            <c:v>L1A1: Live Cells Counter</c:v>
          </c:tx>
          <c:val>
            <c:numRef>
              <c:f>'T2v7-L1A1'!$H$4:$H$250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12</c:v>
                </c:pt>
                <c:pt idx="7">
                  <c:v>0</c:v>
                </c:pt>
                <c:pt idx="8">
                  <c:v>0</c:v>
                </c:pt>
                <c:pt idx="9">
                  <c:v>28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28</c:v>
                </c:pt>
                <c:pt idx="14">
                  <c:v>28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28</c:v>
                </c:pt>
                <c:pt idx="22">
                  <c:v>32</c:v>
                </c:pt>
                <c:pt idx="23">
                  <c:v>32</c:v>
                </c:pt>
                <c:pt idx="24">
                  <c:v>12</c:v>
                </c:pt>
                <c:pt idx="25">
                  <c:v>0</c:v>
                </c:pt>
                <c:pt idx="26">
                  <c:v>0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32</c:v>
                </c:pt>
                <c:pt idx="33">
                  <c:v>12</c:v>
                </c:pt>
                <c:pt idx="34">
                  <c:v>0</c:v>
                </c:pt>
                <c:pt idx="35">
                  <c:v>0</c:v>
                </c:pt>
                <c:pt idx="36">
                  <c:v>28</c:v>
                </c:pt>
                <c:pt idx="37">
                  <c:v>28</c:v>
                </c:pt>
                <c:pt idx="38">
                  <c:v>28</c:v>
                </c:pt>
                <c:pt idx="39">
                  <c:v>28</c:v>
                </c:pt>
                <c:pt idx="40">
                  <c:v>28</c:v>
                </c:pt>
                <c:pt idx="41">
                  <c:v>28</c:v>
                </c:pt>
                <c:pt idx="42">
                  <c:v>32</c:v>
                </c:pt>
                <c:pt idx="43">
                  <c:v>32</c:v>
                </c:pt>
                <c:pt idx="44">
                  <c:v>32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28</c:v>
                </c:pt>
                <c:pt idx="49">
                  <c:v>32</c:v>
                </c:pt>
                <c:pt idx="50">
                  <c:v>32</c:v>
                </c:pt>
                <c:pt idx="51">
                  <c:v>12</c:v>
                </c:pt>
                <c:pt idx="52">
                  <c:v>0</c:v>
                </c:pt>
                <c:pt idx="53">
                  <c:v>0</c:v>
                </c:pt>
                <c:pt idx="54">
                  <c:v>28</c:v>
                </c:pt>
                <c:pt idx="55">
                  <c:v>28</c:v>
                </c:pt>
                <c:pt idx="56">
                  <c:v>28</c:v>
                </c:pt>
                <c:pt idx="57">
                  <c:v>28</c:v>
                </c:pt>
                <c:pt idx="58">
                  <c:v>28</c:v>
                </c:pt>
                <c:pt idx="59">
                  <c:v>32</c:v>
                </c:pt>
                <c:pt idx="60">
                  <c:v>12</c:v>
                </c:pt>
                <c:pt idx="61">
                  <c:v>0</c:v>
                </c:pt>
                <c:pt idx="62">
                  <c:v>0</c:v>
                </c:pt>
                <c:pt idx="63">
                  <c:v>28</c:v>
                </c:pt>
                <c:pt idx="64">
                  <c:v>28</c:v>
                </c:pt>
                <c:pt idx="65">
                  <c:v>28</c:v>
                </c:pt>
                <c:pt idx="66">
                  <c:v>28</c:v>
                </c:pt>
                <c:pt idx="67">
                  <c:v>28</c:v>
                </c:pt>
                <c:pt idx="68">
                  <c:v>28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12</c:v>
                </c:pt>
                <c:pt idx="73">
                  <c:v>12</c:v>
                </c:pt>
                <c:pt idx="74">
                  <c:v>12</c:v>
                </c:pt>
                <c:pt idx="75">
                  <c:v>28</c:v>
                </c:pt>
                <c:pt idx="76">
                  <c:v>32</c:v>
                </c:pt>
                <c:pt idx="77">
                  <c:v>32</c:v>
                </c:pt>
                <c:pt idx="78">
                  <c:v>12</c:v>
                </c:pt>
                <c:pt idx="79">
                  <c:v>0</c:v>
                </c:pt>
                <c:pt idx="80">
                  <c:v>0</c:v>
                </c:pt>
                <c:pt idx="81">
                  <c:v>28</c:v>
                </c:pt>
                <c:pt idx="82">
                  <c:v>28</c:v>
                </c:pt>
                <c:pt idx="83">
                  <c:v>28</c:v>
                </c:pt>
                <c:pt idx="84">
                  <c:v>28</c:v>
                </c:pt>
                <c:pt idx="85">
                  <c:v>28</c:v>
                </c:pt>
                <c:pt idx="86">
                  <c:v>32</c:v>
                </c:pt>
                <c:pt idx="87">
                  <c:v>12</c:v>
                </c:pt>
                <c:pt idx="88">
                  <c:v>0</c:v>
                </c:pt>
                <c:pt idx="89">
                  <c:v>0</c:v>
                </c:pt>
                <c:pt idx="90">
                  <c:v>28</c:v>
                </c:pt>
                <c:pt idx="91">
                  <c:v>28</c:v>
                </c:pt>
                <c:pt idx="92">
                  <c:v>28</c:v>
                </c:pt>
                <c:pt idx="93">
                  <c:v>28</c:v>
                </c:pt>
                <c:pt idx="94">
                  <c:v>28</c:v>
                </c:pt>
                <c:pt idx="95">
                  <c:v>28</c:v>
                </c:pt>
                <c:pt idx="96">
                  <c:v>32</c:v>
                </c:pt>
                <c:pt idx="97">
                  <c:v>32</c:v>
                </c:pt>
                <c:pt idx="98">
                  <c:v>32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28</c:v>
                </c:pt>
                <c:pt idx="103">
                  <c:v>32</c:v>
                </c:pt>
                <c:pt idx="104">
                  <c:v>32</c:v>
                </c:pt>
                <c:pt idx="105">
                  <c:v>12</c:v>
                </c:pt>
                <c:pt idx="106">
                  <c:v>0</c:v>
                </c:pt>
                <c:pt idx="107">
                  <c:v>0</c:v>
                </c:pt>
                <c:pt idx="108">
                  <c:v>28</c:v>
                </c:pt>
                <c:pt idx="109">
                  <c:v>28</c:v>
                </c:pt>
                <c:pt idx="110">
                  <c:v>28</c:v>
                </c:pt>
                <c:pt idx="111">
                  <c:v>28</c:v>
                </c:pt>
                <c:pt idx="112">
                  <c:v>28</c:v>
                </c:pt>
                <c:pt idx="113">
                  <c:v>32</c:v>
                </c:pt>
                <c:pt idx="114">
                  <c:v>12</c:v>
                </c:pt>
                <c:pt idx="115">
                  <c:v>0</c:v>
                </c:pt>
                <c:pt idx="116">
                  <c:v>0</c:v>
                </c:pt>
                <c:pt idx="117">
                  <c:v>28</c:v>
                </c:pt>
                <c:pt idx="118">
                  <c:v>28</c:v>
                </c:pt>
                <c:pt idx="119">
                  <c:v>28</c:v>
                </c:pt>
                <c:pt idx="120">
                  <c:v>28</c:v>
                </c:pt>
                <c:pt idx="121">
                  <c:v>28</c:v>
                </c:pt>
                <c:pt idx="122">
                  <c:v>28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12</c:v>
                </c:pt>
                <c:pt idx="127">
                  <c:v>12</c:v>
                </c:pt>
                <c:pt idx="128">
                  <c:v>12</c:v>
                </c:pt>
                <c:pt idx="129">
                  <c:v>28</c:v>
                </c:pt>
                <c:pt idx="130">
                  <c:v>32</c:v>
                </c:pt>
                <c:pt idx="131">
                  <c:v>32</c:v>
                </c:pt>
                <c:pt idx="132">
                  <c:v>12</c:v>
                </c:pt>
                <c:pt idx="133">
                  <c:v>0</c:v>
                </c:pt>
                <c:pt idx="134">
                  <c:v>0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28</c:v>
                </c:pt>
                <c:pt idx="140">
                  <c:v>32</c:v>
                </c:pt>
                <c:pt idx="141">
                  <c:v>12</c:v>
                </c:pt>
                <c:pt idx="142">
                  <c:v>0</c:v>
                </c:pt>
                <c:pt idx="143">
                  <c:v>0</c:v>
                </c:pt>
                <c:pt idx="144">
                  <c:v>28</c:v>
                </c:pt>
                <c:pt idx="145">
                  <c:v>28</c:v>
                </c:pt>
                <c:pt idx="146">
                  <c:v>28</c:v>
                </c:pt>
                <c:pt idx="147">
                  <c:v>28</c:v>
                </c:pt>
                <c:pt idx="148">
                  <c:v>28</c:v>
                </c:pt>
                <c:pt idx="149">
                  <c:v>28</c:v>
                </c:pt>
                <c:pt idx="150">
                  <c:v>32</c:v>
                </c:pt>
                <c:pt idx="151">
                  <c:v>32</c:v>
                </c:pt>
                <c:pt idx="152">
                  <c:v>32</c:v>
                </c:pt>
                <c:pt idx="153">
                  <c:v>12</c:v>
                </c:pt>
                <c:pt idx="154">
                  <c:v>12</c:v>
                </c:pt>
                <c:pt idx="155">
                  <c:v>12</c:v>
                </c:pt>
                <c:pt idx="156">
                  <c:v>28</c:v>
                </c:pt>
                <c:pt idx="157">
                  <c:v>32</c:v>
                </c:pt>
                <c:pt idx="158">
                  <c:v>32</c:v>
                </c:pt>
                <c:pt idx="159">
                  <c:v>12</c:v>
                </c:pt>
                <c:pt idx="160">
                  <c:v>0</c:v>
                </c:pt>
                <c:pt idx="161">
                  <c:v>0</c:v>
                </c:pt>
                <c:pt idx="162">
                  <c:v>28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32</c:v>
                </c:pt>
                <c:pt idx="168">
                  <c:v>12</c:v>
                </c:pt>
                <c:pt idx="169">
                  <c:v>0</c:v>
                </c:pt>
                <c:pt idx="170">
                  <c:v>0</c:v>
                </c:pt>
                <c:pt idx="171">
                  <c:v>28</c:v>
                </c:pt>
                <c:pt idx="172">
                  <c:v>28</c:v>
                </c:pt>
                <c:pt idx="173">
                  <c:v>28</c:v>
                </c:pt>
                <c:pt idx="174">
                  <c:v>28</c:v>
                </c:pt>
                <c:pt idx="175">
                  <c:v>28</c:v>
                </c:pt>
                <c:pt idx="176">
                  <c:v>28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12</c:v>
                </c:pt>
                <c:pt idx="181">
                  <c:v>12</c:v>
                </c:pt>
                <c:pt idx="182">
                  <c:v>12</c:v>
                </c:pt>
                <c:pt idx="183">
                  <c:v>28</c:v>
                </c:pt>
                <c:pt idx="184">
                  <c:v>32</c:v>
                </c:pt>
                <c:pt idx="185">
                  <c:v>32</c:v>
                </c:pt>
                <c:pt idx="186">
                  <c:v>12</c:v>
                </c:pt>
                <c:pt idx="187">
                  <c:v>0</c:v>
                </c:pt>
                <c:pt idx="188">
                  <c:v>0</c:v>
                </c:pt>
                <c:pt idx="189">
                  <c:v>28</c:v>
                </c:pt>
                <c:pt idx="190">
                  <c:v>28</c:v>
                </c:pt>
                <c:pt idx="191">
                  <c:v>28</c:v>
                </c:pt>
                <c:pt idx="192">
                  <c:v>28</c:v>
                </c:pt>
                <c:pt idx="193">
                  <c:v>28</c:v>
                </c:pt>
                <c:pt idx="194">
                  <c:v>32</c:v>
                </c:pt>
                <c:pt idx="195">
                  <c:v>12</c:v>
                </c:pt>
                <c:pt idx="196">
                  <c:v>0</c:v>
                </c:pt>
                <c:pt idx="197">
                  <c:v>0</c:v>
                </c:pt>
                <c:pt idx="198">
                  <c:v>28</c:v>
                </c:pt>
                <c:pt idx="199">
                  <c:v>28</c:v>
                </c:pt>
                <c:pt idx="200">
                  <c:v>28</c:v>
                </c:pt>
                <c:pt idx="201">
                  <c:v>28</c:v>
                </c:pt>
                <c:pt idx="202">
                  <c:v>28</c:v>
                </c:pt>
                <c:pt idx="203">
                  <c:v>28</c:v>
                </c:pt>
                <c:pt idx="204">
                  <c:v>32</c:v>
                </c:pt>
                <c:pt idx="205">
                  <c:v>32</c:v>
                </c:pt>
                <c:pt idx="206">
                  <c:v>32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28</c:v>
                </c:pt>
                <c:pt idx="211">
                  <c:v>32</c:v>
                </c:pt>
                <c:pt idx="212">
                  <c:v>32</c:v>
                </c:pt>
                <c:pt idx="213">
                  <c:v>12</c:v>
                </c:pt>
                <c:pt idx="214">
                  <c:v>0</c:v>
                </c:pt>
                <c:pt idx="215">
                  <c:v>0</c:v>
                </c:pt>
                <c:pt idx="216">
                  <c:v>28</c:v>
                </c:pt>
                <c:pt idx="217">
                  <c:v>28</c:v>
                </c:pt>
                <c:pt idx="218">
                  <c:v>28</c:v>
                </c:pt>
                <c:pt idx="219">
                  <c:v>28</c:v>
                </c:pt>
                <c:pt idx="220">
                  <c:v>28</c:v>
                </c:pt>
                <c:pt idx="221">
                  <c:v>32</c:v>
                </c:pt>
                <c:pt idx="222">
                  <c:v>12</c:v>
                </c:pt>
                <c:pt idx="223">
                  <c:v>0</c:v>
                </c:pt>
                <c:pt idx="224">
                  <c:v>0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28</c:v>
                </c:pt>
                <c:pt idx="230">
                  <c:v>28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28</c:v>
                </c:pt>
                <c:pt idx="238">
                  <c:v>32</c:v>
                </c:pt>
                <c:pt idx="239">
                  <c:v>32</c:v>
                </c:pt>
                <c:pt idx="240">
                  <c:v>12</c:v>
                </c:pt>
                <c:pt idx="241">
                  <c:v>0</c:v>
                </c:pt>
                <c:pt idx="242">
                  <c:v>0</c:v>
                </c:pt>
                <c:pt idx="243">
                  <c:v>28</c:v>
                </c:pt>
                <c:pt idx="244">
                  <c:v>28</c:v>
                </c:pt>
                <c:pt idx="245">
                  <c:v>28</c:v>
                </c:pt>
                <c:pt idx="246">
                  <c:v>28</c:v>
                </c:pt>
              </c:numCache>
            </c:numRef>
          </c:val>
        </c:ser>
        <c:marker val="1"/>
        <c:axId val="101802752"/>
        <c:axId val="101804288"/>
      </c:lineChart>
      <c:catAx>
        <c:axId val="101802752"/>
        <c:scaling>
          <c:orientation val="minMax"/>
        </c:scaling>
        <c:axPos val="b"/>
        <c:tickLblPos val="nextTo"/>
        <c:crossAx val="101804288"/>
        <c:crosses val="autoZero"/>
        <c:auto val="1"/>
        <c:lblAlgn val="ctr"/>
        <c:lblOffset val="100"/>
      </c:catAx>
      <c:valAx>
        <c:axId val="101804288"/>
        <c:scaling>
          <c:orientation val="minMax"/>
        </c:scaling>
        <c:axPos val="l"/>
        <c:majorGridlines/>
        <c:numFmt formatCode="General" sourceLinked="1"/>
        <c:tickLblPos val="nextTo"/>
        <c:crossAx val="1018027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L0: level diversity counter</c:v>
          </c:tx>
          <c:val>
            <c:numRef>
              <c:f>T2v8!$H$4:$H$400</c:f>
              <c:numCache>
                <c:formatCode>General</c:formatCode>
                <c:ptCount val="3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10</c:v>
                </c:pt>
                <c:pt idx="9">
                  <c:v>12</c:v>
                </c:pt>
                <c:pt idx="10">
                  <c:v>14</c:v>
                </c:pt>
                <c:pt idx="11">
                  <c:v>16</c:v>
                </c:pt>
                <c:pt idx="12">
                  <c:v>18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  <c:pt idx="18">
                  <c:v>26</c:v>
                </c:pt>
                <c:pt idx="19">
                  <c:v>27</c:v>
                </c:pt>
                <c:pt idx="20">
                  <c:v>28</c:v>
                </c:pt>
                <c:pt idx="21">
                  <c:v>28</c:v>
                </c:pt>
                <c:pt idx="22">
                  <c:v>28</c:v>
                </c:pt>
                <c:pt idx="23">
                  <c:v>28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46</c:v>
                </c:pt>
                <c:pt idx="51">
                  <c:v>46</c:v>
                </c:pt>
                <c:pt idx="52">
                  <c:v>46</c:v>
                </c:pt>
                <c:pt idx="53">
                  <c:v>46</c:v>
                </c:pt>
                <c:pt idx="54">
                  <c:v>46</c:v>
                </c:pt>
                <c:pt idx="55">
                  <c:v>46</c:v>
                </c:pt>
                <c:pt idx="56">
                  <c:v>46</c:v>
                </c:pt>
                <c:pt idx="57">
                  <c:v>46</c:v>
                </c:pt>
                <c:pt idx="58">
                  <c:v>46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46</c:v>
                </c:pt>
                <c:pt idx="64">
                  <c:v>46</c:v>
                </c:pt>
                <c:pt idx="65">
                  <c:v>46</c:v>
                </c:pt>
                <c:pt idx="66">
                  <c:v>46</c:v>
                </c:pt>
                <c:pt idx="67">
                  <c:v>46</c:v>
                </c:pt>
                <c:pt idx="68">
                  <c:v>46</c:v>
                </c:pt>
                <c:pt idx="69">
                  <c:v>46</c:v>
                </c:pt>
                <c:pt idx="70">
                  <c:v>46</c:v>
                </c:pt>
                <c:pt idx="71">
                  <c:v>46</c:v>
                </c:pt>
                <c:pt idx="72">
                  <c:v>47</c:v>
                </c:pt>
                <c:pt idx="73">
                  <c:v>48</c:v>
                </c:pt>
                <c:pt idx="74">
                  <c:v>49</c:v>
                </c:pt>
                <c:pt idx="75">
                  <c:v>50</c:v>
                </c:pt>
                <c:pt idx="76">
                  <c:v>51</c:v>
                </c:pt>
                <c:pt idx="77">
                  <c:v>52</c:v>
                </c:pt>
                <c:pt idx="78">
                  <c:v>53</c:v>
                </c:pt>
                <c:pt idx="79">
                  <c:v>53</c:v>
                </c:pt>
                <c:pt idx="80">
                  <c:v>53</c:v>
                </c:pt>
                <c:pt idx="81">
                  <c:v>53</c:v>
                </c:pt>
                <c:pt idx="82">
                  <c:v>53</c:v>
                </c:pt>
                <c:pt idx="83">
                  <c:v>53</c:v>
                </c:pt>
                <c:pt idx="84">
                  <c:v>53</c:v>
                </c:pt>
                <c:pt idx="85">
                  <c:v>53</c:v>
                </c:pt>
                <c:pt idx="86">
                  <c:v>53</c:v>
                </c:pt>
                <c:pt idx="87">
                  <c:v>53</c:v>
                </c:pt>
                <c:pt idx="88">
                  <c:v>53</c:v>
                </c:pt>
                <c:pt idx="89">
                  <c:v>53</c:v>
                </c:pt>
                <c:pt idx="90">
                  <c:v>53</c:v>
                </c:pt>
                <c:pt idx="91">
                  <c:v>53</c:v>
                </c:pt>
                <c:pt idx="92">
                  <c:v>53</c:v>
                </c:pt>
                <c:pt idx="93">
                  <c:v>53</c:v>
                </c:pt>
                <c:pt idx="94">
                  <c:v>53</c:v>
                </c:pt>
                <c:pt idx="95">
                  <c:v>53</c:v>
                </c:pt>
                <c:pt idx="96">
                  <c:v>53</c:v>
                </c:pt>
                <c:pt idx="97">
                  <c:v>53</c:v>
                </c:pt>
                <c:pt idx="98">
                  <c:v>53</c:v>
                </c:pt>
                <c:pt idx="99">
                  <c:v>53</c:v>
                </c:pt>
                <c:pt idx="100">
                  <c:v>53</c:v>
                </c:pt>
                <c:pt idx="101">
                  <c:v>53</c:v>
                </c:pt>
                <c:pt idx="102">
                  <c:v>54</c:v>
                </c:pt>
                <c:pt idx="103">
                  <c:v>55</c:v>
                </c:pt>
                <c:pt idx="104">
                  <c:v>55</c:v>
                </c:pt>
                <c:pt idx="105">
                  <c:v>55</c:v>
                </c:pt>
                <c:pt idx="106">
                  <c:v>55</c:v>
                </c:pt>
                <c:pt idx="107">
                  <c:v>55</c:v>
                </c:pt>
                <c:pt idx="108">
                  <c:v>55</c:v>
                </c:pt>
                <c:pt idx="109">
                  <c:v>55</c:v>
                </c:pt>
                <c:pt idx="110">
                  <c:v>55</c:v>
                </c:pt>
                <c:pt idx="111">
                  <c:v>55</c:v>
                </c:pt>
                <c:pt idx="112">
                  <c:v>55</c:v>
                </c:pt>
                <c:pt idx="113">
                  <c:v>55</c:v>
                </c:pt>
                <c:pt idx="114">
                  <c:v>55</c:v>
                </c:pt>
                <c:pt idx="115">
                  <c:v>55</c:v>
                </c:pt>
                <c:pt idx="116">
                  <c:v>55</c:v>
                </c:pt>
                <c:pt idx="117">
                  <c:v>55</c:v>
                </c:pt>
                <c:pt idx="118">
                  <c:v>55</c:v>
                </c:pt>
                <c:pt idx="119">
                  <c:v>55</c:v>
                </c:pt>
                <c:pt idx="120">
                  <c:v>55</c:v>
                </c:pt>
                <c:pt idx="121">
                  <c:v>55</c:v>
                </c:pt>
                <c:pt idx="122">
                  <c:v>55</c:v>
                </c:pt>
                <c:pt idx="123">
                  <c:v>55</c:v>
                </c:pt>
                <c:pt idx="124">
                  <c:v>55</c:v>
                </c:pt>
                <c:pt idx="125">
                  <c:v>55</c:v>
                </c:pt>
                <c:pt idx="126">
                  <c:v>55</c:v>
                </c:pt>
                <c:pt idx="127">
                  <c:v>55</c:v>
                </c:pt>
                <c:pt idx="128">
                  <c:v>55</c:v>
                </c:pt>
                <c:pt idx="129">
                  <c:v>55</c:v>
                </c:pt>
                <c:pt idx="130">
                  <c:v>55</c:v>
                </c:pt>
                <c:pt idx="131">
                  <c:v>55</c:v>
                </c:pt>
                <c:pt idx="132">
                  <c:v>56</c:v>
                </c:pt>
                <c:pt idx="133">
                  <c:v>57</c:v>
                </c:pt>
                <c:pt idx="134">
                  <c:v>57</c:v>
                </c:pt>
                <c:pt idx="135">
                  <c:v>57</c:v>
                </c:pt>
                <c:pt idx="136">
                  <c:v>57</c:v>
                </c:pt>
                <c:pt idx="137">
                  <c:v>57</c:v>
                </c:pt>
                <c:pt idx="138">
                  <c:v>57</c:v>
                </c:pt>
                <c:pt idx="139">
                  <c:v>57</c:v>
                </c:pt>
                <c:pt idx="140">
                  <c:v>57</c:v>
                </c:pt>
                <c:pt idx="141">
                  <c:v>57</c:v>
                </c:pt>
                <c:pt idx="142">
                  <c:v>57</c:v>
                </c:pt>
                <c:pt idx="143">
                  <c:v>57</c:v>
                </c:pt>
                <c:pt idx="144">
                  <c:v>57</c:v>
                </c:pt>
                <c:pt idx="145">
                  <c:v>57</c:v>
                </c:pt>
                <c:pt idx="146">
                  <c:v>57</c:v>
                </c:pt>
                <c:pt idx="147">
                  <c:v>57</c:v>
                </c:pt>
                <c:pt idx="148">
                  <c:v>57</c:v>
                </c:pt>
                <c:pt idx="149">
                  <c:v>57</c:v>
                </c:pt>
                <c:pt idx="150">
                  <c:v>57</c:v>
                </c:pt>
                <c:pt idx="151">
                  <c:v>57</c:v>
                </c:pt>
                <c:pt idx="152">
                  <c:v>57</c:v>
                </c:pt>
                <c:pt idx="153">
                  <c:v>57</c:v>
                </c:pt>
                <c:pt idx="154">
                  <c:v>57</c:v>
                </c:pt>
                <c:pt idx="155">
                  <c:v>57</c:v>
                </c:pt>
                <c:pt idx="156">
                  <c:v>57</c:v>
                </c:pt>
                <c:pt idx="157">
                  <c:v>57</c:v>
                </c:pt>
                <c:pt idx="158">
                  <c:v>57</c:v>
                </c:pt>
                <c:pt idx="159">
                  <c:v>57</c:v>
                </c:pt>
                <c:pt idx="160">
                  <c:v>57</c:v>
                </c:pt>
                <c:pt idx="161">
                  <c:v>57</c:v>
                </c:pt>
                <c:pt idx="162">
                  <c:v>58</c:v>
                </c:pt>
                <c:pt idx="163">
                  <c:v>59</c:v>
                </c:pt>
                <c:pt idx="164">
                  <c:v>59</c:v>
                </c:pt>
                <c:pt idx="165">
                  <c:v>59</c:v>
                </c:pt>
                <c:pt idx="166">
                  <c:v>59</c:v>
                </c:pt>
                <c:pt idx="167">
                  <c:v>59</c:v>
                </c:pt>
                <c:pt idx="168">
                  <c:v>59</c:v>
                </c:pt>
                <c:pt idx="169">
                  <c:v>59</c:v>
                </c:pt>
                <c:pt idx="170">
                  <c:v>59</c:v>
                </c:pt>
                <c:pt idx="171">
                  <c:v>59</c:v>
                </c:pt>
                <c:pt idx="172">
                  <c:v>59</c:v>
                </c:pt>
                <c:pt idx="173">
                  <c:v>59</c:v>
                </c:pt>
                <c:pt idx="174">
                  <c:v>59</c:v>
                </c:pt>
                <c:pt idx="175">
                  <c:v>59</c:v>
                </c:pt>
                <c:pt idx="176">
                  <c:v>59</c:v>
                </c:pt>
                <c:pt idx="177">
                  <c:v>59</c:v>
                </c:pt>
                <c:pt idx="178">
                  <c:v>59</c:v>
                </c:pt>
                <c:pt idx="179">
                  <c:v>59</c:v>
                </c:pt>
                <c:pt idx="180">
                  <c:v>59</c:v>
                </c:pt>
                <c:pt idx="181">
                  <c:v>59</c:v>
                </c:pt>
                <c:pt idx="182">
                  <c:v>59</c:v>
                </c:pt>
                <c:pt idx="183">
                  <c:v>59</c:v>
                </c:pt>
                <c:pt idx="184">
                  <c:v>59</c:v>
                </c:pt>
                <c:pt idx="185">
                  <c:v>59</c:v>
                </c:pt>
                <c:pt idx="186">
                  <c:v>59</c:v>
                </c:pt>
                <c:pt idx="187">
                  <c:v>59</c:v>
                </c:pt>
                <c:pt idx="188">
                  <c:v>59</c:v>
                </c:pt>
                <c:pt idx="189">
                  <c:v>59</c:v>
                </c:pt>
                <c:pt idx="190">
                  <c:v>59</c:v>
                </c:pt>
                <c:pt idx="191">
                  <c:v>59</c:v>
                </c:pt>
                <c:pt idx="192">
                  <c:v>60</c:v>
                </c:pt>
                <c:pt idx="193">
                  <c:v>61</c:v>
                </c:pt>
                <c:pt idx="194">
                  <c:v>61</c:v>
                </c:pt>
                <c:pt idx="195">
                  <c:v>61</c:v>
                </c:pt>
                <c:pt idx="196">
                  <c:v>61</c:v>
                </c:pt>
                <c:pt idx="197">
                  <c:v>61</c:v>
                </c:pt>
                <c:pt idx="198">
                  <c:v>61</c:v>
                </c:pt>
                <c:pt idx="199">
                  <c:v>61</c:v>
                </c:pt>
                <c:pt idx="200">
                  <c:v>61</c:v>
                </c:pt>
                <c:pt idx="201">
                  <c:v>61</c:v>
                </c:pt>
                <c:pt idx="202">
                  <c:v>61</c:v>
                </c:pt>
                <c:pt idx="203">
                  <c:v>61</c:v>
                </c:pt>
                <c:pt idx="204">
                  <c:v>61</c:v>
                </c:pt>
                <c:pt idx="205">
                  <c:v>61</c:v>
                </c:pt>
                <c:pt idx="206">
                  <c:v>61</c:v>
                </c:pt>
                <c:pt idx="207">
                  <c:v>61</c:v>
                </c:pt>
                <c:pt idx="208">
                  <c:v>61</c:v>
                </c:pt>
                <c:pt idx="209">
                  <c:v>61</c:v>
                </c:pt>
                <c:pt idx="210">
                  <c:v>61</c:v>
                </c:pt>
                <c:pt idx="211">
                  <c:v>61</c:v>
                </c:pt>
                <c:pt idx="212">
                  <c:v>61</c:v>
                </c:pt>
                <c:pt idx="213">
                  <c:v>61</c:v>
                </c:pt>
                <c:pt idx="214">
                  <c:v>61</c:v>
                </c:pt>
                <c:pt idx="215">
                  <c:v>61</c:v>
                </c:pt>
                <c:pt idx="216">
                  <c:v>61</c:v>
                </c:pt>
                <c:pt idx="217">
                  <c:v>61</c:v>
                </c:pt>
                <c:pt idx="218">
                  <c:v>61</c:v>
                </c:pt>
                <c:pt idx="219">
                  <c:v>61</c:v>
                </c:pt>
                <c:pt idx="220">
                  <c:v>61</c:v>
                </c:pt>
                <c:pt idx="221">
                  <c:v>61</c:v>
                </c:pt>
                <c:pt idx="222">
                  <c:v>62</c:v>
                </c:pt>
                <c:pt idx="223">
                  <c:v>63</c:v>
                </c:pt>
                <c:pt idx="224">
                  <c:v>64</c:v>
                </c:pt>
                <c:pt idx="225">
                  <c:v>65</c:v>
                </c:pt>
                <c:pt idx="226">
                  <c:v>66</c:v>
                </c:pt>
                <c:pt idx="227">
                  <c:v>67</c:v>
                </c:pt>
                <c:pt idx="228">
                  <c:v>68</c:v>
                </c:pt>
                <c:pt idx="229">
                  <c:v>69</c:v>
                </c:pt>
                <c:pt idx="230">
                  <c:v>70</c:v>
                </c:pt>
                <c:pt idx="231">
                  <c:v>71</c:v>
                </c:pt>
                <c:pt idx="232">
                  <c:v>72</c:v>
                </c:pt>
                <c:pt idx="233">
                  <c:v>73</c:v>
                </c:pt>
                <c:pt idx="234">
                  <c:v>74</c:v>
                </c:pt>
                <c:pt idx="235">
                  <c:v>74</c:v>
                </c:pt>
                <c:pt idx="236">
                  <c:v>74</c:v>
                </c:pt>
                <c:pt idx="237">
                  <c:v>74</c:v>
                </c:pt>
                <c:pt idx="238">
                  <c:v>74</c:v>
                </c:pt>
                <c:pt idx="239">
                  <c:v>74</c:v>
                </c:pt>
                <c:pt idx="240">
                  <c:v>74</c:v>
                </c:pt>
                <c:pt idx="241">
                  <c:v>74</c:v>
                </c:pt>
                <c:pt idx="242">
                  <c:v>74</c:v>
                </c:pt>
                <c:pt idx="243">
                  <c:v>74</c:v>
                </c:pt>
                <c:pt idx="244">
                  <c:v>74</c:v>
                </c:pt>
                <c:pt idx="245">
                  <c:v>74</c:v>
                </c:pt>
                <c:pt idx="246">
                  <c:v>74</c:v>
                </c:pt>
                <c:pt idx="247">
                  <c:v>74</c:v>
                </c:pt>
                <c:pt idx="248">
                  <c:v>74</c:v>
                </c:pt>
                <c:pt idx="249">
                  <c:v>74</c:v>
                </c:pt>
                <c:pt idx="250">
                  <c:v>74</c:v>
                </c:pt>
                <c:pt idx="251">
                  <c:v>74</c:v>
                </c:pt>
                <c:pt idx="252">
                  <c:v>75</c:v>
                </c:pt>
                <c:pt idx="253">
                  <c:v>76</c:v>
                </c:pt>
                <c:pt idx="254">
                  <c:v>77</c:v>
                </c:pt>
                <c:pt idx="255">
                  <c:v>78</c:v>
                </c:pt>
                <c:pt idx="256">
                  <c:v>79</c:v>
                </c:pt>
                <c:pt idx="257">
                  <c:v>80</c:v>
                </c:pt>
                <c:pt idx="258">
                  <c:v>80</c:v>
                </c:pt>
                <c:pt idx="259">
                  <c:v>80</c:v>
                </c:pt>
                <c:pt idx="260">
                  <c:v>80</c:v>
                </c:pt>
                <c:pt idx="261">
                  <c:v>80</c:v>
                </c:pt>
                <c:pt idx="262">
                  <c:v>80</c:v>
                </c:pt>
                <c:pt idx="263">
                  <c:v>80</c:v>
                </c:pt>
                <c:pt idx="264">
                  <c:v>80</c:v>
                </c:pt>
                <c:pt idx="265">
                  <c:v>80</c:v>
                </c:pt>
                <c:pt idx="266">
                  <c:v>80</c:v>
                </c:pt>
                <c:pt idx="267">
                  <c:v>80</c:v>
                </c:pt>
                <c:pt idx="268">
                  <c:v>80</c:v>
                </c:pt>
                <c:pt idx="269">
                  <c:v>80</c:v>
                </c:pt>
                <c:pt idx="270">
                  <c:v>80</c:v>
                </c:pt>
                <c:pt idx="271">
                  <c:v>80</c:v>
                </c:pt>
                <c:pt idx="272">
                  <c:v>80</c:v>
                </c:pt>
                <c:pt idx="273">
                  <c:v>80</c:v>
                </c:pt>
                <c:pt idx="274">
                  <c:v>80</c:v>
                </c:pt>
                <c:pt idx="275">
                  <c:v>80</c:v>
                </c:pt>
                <c:pt idx="276">
                  <c:v>80</c:v>
                </c:pt>
                <c:pt idx="277">
                  <c:v>80</c:v>
                </c:pt>
                <c:pt idx="278">
                  <c:v>80</c:v>
                </c:pt>
                <c:pt idx="279">
                  <c:v>80</c:v>
                </c:pt>
                <c:pt idx="280">
                  <c:v>80</c:v>
                </c:pt>
                <c:pt idx="281">
                  <c:v>80</c:v>
                </c:pt>
                <c:pt idx="282">
                  <c:v>80</c:v>
                </c:pt>
                <c:pt idx="283">
                  <c:v>80</c:v>
                </c:pt>
                <c:pt idx="284">
                  <c:v>80</c:v>
                </c:pt>
                <c:pt idx="285">
                  <c:v>80</c:v>
                </c:pt>
                <c:pt idx="286">
                  <c:v>80</c:v>
                </c:pt>
                <c:pt idx="287">
                  <c:v>80</c:v>
                </c:pt>
                <c:pt idx="288">
                  <c:v>80</c:v>
                </c:pt>
                <c:pt idx="289">
                  <c:v>80</c:v>
                </c:pt>
                <c:pt idx="290">
                  <c:v>80</c:v>
                </c:pt>
                <c:pt idx="291">
                  <c:v>80</c:v>
                </c:pt>
                <c:pt idx="292">
                  <c:v>80</c:v>
                </c:pt>
                <c:pt idx="293">
                  <c:v>80</c:v>
                </c:pt>
                <c:pt idx="294">
                  <c:v>80</c:v>
                </c:pt>
                <c:pt idx="295">
                  <c:v>80</c:v>
                </c:pt>
                <c:pt idx="296">
                  <c:v>80</c:v>
                </c:pt>
                <c:pt idx="297">
                  <c:v>80</c:v>
                </c:pt>
                <c:pt idx="298">
                  <c:v>80</c:v>
                </c:pt>
                <c:pt idx="299">
                  <c:v>80</c:v>
                </c:pt>
                <c:pt idx="300">
                  <c:v>80</c:v>
                </c:pt>
                <c:pt idx="301">
                  <c:v>80</c:v>
                </c:pt>
                <c:pt idx="302">
                  <c:v>80</c:v>
                </c:pt>
                <c:pt idx="303">
                  <c:v>80</c:v>
                </c:pt>
                <c:pt idx="304">
                  <c:v>80</c:v>
                </c:pt>
                <c:pt idx="305">
                  <c:v>80</c:v>
                </c:pt>
                <c:pt idx="306">
                  <c:v>80</c:v>
                </c:pt>
                <c:pt idx="307">
                  <c:v>80</c:v>
                </c:pt>
                <c:pt idx="308">
                  <c:v>80</c:v>
                </c:pt>
                <c:pt idx="309">
                  <c:v>80</c:v>
                </c:pt>
                <c:pt idx="310">
                  <c:v>80</c:v>
                </c:pt>
                <c:pt idx="311">
                  <c:v>80</c:v>
                </c:pt>
                <c:pt idx="312">
                  <c:v>80</c:v>
                </c:pt>
                <c:pt idx="313">
                  <c:v>80</c:v>
                </c:pt>
                <c:pt idx="314">
                  <c:v>80</c:v>
                </c:pt>
                <c:pt idx="315">
                  <c:v>80</c:v>
                </c:pt>
                <c:pt idx="316">
                  <c:v>80</c:v>
                </c:pt>
                <c:pt idx="317">
                  <c:v>80</c:v>
                </c:pt>
                <c:pt idx="318">
                  <c:v>80</c:v>
                </c:pt>
                <c:pt idx="319">
                  <c:v>80</c:v>
                </c:pt>
                <c:pt idx="320">
                  <c:v>80</c:v>
                </c:pt>
                <c:pt idx="321">
                  <c:v>80</c:v>
                </c:pt>
                <c:pt idx="322">
                  <c:v>80</c:v>
                </c:pt>
                <c:pt idx="323">
                  <c:v>80</c:v>
                </c:pt>
                <c:pt idx="324">
                  <c:v>80</c:v>
                </c:pt>
                <c:pt idx="325">
                  <c:v>80</c:v>
                </c:pt>
                <c:pt idx="326">
                  <c:v>80</c:v>
                </c:pt>
                <c:pt idx="327">
                  <c:v>80</c:v>
                </c:pt>
                <c:pt idx="328">
                  <c:v>80</c:v>
                </c:pt>
                <c:pt idx="329">
                  <c:v>80</c:v>
                </c:pt>
                <c:pt idx="330">
                  <c:v>80</c:v>
                </c:pt>
                <c:pt idx="331">
                  <c:v>80</c:v>
                </c:pt>
                <c:pt idx="332">
                  <c:v>80</c:v>
                </c:pt>
                <c:pt idx="333">
                  <c:v>80</c:v>
                </c:pt>
                <c:pt idx="334">
                  <c:v>80</c:v>
                </c:pt>
                <c:pt idx="335">
                  <c:v>80</c:v>
                </c:pt>
                <c:pt idx="336">
                  <c:v>80</c:v>
                </c:pt>
                <c:pt idx="337">
                  <c:v>80</c:v>
                </c:pt>
                <c:pt idx="338">
                  <c:v>80</c:v>
                </c:pt>
                <c:pt idx="339">
                  <c:v>80</c:v>
                </c:pt>
                <c:pt idx="340">
                  <c:v>80</c:v>
                </c:pt>
                <c:pt idx="341">
                  <c:v>80</c:v>
                </c:pt>
                <c:pt idx="342">
                  <c:v>80</c:v>
                </c:pt>
                <c:pt idx="343">
                  <c:v>80</c:v>
                </c:pt>
                <c:pt idx="344">
                  <c:v>80</c:v>
                </c:pt>
                <c:pt idx="345">
                  <c:v>80</c:v>
                </c:pt>
                <c:pt idx="346">
                  <c:v>80</c:v>
                </c:pt>
                <c:pt idx="347">
                  <c:v>80</c:v>
                </c:pt>
                <c:pt idx="348">
                  <c:v>80</c:v>
                </c:pt>
                <c:pt idx="349">
                  <c:v>80</c:v>
                </c:pt>
                <c:pt idx="350">
                  <c:v>80</c:v>
                </c:pt>
                <c:pt idx="351">
                  <c:v>80</c:v>
                </c:pt>
                <c:pt idx="352">
                  <c:v>80</c:v>
                </c:pt>
                <c:pt idx="353">
                  <c:v>80</c:v>
                </c:pt>
                <c:pt idx="354">
                  <c:v>80</c:v>
                </c:pt>
                <c:pt idx="355">
                  <c:v>80</c:v>
                </c:pt>
                <c:pt idx="356">
                  <c:v>80</c:v>
                </c:pt>
                <c:pt idx="357">
                  <c:v>80</c:v>
                </c:pt>
                <c:pt idx="358">
                  <c:v>80</c:v>
                </c:pt>
                <c:pt idx="359">
                  <c:v>80</c:v>
                </c:pt>
                <c:pt idx="360">
                  <c:v>80</c:v>
                </c:pt>
                <c:pt idx="361">
                  <c:v>80</c:v>
                </c:pt>
                <c:pt idx="362">
                  <c:v>80</c:v>
                </c:pt>
                <c:pt idx="363">
                  <c:v>80</c:v>
                </c:pt>
                <c:pt idx="364">
                  <c:v>80</c:v>
                </c:pt>
                <c:pt idx="365">
                  <c:v>80</c:v>
                </c:pt>
                <c:pt idx="366">
                  <c:v>80</c:v>
                </c:pt>
                <c:pt idx="367">
                  <c:v>80</c:v>
                </c:pt>
                <c:pt idx="368">
                  <c:v>80</c:v>
                </c:pt>
                <c:pt idx="369">
                  <c:v>80</c:v>
                </c:pt>
                <c:pt idx="370">
                  <c:v>80</c:v>
                </c:pt>
                <c:pt idx="371">
                  <c:v>80</c:v>
                </c:pt>
                <c:pt idx="372">
                  <c:v>80</c:v>
                </c:pt>
                <c:pt idx="373">
                  <c:v>80</c:v>
                </c:pt>
                <c:pt idx="374">
                  <c:v>80</c:v>
                </c:pt>
                <c:pt idx="375">
                  <c:v>80</c:v>
                </c:pt>
                <c:pt idx="376">
                  <c:v>80</c:v>
                </c:pt>
                <c:pt idx="377">
                  <c:v>80</c:v>
                </c:pt>
                <c:pt idx="378">
                  <c:v>80</c:v>
                </c:pt>
                <c:pt idx="379">
                  <c:v>80</c:v>
                </c:pt>
                <c:pt idx="380">
                  <c:v>80</c:v>
                </c:pt>
                <c:pt idx="381">
                  <c:v>80</c:v>
                </c:pt>
                <c:pt idx="382">
                  <c:v>80</c:v>
                </c:pt>
                <c:pt idx="383">
                  <c:v>80</c:v>
                </c:pt>
                <c:pt idx="384">
                  <c:v>80</c:v>
                </c:pt>
                <c:pt idx="385">
                  <c:v>80</c:v>
                </c:pt>
                <c:pt idx="386">
                  <c:v>80</c:v>
                </c:pt>
                <c:pt idx="387">
                  <c:v>80</c:v>
                </c:pt>
                <c:pt idx="388">
                  <c:v>80</c:v>
                </c:pt>
                <c:pt idx="389">
                  <c:v>80</c:v>
                </c:pt>
                <c:pt idx="390">
                  <c:v>80</c:v>
                </c:pt>
                <c:pt idx="391">
                  <c:v>80</c:v>
                </c:pt>
                <c:pt idx="392">
                  <c:v>80</c:v>
                </c:pt>
                <c:pt idx="393">
                  <c:v>80</c:v>
                </c:pt>
                <c:pt idx="394">
                  <c:v>80</c:v>
                </c:pt>
                <c:pt idx="395">
                  <c:v>80</c:v>
                </c:pt>
                <c:pt idx="396">
                  <c:v>80</c:v>
                </c:pt>
              </c:numCache>
            </c:numRef>
          </c:val>
        </c:ser>
        <c:marker val="1"/>
        <c:axId val="92625152"/>
        <c:axId val="92643328"/>
      </c:lineChart>
      <c:catAx>
        <c:axId val="92625152"/>
        <c:scaling>
          <c:orientation val="minMax"/>
        </c:scaling>
        <c:axPos val="b"/>
        <c:tickLblPos val="nextTo"/>
        <c:crossAx val="92643328"/>
        <c:crosses val="autoZero"/>
        <c:auto val="1"/>
        <c:lblAlgn val="ctr"/>
        <c:lblOffset val="100"/>
      </c:catAx>
      <c:valAx>
        <c:axId val="92643328"/>
        <c:scaling>
          <c:orientation val="minMax"/>
        </c:scaling>
        <c:axPos val="l"/>
        <c:majorGridlines/>
        <c:numFmt formatCode="General" sourceLinked="1"/>
        <c:tickLblPos val="nextTo"/>
        <c:crossAx val="926251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L0A11: Diversity Counter</c:v>
          </c:tx>
          <c:val>
            <c:numRef>
              <c:f>'T2v8-L0A11'!$G$4:$G$500</c:f>
              <c:numCache>
                <c:formatCode>General</c:formatCode>
                <c:ptCount val="4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32</c:v>
                </c:pt>
                <c:pt idx="74">
                  <c:v>33</c:v>
                </c:pt>
                <c:pt idx="75">
                  <c:v>34</c:v>
                </c:pt>
                <c:pt idx="76">
                  <c:v>35</c:v>
                </c:pt>
                <c:pt idx="77">
                  <c:v>36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38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40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42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44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46</c:v>
                </c:pt>
                <c:pt idx="223">
                  <c:v>47</c:v>
                </c:pt>
                <c:pt idx="224">
                  <c:v>48</c:v>
                </c:pt>
                <c:pt idx="225">
                  <c:v>49</c:v>
                </c:pt>
                <c:pt idx="226">
                  <c:v>50</c:v>
                </c:pt>
                <c:pt idx="227">
                  <c:v>51</c:v>
                </c:pt>
                <c:pt idx="228">
                  <c:v>52</c:v>
                </c:pt>
                <c:pt idx="229">
                  <c:v>53</c:v>
                </c:pt>
                <c:pt idx="230">
                  <c:v>54</c:v>
                </c:pt>
                <c:pt idx="231">
                  <c:v>55</c:v>
                </c:pt>
                <c:pt idx="232">
                  <c:v>56</c:v>
                </c:pt>
                <c:pt idx="233">
                  <c:v>57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59</c:v>
                </c:pt>
                <c:pt idx="253">
                  <c:v>60</c:v>
                </c:pt>
                <c:pt idx="254">
                  <c:v>61</c:v>
                </c:pt>
                <c:pt idx="255">
                  <c:v>62</c:v>
                </c:pt>
                <c:pt idx="256">
                  <c:v>63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</c:numCache>
            </c:numRef>
          </c:val>
        </c:ser>
        <c:marker val="1"/>
        <c:axId val="103059456"/>
        <c:axId val="103060992"/>
      </c:lineChart>
      <c:catAx>
        <c:axId val="103059456"/>
        <c:scaling>
          <c:orientation val="minMax"/>
        </c:scaling>
        <c:axPos val="b"/>
        <c:tickLblPos val="nextTo"/>
        <c:crossAx val="103060992"/>
        <c:crosses val="autoZero"/>
        <c:auto val="1"/>
        <c:lblAlgn val="ctr"/>
        <c:lblOffset val="100"/>
      </c:catAx>
      <c:valAx>
        <c:axId val="103060992"/>
        <c:scaling>
          <c:orientation val="minMax"/>
        </c:scaling>
        <c:axPos val="l"/>
        <c:majorGridlines/>
        <c:numFmt formatCode="General" sourceLinked="1"/>
        <c:tickLblPos val="nextTo"/>
        <c:crossAx val="10305945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L0A11: State IDs</c:v>
          </c:tx>
          <c:val>
            <c:numRef>
              <c:f>'T2v8-L0A11'!$K$4:$K$750</c:f>
              <c:numCache>
                <c:formatCode>General</c:formatCode>
                <c:ptCount val="7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21</c:v>
                </c:pt>
                <c:pt idx="36">
                  <c:v>21</c:v>
                </c:pt>
                <c:pt idx="37">
                  <c:v>21</c:v>
                </c:pt>
                <c:pt idx="38">
                  <c:v>21</c:v>
                </c:pt>
                <c:pt idx="39">
                  <c:v>21</c:v>
                </c:pt>
                <c:pt idx="40">
                  <c:v>21</c:v>
                </c:pt>
                <c:pt idx="41">
                  <c:v>21</c:v>
                </c:pt>
                <c:pt idx="42">
                  <c:v>22</c:v>
                </c:pt>
                <c:pt idx="43">
                  <c:v>23</c:v>
                </c:pt>
                <c:pt idx="44">
                  <c:v>24</c:v>
                </c:pt>
                <c:pt idx="45">
                  <c:v>25</c:v>
                </c:pt>
                <c:pt idx="46">
                  <c:v>26</c:v>
                </c:pt>
                <c:pt idx="47">
                  <c:v>27</c:v>
                </c:pt>
                <c:pt idx="48">
                  <c:v>28</c:v>
                </c:pt>
                <c:pt idx="49">
                  <c:v>29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31</c:v>
                </c:pt>
                <c:pt idx="73">
                  <c:v>32</c:v>
                </c:pt>
                <c:pt idx="74">
                  <c:v>33</c:v>
                </c:pt>
                <c:pt idx="75">
                  <c:v>34</c:v>
                </c:pt>
                <c:pt idx="76">
                  <c:v>35</c:v>
                </c:pt>
                <c:pt idx="77">
                  <c:v>36</c:v>
                </c:pt>
                <c:pt idx="78">
                  <c:v>37</c:v>
                </c:pt>
                <c:pt idx="79">
                  <c:v>37</c:v>
                </c:pt>
                <c:pt idx="80">
                  <c:v>37</c:v>
                </c:pt>
                <c:pt idx="81">
                  <c:v>37</c:v>
                </c:pt>
                <c:pt idx="82">
                  <c:v>37</c:v>
                </c:pt>
                <c:pt idx="83">
                  <c:v>37</c:v>
                </c:pt>
                <c:pt idx="84">
                  <c:v>37</c:v>
                </c:pt>
                <c:pt idx="85">
                  <c:v>37</c:v>
                </c:pt>
                <c:pt idx="86">
                  <c:v>37</c:v>
                </c:pt>
                <c:pt idx="87">
                  <c:v>37</c:v>
                </c:pt>
                <c:pt idx="88">
                  <c:v>37</c:v>
                </c:pt>
                <c:pt idx="89">
                  <c:v>37</c:v>
                </c:pt>
                <c:pt idx="90">
                  <c:v>37</c:v>
                </c:pt>
                <c:pt idx="91">
                  <c:v>37</c:v>
                </c:pt>
                <c:pt idx="92">
                  <c:v>37</c:v>
                </c:pt>
                <c:pt idx="93">
                  <c:v>37</c:v>
                </c:pt>
                <c:pt idx="94">
                  <c:v>37</c:v>
                </c:pt>
                <c:pt idx="95">
                  <c:v>37</c:v>
                </c:pt>
                <c:pt idx="96">
                  <c:v>37</c:v>
                </c:pt>
                <c:pt idx="97">
                  <c:v>37</c:v>
                </c:pt>
                <c:pt idx="98">
                  <c:v>37</c:v>
                </c:pt>
                <c:pt idx="99">
                  <c:v>37</c:v>
                </c:pt>
                <c:pt idx="100">
                  <c:v>37</c:v>
                </c:pt>
                <c:pt idx="101">
                  <c:v>37</c:v>
                </c:pt>
                <c:pt idx="102">
                  <c:v>38</c:v>
                </c:pt>
                <c:pt idx="103">
                  <c:v>39</c:v>
                </c:pt>
                <c:pt idx="104">
                  <c:v>39</c:v>
                </c:pt>
                <c:pt idx="105">
                  <c:v>39</c:v>
                </c:pt>
                <c:pt idx="106">
                  <c:v>39</c:v>
                </c:pt>
                <c:pt idx="107">
                  <c:v>39</c:v>
                </c:pt>
                <c:pt idx="108">
                  <c:v>39</c:v>
                </c:pt>
                <c:pt idx="109">
                  <c:v>39</c:v>
                </c:pt>
                <c:pt idx="110">
                  <c:v>39</c:v>
                </c:pt>
                <c:pt idx="111">
                  <c:v>39</c:v>
                </c:pt>
                <c:pt idx="112">
                  <c:v>39</c:v>
                </c:pt>
                <c:pt idx="113">
                  <c:v>39</c:v>
                </c:pt>
                <c:pt idx="114">
                  <c:v>39</c:v>
                </c:pt>
                <c:pt idx="115">
                  <c:v>39</c:v>
                </c:pt>
                <c:pt idx="116">
                  <c:v>39</c:v>
                </c:pt>
                <c:pt idx="117">
                  <c:v>39</c:v>
                </c:pt>
                <c:pt idx="118">
                  <c:v>39</c:v>
                </c:pt>
                <c:pt idx="119">
                  <c:v>39</c:v>
                </c:pt>
                <c:pt idx="120">
                  <c:v>39</c:v>
                </c:pt>
                <c:pt idx="121">
                  <c:v>39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39</c:v>
                </c:pt>
                <c:pt idx="126">
                  <c:v>39</c:v>
                </c:pt>
                <c:pt idx="127">
                  <c:v>39</c:v>
                </c:pt>
                <c:pt idx="128">
                  <c:v>39</c:v>
                </c:pt>
                <c:pt idx="129">
                  <c:v>39</c:v>
                </c:pt>
                <c:pt idx="130">
                  <c:v>39</c:v>
                </c:pt>
                <c:pt idx="131">
                  <c:v>39</c:v>
                </c:pt>
                <c:pt idx="132">
                  <c:v>40</c:v>
                </c:pt>
                <c:pt idx="133">
                  <c:v>41</c:v>
                </c:pt>
                <c:pt idx="134">
                  <c:v>41</c:v>
                </c:pt>
                <c:pt idx="135">
                  <c:v>41</c:v>
                </c:pt>
                <c:pt idx="136">
                  <c:v>41</c:v>
                </c:pt>
                <c:pt idx="137">
                  <c:v>41</c:v>
                </c:pt>
                <c:pt idx="138">
                  <c:v>41</c:v>
                </c:pt>
                <c:pt idx="139">
                  <c:v>41</c:v>
                </c:pt>
                <c:pt idx="140">
                  <c:v>41</c:v>
                </c:pt>
                <c:pt idx="141">
                  <c:v>41</c:v>
                </c:pt>
                <c:pt idx="142">
                  <c:v>41</c:v>
                </c:pt>
                <c:pt idx="143">
                  <c:v>41</c:v>
                </c:pt>
                <c:pt idx="144">
                  <c:v>41</c:v>
                </c:pt>
                <c:pt idx="145">
                  <c:v>41</c:v>
                </c:pt>
                <c:pt idx="146">
                  <c:v>41</c:v>
                </c:pt>
                <c:pt idx="147">
                  <c:v>41</c:v>
                </c:pt>
                <c:pt idx="148">
                  <c:v>41</c:v>
                </c:pt>
                <c:pt idx="149">
                  <c:v>41</c:v>
                </c:pt>
                <c:pt idx="150">
                  <c:v>41</c:v>
                </c:pt>
                <c:pt idx="151">
                  <c:v>41</c:v>
                </c:pt>
                <c:pt idx="152">
                  <c:v>41</c:v>
                </c:pt>
                <c:pt idx="153">
                  <c:v>41</c:v>
                </c:pt>
                <c:pt idx="154">
                  <c:v>41</c:v>
                </c:pt>
                <c:pt idx="155">
                  <c:v>41</c:v>
                </c:pt>
                <c:pt idx="156">
                  <c:v>41</c:v>
                </c:pt>
                <c:pt idx="157">
                  <c:v>41</c:v>
                </c:pt>
                <c:pt idx="158">
                  <c:v>41</c:v>
                </c:pt>
                <c:pt idx="159">
                  <c:v>41</c:v>
                </c:pt>
                <c:pt idx="160">
                  <c:v>41</c:v>
                </c:pt>
                <c:pt idx="161">
                  <c:v>41</c:v>
                </c:pt>
                <c:pt idx="162">
                  <c:v>42</c:v>
                </c:pt>
                <c:pt idx="163">
                  <c:v>43</c:v>
                </c:pt>
                <c:pt idx="164">
                  <c:v>43</c:v>
                </c:pt>
                <c:pt idx="165">
                  <c:v>43</c:v>
                </c:pt>
                <c:pt idx="166">
                  <c:v>43</c:v>
                </c:pt>
                <c:pt idx="167">
                  <c:v>43</c:v>
                </c:pt>
                <c:pt idx="168">
                  <c:v>43</c:v>
                </c:pt>
                <c:pt idx="169">
                  <c:v>43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</c:v>
                </c:pt>
                <c:pt idx="174">
                  <c:v>43</c:v>
                </c:pt>
                <c:pt idx="175">
                  <c:v>43</c:v>
                </c:pt>
                <c:pt idx="176">
                  <c:v>43</c:v>
                </c:pt>
                <c:pt idx="177">
                  <c:v>43</c:v>
                </c:pt>
                <c:pt idx="178">
                  <c:v>43</c:v>
                </c:pt>
                <c:pt idx="179">
                  <c:v>43</c:v>
                </c:pt>
                <c:pt idx="180">
                  <c:v>43</c:v>
                </c:pt>
                <c:pt idx="181">
                  <c:v>43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</c:v>
                </c:pt>
                <c:pt idx="187">
                  <c:v>43</c:v>
                </c:pt>
                <c:pt idx="188">
                  <c:v>43</c:v>
                </c:pt>
                <c:pt idx="189">
                  <c:v>43</c:v>
                </c:pt>
                <c:pt idx="190">
                  <c:v>43</c:v>
                </c:pt>
                <c:pt idx="191">
                  <c:v>43</c:v>
                </c:pt>
                <c:pt idx="192">
                  <c:v>44</c:v>
                </c:pt>
                <c:pt idx="193">
                  <c:v>45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45</c:v>
                </c:pt>
                <c:pt idx="198">
                  <c:v>45</c:v>
                </c:pt>
                <c:pt idx="199">
                  <c:v>45</c:v>
                </c:pt>
                <c:pt idx="200">
                  <c:v>45</c:v>
                </c:pt>
                <c:pt idx="201">
                  <c:v>45</c:v>
                </c:pt>
                <c:pt idx="202">
                  <c:v>45</c:v>
                </c:pt>
                <c:pt idx="203">
                  <c:v>45</c:v>
                </c:pt>
                <c:pt idx="204">
                  <c:v>45</c:v>
                </c:pt>
                <c:pt idx="205">
                  <c:v>45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45</c:v>
                </c:pt>
                <c:pt idx="211">
                  <c:v>45</c:v>
                </c:pt>
                <c:pt idx="212">
                  <c:v>45</c:v>
                </c:pt>
                <c:pt idx="213">
                  <c:v>45</c:v>
                </c:pt>
                <c:pt idx="214">
                  <c:v>45</c:v>
                </c:pt>
                <c:pt idx="215">
                  <c:v>45</c:v>
                </c:pt>
                <c:pt idx="216">
                  <c:v>45</c:v>
                </c:pt>
                <c:pt idx="217">
                  <c:v>45</c:v>
                </c:pt>
                <c:pt idx="218">
                  <c:v>45</c:v>
                </c:pt>
                <c:pt idx="219">
                  <c:v>45</c:v>
                </c:pt>
                <c:pt idx="220">
                  <c:v>45</c:v>
                </c:pt>
                <c:pt idx="221">
                  <c:v>45</c:v>
                </c:pt>
                <c:pt idx="222">
                  <c:v>46</c:v>
                </c:pt>
                <c:pt idx="223">
                  <c:v>47</c:v>
                </c:pt>
                <c:pt idx="224">
                  <c:v>48</c:v>
                </c:pt>
                <c:pt idx="225">
                  <c:v>49</c:v>
                </c:pt>
                <c:pt idx="226">
                  <c:v>50</c:v>
                </c:pt>
                <c:pt idx="227">
                  <c:v>51</c:v>
                </c:pt>
                <c:pt idx="228">
                  <c:v>52</c:v>
                </c:pt>
                <c:pt idx="229">
                  <c:v>53</c:v>
                </c:pt>
                <c:pt idx="230">
                  <c:v>54</c:v>
                </c:pt>
                <c:pt idx="231">
                  <c:v>55</c:v>
                </c:pt>
                <c:pt idx="232">
                  <c:v>56</c:v>
                </c:pt>
                <c:pt idx="233">
                  <c:v>57</c:v>
                </c:pt>
                <c:pt idx="234">
                  <c:v>58</c:v>
                </c:pt>
                <c:pt idx="235">
                  <c:v>58</c:v>
                </c:pt>
                <c:pt idx="236">
                  <c:v>58</c:v>
                </c:pt>
                <c:pt idx="237">
                  <c:v>58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58</c:v>
                </c:pt>
                <c:pt idx="246">
                  <c:v>58</c:v>
                </c:pt>
                <c:pt idx="247">
                  <c:v>58</c:v>
                </c:pt>
                <c:pt idx="248">
                  <c:v>58</c:v>
                </c:pt>
                <c:pt idx="249">
                  <c:v>58</c:v>
                </c:pt>
                <c:pt idx="250">
                  <c:v>58</c:v>
                </c:pt>
                <c:pt idx="251">
                  <c:v>58</c:v>
                </c:pt>
                <c:pt idx="252">
                  <c:v>59</c:v>
                </c:pt>
                <c:pt idx="253">
                  <c:v>60</c:v>
                </c:pt>
                <c:pt idx="254">
                  <c:v>61</c:v>
                </c:pt>
                <c:pt idx="255">
                  <c:v>62</c:v>
                </c:pt>
                <c:pt idx="256">
                  <c:v>63</c:v>
                </c:pt>
                <c:pt idx="257">
                  <c:v>64</c:v>
                </c:pt>
                <c:pt idx="258">
                  <c:v>37</c:v>
                </c:pt>
                <c:pt idx="259">
                  <c:v>37</c:v>
                </c:pt>
                <c:pt idx="260">
                  <c:v>37</c:v>
                </c:pt>
                <c:pt idx="261">
                  <c:v>37</c:v>
                </c:pt>
                <c:pt idx="262">
                  <c:v>37</c:v>
                </c:pt>
                <c:pt idx="263">
                  <c:v>37</c:v>
                </c:pt>
                <c:pt idx="264">
                  <c:v>37</c:v>
                </c:pt>
                <c:pt idx="265">
                  <c:v>37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</c:v>
                </c:pt>
                <c:pt idx="271">
                  <c:v>37</c:v>
                </c:pt>
                <c:pt idx="272">
                  <c:v>37</c:v>
                </c:pt>
                <c:pt idx="273">
                  <c:v>37</c:v>
                </c:pt>
                <c:pt idx="274">
                  <c:v>37</c:v>
                </c:pt>
                <c:pt idx="275">
                  <c:v>37</c:v>
                </c:pt>
                <c:pt idx="276">
                  <c:v>37</c:v>
                </c:pt>
                <c:pt idx="277">
                  <c:v>37</c:v>
                </c:pt>
                <c:pt idx="278">
                  <c:v>37</c:v>
                </c:pt>
                <c:pt idx="279">
                  <c:v>37</c:v>
                </c:pt>
                <c:pt idx="280">
                  <c:v>37</c:v>
                </c:pt>
                <c:pt idx="281">
                  <c:v>37</c:v>
                </c:pt>
                <c:pt idx="282">
                  <c:v>38</c:v>
                </c:pt>
                <c:pt idx="283">
                  <c:v>39</c:v>
                </c:pt>
                <c:pt idx="284">
                  <c:v>39</c:v>
                </c:pt>
                <c:pt idx="285">
                  <c:v>39</c:v>
                </c:pt>
                <c:pt idx="286">
                  <c:v>39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39</c:v>
                </c:pt>
                <c:pt idx="291">
                  <c:v>39</c:v>
                </c:pt>
                <c:pt idx="292">
                  <c:v>39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</c:v>
                </c:pt>
                <c:pt idx="299">
                  <c:v>39</c:v>
                </c:pt>
                <c:pt idx="300">
                  <c:v>39</c:v>
                </c:pt>
                <c:pt idx="301">
                  <c:v>39</c:v>
                </c:pt>
                <c:pt idx="302">
                  <c:v>39</c:v>
                </c:pt>
                <c:pt idx="303">
                  <c:v>39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39</c:v>
                </c:pt>
                <c:pt idx="308">
                  <c:v>39</c:v>
                </c:pt>
                <c:pt idx="309">
                  <c:v>39</c:v>
                </c:pt>
                <c:pt idx="310">
                  <c:v>39</c:v>
                </c:pt>
                <c:pt idx="311">
                  <c:v>39</c:v>
                </c:pt>
                <c:pt idx="312">
                  <c:v>40</c:v>
                </c:pt>
                <c:pt idx="313">
                  <c:v>41</c:v>
                </c:pt>
                <c:pt idx="314">
                  <c:v>41</c:v>
                </c:pt>
                <c:pt idx="315">
                  <c:v>41</c:v>
                </c:pt>
                <c:pt idx="316">
                  <c:v>41</c:v>
                </c:pt>
                <c:pt idx="317">
                  <c:v>41</c:v>
                </c:pt>
                <c:pt idx="318">
                  <c:v>41</c:v>
                </c:pt>
                <c:pt idx="319">
                  <c:v>41</c:v>
                </c:pt>
                <c:pt idx="320">
                  <c:v>41</c:v>
                </c:pt>
                <c:pt idx="321">
                  <c:v>41</c:v>
                </c:pt>
                <c:pt idx="322">
                  <c:v>41</c:v>
                </c:pt>
                <c:pt idx="323">
                  <c:v>41</c:v>
                </c:pt>
                <c:pt idx="324">
                  <c:v>41</c:v>
                </c:pt>
                <c:pt idx="325">
                  <c:v>41</c:v>
                </c:pt>
                <c:pt idx="326">
                  <c:v>41</c:v>
                </c:pt>
                <c:pt idx="327">
                  <c:v>41</c:v>
                </c:pt>
                <c:pt idx="328">
                  <c:v>41</c:v>
                </c:pt>
                <c:pt idx="329">
                  <c:v>41</c:v>
                </c:pt>
                <c:pt idx="330">
                  <c:v>41</c:v>
                </c:pt>
                <c:pt idx="331">
                  <c:v>41</c:v>
                </c:pt>
                <c:pt idx="332">
                  <c:v>41</c:v>
                </c:pt>
                <c:pt idx="333">
                  <c:v>41</c:v>
                </c:pt>
                <c:pt idx="334">
                  <c:v>41</c:v>
                </c:pt>
                <c:pt idx="335">
                  <c:v>41</c:v>
                </c:pt>
                <c:pt idx="336">
                  <c:v>41</c:v>
                </c:pt>
                <c:pt idx="337">
                  <c:v>41</c:v>
                </c:pt>
                <c:pt idx="338">
                  <c:v>41</c:v>
                </c:pt>
                <c:pt idx="339">
                  <c:v>41</c:v>
                </c:pt>
                <c:pt idx="340">
                  <c:v>41</c:v>
                </c:pt>
                <c:pt idx="341">
                  <c:v>41</c:v>
                </c:pt>
                <c:pt idx="342">
                  <c:v>42</c:v>
                </c:pt>
                <c:pt idx="343">
                  <c:v>43</c:v>
                </c:pt>
                <c:pt idx="344">
                  <c:v>43</c:v>
                </c:pt>
                <c:pt idx="345">
                  <c:v>43</c:v>
                </c:pt>
                <c:pt idx="346">
                  <c:v>43</c:v>
                </c:pt>
                <c:pt idx="347">
                  <c:v>43</c:v>
                </c:pt>
                <c:pt idx="348">
                  <c:v>43</c:v>
                </c:pt>
                <c:pt idx="349">
                  <c:v>43</c:v>
                </c:pt>
                <c:pt idx="350">
                  <c:v>43</c:v>
                </c:pt>
                <c:pt idx="351">
                  <c:v>43</c:v>
                </c:pt>
                <c:pt idx="352">
                  <c:v>43</c:v>
                </c:pt>
                <c:pt idx="353">
                  <c:v>43</c:v>
                </c:pt>
                <c:pt idx="354">
                  <c:v>43</c:v>
                </c:pt>
                <c:pt idx="355">
                  <c:v>43</c:v>
                </c:pt>
                <c:pt idx="356">
                  <c:v>43</c:v>
                </c:pt>
                <c:pt idx="357">
                  <c:v>43</c:v>
                </c:pt>
                <c:pt idx="358">
                  <c:v>43</c:v>
                </c:pt>
                <c:pt idx="359">
                  <c:v>43</c:v>
                </c:pt>
                <c:pt idx="360">
                  <c:v>43</c:v>
                </c:pt>
                <c:pt idx="361">
                  <c:v>43</c:v>
                </c:pt>
                <c:pt idx="362">
                  <c:v>43</c:v>
                </c:pt>
                <c:pt idx="363">
                  <c:v>43</c:v>
                </c:pt>
                <c:pt idx="364">
                  <c:v>43</c:v>
                </c:pt>
                <c:pt idx="365">
                  <c:v>43</c:v>
                </c:pt>
                <c:pt idx="366">
                  <c:v>43</c:v>
                </c:pt>
                <c:pt idx="367">
                  <c:v>43</c:v>
                </c:pt>
                <c:pt idx="368">
                  <c:v>43</c:v>
                </c:pt>
                <c:pt idx="369">
                  <c:v>43</c:v>
                </c:pt>
                <c:pt idx="370">
                  <c:v>43</c:v>
                </c:pt>
                <c:pt idx="371">
                  <c:v>43</c:v>
                </c:pt>
                <c:pt idx="372">
                  <c:v>44</c:v>
                </c:pt>
                <c:pt idx="373">
                  <c:v>45</c:v>
                </c:pt>
                <c:pt idx="374">
                  <c:v>45</c:v>
                </c:pt>
                <c:pt idx="375">
                  <c:v>45</c:v>
                </c:pt>
                <c:pt idx="376">
                  <c:v>45</c:v>
                </c:pt>
                <c:pt idx="377">
                  <c:v>45</c:v>
                </c:pt>
                <c:pt idx="378">
                  <c:v>45</c:v>
                </c:pt>
                <c:pt idx="379">
                  <c:v>45</c:v>
                </c:pt>
                <c:pt idx="380">
                  <c:v>45</c:v>
                </c:pt>
                <c:pt idx="381">
                  <c:v>45</c:v>
                </c:pt>
                <c:pt idx="382">
                  <c:v>45</c:v>
                </c:pt>
                <c:pt idx="383">
                  <c:v>45</c:v>
                </c:pt>
                <c:pt idx="384">
                  <c:v>45</c:v>
                </c:pt>
                <c:pt idx="385">
                  <c:v>45</c:v>
                </c:pt>
                <c:pt idx="386">
                  <c:v>45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45</c:v>
                </c:pt>
                <c:pt idx="391">
                  <c:v>45</c:v>
                </c:pt>
                <c:pt idx="392">
                  <c:v>45</c:v>
                </c:pt>
                <c:pt idx="393">
                  <c:v>45</c:v>
                </c:pt>
                <c:pt idx="394">
                  <c:v>45</c:v>
                </c:pt>
                <c:pt idx="395">
                  <c:v>45</c:v>
                </c:pt>
                <c:pt idx="396">
                  <c:v>45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46</c:v>
                </c:pt>
                <c:pt idx="403">
                  <c:v>47</c:v>
                </c:pt>
                <c:pt idx="404">
                  <c:v>48</c:v>
                </c:pt>
                <c:pt idx="405">
                  <c:v>49</c:v>
                </c:pt>
                <c:pt idx="406">
                  <c:v>50</c:v>
                </c:pt>
                <c:pt idx="407">
                  <c:v>51</c:v>
                </c:pt>
                <c:pt idx="408">
                  <c:v>52</c:v>
                </c:pt>
                <c:pt idx="409">
                  <c:v>53</c:v>
                </c:pt>
                <c:pt idx="410">
                  <c:v>54</c:v>
                </c:pt>
                <c:pt idx="411">
                  <c:v>55</c:v>
                </c:pt>
                <c:pt idx="412">
                  <c:v>56</c:v>
                </c:pt>
                <c:pt idx="413">
                  <c:v>57</c:v>
                </c:pt>
                <c:pt idx="414">
                  <c:v>58</c:v>
                </c:pt>
                <c:pt idx="415">
                  <c:v>58</c:v>
                </c:pt>
                <c:pt idx="416">
                  <c:v>58</c:v>
                </c:pt>
                <c:pt idx="417">
                  <c:v>58</c:v>
                </c:pt>
                <c:pt idx="418">
                  <c:v>58</c:v>
                </c:pt>
                <c:pt idx="419">
                  <c:v>58</c:v>
                </c:pt>
                <c:pt idx="420">
                  <c:v>58</c:v>
                </c:pt>
                <c:pt idx="421">
                  <c:v>58</c:v>
                </c:pt>
                <c:pt idx="422">
                  <c:v>58</c:v>
                </c:pt>
                <c:pt idx="423">
                  <c:v>58</c:v>
                </c:pt>
                <c:pt idx="424">
                  <c:v>58</c:v>
                </c:pt>
                <c:pt idx="425">
                  <c:v>58</c:v>
                </c:pt>
                <c:pt idx="426">
                  <c:v>58</c:v>
                </c:pt>
                <c:pt idx="427">
                  <c:v>58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58</c:v>
                </c:pt>
                <c:pt idx="432">
                  <c:v>59</c:v>
                </c:pt>
                <c:pt idx="433">
                  <c:v>60</c:v>
                </c:pt>
                <c:pt idx="434">
                  <c:v>61</c:v>
                </c:pt>
                <c:pt idx="435">
                  <c:v>62</c:v>
                </c:pt>
                <c:pt idx="436">
                  <c:v>63</c:v>
                </c:pt>
                <c:pt idx="437">
                  <c:v>64</c:v>
                </c:pt>
                <c:pt idx="438">
                  <c:v>37</c:v>
                </c:pt>
                <c:pt idx="439">
                  <c:v>37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37</c:v>
                </c:pt>
                <c:pt idx="446">
                  <c:v>37</c:v>
                </c:pt>
                <c:pt idx="447">
                  <c:v>37</c:v>
                </c:pt>
                <c:pt idx="448">
                  <c:v>37</c:v>
                </c:pt>
                <c:pt idx="449">
                  <c:v>37</c:v>
                </c:pt>
                <c:pt idx="450">
                  <c:v>37</c:v>
                </c:pt>
                <c:pt idx="451">
                  <c:v>37</c:v>
                </c:pt>
                <c:pt idx="452">
                  <c:v>37</c:v>
                </c:pt>
                <c:pt idx="453">
                  <c:v>37</c:v>
                </c:pt>
                <c:pt idx="454">
                  <c:v>37</c:v>
                </c:pt>
                <c:pt idx="455">
                  <c:v>37</c:v>
                </c:pt>
                <c:pt idx="456">
                  <c:v>37</c:v>
                </c:pt>
                <c:pt idx="457">
                  <c:v>37</c:v>
                </c:pt>
                <c:pt idx="458">
                  <c:v>37</c:v>
                </c:pt>
                <c:pt idx="459">
                  <c:v>37</c:v>
                </c:pt>
                <c:pt idx="460">
                  <c:v>37</c:v>
                </c:pt>
                <c:pt idx="461">
                  <c:v>37</c:v>
                </c:pt>
                <c:pt idx="462">
                  <c:v>38</c:v>
                </c:pt>
                <c:pt idx="463">
                  <c:v>39</c:v>
                </c:pt>
                <c:pt idx="464">
                  <c:v>39</c:v>
                </c:pt>
                <c:pt idx="465">
                  <c:v>39</c:v>
                </c:pt>
                <c:pt idx="466">
                  <c:v>39</c:v>
                </c:pt>
                <c:pt idx="467">
                  <c:v>39</c:v>
                </c:pt>
                <c:pt idx="468">
                  <c:v>39</c:v>
                </c:pt>
                <c:pt idx="469">
                  <c:v>39</c:v>
                </c:pt>
                <c:pt idx="470">
                  <c:v>39</c:v>
                </c:pt>
                <c:pt idx="471">
                  <c:v>39</c:v>
                </c:pt>
                <c:pt idx="472">
                  <c:v>39</c:v>
                </c:pt>
                <c:pt idx="473">
                  <c:v>39</c:v>
                </c:pt>
                <c:pt idx="474">
                  <c:v>39</c:v>
                </c:pt>
                <c:pt idx="475">
                  <c:v>39</c:v>
                </c:pt>
                <c:pt idx="476">
                  <c:v>39</c:v>
                </c:pt>
                <c:pt idx="477">
                  <c:v>39</c:v>
                </c:pt>
                <c:pt idx="478">
                  <c:v>39</c:v>
                </c:pt>
                <c:pt idx="479">
                  <c:v>39</c:v>
                </c:pt>
                <c:pt idx="480">
                  <c:v>39</c:v>
                </c:pt>
                <c:pt idx="481">
                  <c:v>39</c:v>
                </c:pt>
                <c:pt idx="482">
                  <c:v>39</c:v>
                </c:pt>
                <c:pt idx="483">
                  <c:v>39</c:v>
                </c:pt>
                <c:pt idx="484">
                  <c:v>39</c:v>
                </c:pt>
                <c:pt idx="485">
                  <c:v>39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39</c:v>
                </c:pt>
                <c:pt idx="491">
                  <c:v>39</c:v>
                </c:pt>
                <c:pt idx="492">
                  <c:v>40</c:v>
                </c:pt>
                <c:pt idx="493">
                  <c:v>41</c:v>
                </c:pt>
                <c:pt idx="494">
                  <c:v>41</c:v>
                </c:pt>
                <c:pt idx="495">
                  <c:v>41</c:v>
                </c:pt>
                <c:pt idx="496">
                  <c:v>41</c:v>
                </c:pt>
                <c:pt idx="497">
                  <c:v>41</c:v>
                </c:pt>
                <c:pt idx="498">
                  <c:v>41</c:v>
                </c:pt>
                <c:pt idx="499">
                  <c:v>41</c:v>
                </c:pt>
                <c:pt idx="500">
                  <c:v>41</c:v>
                </c:pt>
                <c:pt idx="501">
                  <c:v>41</c:v>
                </c:pt>
                <c:pt idx="502">
                  <c:v>41</c:v>
                </c:pt>
                <c:pt idx="503">
                  <c:v>41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41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42</c:v>
                </c:pt>
                <c:pt idx="523">
                  <c:v>43</c:v>
                </c:pt>
                <c:pt idx="524">
                  <c:v>43</c:v>
                </c:pt>
                <c:pt idx="525">
                  <c:v>43</c:v>
                </c:pt>
                <c:pt idx="526">
                  <c:v>43</c:v>
                </c:pt>
                <c:pt idx="527">
                  <c:v>43</c:v>
                </c:pt>
                <c:pt idx="528">
                  <c:v>43</c:v>
                </c:pt>
                <c:pt idx="529">
                  <c:v>43</c:v>
                </c:pt>
                <c:pt idx="530">
                  <c:v>43</c:v>
                </c:pt>
                <c:pt idx="531">
                  <c:v>43</c:v>
                </c:pt>
                <c:pt idx="532">
                  <c:v>43</c:v>
                </c:pt>
                <c:pt idx="533">
                  <c:v>43</c:v>
                </c:pt>
                <c:pt idx="534">
                  <c:v>43</c:v>
                </c:pt>
                <c:pt idx="535">
                  <c:v>43</c:v>
                </c:pt>
                <c:pt idx="536">
                  <c:v>43</c:v>
                </c:pt>
                <c:pt idx="537">
                  <c:v>43</c:v>
                </c:pt>
                <c:pt idx="538">
                  <c:v>43</c:v>
                </c:pt>
                <c:pt idx="539">
                  <c:v>43</c:v>
                </c:pt>
                <c:pt idx="540">
                  <c:v>43</c:v>
                </c:pt>
                <c:pt idx="541">
                  <c:v>43</c:v>
                </c:pt>
                <c:pt idx="542">
                  <c:v>43</c:v>
                </c:pt>
                <c:pt idx="543">
                  <c:v>43</c:v>
                </c:pt>
                <c:pt idx="544">
                  <c:v>43</c:v>
                </c:pt>
                <c:pt idx="545">
                  <c:v>43</c:v>
                </c:pt>
                <c:pt idx="546">
                  <c:v>43</c:v>
                </c:pt>
                <c:pt idx="547">
                  <c:v>43</c:v>
                </c:pt>
                <c:pt idx="548">
                  <c:v>43</c:v>
                </c:pt>
                <c:pt idx="549">
                  <c:v>43</c:v>
                </c:pt>
                <c:pt idx="550">
                  <c:v>43</c:v>
                </c:pt>
                <c:pt idx="551">
                  <c:v>43</c:v>
                </c:pt>
                <c:pt idx="552">
                  <c:v>44</c:v>
                </c:pt>
                <c:pt idx="553">
                  <c:v>45</c:v>
                </c:pt>
                <c:pt idx="554">
                  <c:v>45</c:v>
                </c:pt>
                <c:pt idx="555">
                  <c:v>45</c:v>
                </c:pt>
                <c:pt idx="556">
                  <c:v>45</c:v>
                </c:pt>
                <c:pt idx="557">
                  <c:v>45</c:v>
                </c:pt>
                <c:pt idx="558">
                  <c:v>45</c:v>
                </c:pt>
                <c:pt idx="559">
                  <c:v>45</c:v>
                </c:pt>
                <c:pt idx="560">
                  <c:v>45</c:v>
                </c:pt>
                <c:pt idx="561">
                  <c:v>45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</c:v>
                </c:pt>
                <c:pt idx="567">
                  <c:v>45</c:v>
                </c:pt>
                <c:pt idx="568">
                  <c:v>45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45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46</c:v>
                </c:pt>
                <c:pt idx="583">
                  <c:v>47</c:v>
                </c:pt>
                <c:pt idx="584">
                  <c:v>48</c:v>
                </c:pt>
                <c:pt idx="585">
                  <c:v>49</c:v>
                </c:pt>
                <c:pt idx="586">
                  <c:v>50</c:v>
                </c:pt>
                <c:pt idx="587">
                  <c:v>51</c:v>
                </c:pt>
                <c:pt idx="588">
                  <c:v>52</c:v>
                </c:pt>
                <c:pt idx="589">
                  <c:v>53</c:v>
                </c:pt>
                <c:pt idx="590">
                  <c:v>54</c:v>
                </c:pt>
                <c:pt idx="591">
                  <c:v>55</c:v>
                </c:pt>
                <c:pt idx="592">
                  <c:v>56</c:v>
                </c:pt>
                <c:pt idx="593">
                  <c:v>57</c:v>
                </c:pt>
                <c:pt idx="594">
                  <c:v>58</c:v>
                </c:pt>
                <c:pt idx="595">
                  <c:v>58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58</c:v>
                </c:pt>
                <c:pt idx="602">
                  <c:v>58</c:v>
                </c:pt>
                <c:pt idx="603">
                  <c:v>58</c:v>
                </c:pt>
                <c:pt idx="604">
                  <c:v>58</c:v>
                </c:pt>
                <c:pt idx="605">
                  <c:v>58</c:v>
                </c:pt>
                <c:pt idx="606">
                  <c:v>58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58</c:v>
                </c:pt>
                <c:pt idx="611">
                  <c:v>58</c:v>
                </c:pt>
                <c:pt idx="612">
                  <c:v>59</c:v>
                </c:pt>
                <c:pt idx="613">
                  <c:v>60</c:v>
                </c:pt>
                <c:pt idx="614">
                  <c:v>61</c:v>
                </c:pt>
                <c:pt idx="615">
                  <c:v>62</c:v>
                </c:pt>
                <c:pt idx="616">
                  <c:v>63</c:v>
                </c:pt>
                <c:pt idx="617">
                  <c:v>64</c:v>
                </c:pt>
                <c:pt idx="618">
                  <c:v>37</c:v>
                </c:pt>
                <c:pt idx="619">
                  <c:v>37</c:v>
                </c:pt>
                <c:pt idx="620">
                  <c:v>37</c:v>
                </c:pt>
                <c:pt idx="621">
                  <c:v>37</c:v>
                </c:pt>
                <c:pt idx="622">
                  <c:v>37</c:v>
                </c:pt>
                <c:pt idx="623">
                  <c:v>37</c:v>
                </c:pt>
                <c:pt idx="624">
                  <c:v>37</c:v>
                </c:pt>
                <c:pt idx="625">
                  <c:v>37</c:v>
                </c:pt>
                <c:pt idx="626">
                  <c:v>37</c:v>
                </c:pt>
                <c:pt idx="627">
                  <c:v>37</c:v>
                </c:pt>
                <c:pt idx="628">
                  <c:v>37</c:v>
                </c:pt>
                <c:pt idx="629">
                  <c:v>37</c:v>
                </c:pt>
                <c:pt idx="630">
                  <c:v>37</c:v>
                </c:pt>
                <c:pt idx="631">
                  <c:v>37</c:v>
                </c:pt>
                <c:pt idx="632">
                  <c:v>37</c:v>
                </c:pt>
                <c:pt idx="633">
                  <c:v>37</c:v>
                </c:pt>
                <c:pt idx="634">
                  <c:v>37</c:v>
                </c:pt>
                <c:pt idx="635">
                  <c:v>37</c:v>
                </c:pt>
                <c:pt idx="636">
                  <c:v>37</c:v>
                </c:pt>
                <c:pt idx="637">
                  <c:v>37</c:v>
                </c:pt>
                <c:pt idx="638">
                  <c:v>37</c:v>
                </c:pt>
                <c:pt idx="639">
                  <c:v>37</c:v>
                </c:pt>
                <c:pt idx="640">
                  <c:v>37</c:v>
                </c:pt>
                <c:pt idx="641">
                  <c:v>37</c:v>
                </c:pt>
                <c:pt idx="642">
                  <c:v>38</c:v>
                </c:pt>
                <c:pt idx="643">
                  <c:v>39</c:v>
                </c:pt>
                <c:pt idx="644">
                  <c:v>39</c:v>
                </c:pt>
                <c:pt idx="645">
                  <c:v>39</c:v>
                </c:pt>
                <c:pt idx="646">
                  <c:v>39</c:v>
                </c:pt>
                <c:pt idx="647">
                  <c:v>39</c:v>
                </c:pt>
                <c:pt idx="648">
                  <c:v>39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39</c:v>
                </c:pt>
                <c:pt idx="653">
                  <c:v>39</c:v>
                </c:pt>
                <c:pt idx="654">
                  <c:v>39</c:v>
                </c:pt>
                <c:pt idx="655">
                  <c:v>39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39</c:v>
                </c:pt>
                <c:pt idx="660">
                  <c:v>39</c:v>
                </c:pt>
                <c:pt idx="661">
                  <c:v>39</c:v>
                </c:pt>
                <c:pt idx="662">
                  <c:v>39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39</c:v>
                </c:pt>
                <c:pt idx="668">
                  <c:v>39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40</c:v>
                </c:pt>
                <c:pt idx="673">
                  <c:v>41</c:v>
                </c:pt>
                <c:pt idx="674">
                  <c:v>41</c:v>
                </c:pt>
                <c:pt idx="675">
                  <c:v>41</c:v>
                </c:pt>
                <c:pt idx="676">
                  <c:v>41</c:v>
                </c:pt>
                <c:pt idx="677">
                  <c:v>41</c:v>
                </c:pt>
                <c:pt idx="678">
                  <c:v>41</c:v>
                </c:pt>
                <c:pt idx="679">
                  <c:v>41</c:v>
                </c:pt>
                <c:pt idx="680">
                  <c:v>41</c:v>
                </c:pt>
                <c:pt idx="681">
                  <c:v>41</c:v>
                </c:pt>
                <c:pt idx="682">
                  <c:v>41</c:v>
                </c:pt>
                <c:pt idx="683">
                  <c:v>41</c:v>
                </c:pt>
                <c:pt idx="684">
                  <c:v>41</c:v>
                </c:pt>
                <c:pt idx="685">
                  <c:v>41</c:v>
                </c:pt>
                <c:pt idx="686">
                  <c:v>41</c:v>
                </c:pt>
                <c:pt idx="687">
                  <c:v>41</c:v>
                </c:pt>
                <c:pt idx="688">
                  <c:v>41</c:v>
                </c:pt>
                <c:pt idx="689">
                  <c:v>41</c:v>
                </c:pt>
                <c:pt idx="690">
                  <c:v>41</c:v>
                </c:pt>
                <c:pt idx="691">
                  <c:v>41</c:v>
                </c:pt>
                <c:pt idx="692">
                  <c:v>41</c:v>
                </c:pt>
                <c:pt idx="693">
                  <c:v>41</c:v>
                </c:pt>
                <c:pt idx="694">
                  <c:v>41</c:v>
                </c:pt>
                <c:pt idx="695">
                  <c:v>41</c:v>
                </c:pt>
                <c:pt idx="696">
                  <c:v>41</c:v>
                </c:pt>
                <c:pt idx="697">
                  <c:v>41</c:v>
                </c:pt>
                <c:pt idx="698">
                  <c:v>41</c:v>
                </c:pt>
                <c:pt idx="699">
                  <c:v>41</c:v>
                </c:pt>
                <c:pt idx="700">
                  <c:v>41</c:v>
                </c:pt>
                <c:pt idx="701">
                  <c:v>41</c:v>
                </c:pt>
                <c:pt idx="702">
                  <c:v>42</c:v>
                </c:pt>
                <c:pt idx="703">
                  <c:v>43</c:v>
                </c:pt>
                <c:pt idx="704">
                  <c:v>43</c:v>
                </c:pt>
                <c:pt idx="705">
                  <c:v>43</c:v>
                </c:pt>
                <c:pt idx="706">
                  <c:v>43</c:v>
                </c:pt>
                <c:pt idx="707">
                  <c:v>43</c:v>
                </c:pt>
                <c:pt idx="708">
                  <c:v>43</c:v>
                </c:pt>
                <c:pt idx="709">
                  <c:v>43</c:v>
                </c:pt>
                <c:pt idx="710">
                  <c:v>43</c:v>
                </c:pt>
                <c:pt idx="711">
                  <c:v>43</c:v>
                </c:pt>
                <c:pt idx="712">
                  <c:v>43</c:v>
                </c:pt>
                <c:pt idx="713">
                  <c:v>43</c:v>
                </c:pt>
                <c:pt idx="714">
                  <c:v>43</c:v>
                </c:pt>
                <c:pt idx="715">
                  <c:v>43</c:v>
                </c:pt>
                <c:pt idx="716">
                  <c:v>43</c:v>
                </c:pt>
                <c:pt idx="717">
                  <c:v>43</c:v>
                </c:pt>
                <c:pt idx="718">
                  <c:v>43</c:v>
                </c:pt>
                <c:pt idx="719">
                  <c:v>43</c:v>
                </c:pt>
                <c:pt idx="720">
                  <c:v>43</c:v>
                </c:pt>
                <c:pt idx="721">
                  <c:v>43</c:v>
                </c:pt>
                <c:pt idx="722">
                  <c:v>43</c:v>
                </c:pt>
                <c:pt idx="723">
                  <c:v>43</c:v>
                </c:pt>
                <c:pt idx="724">
                  <c:v>43</c:v>
                </c:pt>
                <c:pt idx="725">
                  <c:v>43</c:v>
                </c:pt>
                <c:pt idx="726">
                  <c:v>43</c:v>
                </c:pt>
                <c:pt idx="727">
                  <c:v>43</c:v>
                </c:pt>
                <c:pt idx="728">
                  <c:v>43</c:v>
                </c:pt>
                <c:pt idx="729">
                  <c:v>43</c:v>
                </c:pt>
                <c:pt idx="730">
                  <c:v>43</c:v>
                </c:pt>
                <c:pt idx="731">
                  <c:v>43</c:v>
                </c:pt>
                <c:pt idx="732">
                  <c:v>44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</c:v>
                </c:pt>
              </c:numCache>
            </c:numRef>
          </c:val>
        </c:ser>
        <c:marker val="1"/>
        <c:axId val="103085184"/>
        <c:axId val="103086720"/>
      </c:lineChart>
      <c:catAx>
        <c:axId val="103085184"/>
        <c:scaling>
          <c:orientation val="minMax"/>
        </c:scaling>
        <c:axPos val="b"/>
        <c:tickLblPos val="nextTo"/>
        <c:crossAx val="103086720"/>
        <c:crosses val="autoZero"/>
        <c:auto val="1"/>
        <c:lblAlgn val="ctr"/>
        <c:lblOffset val="100"/>
      </c:catAx>
      <c:valAx>
        <c:axId val="103086720"/>
        <c:scaling>
          <c:orientation val="minMax"/>
        </c:scaling>
        <c:axPos val="l"/>
        <c:majorGridlines/>
        <c:numFmt formatCode="General" sourceLinked="1"/>
        <c:tickLblPos val="nextTo"/>
        <c:crossAx val="1030851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title/>
    <c:plotArea>
      <c:layout/>
      <c:lineChart>
        <c:grouping val="standard"/>
        <c:ser>
          <c:idx val="0"/>
          <c:order val="0"/>
          <c:tx>
            <c:v>L0A11: Live Cells Count</c:v>
          </c:tx>
          <c:val>
            <c:numRef>
              <c:f>'T2v8-L0A11'!$H$4:$H$750</c:f>
              <c:numCache>
                <c:formatCode>General</c:formatCode>
                <c:ptCount val="747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89</c:v>
                </c:pt>
                <c:pt idx="7">
                  <c:v>117</c:v>
                </c:pt>
                <c:pt idx="8">
                  <c:v>129</c:v>
                </c:pt>
                <c:pt idx="9">
                  <c:v>141</c:v>
                </c:pt>
                <c:pt idx="10">
                  <c:v>173</c:v>
                </c:pt>
                <c:pt idx="11">
                  <c:v>197</c:v>
                </c:pt>
                <c:pt idx="12">
                  <c:v>141</c:v>
                </c:pt>
                <c:pt idx="13">
                  <c:v>109</c:v>
                </c:pt>
                <c:pt idx="14">
                  <c:v>145</c:v>
                </c:pt>
                <c:pt idx="15">
                  <c:v>193</c:v>
                </c:pt>
                <c:pt idx="16">
                  <c:v>241</c:v>
                </c:pt>
                <c:pt idx="17">
                  <c:v>289</c:v>
                </c:pt>
                <c:pt idx="18">
                  <c:v>317</c:v>
                </c:pt>
                <c:pt idx="19">
                  <c:v>353</c:v>
                </c:pt>
                <c:pt idx="20">
                  <c:v>373</c:v>
                </c:pt>
                <c:pt idx="21">
                  <c:v>373</c:v>
                </c:pt>
                <c:pt idx="22">
                  <c:v>373</c:v>
                </c:pt>
                <c:pt idx="23">
                  <c:v>373</c:v>
                </c:pt>
                <c:pt idx="24">
                  <c:v>373</c:v>
                </c:pt>
                <c:pt idx="25">
                  <c:v>373</c:v>
                </c:pt>
                <c:pt idx="26">
                  <c:v>373</c:v>
                </c:pt>
                <c:pt idx="27">
                  <c:v>373</c:v>
                </c:pt>
                <c:pt idx="28">
                  <c:v>373</c:v>
                </c:pt>
                <c:pt idx="29">
                  <c:v>373</c:v>
                </c:pt>
                <c:pt idx="30">
                  <c:v>373</c:v>
                </c:pt>
                <c:pt idx="31">
                  <c:v>373</c:v>
                </c:pt>
                <c:pt idx="32">
                  <c:v>373</c:v>
                </c:pt>
                <c:pt idx="33">
                  <c:v>373</c:v>
                </c:pt>
                <c:pt idx="34">
                  <c:v>373</c:v>
                </c:pt>
                <c:pt idx="35">
                  <c:v>373</c:v>
                </c:pt>
                <c:pt idx="36">
                  <c:v>373</c:v>
                </c:pt>
                <c:pt idx="37">
                  <c:v>373</c:v>
                </c:pt>
                <c:pt idx="38">
                  <c:v>373</c:v>
                </c:pt>
                <c:pt idx="39">
                  <c:v>373</c:v>
                </c:pt>
                <c:pt idx="40">
                  <c:v>373</c:v>
                </c:pt>
                <c:pt idx="41">
                  <c:v>373</c:v>
                </c:pt>
                <c:pt idx="42">
                  <c:v>333</c:v>
                </c:pt>
                <c:pt idx="43">
                  <c:v>301</c:v>
                </c:pt>
                <c:pt idx="44">
                  <c:v>337</c:v>
                </c:pt>
                <c:pt idx="45">
                  <c:v>345</c:v>
                </c:pt>
                <c:pt idx="46">
                  <c:v>353</c:v>
                </c:pt>
                <c:pt idx="47">
                  <c:v>369</c:v>
                </c:pt>
                <c:pt idx="48">
                  <c:v>385</c:v>
                </c:pt>
                <c:pt idx="49">
                  <c:v>401</c:v>
                </c:pt>
                <c:pt idx="50">
                  <c:v>405</c:v>
                </c:pt>
                <c:pt idx="51">
                  <c:v>405</c:v>
                </c:pt>
                <c:pt idx="52">
                  <c:v>405</c:v>
                </c:pt>
                <c:pt idx="53">
                  <c:v>405</c:v>
                </c:pt>
                <c:pt idx="54">
                  <c:v>405</c:v>
                </c:pt>
                <c:pt idx="55">
                  <c:v>405</c:v>
                </c:pt>
                <c:pt idx="56">
                  <c:v>405</c:v>
                </c:pt>
                <c:pt idx="57">
                  <c:v>405</c:v>
                </c:pt>
                <c:pt idx="58">
                  <c:v>405</c:v>
                </c:pt>
                <c:pt idx="59">
                  <c:v>405</c:v>
                </c:pt>
                <c:pt idx="60">
                  <c:v>405</c:v>
                </c:pt>
                <c:pt idx="61">
                  <c:v>405</c:v>
                </c:pt>
                <c:pt idx="62">
                  <c:v>405</c:v>
                </c:pt>
                <c:pt idx="63">
                  <c:v>405</c:v>
                </c:pt>
                <c:pt idx="64">
                  <c:v>405</c:v>
                </c:pt>
                <c:pt idx="65">
                  <c:v>405</c:v>
                </c:pt>
                <c:pt idx="66">
                  <c:v>405</c:v>
                </c:pt>
                <c:pt idx="67">
                  <c:v>405</c:v>
                </c:pt>
                <c:pt idx="68">
                  <c:v>405</c:v>
                </c:pt>
                <c:pt idx="69">
                  <c:v>405</c:v>
                </c:pt>
                <c:pt idx="70">
                  <c:v>405</c:v>
                </c:pt>
                <c:pt idx="71">
                  <c:v>405</c:v>
                </c:pt>
                <c:pt idx="72">
                  <c:v>365</c:v>
                </c:pt>
                <c:pt idx="73">
                  <c:v>341</c:v>
                </c:pt>
                <c:pt idx="74">
                  <c:v>373</c:v>
                </c:pt>
                <c:pt idx="75">
                  <c:v>401</c:v>
                </c:pt>
                <c:pt idx="76">
                  <c:v>421</c:v>
                </c:pt>
                <c:pt idx="77">
                  <c:v>433</c:v>
                </c:pt>
                <c:pt idx="78">
                  <c:v>437</c:v>
                </c:pt>
                <c:pt idx="79">
                  <c:v>437</c:v>
                </c:pt>
                <c:pt idx="80">
                  <c:v>437</c:v>
                </c:pt>
                <c:pt idx="81">
                  <c:v>437</c:v>
                </c:pt>
                <c:pt idx="82">
                  <c:v>437</c:v>
                </c:pt>
                <c:pt idx="83">
                  <c:v>437</c:v>
                </c:pt>
                <c:pt idx="84">
                  <c:v>437</c:v>
                </c:pt>
                <c:pt idx="85">
                  <c:v>437</c:v>
                </c:pt>
                <c:pt idx="86">
                  <c:v>437</c:v>
                </c:pt>
                <c:pt idx="87">
                  <c:v>437</c:v>
                </c:pt>
                <c:pt idx="88">
                  <c:v>437</c:v>
                </c:pt>
                <c:pt idx="89">
                  <c:v>437</c:v>
                </c:pt>
                <c:pt idx="90">
                  <c:v>437</c:v>
                </c:pt>
                <c:pt idx="91">
                  <c:v>437</c:v>
                </c:pt>
                <c:pt idx="92">
                  <c:v>437</c:v>
                </c:pt>
                <c:pt idx="93">
                  <c:v>437</c:v>
                </c:pt>
                <c:pt idx="94">
                  <c:v>437</c:v>
                </c:pt>
                <c:pt idx="95">
                  <c:v>437</c:v>
                </c:pt>
                <c:pt idx="96">
                  <c:v>437</c:v>
                </c:pt>
                <c:pt idx="97">
                  <c:v>437</c:v>
                </c:pt>
                <c:pt idx="98">
                  <c:v>437</c:v>
                </c:pt>
                <c:pt idx="99">
                  <c:v>437</c:v>
                </c:pt>
                <c:pt idx="100">
                  <c:v>437</c:v>
                </c:pt>
                <c:pt idx="101">
                  <c:v>437</c:v>
                </c:pt>
                <c:pt idx="102">
                  <c:v>429</c:v>
                </c:pt>
                <c:pt idx="103">
                  <c:v>417</c:v>
                </c:pt>
                <c:pt idx="104">
                  <c:v>417</c:v>
                </c:pt>
                <c:pt idx="105">
                  <c:v>417</c:v>
                </c:pt>
                <c:pt idx="106">
                  <c:v>417</c:v>
                </c:pt>
                <c:pt idx="107">
                  <c:v>417</c:v>
                </c:pt>
                <c:pt idx="108">
                  <c:v>417</c:v>
                </c:pt>
                <c:pt idx="109">
                  <c:v>417</c:v>
                </c:pt>
                <c:pt idx="110">
                  <c:v>417</c:v>
                </c:pt>
                <c:pt idx="111">
                  <c:v>417</c:v>
                </c:pt>
                <c:pt idx="112">
                  <c:v>417</c:v>
                </c:pt>
                <c:pt idx="113">
                  <c:v>417</c:v>
                </c:pt>
                <c:pt idx="114">
                  <c:v>417</c:v>
                </c:pt>
                <c:pt idx="115">
                  <c:v>417</c:v>
                </c:pt>
                <c:pt idx="116">
                  <c:v>417</c:v>
                </c:pt>
                <c:pt idx="117">
                  <c:v>417</c:v>
                </c:pt>
                <c:pt idx="118">
                  <c:v>417</c:v>
                </c:pt>
                <c:pt idx="119">
                  <c:v>417</c:v>
                </c:pt>
                <c:pt idx="120">
                  <c:v>417</c:v>
                </c:pt>
                <c:pt idx="121">
                  <c:v>417</c:v>
                </c:pt>
                <c:pt idx="122">
                  <c:v>417</c:v>
                </c:pt>
                <c:pt idx="123">
                  <c:v>417</c:v>
                </c:pt>
                <c:pt idx="124">
                  <c:v>417</c:v>
                </c:pt>
                <c:pt idx="125">
                  <c:v>417</c:v>
                </c:pt>
                <c:pt idx="126">
                  <c:v>417</c:v>
                </c:pt>
                <c:pt idx="127">
                  <c:v>417</c:v>
                </c:pt>
                <c:pt idx="128">
                  <c:v>417</c:v>
                </c:pt>
                <c:pt idx="129">
                  <c:v>417</c:v>
                </c:pt>
                <c:pt idx="130">
                  <c:v>417</c:v>
                </c:pt>
                <c:pt idx="131">
                  <c:v>417</c:v>
                </c:pt>
                <c:pt idx="132">
                  <c:v>401</c:v>
                </c:pt>
                <c:pt idx="133">
                  <c:v>381</c:v>
                </c:pt>
                <c:pt idx="134">
                  <c:v>381</c:v>
                </c:pt>
                <c:pt idx="135">
                  <c:v>381</c:v>
                </c:pt>
                <c:pt idx="136">
                  <c:v>381</c:v>
                </c:pt>
                <c:pt idx="137">
                  <c:v>381</c:v>
                </c:pt>
                <c:pt idx="138">
                  <c:v>381</c:v>
                </c:pt>
                <c:pt idx="139">
                  <c:v>381</c:v>
                </c:pt>
                <c:pt idx="140">
                  <c:v>381</c:v>
                </c:pt>
                <c:pt idx="141">
                  <c:v>381</c:v>
                </c:pt>
                <c:pt idx="142">
                  <c:v>381</c:v>
                </c:pt>
                <c:pt idx="143">
                  <c:v>381</c:v>
                </c:pt>
                <c:pt idx="144">
                  <c:v>381</c:v>
                </c:pt>
                <c:pt idx="145">
                  <c:v>381</c:v>
                </c:pt>
                <c:pt idx="146">
                  <c:v>381</c:v>
                </c:pt>
                <c:pt idx="147">
                  <c:v>381</c:v>
                </c:pt>
                <c:pt idx="148">
                  <c:v>381</c:v>
                </c:pt>
                <c:pt idx="149">
                  <c:v>381</c:v>
                </c:pt>
                <c:pt idx="150">
                  <c:v>381</c:v>
                </c:pt>
                <c:pt idx="151">
                  <c:v>381</c:v>
                </c:pt>
                <c:pt idx="152">
                  <c:v>381</c:v>
                </c:pt>
                <c:pt idx="153">
                  <c:v>381</c:v>
                </c:pt>
                <c:pt idx="154">
                  <c:v>381</c:v>
                </c:pt>
                <c:pt idx="155">
                  <c:v>381</c:v>
                </c:pt>
                <c:pt idx="156">
                  <c:v>381</c:v>
                </c:pt>
                <c:pt idx="157">
                  <c:v>381</c:v>
                </c:pt>
                <c:pt idx="158">
                  <c:v>381</c:v>
                </c:pt>
                <c:pt idx="159">
                  <c:v>381</c:v>
                </c:pt>
                <c:pt idx="160">
                  <c:v>381</c:v>
                </c:pt>
                <c:pt idx="161">
                  <c:v>381</c:v>
                </c:pt>
                <c:pt idx="162">
                  <c:v>357</c:v>
                </c:pt>
                <c:pt idx="163">
                  <c:v>329</c:v>
                </c:pt>
                <c:pt idx="164">
                  <c:v>329</c:v>
                </c:pt>
                <c:pt idx="165">
                  <c:v>329</c:v>
                </c:pt>
                <c:pt idx="166">
                  <c:v>329</c:v>
                </c:pt>
                <c:pt idx="167">
                  <c:v>329</c:v>
                </c:pt>
                <c:pt idx="168">
                  <c:v>329</c:v>
                </c:pt>
                <c:pt idx="169">
                  <c:v>329</c:v>
                </c:pt>
                <c:pt idx="170">
                  <c:v>329</c:v>
                </c:pt>
                <c:pt idx="171">
                  <c:v>329</c:v>
                </c:pt>
                <c:pt idx="172">
                  <c:v>329</c:v>
                </c:pt>
                <c:pt idx="173">
                  <c:v>329</c:v>
                </c:pt>
                <c:pt idx="174">
                  <c:v>329</c:v>
                </c:pt>
                <c:pt idx="175">
                  <c:v>329</c:v>
                </c:pt>
                <c:pt idx="176">
                  <c:v>329</c:v>
                </c:pt>
                <c:pt idx="177">
                  <c:v>329</c:v>
                </c:pt>
                <c:pt idx="178">
                  <c:v>329</c:v>
                </c:pt>
                <c:pt idx="179">
                  <c:v>329</c:v>
                </c:pt>
                <c:pt idx="180">
                  <c:v>329</c:v>
                </c:pt>
                <c:pt idx="181">
                  <c:v>329</c:v>
                </c:pt>
                <c:pt idx="182">
                  <c:v>329</c:v>
                </c:pt>
                <c:pt idx="183">
                  <c:v>329</c:v>
                </c:pt>
                <c:pt idx="184">
                  <c:v>329</c:v>
                </c:pt>
                <c:pt idx="185">
                  <c:v>329</c:v>
                </c:pt>
                <c:pt idx="186">
                  <c:v>329</c:v>
                </c:pt>
                <c:pt idx="187">
                  <c:v>329</c:v>
                </c:pt>
                <c:pt idx="188">
                  <c:v>329</c:v>
                </c:pt>
                <c:pt idx="189">
                  <c:v>329</c:v>
                </c:pt>
                <c:pt idx="190">
                  <c:v>329</c:v>
                </c:pt>
                <c:pt idx="191">
                  <c:v>329</c:v>
                </c:pt>
                <c:pt idx="192">
                  <c:v>297</c:v>
                </c:pt>
                <c:pt idx="193">
                  <c:v>261</c:v>
                </c:pt>
                <c:pt idx="194">
                  <c:v>261</c:v>
                </c:pt>
                <c:pt idx="195">
                  <c:v>261</c:v>
                </c:pt>
                <c:pt idx="196">
                  <c:v>261</c:v>
                </c:pt>
                <c:pt idx="197">
                  <c:v>261</c:v>
                </c:pt>
                <c:pt idx="198">
                  <c:v>261</c:v>
                </c:pt>
                <c:pt idx="199">
                  <c:v>261</c:v>
                </c:pt>
                <c:pt idx="200">
                  <c:v>261</c:v>
                </c:pt>
                <c:pt idx="201">
                  <c:v>261</c:v>
                </c:pt>
                <c:pt idx="202">
                  <c:v>261</c:v>
                </c:pt>
                <c:pt idx="203">
                  <c:v>261</c:v>
                </c:pt>
                <c:pt idx="204">
                  <c:v>261</c:v>
                </c:pt>
                <c:pt idx="205">
                  <c:v>261</c:v>
                </c:pt>
                <c:pt idx="206">
                  <c:v>261</c:v>
                </c:pt>
                <c:pt idx="207">
                  <c:v>261</c:v>
                </c:pt>
                <c:pt idx="208">
                  <c:v>261</c:v>
                </c:pt>
                <c:pt idx="209">
                  <c:v>261</c:v>
                </c:pt>
                <c:pt idx="210">
                  <c:v>261</c:v>
                </c:pt>
                <c:pt idx="211">
                  <c:v>261</c:v>
                </c:pt>
                <c:pt idx="212">
                  <c:v>261</c:v>
                </c:pt>
                <c:pt idx="213">
                  <c:v>261</c:v>
                </c:pt>
                <c:pt idx="214">
                  <c:v>261</c:v>
                </c:pt>
                <c:pt idx="215">
                  <c:v>261</c:v>
                </c:pt>
                <c:pt idx="216">
                  <c:v>261</c:v>
                </c:pt>
                <c:pt idx="217">
                  <c:v>261</c:v>
                </c:pt>
                <c:pt idx="218">
                  <c:v>261</c:v>
                </c:pt>
                <c:pt idx="219">
                  <c:v>261</c:v>
                </c:pt>
                <c:pt idx="220">
                  <c:v>261</c:v>
                </c:pt>
                <c:pt idx="221">
                  <c:v>261</c:v>
                </c:pt>
                <c:pt idx="222">
                  <c:v>221</c:v>
                </c:pt>
                <c:pt idx="223">
                  <c:v>181</c:v>
                </c:pt>
                <c:pt idx="224">
                  <c:v>185</c:v>
                </c:pt>
                <c:pt idx="225">
                  <c:v>193</c:v>
                </c:pt>
                <c:pt idx="226">
                  <c:v>201</c:v>
                </c:pt>
                <c:pt idx="227">
                  <c:v>217</c:v>
                </c:pt>
                <c:pt idx="228">
                  <c:v>233</c:v>
                </c:pt>
                <c:pt idx="229">
                  <c:v>249</c:v>
                </c:pt>
                <c:pt idx="230">
                  <c:v>265</c:v>
                </c:pt>
                <c:pt idx="231">
                  <c:v>305</c:v>
                </c:pt>
                <c:pt idx="232">
                  <c:v>345</c:v>
                </c:pt>
                <c:pt idx="233">
                  <c:v>361</c:v>
                </c:pt>
                <c:pt idx="234">
                  <c:v>365</c:v>
                </c:pt>
                <c:pt idx="235">
                  <c:v>365</c:v>
                </c:pt>
                <c:pt idx="236">
                  <c:v>365</c:v>
                </c:pt>
                <c:pt idx="237">
                  <c:v>365</c:v>
                </c:pt>
                <c:pt idx="238">
                  <c:v>365</c:v>
                </c:pt>
                <c:pt idx="239">
                  <c:v>365</c:v>
                </c:pt>
                <c:pt idx="240">
                  <c:v>365</c:v>
                </c:pt>
                <c:pt idx="241">
                  <c:v>365</c:v>
                </c:pt>
                <c:pt idx="242">
                  <c:v>365</c:v>
                </c:pt>
                <c:pt idx="243">
                  <c:v>365</c:v>
                </c:pt>
                <c:pt idx="244">
                  <c:v>365</c:v>
                </c:pt>
                <c:pt idx="245">
                  <c:v>365</c:v>
                </c:pt>
                <c:pt idx="246">
                  <c:v>365</c:v>
                </c:pt>
                <c:pt idx="247">
                  <c:v>365</c:v>
                </c:pt>
                <c:pt idx="248">
                  <c:v>365</c:v>
                </c:pt>
                <c:pt idx="249">
                  <c:v>365</c:v>
                </c:pt>
                <c:pt idx="250">
                  <c:v>365</c:v>
                </c:pt>
                <c:pt idx="251">
                  <c:v>365</c:v>
                </c:pt>
                <c:pt idx="252">
                  <c:v>309</c:v>
                </c:pt>
                <c:pt idx="253">
                  <c:v>269</c:v>
                </c:pt>
                <c:pt idx="254">
                  <c:v>301</c:v>
                </c:pt>
                <c:pt idx="255">
                  <c:v>337</c:v>
                </c:pt>
                <c:pt idx="256">
                  <c:v>373</c:v>
                </c:pt>
                <c:pt idx="257">
                  <c:v>417</c:v>
                </c:pt>
                <c:pt idx="258">
                  <c:v>437</c:v>
                </c:pt>
                <c:pt idx="259">
                  <c:v>437</c:v>
                </c:pt>
                <c:pt idx="260">
                  <c:v>437</c:v>
                </c:pt>
                <c:pt idx="261">
                  <c:v>437</c:v>
                </c:pt>
                <c:pt idx="262">
                  <c:v>437</c:v>
                </c:pt>
                <c:pt idx="263">
                  <c:v>437</c:v>
                </c:pt>
                <c:pt idx="264">
                  <c:v>437</c:v>
                </c:pt>
                <c:pt idx="265">
                  <c:v>437</c:v>
                </c:pt>
                <c:pt idx="266">
                  <c:v>437</c:v>
                </c:pt>
                <c:pt idx="267">
                  <c:v>437</c:v>
                </c:pt>
                <c:pt idx="268">
                  <c:v>437</c:v>
                </c:pt>
                <c:pt idx="269">
                  <c:v>437</c:v>
                </c:pt>
                <c:pt idx="270">
                  <c:v>437</c:v>
                </c:pt>
                <c:pt idx="271">
                  <c:v>437</c:v>
                </c:pt>
                <c:pt idx="272">
                  <c:v>437</c:v>
                </c:pt>
                <c:pt idx="273">
                  <c:v>437</c:v>
                </c:pt>
                <c:pt idx="274">
                  <c:v>437</c:v>
                </c:pt>
                <c:pt idx="275">
                  <c:v>437</c:v>
                </c:pt>
                <c:pt idx="276">
                  <c:v>437</c:v>
                </c:pt>
                <c:pt idx="277">
                  <c:v>437</c:v>
                </c:pt>
                <c:pt idx="278">
                  <c:v>437</c:v>
                </c:pt>
                <c:pt idx="279">
                  <c:v>437</c:v>
                </c:pt>
                <c:pt idx="280">
                  <c:v>437</c:v>
                </c:pt>
                <c:pt idx="281">
                  <c:v>437</c:v>
                </c:pt>
                <c:pt idx="282">
                  <c:v>429</c:v>
                </c:pt>
                <c:pt idx="283">
                  <c:v>417</c:v>
                </c:pt>
                <c:pt idx="284">
                  <c:v>417</c:v>
                </c:pt>
                <c:pt idx="285">
                  <c:v>417</c:v>
                </c:pt>
                <c:pt idx="286">
                  <c:v>417</c:v>
                </c:pt>
                <c:pt idx="287">
                  <c:v>417</c:v>
                </c:pt>
                <c:pt idx="288">
                  <c:v>417</c:v>
                </c:pt>
                <c:pt idx="289">
                  <c:v>417</c:v>
                </c:pt>
                <c:pt idx="290">
                  <c:v>417</c:v>
                </c:pt>
                <c:pt idx="291">
                  <c:v>417</c:v>
                </c:pt>
                <c:pt idx="292">
                  <c:v>417</c:v>
                </c:pt>
                <c:pt idx="293">
                  <c:v>417</c:v>
                </c:pt>
                <c:pt idx="294">
                  <c:v>417</c:v>
                </c:pt>
                <c:pt idx="295">
                  <c:v>417</c:v>
                </c:pt>
                <c:pt idx="296">
                  <c:v>417</c:v>
                </c:pt>
                <c:pt idx="297">
                  <c:v>417</c:v>
                </c:pt>
                <c:pt idx="298">
                  <c:v>417</c:v>
                </c:pt>
                <c:pt idx="299">
                  <c:v>417</c:v>
                </c:pt>
                <c:pt idx="300">
                  <c:v>417</c:v>
                </c:pt>
                <c:pt idx="301">
                  <c:v>417</c:v>
                </c:pt>
                <c:pt idx="302">
                  <c:v>417</c:v>
                </c:pt>
                <c:pt idx="303">
                  <c:v>417</c:v>
                </c:pt>
                <c:pt idx="304">
                  <c:v>417</c:v>
                </c:pt>
                <c:pt idx="305">
                  <c:v>417</c:v>
                </c:pt>
                <c:pt idx="306">
                  <c:v>417</c:v>
                </c:pt>
                <c:pt idx="307">
                  <c:v>417</c:v>
                </c:pt>
                <c:pt idx="308">
                  <c:v>417</c:v>
                </c:pt>
                <c:pt idx="309">
                  <c:v>417</c:v>
                </c:pt>
                <c:pt idx="310">
                  <c:v>417</c:v>
                </c:pt>
                <c:pt idx="311">
                  <c:v>417</c:v>
                </c:pt>
                <c:pt idx="312">
                  <c:v>401</c:v>
                </c:pt>
                <c:pt idx="313">
                  <c:v>381</c:v>
                </c:pt>
                <c:pt idx="314">
                  <c:v>381</c:v>
                </c:pt>
                <c:pt idx="315">
                  <c:v>381</c:v>
                </c:pt>
                <c:pt idx="316">
                  <c:v>381</c:v>
                </c:pt>
                <c:pt idx="317">
                  <c:v>381</c:v>
                </c:pt>
                <c:pt idx="318">
                  <c:v>381</c:v>
                </c:pt>
                <c:pt idx="319">
                  <c:v>381</c:v>
                </c:pt>
                <c:pt idx="320">
                  <c:v>381</c:v>
                </c:pt>
                <c:pt idx="321">
                  <c:v>381</c:v>
                </c:pt>
                <c:pt idx="322">
                  <c:v>381</c:v>
                </c:pt>
                <c:pt idx="323">
                  <c:v>381</c:v>
                </c:pt>
                <c:pt idx="324">
                  <c:v>381</c:v>
                </c:pt>
                <c:pt idx="325">
                  <c:v>381</c:v>
                </c:pt>
                <c:pt idx="326">
                  <c:v>381</c:v>
                </c:pt>
                <c:pt idx="327">
                  <c:v>381</c:v>
                </c:pt>
                <c:pt idx="328">
                  <c:v>381</c:v>
                </c:pt>
                <c:pt idx="329">
                  <c:v>381</c:v>
                </c:pt>
                <c:pt idx="330">
                  <c:v>381</c:v>
                </c:pt>
                <c:pt idx="331">
                  <c:v>381</c:v>
                </c:pt>
                <c:pt idx="332">
                  <c:v>381</c:v>
                </c:pt>
                <c:pt idx="333">
                  <c:v>381</c:v>
                </c:pt>
                <c:pt idx="334">
                  <c:v>381</c:v>
                </c:pt>
                <c:pt idx="335">
                  <c:v>381</c:v>
                </c:pt>
                <c:pt idx="336">
                  <c:v>381</c:v>
                </c:pt>
                <c:pt idx="337">
                  <c:v>381</c:v>
                </c:pt>
                <c:pt idx="338">
                  <c:v>381</c:v>
                </c:pt>
                <c:pt idx="339">
                  <c:v>381</c:v>
                </c:pt>
                <c:pt idx="340">
                  <c:v>381</c:v>
                </c:pt>
                <c:pt idx="341">
                  <c:v>381</c:v>
                </c:pt>
                <c:pt idx="342">
                  <c:v>357</c:v>
                </c:pt>
                <c:pt idx="343">
                  <c:v>329</c:v>
                </c:pt>
                <c:pt idx="344">
                  <c:v>329</c:v>
                </c:pt>
                <c:pt idx="345">
                  <c:v>329</c:v>
                </c:pt>
                <c:pt idx="346">
                  <c:v>329</c:v>
                </c:pt>
                <c:pt idx="347">
                  <c:v>329</c:v>
                </c:pt>
                <c:pt idx="348">
                  <c:v>329</c:v>
                </c:pt>
                <c:pt idx="349">
                  <c:v>329</c:v>
                </c:pt>
                <c:pt idx="350">
                  <c:v>329</c:v>
                </c:pt>
                <c:pt idx="351">
                  <c:v>329</c:v>
                </c:pt>
                <c:pt idx="352">
                  <c:v>329</c:v>
                </c:pt>
                <c:pt idx="353">
                  <c:v>329</c:v>
                </c:pt>
                <c:pt idx="354">
                  <c:v>329</c:v>
                </c:pt>
                <c:pt idx="355">
                  <c:v>329</c:v>
                </c:pt>
                <c:pt idx="356">
                  <c:v>329</c:v>
                </c:pt>
                <c:pt idx="357">
                  <c:v>329</c:v>
                </c:pt>
                <c:pt idx="358">
                  <c:v>329</c:v>
                </c:pt>
                <c:pt idx="359">
                  <c:v>329</c:v>
                </c:pt>
                <c:pt idx="360">
                  <c:v>329</c:v>
                </c:pt>
                <c:pt idx="361">
                  <c:v>329</c:v>
                </c:pt>
                <c:pt idx="362">
                  <c:v>329</c:v>
                </c:pt>
                <c:pt idx="363">
                  <c:v>329</c:v>
                </c:pt>
                <c:pt idx="364">
                  <c:v>329</c:v>
                </c:pt>
                <c:pt idx="365">
                  <c:v>329</c:v>
                </c:pt>
                <c:pt idx="366">
                  <c:v>329</c:v>
                </c:pt>
                <c:pt idx="367">
                  <c:v>329</c:v>
                </c:pt>
                <c:pt idx="368">
                  <c:v>329</c:v>
                </c:pt>
                <c:pt idx="369">
                  <c:v>329</c:v>
                </c:pt>
                <c:pt idx="370">
                  <c:v>329</c:v>
                </c:pt>
                <c:pt idx="371">
                  <c:v>329</c:v>
                </c:pt>
                <c:pt idx="372">
                  <c:v>297</c:v>
                </c:pt>
                <c:pt idx="373">
                  <c:v>261</c:v>
                </c:pt>
                <c:pt idx="374">
                  <c:v>261</c:v>
                </c:pt>
                <c:pt idx="375">
                  <c:v>261</c:v>
                </c:pt>
                <c:pt idx="376">
                  <c:v>261</c:v>
                </c:pt>
                <c:pt idx="377">
                  <c:v>261</c:v>
                </c:pt>
                <c:pt idx="378">
                  <c:v>261</c:v>
                </c:pt>
                <c:pt idx="379">
                  <c:v>261</c:v>
                </c:pt>
                <c:pt idx="380">
                  <c:v>261</c:v>
                </c:pt>
                <c:pt idx="381">
                  <c:v>261</c:v>
                </c:pt>
                <c:pt idx="382">
                  <c:v>261</c:v>
                </c:pt>
                <c:pt idx="383">
                  <c:v>261</c:v>
                </c:pt>
                <c:pt idx="384">
                  <c:v>261</c:v>
                </c:pt>
                <c:pt idx="385">
                  <c:v>261</c:v>
                </c:pt>
                <c:pt idx="386">
                  <c:v>261</c:v>
                </c:pt>
                <c:pt idx="387">
                  <c:v>261</c:v>
                </c:pt>
                <c:pt idx="388">
                  <c:v>261</c:v>
                </c:pt>
                <c:pt idx="389">
                  <c:v>261</c:v>
                </c:pt>
                <c:pt idx="390">
                  <c:v>261</c:v>
                </c:pt>
                <c:pt idx="391">
                  <c:v>261</c:v>
                </c:pt>
                <c:pt idx="392">
                  <c:v>261</c:v>
                </c:pt>
                <c:pt idx="393">
                  <c:v>261</c:v>
                </c:pt>
                <c:pt idx="394">
                  <c:v>261</c:v>
                </c:pt>
                <c:pt idx="395">
                  <c:v>261</c:v>
                </c:pt>
                <c:pt idx="396">
                  <c:v>261</c:v>
                </c:pt>
                <c:pt idx="397">
                  <c:v>261</c:v>
                </c:pt>
                <c:pt idx="398">
                  <c:v>261</c:v>
                </c:pt>
                <c:pt idx="399">
                  <c:v>261</c:v>
                </c:pt>
                <c:pt idx="400">
                  <c:v>261</c:v>
                </c:pt>
                <c:pt idx="401">
                  <c:v>261</c:v>
                </c:pt>
                <c:pt idx="402">
                  <c:v>221</c:v>
                </c:pt>
                <c:pt idx="403">
                  <c:v>181</c:v>
                </c:pt>
                <c:pt idx="404">
                  <c:v>185</c:v>
                </c:pt>
                <c:pt idx="405">
                  <c:v>193</c:v>
                </c:pt>
                <c:pt idx="406">
                  <c:v>201</c:v>
                </c:pt>
                <c:pt idx="407">
                  <c:v>217</c:v>
                </c:pt>
                <c:pt idx="408">
                  <c:v>233</c:v>
                </c:pt>
                <c:pt idx="409">
                  <c:v>249</c:v>
                </c:pt>
                <c:pt idx="410">
                  <c:v>265</c:v>
                </c:pt>
                <c:pt idx="411">
                  <c:v>305</c:v>
                </c:pt>
                <c:pt idx="412">
                  <c:v>345</c:v>
                </c:pt>
                <c:pt idx="413">
                  <c:v>361</c:v>
                </c:pt>
                <c:pt idx="414">
                  <c:v>365</c:v>
                </c:pt>
                <c:pt idx="415">
                  <c:v>365</c:v>
                </c:pt>
                <c:pt idx="416">
                  <c:v>365</c:v>
                </c:pt>
                <c:pt idx="417">
                  <c:v>365</c:v>
                </c:pt>
                <c:pt idx="418">
                  <c:v>365</c:v>
                </c:pt>
                <c:pt idx="419">
                  <c:v>365</c:v>
                </c:pt>
                <c:pt idx="420">
                  <c:v>365</c:v>
                </c:pt>
                <c:pt idx="421">
                  <c:v>365</c:v>
                </c:pt>
                <c:pt idx="422">
                  <c:v>365</c:v>
                </c:pt>
                <c:pt idx="423">
                  <c:v>365</c:v>
                </c:pt>
                <c:pt idx="424">
                  <c:v>365</c:v>
                </c:pt>
                <c:pt idx="425">
                  <c:v>365</c:v>
                </c:pt>
                <c:pt idx="426">
                  <c:v>365</c:v>
                </c:pt>
                <c:pt idx="427">
                  <c:v>365</c:v>
                </c:pt>
                <c:pt idx="428">
                  <c:v>365</c:v>
                </c:pt>
                <c:pt idx="429">
                  <c:v>365</c:v>
                </c:pt>
                <c:pt idx="430">
                  <c:v>365</c:v>
                </c:pt>
                <c:pt idx="431">
                  <c:v>365</c:v>
                </c:pt>
                <c:pt idx="432">
                  <c:v>309</c:v>
                </c:pt>
                <c:pt idx="433">
                  <c:v>269</c:v>
                </c:pt>
                <c:pt idx="434">
                  <c:v>301</c:v>
                </c:pt>
                <c:pt idx="435">
                  <c:v>337</c:v>
                </c:pt>
                <c:pt idx="436">
                  <c:v>373</c:v>
                </c:pt>
                <c:pt idx="437">
                  <c:v>417</c:v>
                </c:pt>
                <c:pt idx="438">
                  <c:v>437</c:v>
                </c:pt>
                <c:pt idx="439">
                  <c:v>437</c:v>
                </c:pt>
                <c:pt idx="440">
                  <c:v>437</c:v>
                </c:pt>
                <c:pt idx="441">
                  <c:v>437</c:v>
                </c:pt>
                <c:pt idx="442">
                  <c:v>437</c:v>
                </c:pt>
                <c:pt idx="443">
                  <c:v>437</c:v>
                </c:pt>
                <c:pt idx="444">
                  <c:v>437</c:v>
                </c:pt>
                <c:pt idx="445">
                  <c:v>437</c:v>
                </c:pt>
                <c:pt idx="446">
                  <c:v>437</c:v>
                </c:pt>
                <c:pt idx="447">
                  <c:v>437</c:v>
                </c:pt>
                <c:pt idx="448">
                  <c:v>437</c:v>
                </c:pt>
                <c:pt idx="449">
                  <c:v>437</c:v>
                </c:pt>
                <c:pt idx="450">
                  <c:v>437</c:v>
                </c:pt>
                <c:pt idx="451">
                  <c:v>437</c:v>
                </c:pt>
                <c:pt idx="452">
                  <c:v>437</c:v>
                </c:pt>
                <c:pt idx="453">
                  <c:v>437</c:v>
                </c:pt>
                <c:pt idx="454">
                  <c:v>437</c:v>
                </c:pt>
                <c:pt idx="455">
                  <c:v>437</c:v>
                </c:pt>
                <c:pt idx="456">
                  <c:v>437</c:v>
                </c:pt>
                <c:pt idx="457">
                  <c:v>437</c:v>
                </c:pt>
                <c:pt idx="458">
                  <c:v>437</c:v>
                </c:pt>
                <c:pt idx="459">
                  <c:v>437</c:v>
                </c:pt>
                <c:pt idx="460">
                  <c:v>437</c:v>
                </c:pt>
                <c:pt idx="461">
                  <c:v>437</c:v>
                </c:pt>
                <c:pt idx="462">
                  <c:v>429</c:v>
                </c:pt>
                <c:pt idx="463">
                  <c:v>417</c:v>
                </c:pt>
                <c:pt idx="464">
                  <c:v>417</c:v>
                </c:pt>
                <c:pt idx="465">
                  <c:v>417</c:v>
                </c:pt>
                <c:pt idx="466">
                  <c:v>417</c:v>
                </c:pt>
                <c:pt idx="467">
                  <c:v>417</c:v>
                </c:pt>
                <c:pt idx="468">
                  <c:v>417</c:v>
                </c:pt>
                <c:pt idx="469">
                  <c:v>417</c:v>
                </c:pt>
                <c:pt idx="470">
                  <c:v>417</c:v>
                </c:pt>
                <c:pt idx="471">
                  <c:v>417</c:v>
                </c:pt>
                <c:pt idx="472">
                  <c:v>417</c:v>
                </c:pt>
                <c:pt idx="473">
                  <c:v>417</c:v>
                </c:pt>
                <c:pt idx="474">
                  <c:v>417</c:v>
                </c:pt>
                <c:pt idx="475">
                  <c:v>417</c:v>
                </c:pt>
                <c:pt idx="476">
                  <c:v>417</c:v>
                </c:pt>
                <c:pt idx="477">
                  <c:v>417</c:v>
                </c:pt>
                <c:pt idx="478">
                  <c:v>417</c:v>
                </c:pt>
                <c:pt idx="479">
                  <c:v>417</c:v>
                </c:pt>
                <c:pt idx="480">
                  <c:v>417</c:v>
                </c:pt>
                <c:pt idx="481">
                  <c:v>417</c:v>
                </c:pt>
                <c:pt idx="482">
                  <c:v>417</c:v>
                </c:pt>
                <c:pt idx="483">
                  <c:v>417</c:v>
                </c:pt>
                <c:pt idx="484">
                  <c:v>417</c:v>
                </c:pt>
                <c:pt idx="485">
                  <c:v>417</c:v>
                </c:pt>
                <c:pt idx="486">
                  <c:v>417</c:v>
                </c:pt>
                <c:pt idx="487">
                  <c:v>417</c:v>
                </c:pt>
                <c:pt idx="488">
                  <c:v>417</c:v>
                </c:pt>
                <c:pt idx="489">
                  <c:v>417</c:v>
                </c:pt>
                <c:pt idx="490">
                  <c:v>417</c:v>
                </c:pt>
                <c:pt idx="491">
                  <c:v>417</c:v>
                </c:pt>
                <c:pt idx="492">
                  <c:v>401</c:v>
                </c:pt>
                <c:pt idx="493">
                  <c:v>381</c:v>
                </c:pt>
                <c:pt idx="494">
                  <c:v>381</c:v>
                </c:pt>
                <c:pt idx="495">
                  <c:v>381</c:v>
                </c:pt>
                <c:pt idx="496">
                  <c:v>381</c:v>
                </c:pt>
                <c:pt idx="497">
                  <c:v>381</c:v>
                </c:pt>
                <c:pt idx="498">
                  <c:v>381</c:v>
                </c:pt>
                <c:pt idx="499">
                  <c:v>381</c:v>
                </c:pt>
                <c:pt idx="500">
                  <c:v>381</c:v>
                </c:pt>
                <c:pt idx="501">
                  <c:v>381</c:v>
                </c:pt>
                <c:pt idx="502">
                  <c:v>381</c:v>
                </c:pt>
                <c:pt idx="503">
                  <c:v>381</c:v>
                </c:pt>
                <c:pt idx="504">
                  <c:v>381</c:v>
                </c:pt>
                <c:pt idx="505">
                  <c:v>381</c:v>
                </c:pt>
                <c:pt idx="506">
                  <c:v>381</c:v>
                </c:pt>
                <c:pt idx="507">
                  <c:v>381</c:v>
                </c:pt>
                <c:pt idx="508">
                  <c:v>381</c:v>
                </c:pt>
                <c:pt idx="509">
                  <c:v>381</c:v>
                </c:pt>
                <c:pt idx="510">
                  <c:v>381</c:v>
                </c:pt>
                <c:pt idx="511">
                  <c:v>381</c:v>
                </c:pt>
                <c:pt idx="512">
                  <c:v>381</c:v>
                </c:pt>
                <c:pt idx="513">
                  <c:v>381</c:v>
                </c:pt>
                <c:pt idx="514">
                  <c:v>381</c:v>
                </c:pt>
                <c:pt idx="515">
                  <c:v>381</c:v>
                </c:pt>
                <c:pt idx="516">
                  <c:v>381</c:v>
                </c:pt>
                <c:pt idx="517">
                  <c:v>381</c:v>
                </c:pt>
                <c:pt idx="518">
                  <c:v>381</c:v>
                </c:pt>
                <c:pt idx="519">
                  <c:v>381</c:v>
                </c:pt>
                <c:pt idx="520">
                  <c:v>381</c:v>
                </c:pt>
                <c:pt idx="521">
                  <c:v>381</c:v>
                </c:pt>
                <c:pt idx="522">
                  <c:v>357</c:v>
                </c:pt>
                <c:pt idx="523">
                  <c:v>329</c:v>
                </c:pt>
                <c:pt idx="524">
                  <c:v>329</c:v>
                </c:pt>
                <c:pt idx="525">
                  <c:v>329</c:v>
                </c:pt>
                <c:pt idx="526">
                  <c:v>329</c:v>
                </c:pt>
                <c:pt idx="527">
                  <c:v>329</c:v>
                </c:pt>
                <c:pt idx="528">
                  <c:v>329</c:v>
                </c:pt>
                <c:pt idx="529">
                  <c:v>329</c:v>
                </c:pt>
                <c:pt idx="530">
                  <c:v>329</c:v>
                </c:pt>
                <c:pt idx="531">
                  <c:v>329</c:v>
                </c:pt>
                <c:pt idx="532">
                  <c:v>329</c:v>
                </c:pt>
                <c:pt idx="533">
                  <c:v>329</c:v>
                </c:pt>
                <c:pt idx="534">
                  <c:v>329</c:v>
                </c:pt>
                <c:pt idx="535">
                  <c:v>329</c:v>
                </c:pt>
                <c:pt idx="536">
                  <c:v>329</c:v>
                </c:pt>
                <c:pt idx="537">
                  <c:v>329</c:v>
                </c:pt>
                <c:pt idx="538">
                  <c:v>329</c:v>
                </c:pt>
                <c:pt idx="539">
                  <c:v>329</c:v>
                </c:pt>
                <c:pt idx="540">
                  <c:v>329</c:v>
                </c:pt>
                <c:pt idx="541">
                  <c:v>329</c:v>
                </c:pt>
                <c:pt idx="542">
                  <c:v>329</c:v>
                </c:pt>
                <c:pt idx="543">
                  <c:v>329</c:v>
                </c:pt>
                <c:pt idx="544">
                  <c:v>329</c:v>
                </c:pt>
                <c:pt idx="545">
                  <c:v>329</c:v>
                </c:pt>
                <c:pt idx="546">
                  <c:v>329</c:v>
                </c:pt>
                <c:pt idx="547">
                  <c:v>329</c:v>
                </c:pt>
                <c:pt idx="548">
                  <c:v>329</c:v>
                </c:pt>
                <c:pt idx="549">
                  <c:v>329</c:v>
                </c:pt>
                <c:pt idx="550">
                  <c:v>329</c:v>
                </c:pt>
                <c:pt idx="551">
                  <c:v>329</c:v>
                </c:pt>
                <c:pt idx="552">
                  <c:v>297</c:v>
                </c:pt>
                <c:pt idx="553">
                  <c:v>261</c:v>
                </c:pt>
                <c:pt idx="554">
                  <c:v>261</c:v>
                </c:pt>
                <c:pt idx="555">
                  <c:v>261</c:v>
                </c:pt>
                <c:pt idx="556">
                  <c:v>261</c:v>
                </c:pt>
                <c:pt idx="557">
                  <c:v>261</c:v>
                </c:pt>
                <c:pt idx="558">
                  <c:v>261</c:v>
                </c:pt>
                <c:pt idx="559">
                  <c:v>261</c:v>
                </c:pt>
                <c:pt idx="560">
                  <c:v>261</c:v>
                </c:pt>
                <c:pt idx="561">
                  <c:v>261</c:v>
                </c:pt>
                <c:pt idx="562">
                  <c:v>261</c:v>
                </c:pt>
                <c:pt idx="563">
                  <c:v>261</c:v>
                </c:pt>
                <c:pt idx="564">
                  <c:v>261</c:v>
                </c:pt>
                <c:pt idx="565">
                  <c:v>261</c:v>
                </c:pt>
                <c:pt idx="566">
                  <c:v>261</c:v>
                </c:pt>
                <c:pt idx="567">
                  <c:v>261</c:v>
                </c:pt>
                <c:pt idx="568">
                  <c:v>261</c:v>
                </c:pt>
                <c:pt idx="569">
                  <c:v>261</c:v>
                </c:pt>
                <c:pt idx="570">
                  <c:v>261</c:v>
                </c:pt>
                <c:pt idx="571">
                  <c:v>261</c:v>
                </c:pt>
                <c:pt idx="572">
                  <c:v>261</c:v>
                </c:pt>
                <c:pt idx="573">
                  <c:v>261</c:v>
                </c:pt>
                <c:pt idx="574">
                  <c:v>261</c:v>
                </c:pt>
                <c:pt idx="575">
                  <c:v>261</c:v>
                </c:pt>
                <c:pt idx="576">
                  <c:v>261</c:v>
                </c:pt>
                <c:pt idx="577">
                  <c:v>261</c:v>
                </c:pt>
                <c:pt idx="578">
                  <c:v>261</c:v>
                </c:pt>
                <c:pt idx="579">
                  <c:v>261</c:v>
                </c:pt>
                <c:pt idx="580">
                  <c:v>261</c:v>
                </c:pt>
                <c:pt idx="581">
                  <c:v>261</c:v>
                </c:pt>
                <c:pt idx="582">
                  <c:v>221</c:v>
                </c:pt>
                <c:pt idx="583">
                  <c:v>181</c:v>
                </c:pt>
                <c:pt idx="584">
                  <c:v>185</c:v>
                </c:pt>
                <c:pt idx="585">
                  <c:v>193</c:v>
                </c:pt>
                <c:pt idx="586">
                  <c:v>201</c:v>
                </c:pt>
                <c:pt idx="587">
                  <c:v>217</c:v>
                </c:pt>
                <c:pt idx="588">
                  <c:v>233</c:v>
                </c:pt>
                <c:pt idx="589">
                  <c:v>249</c:v>
                </c:pt>
                <c:pt idx="590">
                  <c:v>265</c:v>
                </c:pt>
                <c:pt idx="591">
                  <c:v>305</c:v>
                </c:pt>
                <c:pt idx="592">
                  <c:v>345</c:v>
                </c:pt>
                <c:pt idx="593">
                  <c:v>361</c:v>
                </c:pt>
                <c:pt idx="594">
                  <c:v>365</c:v>
                </c:pt>
                <c:pt idx="595">
                  <c:v>365</c:v>
                </c:pt>
                <c:pt idx="596">
                  <c:v>365</c:v>
                </c:pt>
                <c:pt idx="597">
                  <c:v>365</c:v>
                </c:pt>
                <c:pt idx="598">
                  <c:v>365</c:v>
                </c:pt>
                <c:pt idx="599">
                  <c:v>365</c:v>
                </c:pt>
                <c:pt idx="600">
                  <c:v>365</c:v>
                </c:pt>
                <c:pt idx="601">
                  <c:v>365</c:v>
                </c:pt>
                <c:pt idx="602">
                  <c:v>365</c:v>
                </c:pt>
                <c:pt idx="603">
                  <c:v>365</c:v>
                </c:pt>
                <c:pt idx="604">
                  <c:v>365</c:v>
                </c:pt>
                <c:pt idx="605">
                  <c:v>365</c:v>
                </c:pt>
                <c:pt idx="606">
                  <c:v>365</c:v>
                </c:pt>
                <c:pt idx="607">
                  <c:v>365</c:v>
                </c:pt>
                <c:pt idx="608">
                  <c:v>365</c:v>
                </c:pt>
                <c:pt idx="609">
                  <c:v>365</c:v>
                </c:pt>
                <c:pt idx="610">
                  <c:v>365</c:v>
                </c:pt>
                <c:pt idx="611">
                  <c:v>365</c:v>
                </c:pt>
                <c:pt idx="612">
                  <c:v>309</c:v>
                </c:pt>
                <c:pt idx="613">
                  <c:v>269</c:v>
                </c:pt>
                <c:pt idx="614">
                  <c:v>301</c:v>
                </c:pt>
                <c:pt idx="615">
                  <c:v>337</c:v>
                </c:pt>
                <c:pt idx="616">
                  <c:v>373</c:v>
                </c:pt>
                <c:pt idx="617">
                  <c:v>417</c:v>
                </c:pt>
                <c:pt idx="618">
                  <c:v>437</c:v>
                </c:pt>
                <c:pt idx="619">
                  <c:v>437</c:v>
                </c:pt>
                <c:pt idx="620">
                  <c:v>437</c:v>
                </c:pt>
                <c:pt idx="621">
                  <c:v>437</c:v>
                </c:pt>
                <c:pt idx="622">
                  <c:v>437</c:v>
                </c:pt>
                <c:pt idx="623">
                  <c:v>437</c:v>
                </c:pt>
                <c:pt idx="624">
                  <c:v>437</c:v>
                </c:pt>
                <c:pt idx="625">
                  <c:v>437</c:v>
                </c:pt>
                <c:pt idx="626">
                  <c:v>437</c:v>
                </c:pt>
                <c:pt idx="627">
                  <c:v>437</c:v>
                </c:pt>
                <c:pt idx="628">
                  <c:v>437</c:v>
                </c:pt>
                <c:pt idx="629">
                  <c:v>437</c:v>
                </c:pt>
                <c:pt idx="630">
                  <c:v>437</c:v>
                </c:pt>
                <c:pt idx="631">
                  <c:v>437</c:v>
                </c:pt>
                <c:pt idx="632">
                  <c:v>437</c:v>
                </c:pt>
                <c:pt idx="633">
                  <c:v>437</c:v>
                </c:pt>
                <c:pt idx="634">
                  <c:v>437</c:v>
                </c:pt>
                <c:pt idx="635">
                  <c:v>437</c:v>
                </c:pt>
                <c:pt idx="636">
                  <c:v>437</c:v>
                </c:pt>
                <c:pt idx="637">
                  <c:v>437</c:v>
                </c:pt>
                <c:pt idx="638">
                  <c:v>437</c:v>
                </c:pt>
                <c:pt idx="639">
                  <c:v>437</c:v>
                </c:pt>
                <c:pt idx="640">
                  <c:v>437</c:v>
                </c:pt>
                <c:pt idx="641">
                  <c:v>437</c:v>
                </c:pt>
                <c:pt idx="642">
                  <c:v>429</c:v>
                </c:pt>
                <c:pt idx="643">
                  <c:v>417</c:v>
                </c:pt>
                <c:pt idx="644">
                  <c:v>417</c:v>
                </c:pt>
                <c:pt idx="645">
                  <c:v>417</c:v>
                </c:pt>
                <c:pt idx="646">
                  <c:v>417</c:v>
                </c:pt>
                <c:pt idx="647">
                  <c:v>417</c:v>
                </c:pt>
                <c:pt idx="648">
                  <c:v>417</c:v>
                </c:pt>
                <c:pt idx="649">
                  <c:v>417</c:v>
                </c:pt>
                <c:pt idx="650">
                  <c:v>417</c:v>
                </c:pt>
                <c:pt idx="651">
                  <c:v>417</c:v>
                </c:pt>
                <c:pt idx="652">
                  <c:v>417</c:v>
                </c:pt>
                <c:pt idx="653">
                  <c:v>417</c:v>
                </c:pt>
                <c:pt idx="654">
                  <c:v>417</c:v>
                </c:pt>
                <c:pt idx="655">
                  <c:v>417</c:v>
                </c:pt>
                <c:pt idx="656">
                  <c:v>417</c:v>
                </c:pt>
                <c:pt idx="657">
                  <c:v>417</c:v>
                </c:pt>
                <c:pt idx="658">
                  <c:v>417</c:v>
                </c:pt>
                <c:pt idx="659">
                  <c:v>417</c:v>
                </c:pt>
                <c:pt idx="660">
                  <c:v>417</c:v>
                </c:pt>
                <c:pt idx="661">
                  <c:v>417</c:v>
                </c:pt>
                <c:pt idx="662">
                  <c:v>417</c:v>
                </c:pt>
                <c:pt idx="663">
                  <c:v>417</c:v>
                </c:pt>
                <c:pt idx="664">
                  <c:v>417</c:v>
                </c:pt>
                <c:pt idx="665">
                  <c:v>417</c:v>
                </c:pt>
                <c:pt idx="666">
                  <c:v>417</c:v>
                </c:pt>
                <c:pt idx="667">
                  <c:v>417</c:v>
                </c:pt>
                <c:pt idx="668">
                  <c:v>417</c:v>
                </c:pt>
                <c:pt idx="669">
                  <c:v>417</c:v>
                </c:pt>
                <c:pt idx="670">
                  <c:v>417</c:v>
                </c:pt>
                <c:pt idx="671">
                  <c:v>417</c:v>
                </c:pt>
                <c:pt idx="672">
                  <c:v>401</c:v>
                </c:pt>
                <c:pt idx="673">
                  <c:v>381</c:v>
                </c:pt>
                <c:pt idx="674">
                  <c:v>381</c:v>
                </c:pt>
                <c:pt idx="675">
                  <c:v>381</c:v>
                </c:pt>
                <c:pt idx="676">
                  <c:v>381</c:v>
                </c:pt>
                <c:pt idx="677">
                  <c:v>381</c:v>
                </c:pt>
                <c:pt idx="678">
                  <c:v>381</c:v>
                </c:pt>
                <c:pt idx="679">
                  <c:v>381</c:v>
                </c:pt>
                <c:pt idx="680">
                  <c:v>381</c:v>
                </c:pt>
                <c:pt idx="681">
                  <c:v>381</c:v>
                </c:pt>
                <c:pt idx="682">
                  <c:v>381</c:v>
                </c:pt>
                <c:pt idx="683">
                  <c:v>381</c:v>
                </c:pt>
                <c:pt idx="684">
                  <c:v>381</c:v>
                </c:pt>
                <c:pt idx="685">
                  <c:v>381</c:v>
                </c:pt>
                <c:pt idx="686">
                  <c:v>381</c:v>
                </c:pt>
                <c:pt idx="687">
                  <c:v>381</c:v>
                </c:pt>
                <c:pt idx="688">
                  <c:v>381</c:v>
                </c:pt>
                <c:pt idx="689">
                  <c:v>381</c:v>
                </c:pt>
                <c:pt idx="690">
                  <c:v>381</c:v>
                </c:pt>
                <c:pt idx="691">
                  <c:v>381</c:v>
                </c:pt>
                <c:pt idx="692">
                  <c:v>381</c:v>
                </c:pt>
                <c:pt idx="693">
                  <c:v>381</c:v>
                </c:pt>
                <c:pt idx="694">
                  <c:v>381</c:v>
                </c:pt>
                <c:pt idx="695">
                  <c:v>381</c:v>
                </c:pt>
                <c:pt idx="696">
                  <c:v>381</c:v>
                </c:pt>
                <c:pt idx="697">
                  <c:v>381</c:v>
                </c:pt>
                <c:pt idx="698">
                  <c:v>381</c:v>
                </c:pt>
                <c:pt idx="699">
                  <c:v>381</c:v>
                </c:pt>
                <c:pt idx="700">
                  <c:v>381</c:v>
                </c:pt>
                <c:pt idx="701">
                  <c:v>381</c:v>
                </c:pt>
                <c:pt idx="702">
                  <c:v>357</c:v>
                </c:pt>
                <c:pt idx="703">
                  <c:v>329</c:v>
                </c:pt>
                <c:pt idx="704">
                  <c:v>329</c:v>
                </c:pt>
                <c:pt idx="705">
                  <c:v>329</c:v>
                </c:pt>
                <c:pt idx="706">
                  <c:v>329</c:v>
                </c:pt>
                <c:pt idx="707">
                  <c:v>329</c:v>
                </c:pt>
                <c:pt idx="708">
                  <c:v>329</c:v>
                </c:pt>
                <c:pt idx="709">
                  <c:v>329</c:v>
                </c:pt>
                <c:pt idx="710">
                  <c:v>329</c:v>
                </c:pt>
                <c:pt idx="711">
                  <c:v>329</c:v>
                </c:pt>
                <c:pt idx="712">
                  <c:v>329</c:v>
                </c:pt>
                <c:pt idx="713">
                  <c:v>329</c:v>
                </c:pt>
                <c:pt idx="714">
                  <c:v>329</c:v>
                </c:pt>
                <c:pt idx="715">
                  <c:v>329</c:v>
                </c:pt>
                <c:pt idx="716">
                  <c:v>329</c:v>
                </c:pt>
                <c:pt idx="717">
                  <c:v>329</c:v>
                </c:pt>
                <c:pt idx="718">
                  <c:v>329</c:v>
                </c:pt>
                <c:pt idx="719">
                  <c:v>329</c:v>
                </c:pt>
                <c:pt idx="720">
                  <c:v>329</c:v>
                </c:pt>
                <c:pt idx="721">
                  <c:v>329</c:v>
                </c:pt>
                <c:pt idx="722">
                  <c:v>329</c:v>
                </c:pt>
                <c:pt idx="723">
                  <c:v>329</c:v>
                </c:pt>
                <c:pt idx="724">
                  <c:v>329</c:v>
                </c:pt>
                <c:pt idx="725">
                  <c:v>329</c:v>
                </c:pt>
                <c:pt idx="726">
                  <c:v>329</c:v>
                </c:pt>
                <c:pt idx="727">
                  <c:v>329</c:v>
                </c:pt>
                <c:pt idx="728">
                  <c:v>329</c:v>
                </c:pt>
                <c:pt idx="729">
                  <c:v>329</c:v>
                </c:pt>
                <c:pt idx="730">
                  <c:v>329</c:v>
                </c:pt>
                <c:pt idx="731">
                  <c:v>329</c:v>
                </c:pt>
                <c:pt idx="732">
                  <c:v>297</c:v>
                </c:pt>
                <c:pt idx="733">
                  <c:v>261</c:v>
                </c:pt>
                <c:pt idx="734">
                  <c:v>261</c:v>
                </c:pt>
                <c:pt idx="735">
                  <c:v>261</c:v>
                </c:pt>
                <c:pt idx="736">
                  <c:v>261</c:v>
                </c:pt>
                <c:pt idx="737">
                  <c:v>261</c:v>
                </c:pt>
                <c:pt idx="738">
                  <c:v>261</c:v>
                </c:pt>
                <c:pt idx="739">
                  <c:v>261</c:v>
                </c:pt>
                <c:pt idx="740">
                  <c:v>261</c:v>
                </c:pt>
                <c:pt idx="741">
                  <c:v>261</c:v>
                </c:pt>
                <c:pt idx="742">
                  <c:v>261</c:v>
                </c:pt>
                <c:pt idx="743">
                  <c:v>261</c:v>
                </c:pt>
              </c:numCache>
            </c:numRef>
          </c:val>
        </c:ser>
        <c:marker val="1"/>
        <c:axId val="101669504"/>
        <c:axId val="101671296"/>
      </c:lineChart>
      <c:catAx>
        <c:axId val="101669504"/>
        <c:scaling>
          <c:orientation val="minMax"/>
        </c:scaling>
        <c:axPos val="b"/>
        <c:tickLblPos val="nextTo"/>
        <c:crossAx val="101671296"/>
        <c:crosses val="autoZero"/>
        <c:auto val="1"/>
        <c:lblAlgn val="ctr"/>
        <c:lblOffset val="100"/>
      </c:catAx>
      <c:valAx>
        <c:axId val="101671296"/>
        <c:scaling>
          <c:orientation val="minMax"/>
        </c:scaling>
        <c:axPos val="l"/>
        <c:majorGridlines/>
        <c:numFmt formatCode="General" sourceLinked="1"/>
        <c:tickLblPos val="nextTo"/>
        <c:crossAx val="10166950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/>
    <c:plotArea>
      <c:layout/>
      <c:lineChart>
        <c:grouping val="standard"/>
        <c:ser>
          <c:idx val="0"/>
          <c:order val="0"/>
          <c:tx>
            <c:v>L0A11: Aggregate State for L1</c:v>
          </c:tx>
          <c:val>
            <c:numRef>
              <c:f>'T2v8-L0A11'!$D$4:$D$30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</c:numCache>
            </c:numRef>
          </c:val>
        </c:ser>
        <c:marker val="1"/>
        <c:axId val="101695488"/>
        <c:axId val="101697024"/>
      </c:lineChart>
      <c:catAx>
        <c:axId val="101695488"/>
        <c:scaling>
          <c:orientation val="minMax"/>
        </c:scaling>
        <c:axPos val="b"/>
        <c:tickLblPos val="nextTo"/>
        <c:crossAx val="101697024"/>
        <c:crosses val="autoZero"/>
        <c:auto val="1"/>
        <c:lblAlgn val="ctr"/>
        <c:lblOffset val="100"/>
      </c:catAx>
      <c:valAx>
        <c:axId val="101697024"/>
        <c:scaling>
          <c:orientation val="minMax"/>
        </c:scaling>
        <c:axPos val="l"/>
        <c:majorGridlines/>
        <c:numFmt formatCode="General" sourceLinked="1"/>
        <c:tickLblPos val="nextTo"/>
        <c:crossAx val="1016954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/>
    <c:plotArea>
      <c:layout/>
      <c:lineChart>
        <c:grouping val="standard"/>
        <c:ser>
          <c:idx val="0"/>
          <c:order val="0"/>
          <c:tx>
            <c:v>L0A11: Goal from L1</c:v>
          </c:tx>
          <c:val>
            <c:numRef>
              <c:f>'T2v8-L0A11'!$E$4:$E$150</c:f>
              <c:numCache>
                <c:formatCode>General</c:formatCode>
                <c:ptCount val="1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</c:numCache>
            </c:numRef>
          </c:val>
        </c:ser>
        <c:marker val="1"/>
        <c:axId val="103236736"/>
        <c:axId val="103238272"/>
      </c:lineChart>
      <c:catAx>
        <c:axId val="103236736"/>
        <c:scaling>
          <c:orientation val="minMax"/>
        </c:scaling>
        <c:axPos val="b"/>
        <c:tickLblPos val="nextTo"/>
        <c:crossAx val="103238272"/>
        <c:crosses val="autoZero"/>
        <c:auto val="1"/>
        <c:lblAlgn val="ctr"/>
        <c:lblOffset val="100"/>
      </c:catAx>
      <c:valAx>
        <c:axId val="103238272"/>
        <c:scaling>
          <c:orientation val="minMax"/>
        </c:scaling>
        <c:axPos val="l"/>
        <c:majorGridlines/>
        <c:numFmt formatCode="General" sourceLinked="1"/>
        <c:tickLblPos val="nextTo"/>
        <c:crossAx val="10323673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L0A3: Diversity Counter</c:v>
          </c:tx>
          <c:val>
            <c:numRef>
              <c:f>'T2v8-L0A3'!$G$4:$G$100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27</c:v>
                </c:pt>
                <c:pt idx="39">
                  <c:v>27</c:v>
                </c:pt>
                <c:pt idx="40">
                  <c:v>27</c:v>
                </c:pt>
                <c:pt idx="41">
                  <c:v>27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27</c:v>
                </c:pt>
                <c:pt idx="46">
                  <c:v>27</c:v>
                </c:pt>
                <c:pt idx="47">
                  <c:v>27</c:v>
                </c:pt>
                <c:pt idx="48">
                  <c:v>27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27</c:v>
                </c:pt>
                <c:pt idx="53">
                  <c:v>27</c:v>
                </c:pt>
                <c:pt idx="54">
                  <c:v>27</c:v>
                </c:pt>
                <c:pt idx="55">
                  <c:v>27</c:v>
                </c:pt>
                <c:pt idx="56">
                  <c:v>27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27</c:v>
                </c:pt>
                <c:pt idx="61">
                  <c:v>27</c:v>
                </c:pt>
                <c:pt idx="62">
                  <c:v>27</c:v>
                </c:pt>
                <c:pt idx="63">
                  <c:v>27</c:v>
                </c:pt>
                <c:pt idx="64">
                  <c:v>27</c:v>
                </c:pt>
                <c:pt idx="65">
                  <c:v>27</c:v>
                </c:pt>
                <c:pt idx="66">
                  <c:v>27</c:v>
                </c:pt>
                <c:pt idx="67">
                  <c:v>27</c:v>
                </c:pt>
                <c:pt idx="68">
                  <c:v>27</c:v>
                </c:pt>
                <c:pt idx="69">
                  <c:v>27</c:v>
                </c:pt>
                <c:pt idx="70">
                  <c:v>27</c:v>
                </c:pt>
                <c:pt idx="71">
                  <c:v>27</c:v>
                </c:pt>
                <c:pt idx="72">
                  <c:v>27</c:v>
                </c:pt>
                <c:pt idx="73">
                  <c:v>27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27</c:v>
                </c:pt>
                <c:pt idx="78">
                  <c:v>27</c:v>
                </c:pt>
                <c:pt idx="79">
                  <c:v>27</c:v>
                </c:pt>
                <c:pt idx="80">
                  <c:v>27</c:v>
                </c:pt>
                <c:pt idx="81">
                  <c:v>27</c:v>
                </c:pt>
                <c:pt idx="82">
                  <c:v>27</c:v>
                </c:pt>
                <c:pt idx="83">
                  <c:v>27</c:v>
                </c:pt>
                <c:pt idx="84">
                  <c:v>27</c:v>
                </c:pt>
                <c:pt idx="85">
                  <c:v>27</c:v>
                </c:pt>
                <c:pt idx="86">
                  <c:v>27</c:v>
                </c:pt>
                <c:pt idx="87">
                  <c:v>27</c:v>
                </c:pt>
                <c:pt idx="88">
                  <c:v>27</c:v>
                </c:pt>
                <c:pt idx="89">
                  <c:v>27</c:v>
                </c:pt>
                <c:pt idx="90">
                  <c:v>27</c:v>
                </c:pt>
                <c:pt idx="91">
                  <c:v>27</c:v>
                </c:pt>
                <c:pt idx="92">
                  <c:v>27</c:v>
                </c:pt>
                <c:pt idx="93">
                  <c:v>27</c:v>
                </c:pt>
                <c:pt idx="94">
                  <c:v>27</c:v>
                </c:pt>
                <c:pt idx="95">
                  <c:v>27</c:v>
                </c:pt>
                <c:pt idx="96">
                  <c:v>27</c:v>
                </c:pt>
              </c:numCache>
            </c:numRef>
          </c:val>
        </c:ser>
        <c:marker val="1"/>
        <c:axId val="104659584"/>
        <c:axId val="103289216"/>
      </c:lineChart>
      <c:catAx>
        <c:axId val="104659584"/>
        <c:scaling>
          <c:orientation val="minMax"/>
        </c:scaling>
        <c:axPos val="b"/>
        <c:tickLblPos val="nextTo"/>
        <c:crossAx val="103289216"/>
        <c:crosses val="autoZero"/>
        <c:auto val="1"/>
        <c:lblAlgn val="ctr"/>
        <c:lblOffset val="100"/>
      </c:catAx>
      <c:valAx>
        <c:axId val="103289216"/>
        <c:scaling>
          <c:orientation val="minMax"/>
        </c:scaling>
        <c:axPos val="l"/>
        <c:majorGridlines/>
        <c:numFmt formatCode="General" sourceLinked="1"/>
        <c:tickLblPos val="nextTo"/>
        <c:crossAx val="1046595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L0A3: State IDs</c:v>
          </c:tx>
          <c:val>
            <c:numRef>
              <c:f>'T2v8-L0A3'!$K$4:$K$100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6</c:v>
                </c:pt>
                <c:pt idx="19">
                  <c:v>7</c:v>
                </c:pt>
                <c:pt idx="20">
                  <c:v>8</c:v>
                </c:pt>
                <c:pt idx="21">
                  <c:v>14</c:v>
                </c:pt>
                <c:pt idx="22">
                  <c:v>15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23</c:v>
                </c:pt>
                <c:pt idx="31">
                  <c:v>24</c:v>
                </c:pt>
                <c:pt idx="32">
                  <c:v>25</c:v>
                </c:pt>
                <c:pt idx="33">
                  <c:v>26</c:v>
                </c:pt>
                <c:pt idx="34">
                  <c:v>8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27</c:v>
                </c:pt>
                <c:pt idx="39">
                  <c:v>10</c:v>
                </c:pt>
                <c:pt idx="40">
                  <c:v>11</c:v>
                </c:pt>
                <c:pt idx="41">
                  <c:v>12</c:v>
                </c:pt>
                <c:pt idx="42">
                  <c:v>13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8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26</c:v>
                </c:pt>
                <c:pt idx="64">
                  <c:v>8</c:v>
                </c:pt>
                <c:pt idx="65">
                  <c:v>14</c:v>
                </c:pt>
                <c:pt idx="66">
                  <c:v>15</c:v>
                </c:pt>
                <c:pt idx="67">
                  <c:v>16</c:v>
                </c:pt>
                <c:pt idx="68">
                  <c:v>27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13</c:v>
                </c:pt>
                <c:pt idx="73">
                  <c:v>1</c:v>
                </c:pt>
                <c:pt idx="74">
                  <c:v>2</c:v>
                </c:pt>
                <c:pt idx="75">
                  <c:v>3</c:v>
                </c:pt>
                <c:pt idx="76">
                  <c:v>4</c:v>
                </c:pt>
                <c:pt idx="77">
                  <c:v>5</c:v>
                </c:pt>
                <c:pt idx="78">
                  <c:v>6</c:v>
                </c:pt>
                <c:pt idx="79">
                  <c:v>7</c:v>
                </c:pt>
                <c:pt idx="80">
                  <c:v>8</c:v>
                </c:pt>
                <c:pt idx="81">
                  <c:v>14</c:v>
                </c:pt>
                <c:pt idx="82">
                  <c:v>15</c:v>
                </c:pt>
                <c:pt idx="83">
                  <c:v>16</c:v>
                </c:pt>
                <c:pt idx="84">
                  <c:v>17</c:v>
                </c:pt>
                <c:pt idx="85">
                  <c:v>18</c:v>
                </c:pt>
                <c:pt idx="86">
                  <c:v>19</c:v>
                </c:pt>
                <c:pt idx="87">
                  <c:v>20</c:v>
                </c:pt>
                <c:pt idx="88">
                  <c:v>21</c:v>
                </c:pt>
                <c:pt idx="89">
                  <c:v>22</c:v>
                </c:pt>
                <c:pt idx="90">
                  <c:v>23</c:v>
                </c:pt>
                <c:pt idx="91">
                  <c:v>24</c:v>
                </c:pt>
                <c:pt idx="92">
                  <c:v>25</c:v>
                </c:pt>
                <c:pt idx="93">
                  <c:v>26</c:v>
                </c:pt>
                <c:pt idx="94">
                  <c:v>8</c:v>
                </c:pt>
                <c:pt idx="95">
                  <c:v>14</c:v>
                </c:pt>
                <c:pt idx="96">
                  <c:v>15</c:v>
                </c:pt>
              </c:numCache>
            </c:numRef>
          </c:val>
        </c:ser>
        <c:marker val="1"/>
        <c:axId val="103309312"/>
        <c:axId val="103310848"/>
      </c:lineChart>
      <c:catAx>
        <c:axId val="103309312"/>
        <c:scaling>
          <c:orientation val="minMax"/>
        </c:scaling>
        <c:axPos val="b"/>
        <c:tickLblPos val="nextTo"/>
        <c:crossAx val="103310848"/>
        <c:crosses val="autoZero"/>
        <c:auto val="1"/>
        <c:lblAlgn val="ctr"/>
        <c:lblOffset val="100"/>
      </c:catAx>
      <c:valAx>
        <c:axId val="103310848"/>
        <c:scaling>
          <c:orientation val="minMax"/>
        </c:scaling>
        <c:axPos val="l"/>
        <c:majorGridlines/>
        <c:numFmt formatCode="General" sourceLinked="1"/>
        <c:tickLblPos val="nextTo"/>
        <c:crossAx val="1033093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title/>
    <c:plotArea>
      <c:layout/>
      <c:lineChart>
        <c:grouping val="standard"/>
        <c:ser>
          <c:idx val="0"/>
          <c:order val="0"/>
          <c:tx>
            <c:v>L0A3: Live Cells Count</c:v>
          </c:tx>
          <c:val>
            <c:numRef>
              <c:f>'T2v8-L0A3'!$H$4:$H$100</c:f>
              <c:numCache>
                <c:formatCode>General</c:formatCode>
                <c:ptCount val="97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89</c:v>
                </c:pt>
                <c:pt idx="7">
                  <c:v>117</c:v>
                </c:pt>
                <c:pt idx="8">
                  <c:v>85</c:v>
                </c:pt>
                <c:pt idx="9">
                  <c:v>61</c:v>
                </c:pt>
                <c:pt idx="10">
                  <c:v>41</c:v>
                </c:pt>
                <c:pt idx="11">
                  <c:v>25</c:v>
                </c:pt>
                <c:pt idx="12">
                  <c:v>13</c:v>
                </c:pt>
                <c:pt idx="13">
                  <c:v>5</c:v>
                </c:pt>
                <c:pt idx="14">
                  <c:v>9</c:v>
                </c:pt>
                <c:pt idx="15">
                  <c:v>21</c:v>
                </c:pt>
                <c:pt idx="16">
                  <c:v>29</c:v>
                </c:pt>
                <c:pt idx="17">
                  <c:v>41</c:v>
                </c:pt>
                <c:pt idx="18">
                  <c:v>53</c:v>
                </c:pt>
                <c:pt idx="19">
                  <c:v>89</c:v>
                </c:pt>
                <c:pt idx="20">
                  <c:v>117</c:v>
                </c:pt>
                <c:pt idx="21">
                  <c:v>129</c:v>
                </c:pt>
                <c:pt idx="22">
                  <c:v>141</c:v>
                </c:pt>
                <c:pt idx="23">
                  <c:v>173</c:v>
                </c:pt>
                <c:pt idx="24">
                  <c:v>197</c:v>
                </c:pt>
                <c:pt idx="25">
                  <c:v>221</c:v>
                </c:pt>
                <c:pt idx="26">
                  <c:v>149</c:v>
                </c:pt>
                <c:pt idx="27">
                  <c:v>109</c:v>
                </c:pt>
                <c:pt idx="28">
                  <c:v>89</c:v>
                </c:pt>
                <c:pt idx="29">
                  <c:v>73</c:v>
                </c:pt>
                <c:pt idx="30">
                  <c:v>61</c:v>
                </c:pt>
                <c:pt idx="31">
                  <c:v>49</c:v>
                </c:pt>
                <c:pt idx="32">
                  <c:v>69</c:v>
                </c:pt>
                <c:pt idx="33">
                  <c:v>101</c:v>
                </c:pt>
                <c:pt idx="34">
                  <c:v>117</c:v>
                </c:pt>
                <c:pt idx="35">
                  <c:v>129</c:v>
                </c:pt>
                <c:pt idx="36">
                  <c:v>141</c:v>
                </c:pt>
                <c:pt idx="37">
                  <c:v>173</c:v>
                </c:pt>
                <c:pt idx="38">
                  <c:v>101</c:v>
                </c:pt>
                <c:pt idx="39">
                  <c:v>61</c:v>
                </c:pt>
                <c:pt idx="40">
                  <c:v>41</c:v>
                </c:pt>
                <c:pt idx="41">
                  <c:v>25</c:v>
                </c:pt>
                <c:pt idx="42">
                  <c:v>13</c:v>
                </c:pt>
                <c:pt idx="43">
                  <c:v>5</c:v>
                </c:pt>
                <c:pt idx="44">
                  <c:v>9</c:v>
                </c:pt>
                <c:pt idx="45">
                  <c:v>21</c:v>
                </c:pt>
                <c:pt idx="46">
                  <c:v>29</c:v>
                </c:pt>
                <c:pt idx="47">
                  <c:v>41</c:v>
                </c:pt>
                <c:pt idx="48">
                  <c:v>53</c:v>
                </c:pt>
                <c:pt idx="49">
                  <c:v>89</c:v>
                </c:pt>
                <c:pt idx="50">
                  <c:v>117</c:v>
                </c:pt>
                <c:pt idx="51">
                  <c:v>129</c:v>
                </c:pt>
                <c:pt idx="52">
                  <c:v>141</c:v>
                </c:pt>
                <c:pt idx="53">
                  <c:v>173</c:v>
                </c:pt>
                <c:pt idx="54">
                  <c:v>197</c:v>
                </c:pt>
                <c:pt idx="55">
                  <c:v>221</c:v>
                </c:pt>
                <c:pt idx="56">
                  <c:v>149</c:v>
                </c:pt>
                <c:pt idx="57">
                  <c:v>109</c:v>
                </c:pt>
                <c:pt idx="58">
                  <c:v>89</c:v>
                </c:pt>
                <c:pt idx="59">
                  <c:v>73</c:v>
                </c:pt>
                <c:pt idx="60">
                  <c:v>61</c:v>
                </c:pt>
                <c:pt idx="61">
                  <c:v>49</c:v>
                </c:pt>
                <c:pt idx="62">
                  <c:v>69</c:v>
                </c:pt>
                <c:pt idx="63">
                  <c:v>101</c:v>
                </c:pt>
                <c:pt idx="64">
                  <c:v>117</c:v>
                </c:pt>
                <c:pt idx="65">
                  <c:v>129</c:v>
                </c:pt>
                <c:pt idx="66">
                  <c:v>141</c:v>
                </c:pt>
                <c:pt idx="67">
                  <c:v>173</c:v>
                </c:pt>
                <c:pt idx="68">
                  <c:v>101</c:v>
                </c:pt>
                <c:pt idx="69">
                  <c:v>61</c:v>
                </c:pt>
                <c:pt idx="70">
                  <c:v>41</c:v>
                </c:pt>
                <c:pt idx="71">
                  <c:v>25</c:v>
                </c:pt>
                <c:pt idx="72">
                  <c:v>13</c:v>
                </c:pt>
                <c:pt idx="73">
                  <c:v>5</c:v>
                </c:pt>
                <c:pt idx="74">
                  <c:v>9</c:v>
                </c:pt>
                <c:pt idx="75">
                  <c:v>21</c:v>
                </c:pt>
                <c:pt idx="76">
                  <c:v>29</c:v>
                </c:pt>
                <c:pt idx="77">
                  <c:v>41</c:v>
                </c:pt>
                <c:pt idx="78">
                  <c:v>53</c:v>
                </c:pt>
                <c:pt idx="79">
                  <c:v>89</c:v>
                </c:pt>
                <c:pt idx="80">
                  <c:v>117</c:v>
                </c:pt>
                <c:pt idx="81">
                  <c:v>129</c:v>
                </c:pt>
                <c:pt idx="82">
                  <c:v>141</c:v>
                </c:pt>
                <c:pt idx="83">
                  <c:v>173</c:v>
                </c:pt>
                <c:pt idx="84">
                  <c:v>197</c:v>
                </c:pt>
                <c:pt idx="85">
                  <c:v>221</c:v>
                </c:pt>
                <c:pt idx="86">
                  <c:v>149</c:v>
                </c:pt>
                <c:pt idx="87">
                  <c:v>109</c:v>
                </c:pt>
                <c:pt idx="88">
                  <c:v>89</c:v>
                </c:pt>
                <c:pt idx="89">
                  <c:v>73</c:v>
                </c:pt>
                <c:pt idx="90">
                  <c:v>61</c:v>
                </c:pt>
                <c:pt idx="91">
                  <c:v>49</c:v>
                </c:pt>
                <c:pt idx="92">
                  <c:v>69</c:v>
                </c:pt>
                <c:pt idx="93">
                  <c:v>101</c:v>
                </c:pt>
                <c:pt idx="94">
                  <c:v>117</c:v>
                </c:pt>
                <c:pt idx="95">
                  <c:v>129</c:v>
                </c:pt>
                <c:pt idx="96">
                  <c:v>141</c:v>
                </c:pt>
              </c:numCache>
            </c:numRef>
          </c:val>
        </c:ser>
        <c:marker val="1"/>
        <c:axId val="103343232"/>
        <c:axId val="103344768"/>
      </c:lineChart>
      <c:catAx>
        <c:axId val="103343232"/>
        <c:scaling>
          <c:orientation val="minMax"/>
        </c:scaling>
        <c:axPos val="b"/>
        <c:tickLblPos val="nextTo"/>
        <c:crossAx val="103344768"/>
        <c:crosses val="autoZero"/>
        <c:auto val="1"/>
        <c:lblAlgn val="ctr"/>
        <c:lblOffset val="100"/>
      </c:catAx>
      <c:valAx>
        <c:axId val="103344768"/>
        <c:scaling>
          <c:orientation val="minMax"/>
        </c:scaling>
        <c:axPos val="l"/>
        <c:majorGridlines/>
        <c:numFmt formatCode="General" sourceLinked="1"/>
        <c:tickLblPos val="nextTo"/>
        <c:crossAx val="1033432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autoTitleDeleted val="1"/>
    <c:plotArea>
      <c:layout/>
      <c:lineChart>
        <c:grouping val="standard"/>
        <c:ser>
          <c:idx val="0"/>
          <c:order val="0"/>
          <c:tx>
            <c:v>L0A11: State IDs</c:v>
          </c:tx>
          <c:spPr>
            <a:ln w="19050"/>
          </c:spPr>
          <c:marker>
            <c:symbol val="diamond"/>
            <c:size val="5"/>
          </c:marker>
          <c:cat>
            <c:numRef>
              <c:f>'T2v2-L0A11'!$B$4:$B$170</c:f>
              <c:numCache>
                <c:formatCode>General</c:formatCode>
                <c:ptCount val="16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  <c:pt idx="97">
                  <c:v>292</c:v>
                </c:pt>
                <c:pt idx="98">
                  <c:v>295</c:v>
                </c:pt>
                <c:pt idx="99">
                  <c:v>298</c:v>
                </c:pt>
                <c:pt idx="100">
                  <c:v>301</c:v>
                </c:pt>
                <c:pt idx="101">
                  <c:v>304</c:v>
                </c:pt>
                <c:pt idx="102">
                  <c:v>307</c:v>
                </c:pt>
                <c:pt idx="103">
                  <c:v>310</c:v>
                </c:pt>
                <c:pt idx="104">
                  <c:v>313</c:v>
                </c:pt>
                <c:pt idx="105">
                  <c:v>316</c:v>
                </c:pt>
                <c:pt idx="106">
                  <c:v>319</c:v>
                </c:pt>
                <c:pt idx="107">
                  <c:v>322</c:v>
                </c:pt>
                <c:pt idx="108">
                  <c:v>325</c:v>
                </c:pt>
                <c:pt idx="109">
                  <c:v>328</c:v>
                </c:pt>
                <c:pt idx="110">
                  <c:v>331</c:v>
                </c:pt>
                <c:pt idx="111">
                  <c:v>334</c:v>
                </c:pt>
                <c:pt idx="112">
                  <c:v>337</c:v>
                </c:pt>
                <c:pt idx="113">
                  <c:v>340</c:v>
                </c:pt>
                <c:pt idx="114">
                  <c:v>343</c:v>
                </c:pt>
                <c:pt idx="115">
                  <c:v>346</c:v>
                </c:pt>
                <c:pt idx="116">
                  <c:v>349</c:v>
                </c:pt>
                <c:pt idx="117">
                  <c:v>352</c:v>
                </c:pt>
                <c:pt idx="118">
                  <c:v>355</c:v>
                </c:pt>
                <c:pt idx="119">
                  <c:v>358</c:v>
                </c:pt>
                <c:pt idx="120">
                  <c:v>361</c:v>
                </c:pt>
                <c:pt idx="121">
                  <c:v>364</c:v>
                </c:pt>
                <c:pt idx="122">
                  <c:v>367</c:v>
                </c:pt>
                <c:pt idx="123">
                  <c:v>370</c:v>
                </c:pt>
                <c:pt idx="124">
                  <c:v>373</c:v>
                </c:pt>
                <c:pt idx="125">
                  <c:v>376</c:v>
                </c:pt>
                <c:pt idx="126">
                  <c:v>379</c:v>
                </c:pt>
                <c:pt idx="127">
                  <c:v>382</c:v>
                </c:pt>
                <c:pt idx="128">
                  <c:v>385</c:v>
                </c:pt>
                <c:pt idx="129">
                  <c:v>388</c:v>
                </c:pt>
                <c:pt idx="130">
                  <c:v>391</c:v>
                </c:pt>
                <c:pt idx="131">
                  <c:v>394</c:v>
                </c:pt>
                <c:pt idx="132">
                  <c:v>397</c:v>
                </c:pt>
                <c:pt idx="133">
                  <c:v>400</c:v>
                </c:pt>
                <c:pt idx="134">
                  <c:v>403</c:v>
                </c:pt>
                <c:pt idx="135">
                  <c:v>406</c:v>
                </c:pt>
                <c:pt idx="136">
                  <c:v>409</c:v>
                </c:pt>
                <c:pt idx="137">
                  <c:v>412</c:v>
                </c:pt>
                <c:pt idx="138">
                  <c:v>415</c:v>
                </c:pt>
                <c:pt idx="139">
                  <c:v>418</c:v>
                </c:pt>
                <c:pt idx="140">
                  <c:v>421</c:v>
                </c:pt>
                <c:pt idx="141">
                  <c:v>424</c:v>
                </c:pt>
                <c:pt idx="142">
                  <c:v>427</c:v>
                </c:pt>
                <c:pt idx="143">
                  <c:v>430</c:v>
                </c:pt>
                <c:pt idx="144">
                  <c:v>433</c:v>
                </c:pt>
                <c:pt idx="145">
                  <c:v>436</c:v>
                </c:pt>
                <c:pt idx="146">
                  <c:v>439</c:v>
                </c:pt>
                <c:pt idx="147">
                  <c:v>442</c:v>
                </c:pt>
                <c:pt idx="148">
                  <c:v>445</c:v>
                </c:pt>
                <c:pt idx="149">
                  <c:v>448</c:v>
                </c:pt>
                <c:pt idx="150">
                  <c:v>451</c:v>
                </c:pt>
                <c:pt idx="151">
                  <c:v>454</c:v>
                </c:pt>
                <c:pt idx="152">
                  <c:v>457</c:v>
                </c:pt>
                <c:pt idx="153">
                  <c:v>460</c:v>
                </c:pt>
                <c:pt idx="154">
                  <c:v>463</c:v>
                </c:pt>
                <c:pt idx="155">
                  <c:v>466</c:v>
                </c:pt>
                <c:pt idx="156">
                  <c:v>469</c:v>
                </c:pt>
                <c:pt idx="157">
                  <c:v>472</c:v>
                </c:pt>
                <c:pt idx="158">
                  <c:v>475</c:v>
                </c:pt>
                <c:pt idx="159">
                  <c:v>478</c:v>
                </c:pt>
                <c:pt idx="160">
                  <c:v>481</c:v>
                </c:pt>
                <c:pt idx="161">
                  <c:v>484</c:v>
                </c:pt>
                <c:pt idx="162">
                  <c:v>487</c:v>
                </c:pt>
                <c:pt idx="163">
                  <c:v>490</c:v>
                </c:pt>
                <c:pt idx="164">
                  <c:v>493</c:v>
                </c:pt>
                <c:pt idx="165">
                  <c:v>496</c:v>
                </c:pt>
                <c:pt idx="166">
                  <c:v>499</c:v>
                </c:pt>
              </c:numCache>
            </c:numRef>
          </c:cat>
          <c:val>
            <c:numRef>
              <c:f>'T2v2-L0A11'!$K$4:$K$170</c:f>
              <c:numCache>
                <c:formatCode>General</c:formatCode>
                <c:ptCount val="1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37</c:v>
                </c:pt>
                <c:pt idx="57">
                  <c:v>38</c:v>
                </c:pt>
                <c:pt idx="58">
                  <c:v>39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41</c:v>
                </c:pt>
                <c:pt idx="65">
                  <c:v>42</c:v>
                </c:pt>
                <c:pt idx="66">
                  <c:v>43</c:v>
                </c:pt>
                <c:pt idx="67">
                  <c:v>32</c:v>
                </c:pt>
                <c:pt idx="68">
                  <c:v>32</c:v>
                </c:pt>
                <c:pt idx="69">
                  <c:v>32</c:v>
                </c:pt>
                <c:pt idx="70">
                  <c:v>32</c:v>
                </c:pt>
                <c:pt idx="71">
                  <c:v>32</c:v>
                </c:pt>
                <c:pt idx="72">
                  <c:v>33</c:v>
                </c:pt>
                <c:pt idx="73">
                  <c:v>34</c:v>
                </c:pt>
                <c:pt idx="74">
                  <c:v>34</c:v>
                </c:pt>
                <c:pt idx="75">
                  <c:v>34</c:v>
                </c:pt>
                <c:pt idx="76">
                  <c:v>34</c:v>
                </c:pt>
                <c:pt idx="77">
                  <c:v>34</c:v>
                </c:pt>
                <c:pt idx="78">
                  <c:v>34</c:v>
                </c:pt>
                <c:pt idx="79">
                  <c:v>34</c:v>
                </c:pt>
                <c:pt idx="80">
                  <c:v>35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36</c:v>
                </c:pt>
                <c:pt idx="85">
                  <c:v>36</c:v>
                </c:pt>
                <c:pt idx="86">
                  <c:v>36</c:v>
                </c:pt>
                <c:pt idx="87">
                  <c:v>36</c:v>
                </c:pt>
                <c:pt idx="88">
                  <c:v>37</c:v>
                </c:pt>
                <c:pt idx="89">
                  <c:v>38</c:v>
                </c:pt>
                <c:pt idx="90">
                  <c:v>39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41</c:v>
                </c:pt>
                <c:pt idx="97">
                  <c:v>42</c:v>
                </c:pt>
                <c:pt idx="98">
                  <c:v>43</c:v>
                </c:pt>
                <c:pt idx="99">
                  <c:v>32</c:v>
                </c:pt>
                <c:pt idx="100">
                  <c:v>32</c:v>
                </c:pt>
                <c:pt idx="101">
                  <c:v>32</c:v>
                </c:pt>
                <c:pt idx="102">
                  <c:v>32</c:v>
                </c:pt>
                <c:pt idx="103">
                  <c:v>32</c:v>
                </c:pt>
                <c:pt idx="104">
                  <c:v>33</c:v>
                </c:pt>
                <c:pt idx="105">
                  <c:v>34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34</c:v>
                </c:pt>
                <c:pt idx="110">
                  <c:v>34</c:v>
                </c:pt>
                <c:pt idx="111">
                  <c:v>34</c:v>
                </c:pt>
                <c:pt idx="112">
                  <c:v>35</c:v>
                </c:pt>
                <c:pt idx="113">
                  <c:v>36</c:v>
                </c:pt>
                <c:pt idx="114">
                  <c:v>36</c:v>
                </c:pt>
                <c:pt idx="115">
                  <c:v>36</c:v>
                </c:pt>
                <c:pt idx="116">
                  <c:v>36</c:v>
                </c:pt>
                <c:pt idx="117">
                  <c:v>36</c:v>
                </c:pt>
                <c:pt idx="118">
                  <c:v>36</c:v>
                </c:pt>
                <c:pt idx="119">
                  <c:v>36</c:v>
                </c:pt>
                <c:pt idx="120">
                  <c:v>37</c:v>
                </c:pt>
                <c:pt idx="121">
                  <c:v>38</c:v>
                </c:pt>
                <c:pt idx="122">
                  <c:v>39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41</c:v>
                </c:pt>
                <c:pt idx="129">
                  <c:v>42</c:v>
                </c:pt>
                <c:pt idx="130">
                  <c:v>43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</c:v>
                </c:pt>
                <c:pt idx="135">
                  <c:v>32</c:v>
                </c:pt>
                <c:pt idx="136">
                  <c:v>33</c:v>
                </c:pt>
                <c:pt idx="137">
                  <c:v>34</c:v>
                </c:pt>
                <c:pt idx="138">
                  <c:v>34</c:v>
                </c:pt>
                <c:pt idx="139">
                  <c:v>34</c:v>
                </c:pt>
                <c:pt idx="140">
                  <c:v>34</c:v>
                </c:pt>
                <c:pt idx="141">
                  <c:v>34</c:v>
                </c:pt>
                <c:pt idx="142">
                  <c:v>34</c:v>
                </c:pt>
                <c:pt idx="143">
                  <c:v>34</c:v>
                </c:pt>
                <c:pt idx="144">
                  <c:v>35</c:v>
                </c:pt>
                <c:pt idx="145">
                  <c:v>36</c:v>
                </c:pt>
                <c:pt idx="146">
                  <c:v>36</c:v>
                </c:pt>
                <c:pt idx="147">
                  <c:v>36</c:v>
                </c:pt>
                <c:pt idx="148">
                  <c:v>36</c:v>
                </c:pt>
                <c:pt idx="149">
                  <c:v>36</c:v>
                </c:pt>
                <c:pt idx="150">
                  <c:v>36</c:v>
                </c:pt>
                <c:pt idx="151">
                  <c:v>36</c:v>
                </c:pt>
                <c:pt idx="152">
                  <c:v>37</c:v>
                </c:pt>
                <c:pt idx="153">
                  <c:v>38</c:v>
                </c:pt>
                <c:pt idx="154">
                  <c:v>39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41</c:v>
                </c:pt>
                <c:pt idx="161">
                  <c:v>42</c:v>
                </c:pt>
                <c:pt idx="162">
                  <c:v>43</c:v>
                </c:pt>
                <c:pt idx="163">
                  <c:v>32</c:v>
                </c:pt>
                <c:pt idx="164">
                  <c:v>32</c:v>
                </c:pt>
                <c:pt idx="165">
                  <c:v>32</c:v>
                </c:pt>
                <c:pt idx="166">
                  <c:v>32</c:v>
                </c:pt>
              </c:numCache>
            </c:numRef>
          </c:val>
        </c:ser>
        <c:marker val="1"/>
        <c:axId val="90704512"/>
        <c:axId val="90710400"/>
      </c:lineChart>
      <c:catAx>
        <c:axId val="90704512"/>
        <c:scaling>
          <c:orientation val="minMax"/>
        </c:scaling>
        <c:axPos val="b"/>
        <c:numFmt formatCode="General" sourceLinked="1"/>
        <c:tickLblPos val="nextTo"/>
        <c:crossAx val="90710400"/>
        <c:crosses val="autoZero"/>
        <c:auto val="1"/>
        <c:lblAlgn val="ctr"/>
        <c:lblOffset val="100"/>
      </c:catAx>
      <c:valAx>
        <c:axId val="90710400"/>
        <c:scaling>
          <c:orientation val="minMax"/>
        </c:scaling>
        <c:axPos val="l"/>
        <c:majorGridlines/>
        <c:numFmt formatCode="General" sourceLinked="1"/>
        <c:tickLblPos val="nextTo"/>
        <c:crossAx val="90704512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1600" b="1" i="0" baseline="0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/>
    <c:plotArea>
      <c:layout/>
      <c:lineChart>
        <c:grouping val="standard"/>
        <c:ser>
          <c:idx val="0"/>
          <c:order val="0"/>
          <c:tx>
            <c:v>L0A3: Aggregate State for L1</c:v>
          </c:tx>
          <c:val>
            <c:numRef>
              <c:f>'T2v8-L0A3'!$D$4:$D$150</c:f>
              <c:numCache>
                <c:formatCode>General</c:formatCode>
                <c:ptCount val="1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</c:numCache>
            </c:numRef>
          </c:val>
        </c:ser>
        <c:marker val="1"/>
        <c:axId val="104687872"/>
        <c:axId val="104697856"/>
      </c:lineChart>
      <c:catAx>
        <c:axId val="104687872"/>
        <c:scaling>
          <c:orientation val="minMax"/>
        </c:scaling>
        <c:axPos val="b"/>
        <c:tickLblPos val="nextTo"/>
        <c:crossAx val="104697856"/>
        <c:crosses val="autoZero"/>
        <c:auto val="1"/>
        <c:lblAlgn val="ctr"/>
        <c:lblOffset val="100"/>
      </c:catAx>
      <c:valAx>
        <c:axId val="104697856"/>
        <c:scaling>
          <c:orientation val="minMax"/>
        </c:scaling>
        <c:axPos val="l"/>
        <c:majorGridlines/>
        <c:numFmt formatCode="General" sourceLinked="1"/>
        <c:tickLblPos val="nextTo"/>
        <c:crossAx val="10468787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/>
    <c:plotArea>
      <c:layout/>
      <c:lineChart>
        <c:grouping val="standard"/>
        <c:ser>
          <c:idx val="0"/>
          <c:order val="0"/>
          <c:tx>
            <c:v>L0A3: Goal from L1</c:v>
          </c:tx>
          <c:val>
            <c:numRef>
              <c:f>'T2v8-L0A3'!$E$4:$E$150</c:f>
              <c:numCache>
                <c:formatCode>General</c:formatCode>
                <c:ptCount val="14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0</c:v>
                </c:pt>
              </c:numCache>
            </c:numRef>
          </c:val>
        </c:ser>
        <c:marker val="1"/>
        <c:axId val="104717696"/>
        <c:axId val="104723584"/>
      </c:lineChart>
      <c:catAx>
        <c:axId val="104717696"/>
        <c:scaling>
          <c:orientation val="minMax"/>
        </c:scaling>
        <c:axPos val="b"/>
        <c:tickLblPos val="nextTo"/>
        <c:crossAx val="104723584"/>
        <c:crosses val="autoZero"/>
        <c:auto val="1"/>
        <c:lblAlgn val="ctr"/>
        <c:lblOffset val="100"/>
      </c:catAx>
      <c:valAx>
        <c:axId val="104723584"/>
        <c:scaling>
          <c:orientation val="minMax"/>
        </c:scaling>
        <c:axPos val="l"/>
        <c:majorGridlines/>
        <c:numFmt formatCode="General" sourceLinked="1"/>
        <c:tickLblPos val="nextTo"/>
        <c:crossAx val="1047176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title/>
    <c:plotArea>
      <c:layout/>
      <c:lineChart>
        <c:grouping val="standard"/>
        <c:ser>
          <c:idx val="0"/>
          <c:order val="0"/>
          <c:tx>
            <c:v>L1A1: Live Cells Counter</c:v>
          </c:tx>
          <c:val>
            <c:numRef>
              <c:f>'T2v8-L1A1'!$H$4:$H$250</c:f>
              <c:numCache>
                <c:formatCode>General</c:formatCode>
                <c:ptCount val="2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32</c:v>
                </c:pt>
                <c:pt idx="6">
                  <c:v>32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28</c:v>
                </c:pt>
                <c:pt idx="14">
                  <c:v>28</c:v>
                </c:pt>
                <c:pt idx="15">
                  <c:v>28</c:v>
                </c:pt>
                <c:pt idx="16">
                  <c:v>28</c:v>
                </c:pt>
                <c:pt idx="17">
                  <c:v>28</c:v>
                </c:pt>
                <c:pt idx="18">
                  <c:v>28</c:v>
                </c:pt>
                <c:pt idx="19">
                  <c:v>32</c:v>
                </c:pt>
                <c:pt idx="20">
                  <c:v>32</c:v>
                </c:pt>
                <c:pt idx="21">
                  <c:v>32</c:v>
                </c:pt>
                <c:pt idx="22">
                  <c:v>32</c:v>
                </c:pt>
                <c:pt idx="23">
                  <c:v>32</c:v>
                </c:pt>
                <c:pt idx="24">
                  <c:v>32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32</c:v>
                </c:pt>
                <c:pt idx="32">
                  <c:v>32</c:v>
                </c:pt>
                <c:pt idx="33">
                  <c:v>32</c:v>
                </c:pt>
                <c:pt idx="34">
                  <c:v>32</c:v>
                </c:pt>
                <c:pt idx="35">
                  <c:v>32</c:v>
                </c:pt>
                <c:pt idx="36">
                  <c:v>32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12</c:v>
                </c:pt>
                <c:pt idx="41">
                  <c:v>0</c:v>
                </c:pt>
                <c:pt idx="42">
                  <c:v>0</c:v>
                </c:pt>
                <c:pt idx="43">
                  <c:v>28</c:v>
                </c:pt>
                <c:pt idx="44">
                  <c:v>28</c:v>
                </c:pt>
                <c:pt idx="45">
                  <c:v>28</c:v>
                </c:pt>
                <c:pt idx="46">
                  <c:v>28</c:v>
                </c:pt>
                <c:pt idx="47">
                  <c:v>28</c:v>
                </c:pt>
                <c:pt idx="48">
                  <c:v>28</c:v>
                </c:pt>
                <c:pt idx="49">
                  <c:v>32</c:v>
                </c:pt>
                <c:pt idx="50">
                  <c:v>32</c:v>
                </c:pt>
                <c:pt idx="51">
                  <c:v>32</c:v>
                </c:pt>
                <c:pt idx="52">
                  <c:v>32</c:v>
                </c:pt>
                <c:pt idx="53">
                  <c:v>32</c:v>
                </c:pt>
                <c:pt idx="54">
                  <c:v>32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</c:v>
                </c:pt>
                <c:pt idx="65">
                  <c:v>32</c:v>
                </c:pt>
                <c:pt idx="66">
                  <c:v>32</c:v>
                </c:pt>
                <c:pt idx="67">
                  <c:v>12</c:v>
                </c:pt>
                <c:pt idx="68">
                  <c:v>12</c:v>
                </c:pt>
                <c:pt idx="69">
                  <c:v>12</c:v>
                </c:pt>
                <c:pt idx="70">
                  <c:v>12</c:v>
                </c:pt>
                <c:pt idx="71">
                  <c:v>0</c:v>
                </c:pt>
                <c:pt idx="72">
                  <c:v>0</c:v>
                </c:pt>
                <c:pt idx="73">
                  <c:v>28</c:v>
                </c:pt>
                <c:pt idx="74">
                  <c:v>28</c:v>
                </c:pt>
                <c:pt idx="75">
                  <c:v>28</c:v>
                </c:pt>
                <c:pt idx="76">
                  <c:v>28</c:v>
                </c:pt>
                <c:pt idx="77">
                  <c:v>28</c:v>
                </c:pt>
                <c:pt idx="78">
                  <c:v>28</c:v>
                </c:pt>
                <c:pt idx="79">
                  <c:v>32</c:v>
                </c:pt>
                <c:pt idx="80">
                  <c:v>32</c:v>
                </c:pt>
                <c:pt idx="81">
                  <c:v>32</c:v>
                </c:pt>
                <c:pt idx="82">
                  <c:v>32</c:v>
                </c:pt>
                <c:pt idx="83">
                  <c:v>32</c:v>
                </c:pt>
                <c:pt idx="84">
                  <c:v>32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12</c:v>
                </c:pt>
                <c:pt idx="89">
                  <c:v>12</c:v>
                </c:pt>
                <c:pt idx="90">
                  <c:v>12</c:v>
                </c:pt>
                <c:pt idx="91">
                  <c:v>32</c:v>
                </c:pt>
                <c:pt idx="92">
                  <c:v>32</c:v>
                </c:pt>
                <c:pt idx="93">
                  <c:v>32</c:v>
                </c:pt>
                <c:pt idx="94">
                  <c:v>32</c:v>
                </c:pt>
                <c:pt idx="95">
                  <c:v>32</c:v>
                </c:pt>
                <c:pt idx="96">
                  <c:v>32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0</c:v>
                </c:pt>
                <c:pt idx="102">
                  <c:v>0</c:v>
                </c:pt>
                <c:pt idx="103">
                  <c:v>28</c:v>
                </c:pt>
                <c:pt idx="104">
                  <c:v>28</c:v>
                </c:pt>
                <c:pt idx="105">
                  <c:v>28</c:v>
                </c:pt>
                <c:pt idx="106">
                  <c:v>28</c:v>
                </c:pt>
                <c:pt idx="107">
                  <c:v>28</c:v>
                </c:pt>
                <c:pt idx="108">
                  <c:v>28</c:v>
                </c:pt>
                <c:pt idx="109">
                  <c:v>32</c:v>
                </c:pt>
                <c:pt idx="110">
                  <c:v>32</c:v>
                </c:pt>
                <c:pt idx="111">
                  <c:v>32</c:v>
                </c:pt>
                <c:pt idx="112">
                  <c:v>32</c:v>
                </c:pt>
                <c:pt idx="113">
                  <c:v>32</c:v>
                </c:pt>
                <c:pt idx="114">
                  <c:v>32</c:v>
                </c:pt>
                <c:pt idx="115">
                  <c:v>12</c:v>
                </c:pt>
                <c:pt idx="116">
                  <c:v>12</c:v>
                </c:pt>
                <c:pt idx="117">
                  <c:v>12</c:v>
                </c:pt>
                <c:pt idx="118">
                  <c:v>12</c:v>
                </c:pt>
                <c:pt idx="119">
                  <c:v>12</c:v>
                </c:pt>
                <c:pt idx="120">
                  <c:v>12</c:v>
                </c:pt>
                <c:pt idx="121">
                  <c:v>32</c:v>
                </c:pt>
                <c:pt idx="122">
                  <c:v>32</c:v>
                </c:pt>
                <c:pt idx="123">
                  <c:v>32</c:v>
                </c:pt>
                <c:pt idx="124">
                  <c:v>32</c:v>
                </c:pt>
                <c:pt idx="125">
                  <c:v>32</c:v>
                </c:pt>
                <c:pt idx="126">
                  <c:v>32</c:v>
                </c:pt>
                <c:pt idx="127">
                  <c:v>12</c:v>
                </c:pt>
                <c:pt idx="128">
                  <c:v>12</c:v>
                </c:pt>
                <c:pt idx="129">
                  <c:v>12</c:v>
                </c:pt>
                <c:pt idx="130">
                  <c:v>12</c:v>
                </c:pt>
                <c:pt idx="131">
                  <c:v>0</c:v>
                </c:pt>
                <c:pt idx="132">
                  <c:v>0</c:v>
                </c:pt>
                <c:pt idx="133">
                  <c:v>28</c:v>
                </c:pt>
                <c:pt idx="134">
                  <c:v>28</c:v>
                </c:pt>
                <c:pt idx="135">
                  <c:v>28</c:v>
                </c:pt>
                <c:pt idx="136">
                  <c:v>28</c:v>
                </c:pt>
                <c:pt idx="137">
                  <c:v>28</c:v>
                </c:pt>
                <c:pt idx="138">
                  <c:v>28</c:v>
                </c:pt>
                <c:pt idx="139">
                  <c:v>32</c:v>
                </c:pt>
                <c:pt idx="140">
                  <c:v>32</c:v>
                </c:pt>
                <c:pt idx="141">
                  <c:v>32</c:v>
                </c:pt>
                <c:pt idx="142">
                  <c:v>32</c:v>
                </c:pt>
                <c:pt idx="143">
                  <c:v>32</c:v>
                </c:pt>
                <c:pt idx="144">
                  <c:v>32</c:v>
                </c:pt>
                <c:pt idx="145">
                  <c:v>12</c:v>
                </c:pt>
                <c:pt idx="146">
                  <c:v>12</c:v>
                </c:pt>
                <c:pt idx="147">
                  <c:v>12</c:v>
                </c:pt>
                <c:pt idx="148">
                  <c:v>12</c:v>
                </c:pt>
                <c:pt idx="149">
                  <c:v>12</c:v>
                </c:pt>
                <c:pt idx="150">
                  <c:v>12</c:v>
                </c:pt>
                <c:pt idx="151">
                  <c:v>32</c:v>
                </c:pt>
                <c:pt idx="152">
                  <c:v>32</c:v>
                </c:pt>
                <c:pt idx="153">
                  <c:v>32</c:v>
                </c:pt>
                <c:pt idx="154">
                  <c:v>32</c:v>
                </c:pt>
                <c:pt idx="155">
                  <c:v>32</c:v>
                </c:pt>
                <c:pt idx="156">
                  <c:v>32</c:v>
                </c:pt>
                <c:pt idx="157">
                  <c:v>12</c:v>
                </c:pt>
                <c:pt idx="158">
                  <c:v>12</c:v>
                </c:pt>
                <c:pt idx="159">
                  <c:v>12</c:v>
                </c:pt>
                <c:pt idx="160">
                  <c:v>12</c:v>
                </c:pt>
                <c:pt idx="161">
                  <c:v>0</c:v>
                </c:pt>
                <c:pt idx="162">
                  <c:v>0</c:v>
                </c:pt>
                <c:pt idx="163">
                  <c:v>28</c:v>
                </c:pt>
                <c:pt idx="164">
                  <c:v>28</c:v>
                </c:pt>
                <c:pt idx="165">
                  <c:v>28</c:v>
                </c:pt>
                <c:pt idx="166">
                  <c:v>28</c:v>
                </c:pt>
                <c:pt idx="167">
                  <c:v>28</c:v>
                </c:pt>
                <c:pt idx="168">
                  <c:v>28</c:v>
                </c:pt>
                <c:pt idx="169">
                  <c:v>32</c:v>
                </c:pt>
                <c:pt idx="170">
                  <c:v>32</c:v>
                </c:pt>
                <c:pt idx="171">
                  <c:v>32</c:v>
                </c:pt>
                <c:pt idx="172">
                  <c:v>32</c:v>
                </c:pt>
                <c:pt idx="173">
                  <c:v>32</c:v>
                </c:pt>
                <c:pt idx="174">
                  <c:v>32</c:v>
                </c:pt>
                <c:pt idx="175">
                  <c:v>12</c:v>
                </c:pt>
                <c:pt idx="176">
                  <c:v>12</c:v>
                </c:pt>
                <c:pt idx="177">
                  <c:v>12</c:v>
                </c:pt>
                <c:pt idx="178">
                  <c:v>12</c:v>
                </c:pt>
                <c:pt idx="179">
                  <c:v>12</c:v>
                </c:pt>
                <c:pt idx="180">
                  <c:v>12</c:v>
                </c:pt>
                <c:pt idx="181">
                  <c:v>32</c:v>
                </c:pt>
                <c:pt idx="182">
                  <c:v>32</c:v>
                </c:pt>
                <c:pt idx="183">
                  <c:v>32</c:v>
                </c:pt>
                <c:pt idx="184">
                  <c:v>32</c:v>
                </c:pt>
                <c:pt idx="185">
                  <c:v>32</c:v>
                </c:pt>
                <c:pt idx="186">
                  <c:v>32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0</c:v>
                </c:pt>
                <c:pt idx="192">
                  <c:v>0</c:v>
                </c:pt>
                <c:pt idx="193">
                  <c:v>28</c:v>
                </c:pt>
                <c:pt idx="194">
                  <c:v>28</c:v>
                </c:pt>
                <c:pt idx="195">
                  <c:v>28</c:v>
                </c:pt>
                <c:pt idx="196">
                  <c:v>28</c:v>
                </c:pt>
                <c:pt idx="197">
                  <c:v>28</c:v>
                </c:pt>
                <c:pt idx="198">
                  <c:v>28</c:v>
                </c:pt>
                <c:pt idx="199">
                  <c:v>32</c:v>
                </c:pt>
                <c:pt idx="200">
                  <c:v>32</c:v>
                </c:pt>
                <c:pt idx="201">
                  <c:v>32</c:v>
                </c:pt>
                <c:pt idx="202">
                  <c:v>32</c:v>
                </c:pt>
                <c:pt idx="203">
                  <c:v>32</c:v>
                </c:pt>
                <c:pt idx="204">
                  <c:v>32</c:v>
                </c:pt>
                <c:pt idx="205">
                  <c:v>12</c:v>
                </c:pt>
                <c:pt idx="206">
                  <c:v>12</c:v>
                </c:pt>
                <c:pt idx="207">
                  <c:v>12</c:v>
                </c:pt>
                <c:pt idx="208">
                  <c:v>12</c:v>
                </c:pt>
                <c:pt idx="209">
                  <c:v>12</c:v>
                </c:pt>
                <c:pt idx="210">
                  <c:v>12</c:v>
                </c:pt>
                <c:pt idx="211">
                  <c:v>32</c:v>
                </c:pt>
                <c:pt idx="212">
                  <c:v>32</c:v>
                </c:pt>
                <c:pt idx="213">
                  <c:v>32</c:v>
                </c:pt>
                <c:pt idx="214">
                  <c:v>32</c:v>
                </c:pt>
                <c:pt idx="215">
                  <c:v>32</c:v>
                </c:pt>
                <c:pt idx="216">
                  <c:v>32</c:v>
                </c:pt>
                <c:pt idx="217">
                  <c:v>12</c:v>
                </c:pt>
                <c:pt idx="218">
                  <c:v>12</c:v>
                </c:pt>
                <c:pt idx="219">
                  <c:v>12</c:v>
                </c:pt>
                <c:pt idx="220">
                  <c:v>12</c:v>
                </c:pt>
                <c:pt idx="221">
                  <c:v>0</c:v>
                </c:pt>
                <c:pt idx="222">
                  <c:v>0</c:v>
                </c:pt>
                <c:pt idx="223">
                  <c:v>28</c:v>
                </c:pt>
                <c:pt idx="224">
                  <c:v>28</c:v>
                </c:pt>
                <c:pt idx="225">
                  <c:v>28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32</c:v>
                </c:pt>
                <c:pt idx="230">
                  <c:v>32</c:v>
                </c:pt>
                <c:pt idx="231">
                  <c:v>32</c:v>
                </c:pt>
                <c:pt idx="232">
                  <c:v>32</c:v>
                </c:pt>
                <c:pt idx="233">
                  <c:v>32</c:v>
                </c:pt>
                <c:pt idx="234">
                  <c:v>32</c:v>
                </c:pt>
                <c:pt idx="235">
                  <c:v>12</c:v>
                </c:pt>
                <c:pt idx="236">
                  <c:v>12</c:v>
                </c:pt>
                <c:pt idx="237">
                  <c:v>12</c:v>
                </c:pt>
                <c:pt idx="238">
                  <c:v>12</c:v>
                </c:pt>
                <c:pt idx="239">
                  <c:v>12</c:v>
                </c:pt>
                <c:pt idx="240">
                  <c:v>12</c:v>
                </c:pt>
                <c:pt idx="241">
                  <c:v>32</c:v>
                </c:pt>
                <c:pt idx="242">
                  <c:v>32</c:v>
                </c:pt>
                <c:pt idx="243">
                  <c:v>32</c:v>
                </c:pt>
                <c:pt idx="244">
                  <c:v>32</c:v>
                </c:pt>
                <c:pt idx="245">
                  <c:v>32</c:v>
                </c:pt>
                <c:pt idx="246">
                  <c:v>32</c:v>
                </c:pt>
              </c:numCache>
            </c:numRef>
          </c:val>
        </c:ser>
        <c:marker val="1"/>
        <c:axId val="105239680"/>
        <c:axId val="105241216"/>
      </c:lineChart>
      <c:catAx>
        <c:axId val="105239680"/>
        <c:scaling>
          <c:orientation val="minMax"/>
        </c:scaling>
        <c:axPos val="b"/>
        <c:tickLblPos val="nextTo"/>
        <c:crossAx val="105241216"/>
        <c:crosses val="autoZero"/>
        <c:auto val="1"/>
        <c:lblAlgn val="ctr"/>
        <c:lblOffset val="100"/>
      </c:catAx>
      <c:valAx>
        <c:axId val="105241216"/>
        <c:scaling>
          <c:orientation val="minMax"/>
        </c:scaling>
        <c:axPos val="l"/>
        <c:majorGridlines/>
        <c:numFmt formatCode="General" sourceLinked="1"/>
        <c:tickLblPos val="nextTo"/>
        <c:crossAx val="1052396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 level diversity counter</c:v>
          </c:tx>
          <c:val>
            <c:numRef>
              <c:f>T2v10!$G$4:$G$300</c:f>
              <c:numCache>
                <c:formatCode>General</c:formatCode>
                <c:ptCount val="2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37</c:v>
                </c:pt>
                <c:pt idx="38">
                  <c:v>37</c:v>
                </c:pt>
                <c:pt idx="39">
                  <c:v>37</c:v>
                </c:pt>
                <c:pt idx="40">
                  <c:v>37</c:v>
                </c:pt>
                <c:pt idx="41">
                  <c:v>37</c:v>
                </c:pt>
                <c:pt idx="42">
                  <c:v>37</c:v>
                </c:pt>
                <c:pt idx="43">
                  <c:v>37</c:v>
                </c:pt>
                <c:pt idx="44">
                  <c:v>37</c:v>
                </c:pt>
                <c:pt idx="45">
                  <c:v>38</c:v>
                </c:pt>
                <c:pt idx="46">
                  <c:v>38</c:v>
                </c:pt>
                <c:pt idx="47">
                  <c:v>38</c:v>
                </c:pt>
                <c:pt idx="48">
                  <c:v>38</c:v>
                </c:pt>
                <c:pt idx="49">
                  <c:v>38</c:v>
                </c:pt>
                <c:pt idx="50">
                  <c:v>39</c:v>
                </c:pt>
                <c:pt idx="51">
                  <c:v>40</c:v>
                </c:pt>
                <c:pt idx="52">
                  <c:v>41</c:v>
                </c:pt>
                <c:pt idx="53">
                  <c:v>42</c:v>
                </c:pt>
                <c:pt idx="54">
                  <c:v>43</c:v>
                </c:pt>
                <c:pt idx="55">
                  <c:v>44</c:v>
                </c:pt>
                <c:pt idx="56">
                  <c:v>45</c:v>
                </c:pt>
                <c:pt idx="57">
                  <c:v>46</c:v>
                </c:pt>
                <c:pt idx="58">
                  <c:v>47</c:v>
                </c:pt>
                <c:pt idx="59">
                  <c:v>48</c:v>
                </c:pt>
                <c:pt idx="60">
                  <c:v>49</c:v>
                </c:pt>
                <c:pt idx="61">
                  <c:v>50</c:v>
                </c:pt>
                <c:pt idx="62">
                  <c:v>51</c:v>
                </c:pt>
                <c:pt idx="63">
                  <c:v>52</c:v>
                </c:pt>
                <c:pt idx="64">
                  <c:v>53</c:v>
                </c:pt>
                <c:pt idx="65">
                  <c:v>54</c:v>
                </c:pt>
                <c:pt idx="66">
                  <c:v>55</c:v>
                </c:pt>
                <c:pt idx="67">
                  <c:v>56</c:v>
                </c:pt>
                <c:pt idx="68">
                  <c:v>57</c:v>
                </c:pt>
                <c:pt idx="69">
                  <c:v>58</c:v>
                </c:pt>
                <c:pt idx="70">
                  <c:v>59</c:v>
                </c:pt>
                <c:pt idx="71">
                  <c:v>60</c:v>
                </c:pt>
                <c:pt idx="72">
                  <c:v>61</c:v>
                </c:pt>
                <c:pt idx="73">
                  <c:v>62</c:v>
                </c:pt>
                <c:pt idx="74">
                  <c:v>63</c:v>
                </c:pt>
                <c:pt idx="75">
                  <c:v>64</c:v>
                </c:pt>
                <c:pt idx="76">
                  <c:v>65</c:v>
                </c:pt>
                <c:pt idx="77">
                  <c:v>65</c:v>
                </c:pt>
                <c:pt idx="78">
                  <c:v>65</c:v>
                </c:pt>
                <c:pt idx="79">
                  <c:v>65</c:v>
                </c:pt>
                <c:pt idx="80">
                  <c:v>66</c:v>
                </c:pt>
                <c:pt idx="81">
                  <c:v>67</c:v>
                </c:pt>
                <c:pt idx="82">
                  <c:v>68</c:v>
                </c:pt>
                <c:pt idx="83">
                  <c:v>69</c:v>
                </c:pt>
                <c:pt idx="84">
                  <c:v>70</c:v>
                </c:pt>
                <c:pt idx="85">
                  <c:v>71</c:v>
                </c:pt>
                <c:pt idx="86">
                  <c:v>72</c:v>
                </c:pt>
                <c:pt idx="87">
                  <c:v>73</c:v>
                </c:pt>
                <c:pt idx="88">
                  <c:v>74</c:v>
                </c:pt>
                <c:pt idx="89">
                  <c:v>75</c:v>
                </c:pt>
                <c:pt idx="90">
                  <c:v>76</c:v>
                </c:pt>
                <c:pt idx="91">
                  <c:v>77</c:v>
                </c:pt>
                <c:pt idx="92">
                  <c:v>78</c:v>
                </c:pt>
                <c:pt idx="93">
                  <c:v>79</c:v>
                </c:pt>
                <c:pt idx="94">
                  <c:v>79</c:v>
                </c:pt>
                <c:pt idx="95">
                  <c:v>80</c:v>
                </c:pt>
                <c:pt idx="96">
                  <c:v>81</c:v>
                </c:pt>
                <c:pt idx="97">
                  <c:v>82</c:v>
                </c:pt>
                <c:pt idx="98">
                  <c:v>83</c:v>
                </c:pt>
                <c:pt idx="99">
                  <c:v>84</c:v>
                </c:pt>
                <c:pt idx="100">
                  <c:v>85</c:v>
                </c:pt>
                <c:pt idx="101">
                  <c:v>86</c:v>
                </c:pt>
                <c:pt idx="102">
                  <c:v>87</c:v>
                </c:pt>
                <c:pt idx="103">
                  <c:v>88</c:v>
                </c:pt>
                <c:pt idx="104">
                  <c:v>89</c:v>
                </c:pt>
                <c:pt idx="105">
                  <c:v>90</c:v>
                </c:pt>
                <c:pt idx="106">
                  <c:v>91</c:v>
                </c:pt>
                <c:pt idx="107">
                  <c:v>92</c:v>
                </c:pt>
                <c:pt idx="108">
                  <c:v>93</c:v>
                </c:pt>
                <c:pt idx="109">
                  <c:v>94</c:v>
                </c:pt>
                <c:pt idx="110">
                  <c:v>95</c:v>
                </c:pt>
                <c:pt idx="111">
                  <c:v>96</c:v>
                </c:pt>
                <c:pt idx="112">
                  <c:v>97</c:v>
                </c:pt>
                <c:pt idx="113">
                  <c:v>98</c:v>
                </c:pt>
                <c:pt idx="114">
                  <c:v>99</c:v>
                </c:pt>
                <c:pt idx="115">
                  <c:v>100</c:v>
                </c:pt>
                <c:pt idx="116">
                  <c:v>101</c:v>
                </c:pt>
                <c:pt idx="117">
                  <c:v>101</c:v>
                </c:pt>
                <c:pt idx="118">
                  <c:v>102</c:v>
                </c:pt>
                <c:pt idx="119">
                  <c:v>103</c:v>
                </c:pt>
                <c:pt idx="120">
                  <c:v>104</c:v>
                </c:pt>
                <c:pt idx="121">
                  <c:v>105</c:v>
                </c:pt>
                <c:pt idx="122">
                  <c:v>106</c:v>
                </c:pt>
                <c:pt idx="123">
                  <c:v>107</c:v>
                </c:pt>
                <c:pt idx="124">
                  <c:v>108</c:v>
                </c:pt>
                <c:pt idx="125">
                  <c:v>109</c:v>
                </c:pt>
                <c:pt idx="126">
                  <c:v>110</c:v>
                </c:pt>
                <c:pt idx="127">
                  <c:v>111</c:v>
                </c:pt>
                <c:pt idx="128">
                  <c:v>112</c:v>
                </c:pt>
                <c:pt idx="129">
                  <c:v>113</c:v>
                </c:pt>
                <c:pt idx="130">
                  <c:v>114</c:v>
                </c:pt>
                <c:pt idx="131">
                  <c:v>114</c:v>
                </c:pt>
                <c:pt idx="132">
                  <c:v>114</c:v>
                </c:pt>
                <c:pt idx="133">
                  <c:v>114</c:v>
                </c:pt>
                <c:pt idx="134">
                  <c:v>115</c:v>
                </c:pt>
                <c:pt idx="135">
                  <c:v>116</c:v>
                </c:pt>
                <c:pt idx="136">
                  <c:v>117</c:v>
                </c:pt>
                <c:pt idx="137">
                  <c:v>117</c:v>
                </c:pt>
                <c:pt idx="138">
                  <c:v>117</c:v>
                </c:pt>
                <c:pt idx="139">
                  <c:v>117</c:v>
                </c:pt>
                <c:pt idx="140">
                  <c:v>118</c:v>
                </c:pt>
                <c:pt idx="141">
                  <c:v>118</c:v>
                </c:pt>
                <c:pt idx="142">
                  <c:v>118</c:v>
                </c:pt>
                <c:pt idx="143">
                  <c:v>118</c:v>
                </c:pt>
                <c:pt idx="144">
                  <c:v>118</c:v>
                </c:pt>
                <c:pt idx="145">
                  <c:v>118</c:v>
                </c:pt>
                <c:pt idx="146">
                  <c:v>118</c:v>
                </c:pt>
                <c:pt idx="147">
                  <c:v>118</c:v>
                </c:pt>
                <c:pt idx="148">
                  <c:v>118</c:v>
                </c:pt>
                <c:pt idx="149">
                  <c:v>118</c:v>
                </c:pt>
                <c:pt idx="150">
                  <c:v>118</c:v>
                </c:pt>
                <c:pt idx="151">
                  <c:v>118</c:v>
                </c:pt>
                <c:pt idx="152">
                  <c:v>118</c:v>
                </c:pt>
                <c:pt idx="153">
                  <c:v>118</c:v>
                </c:pt>
                <c:pt idx="154">
                  <c:v>118</c:v>
                </c:pt>
                <c:pt idx="155">
                  <c:v>119</c:v>
                </c:pt>
                <c:pt idx="156">
                  <c:v>120</c:v>
                </c:pt>
                <c:pt idx="157">
                  <c:v>121</c:v>
                </c:pt>
                <c:pt idx="158">
                  <c:v>122</c:v>
                </c:pt>
                <c:pt idx="159">
                  <c:v>123</c:v>
                </c:pt>
                <c:pt idx="160">
                  <c:v>124</c:v>
                </c:pt>
                <c:pt idx="161">
                  <c:v>125</c:v>
                </c:pt>
                <c:pt idx="162">
                  <c:v>126</c:v>
                </c:pt>
                <c:pt idx="163">
                  <c:v>127</c:v>
                </c:pt>
                <c:pt idx="164">
                  <c:v>128</c:v>
                </c:pt>
                <c:pt idx="165">
                  <c:v>129</c:v>
                </c:pt>
                <c:pt idx="166">
                  <c:v>130</c:v>
                </c:pt>
                <c:pt idx="167">
                  <c:v>131</c:v>
                </c:pt>
                <c:pt idx="168">
                  <c:v>132</c:v>
                </c:pt>
                <c:pt idx="169">
                  <c:v>133</c:v>
                </c:pt>
                <c:pt idx="170">
                  <c:v>134</c:v>
                </c:pt>
                <c:pt idx="171">
                  <c:v>135</c:v>
                </c:pt>
                <c:pt idx="172">
                  <c:v>136</c:v>
                </c:pt>
                <c:pt idx="173">
                  <c:v>137</c:v>
                </c:pt>
                <c:pt idx="174">
                  <c:v>138</c:v>
                </c:pt>
                <c:pt idx="175">
                  <c:v>139</c:v>
                </c:pt>
                <c:pt idx="176">
                  <c:v>140</c:v>
                </c:pt>
                <c:pt idx="177">
                  <c:v>141</c:v>
                </c:pt>
                <c:pt idx="178">
                  <c:v>142</c:v>
                </c:pt>
                <c:pt idx="179">
                  <c:v>143</c:v>
                </c:pt>
                <c:pt idx="180">
                  <c:v>144</c:v>
                </c:pt>
                <c:pt idx="181">
                  <c:v>145</c:v>
                </c:pt>
                <c:pt idx="182">
                  <c:v>146</c:v>
                </c:pt>
                <c:pt idx="183">
                  <c:v>146</c:v>
                </c:pt>
                <c:pt idx="184">
                  <c:v>146</c:v>
                </c:pt>
                <c:pt idx="185">
                  <c:v>147</c:v>
                </c:pt>
                <c:pt idx="186">
                  <c:v>148</c:v>
                </c:pt>
                <c:pt idx="187">
                  <c:v>149</c:v>
                </c:pt>
                <c:pt idx="188">
                  <c:v>150</c:v>
                </c:pt>
                <c:pt idx="189">
                  <c:v>151</c:v>
                </c:pt>
                <c:pt idx="190">
                  <c:v>152</c:v>
                </c:pt>
                <c:pt idx="191">
                  <c:v>153</c:v>
                </c:pt>
                <c:pt idx="192">
                  <c:v>154</c:v>
                </c:pt>
                <c:pt idx="193">
                  <c:v>155</c:v>
                </c:pt>
                <c:pt idx="194">
                  <c:v>156</c:v>
                </c:pt>
                <c:pt idx="195">
                  <c:v>157</c:v>
                </c:pt>
                <c:pt idx="196">
                  <c:v>158</c:v>
                </c:pt>
                <c:pt idx="197">
                  <c:v>159</c:v>
                </c:pt>
                <c:pt idx="198">
                  <c:v>160</c:v>
                </c:pt>
                <c:pt idx="199">
                  <c:v>161</c:v>
                </c:pt>
                <c:pt idx="200">
                  <c:v>162</c:v>
                </c:pt>
                <c:pt idx="201">
                  <c:v>163</c:v>
                </c:pt>
                <c:pt idx="202">
                  <c:v>164</c:v>
                </c:pt>
                <c:pt idx="203">
                  <c:v>165</c:v>
                </c:pt>
                <c:pt idx="204">
                  <c:v>166</c:v>
                </c:pt>
                <c:pt idx="205">
                  <c:v>167</c:v>
                </c:pt>
                <c:pt idx="206">
                  <c:v>168</c:v>
                </c:pt>
                <c:pt idx="207">
                  <c:v>169</c:v>
                </c:pt>
                <c:pt idx="208">
                  <c:v>170</c:v>
                </c:pt>
                <c:pt idx="209">
                  <c:v>171</c:v>
                </c:pt>
                <c:pt idx="210">
                  <c:v>172</c:v>
                </c:pt>
                <c:pt idx="211">
                  <c:v>173</c:v>
                </c:pt>
                <c:pt idx="212">
                  <c:v>173</c:v>
                </c:pt>
                <c:pt idx="213">
                  <c:v>173</c:v>
                </c:pt>
                <c:pt idx="214">
                  <c:v>173</c:v>
                </c:pt>
                <c:pt idx="215">
                  <c:v>173</c:v>
                </c:pt>
                <c:pt idx="216">
                  <c:v>173</c:v>
                </c:pt>
                <c:pt idx="217">
                  <c:v>173</c:v>
                </c:pt>
                <c:pt idx="218">
                  <c:v>173</c:v>
                </c:pt>
                <c:pt idx="219">
                  <c:v>173</c:v>
                </c:pt>
                <c:pt idx="220">
                  <c:v>173</c:v>
                </c:pt>
                <c:pt idx="221">
                  <c:v>173</c:v>
                </c:pt>
                <c:pt idx="222">
                  <c:v>173</c:v>
                </c:pt>
                <c:pt idx="223">
                  <c:v>173</c:v>
                </c:pt>
                <c:pt idx="224">
                  <c:v>173</c:v>
                </c:pt>
                <c:pt idx="225">
                  <c:v>174</c:v>
                </c:pt>
                <c:pt idx="226">
                  <c:v>174</c:v>
                </c:pt>
                <c:pt idx="227">
                  <c:v>174</c:v>
                </c:pt>
                <c:pt idx="228">
                  <c:v>174</c:v>
                </c:pt>
                <c:pt idx="229">
                  <c:v>174</c:v>
                </c:pt>
                <c:pt idx="230">
                  <c:v>174</c:v>
                </c:pt>
                <c:pt idx="231">
                  <c:v>174</c:v>
                </c:pt>
                <c:pt idx="232">
                  <c:v>174</c:v>
                </c:pt>
                <c:pt idx="233">
                  <c:v>174</c:v>
                </c:pt>
                <c:pt idx="234">
                  <c:v>174</c:v>
                </c:pt>
                <c:pt idx="235">
                  <c:v>174</c:v>
                </c:pt>
                <c:pt idx="236">
                  <c:v>174</c:v>
                </c:pt>
                <c:pt idx="237">
                  <c:v>174</c:v>
                </c:pt>
                <c:pt idx="238">
                  <c:v>174</c:v>
                </c:pt>
                <c:pt idx="239">
                  <c:v>174</c:v>
                </c:pt>
                <c:pt idx="240">
                  <c:v>174</c:v>
                </c:pt>
                <c:pt idx="241">
                  <c:v>174</c:v>
                </c:pt>
                <c:pt idx="242">
                  <c:v>174</c:v>
                </c:pt>
                <c:pt idx="243">
                  <c:v>174</c:v>
                </c:pt>
                <c:pt idx="244">
                  <c:v>174</c:v>
                </c:pt>
                <c:pt idx="245">
                  <c:v>174</c:v>
                </c:pt>
                <c:pt idx="246">
                  <c:v>174</c:v>
                </c:pt>
                <c:pt idx="247">
                  <c:v>174</c:v>
                </c:pt>
                <c:pt idx="248">
                  <c:v>174</c:v>
                </c:pt>
                <c:pt idx="249">
                  <c:v>174</c:v>
                </c:pt>
                <c:pt idx="250">
                  <c:v>174</c:v>
                </c:pt>
                <c:pt idx="251">
                  <c:v>174</c:v>
                </c:pt>
                <c:pt idx="252">
                  <c:v>174</c:v>
                </c:pt>
                <c:pt idx="253">
                  <c:v>174</c:v>
                </c:pt>
                <c:pt idx="254">
                  <c:v>174</c:v>
                </c:pt>
                <c:pt idx="255">
                  <c:v>174</c:v>
                </c:pt>
                <c:pt idx="256">
                  <c:v>174</c:v>
                </c:pt>
                <c:pt idx="257">
                  <c:v>174</c:v>
                </c:pt>
                <c:pt idx="258">
                  <c:v>174</c:v>
                </c:pt>
                <c:pt idx="259">
                  <c:v>174</c:v>
                </c:pt>
                <c:pt idx="260">
                  <c:v>174</c:v>
                </c:pt>
                <c:pt idx="261">
                  <c:v>174</c:v>
                </c:pt>
                <c:pt idx="262">
                  <c:v>174</c:v>
                </c:pt>
                <c:pt idx="263">
                  <c:v>174</c:v>
                </c:pt>
                <c:pt idx="264">
                  <c:v>174</c:v>
                </c:pt>
                <c:pt idx="265">
                  <c:v>174</c:v>
                </c:pt>
                <c:pt idx="266">
                  <c:v>174</c:v>
                </c:pt>
                <c:pt idx="267">
                  <c:v>174</c:v>
                </c:pt>
                <c:pt idx="268">
                  <c:v>174</c:v>
                </c:pt>
                <c:pt idx="269">
                  <c:v>174</c:v>
                </c:pt>
                <c:pt idx="270">
                  <c:v>174</c:v>
                </c:pt>
                <c:pt idx="271">
                  <c:v>174</c:v>
                </c:pt>
                <c:pt idx="272">
                  <c:v>174</c:v>
                </c:pt>
                <c:pt idx="273">
                  <c:v>174</c:v>
                </c:pt>
                <c:pt idx="274">
                  <c:v>174</c:v>
                </c:pt>
                <c:pt idx="275">
                  <c:v>174</c:v>
                </c:pt>
                <c:pt idx="276">
                  <c:v>174</c:v>
                </c:pt>
                <c:pt idx="277">
                  <c:v>174</c:v>
                </c:pt>
                <c:pt idx="278">
                  <c:v>174</c:v>
                </c:pt>
                <c:pt idx="279">
                  <c:v>174</c:v>
                </c:pt>
                <c:pt idx="280">
                  <c:v>174</c:v>
                </c:pt>
                <c:pt idx="281">
                  <c:v>174</c:v>
                </c:pt>
                <c:pt idx="282">
                  <c:v>174</c:v>
                </c:pt>
                <c:pt idx="283">
                  <c:v>174</c:v>
                </c:pt>
                <c:pt idx="284">
                  <c:v>174</c:v>
                </c:pt>
                <c:pt idx="285">
                  <c:v>174</c:v>
                </c:pt>
                <c:pt idx="286">
                  <c:v>174</c:v>
                </c:pt>
                <c:pt idx="287">
                  <c:v>174</c:v>
                </c:pt>
                <c:pt idx="288">
                  <c:v>174</c:v>
                </c:pt>
                <c:pt idx="289">
                  <c:v>174</c:v>
                </c:pt>
                <c:pt idx="290">
                  <c:v>174</c:v>
                </c:pt>
                <c:pt idx="291">
                  <c:v>174</c:v>
                </c:pt>
                <c:pt idx="292">
                  <c:v>174</c:v>
                </c:pt>
                <c:pt idx="293">
                  <c:v>174</c:v>
                </c:pt>
                <c:pt idx="294">
                  <c:v>174</c:v>
                </c:pt>
                <c:pt idx="295">
                  <c:v>174</c:v>
                </c:pt>
                <c:pt idx="296">
                  <c:v>174</c:v>
                </c:pt>
              </c:numCache>
            </c:numRef>
          </c:val>
        </c:ser>
        <c:marker val="1"/>
        <c:axId val="105110144"/>
        <c:axId val="105259392"/>
      </c:lineChart>
      <c:catAx>
        <c:axId val="105110144"/>
        <c:scaling>
          <c:orientation val="minMax"/>
        </c:scaling>
        <c:axPos val="b"/>
        <c:tickLblPos val="nextTo"/>
        <c:crossAx val="105259392"/>
        <c:crosses val="autoZero"/>
        <c:auto val="1"/>
        <c:lblAlgn val="ctr"/>
        <c:lblOffset val="100"/>
      </c:catAx>
      <c:valAx>
        <c:axId val="105259392"/>
        <c:scaling>
          <c:orientation val="minMax"/>
        </c:scaling>
        <c:axPos val="l"/>
        <c:majorGridlines/>
        <c:numFmt formatCode="General" sourceLinked="1"/>
        <c:tickLblPos val="nextTo"/>
        <c:crossAx val="10511014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L0A3: Diversity Counter</c:v>
          </c:tx>
          <c:val>
            <c:numRef>
              <c:f>'T2v10-L0A3'!$G$4:$G$300</c:f>
              <c:numCache>
                <c:formatCode>General</c:formatCode>
                <c:ptCount val="2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34</c:v>
                </c:pt>
                <c:pt idx="35">
                  <c:v>34</c:v>
                </c:pt>
                <c:pt idx="36">
                  <c:v>34</c:v>
                </c:pt>
                <c:pt idx="37">
                  <c:v>34</c:v>
                </c:pt>
                <c:pt idx="38">
                  <c:v>34</c:v>
                </c:pt>
                <c:pt idx="39">
                  <c:v>34</c:v>
                </c:pt>
                <c:pt idx="40">
                  <c:v>34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35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35</c:v>
                </c:pt>
                <c:pt idx="50">
                  <c:v>36</c:v>
                </c:pt>
                <c:pt idx="51">
                  <c:v>37</c:v>
                </c:pt>
                <c:pt idx="52">
                  <c:v>38</c:v>
                </c:pt>
                <c:pt idx="53">
                  <c:v>39</c:v>
                </c:pt>
                <c:pt idx="54">
                  <c:v>40</c:v>
                </c:pt>
                <c:pt idx="55">
                  <c:v>41</c:v>
                </c:pt>
                <c:pt idx="56">
                  <c:v>42</c:v>
                </c:pt>
                <c:pt idx="57">
                  <c:v>43</c:v>
                </c:pt>
                <c:pt idx="58">
                  <c:v>44</c:v>
                </c:pt>
                <c:pt idx="59">
                  <c:v>45</c:v>
                </c:pt>
                <c:pt idx="60">
                  <c:v>46</c:v>
                </c:pt>
                <c:pt idx="61">
                  <c:v>47</c:v>
                </c:pt>
                <c:pt idx="62">
                  <c:v>48</c:v>
                </c:pt>
                <c:pt idx="63">
                  <c:v>49</c:v>
                </c:pt>
                <c:pt idx="64">
                  <c:v>50</c:v>
                </c:pt>
                <c:pt idx="65">
                  <c:v>51</c:v>
                </c:pt>
                <c:pt idx="66">
                  <c:v>52</c:v>
                </c:pt>
                <c:pt idx="67">
                  <c:v>53</c:v>
                </c:pt>
                <c:pt idx="68">
                  <c:v>54</c:v>
                </c:pt>
                <c:pt idx="69">
                  <c:v>55</c:v>
                </c:pt>
                <c:pt idx="70">
                  <c:v>56</c:v>
                </c:pt>
                <c:pt idx="71">
                  <c:v>57</c:v>
                </c:pt>
                <c:pt idx="72">
                  <c:v>58</c:v>
                </c:pt>
                <c:pt idx="73">
                  <c:v>59</c:v>
                </c:pt>
                <c:pt idx="74">
                  <c:v>60</c:v>
                </c:pt>
                <c:pt idx="75">
                  <c:v>61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63</c:v>
                </c:pt>
                <c:pt idx="81">
                  <c:v>64</c:v>
                </c:pt>
                <c:pt idx="82">
                  <c:v>65</c:v>
                </c:pt>
                <c:pt idx="83">
                  <c:v>66</c:v>
                </c:pt>
                <c:pt idx="84">
                  <c:v>67</c:v>
                </c:pt>
                <c:pt idx="85">
                  <c:v>68</c:v>
                </c:pt>
                <c:pt idx="86">
                  <c:v>69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76</c:v>
                </c:pt>
                <c:pt idx="94">
                  <c:v>76</c:v>
                </c:pt>
                <c:pt idx="95">
                  <c:v>77</c:v>
                </c:pt>
                <c:pt idx="96">
                  <c:v>78</c:v>
                </c:pt>
                <c:pt idx="97">
                  <c:v>79</c:v>
                </c:pt>
                <c:pt idx="98">
                  <c:v>80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88</c:v>
                </c:pt>
                <c:pt idx="107">
                  <c:v>89</c:v>
                </c:pt>
                <c:pt idx="108">
                  <c:v>90</c:v>
                </c:pt>
                <c:pt idx="109">
                  <c:v>91</c:v>
                </c:pt>
                <c:pt idx="110">
                  <c:v>92</c:v>
                </c:pt>
                <c:pt idx="111">
                  <c:v>93</c:v>
                </c:pt>
                <c:pt idx="112">
                  <c:v>94</c:v>
                </c:pt>
                <c:pt idx="113">
                  <c:v>95</c:v>
                </c:pt>
                <c:pt idx="114">
                  <c:v>96</c:v>
                </c:pt>
                <c:pt idx="115">
                  <c:v>97</c:v>
                </c:pt>
                <c:pt idx="116">
                  <c:v>98</c:v>
                </c:pt>
                <c:pt idx="117">
                  <c:v>98</c:v>
                </c:pt>
                <c:pt idx="118">
                  <c:v>99</c:v>
                </c:pt>
                <c:pt idx="119">
                  <c:v>100</c:v>
                </c:pt>
                <c:pt idx="120">
                  <c:v>101</c:v>
                </c:pt>
                <c:pt idx="121">
                  <c:v>102</c:v>
                </c:pt>
                <c:pt idx="122">
                  <c:v>103</c:v>
                </c:pt>
                <c:pt idx="123">
                  <c:v>104</c:v>
                </c:pt>
                <c:pt idx="124">
                  <c:v>105</c:v>
                </c:pt>
                <c:pt idx="125">
                  <c:v>106</c:v>
                </c:pt>
                <c:pt idx="126">
                  <c:v>107</c:v>
                </c:pt>
                <c:pt idx="127">
                  <c:v>108</c:v>
                </c:pt>
                <c:pt idx="128">
                  <c:v>109</c:v>
                </c:pt>
                <c:pt idx="129">
                  <c:v>110</c:v>
                </c:pt>
                <c:pt idx="130">
                  <c:v>111</c:v>
                </c:pt>
                <c:pt idx="131">
                  <c:v>111</c:v>
                </c:pt>
                <c:pt idx="132">
                  <c:v>111</c:v>
                </c:pt>
                <c:pt idx="133">
                  <c:v>111</c:v>
                </c:pt>
                <c:pt idx="134">
                  <c:v>112</c:v>
                </c:pt>
                <c:pt idx="135">
                  <c:v>113</c:v>
                </c:pt>
                <c:pt idx="136">
                  <c:v>114</c:v>
                </c:pt>
                <c:pt idx="137">
                  <c:v>114</c:v>
                </c:pt>
                <c:pt idx="138">
                  <c:v>114</c:v>
                </c:pt>
                <c:pt idx="139">
                  <c:v>114</c:v>
                </c:pt>
                <c:pt idx="140">
                  <c:v>115</c:v>
                </c:pt>
                <c:pt idx="141">
                  <c:v>115</c:v>
                </c:pt>
                <c:pt idx="142">
                  <c:v>115</c:v>
                </c:pt>
                <c:pt idx="143">
                  <c:v>115</c:v>
                </c:pt>
                <c:pt idx="144">
                  <c:v>115</c:v>
                </c:pt>
                <c:pt idx="145">
                  <c:v>115</c:v>
                </c:pt>
                <c:pt idx="146">
                  <c:v>115</c:v>
                </c:pt>
                <c:pt idx="147">
                  <c:v>115</c:v>
                </c:pt>
                <c:pt idx="148">
                  <c:v>115</c:v>
                </c:pt>
                <c:pt idx="149">
                  <c:v>115</c:v>
                </c:pt>
                <c:pt idx="150">
                  <c:v>115</c:v>
                </c:pt>
                <c:pt idx="151">
                  <c:v>115</c:v>
                </c:pt>
                <c:pt idx="152">
                  <c:v>115</c:v>
                </c:pt>
                <c:pt idx="153">
                  <c:v>115</c:v>
                </c:pt>
                <c:pt idx="154">
                  <c:v>115</c:v>
                </c:pt>
                <c:pt idx="155">
                  <c:v>116</c:v>
                </c:pt>
                <c:pt idx="156">
                  <c:v>117</c:v>
                </c:pt>
                <c:pt idx="157">
                  <c:v>118</c:v>
                </c:pt>
                <c:pt idx="158">
                  <c:v>119</c:v>
                </c:pt>
                <c:pt idx="159">
                  <c:v>120</c:v>
                </c:pt>
                <c:pt idx="160">
                  <c:v>121</c:v>
                </c:pt>
                <c:pt idx="161">
                  <c:v>122</c:v>
                </c:pt>
                <c:pt idx="162">
                  <c:v>123</c:v>
                </c:pt>
                <c:pt idx="163">
                  <c:v>124</c:v>
                </c:pt>
                <c:pt idx="164">
                  <c:v>125</c:v>
                </c:pt>
                <c:pt idx="165">
                  <c:v>126</c:v>
                </c:pt>
                <c:pt idx="166">
                  <c:v>127</c:v>
                </c:pt>
                <c:pt idx="167">
                  <c:v>128</c:v>
                </c:pt>
                <c:pt idx="168">
                  <c:v>129</c:v>
                </c:pt>
                <c:pt idx="169">
                  <c:v>130</c:v>
                </c:pt>
                <c:pt idx="170">
                  <c:v>131</c:v>
                </c:pt>
                <c:pt idx="171">
                  <c:v>132</c:v>
                </c:pt>
                <c:pt idx="172">
                  <c:v>133</c:v>
                </c:pt>
                <c:pt idx="173">
                  <c:v>134</c:v>
                </c:pt>
                <c:pt idx="174">
                  <c:v>135</c:v>
                </c:pt>
                <c:pt idx="175">
                  <c:v>136</c:v>
                </c:pt>
                <c:pt idx="176">
                  <c:v>137</c:v>
                </c:pt>
                <c:pt idx="177">
                  <c:v>138</c:v>
                </c:pt>
                <c:pt idx="178">
                  <c:v>139</c:v>
                </c:pt>
                <c:pt idx="179">
                  <c:v>140</c:v>
                </c:pt>
                <c:pt idx="180">
                  <c:v>141</c:v>
                </c:pt>
                <c:pt idx="181">
                  <c:v>142</c:v>
                </c:pt>
                <c:pt idx="182">
                  <c:v>143</c:v>
                </c:pt>
                <c:pt idx="183">
                  <c:v>143</c:v>
                </c:pt>
                <c:pt idx="184">
                  <c:v>143</c:v>
                </c:pt>
                <c:pt idx="185">
                  <c:v>144</c:v>
                </c:pt>
                <c:pt idx="186">
                  <c:v>145</c:v>
                </c:pt>
                <c:pt idx="187">
                  <c:v>146</c:v>
                </c:pt>
                <c:pt idx="188">
                  <c:v>147</c:v>
                </c:pt>
                <c:pt idx="189">
                  <c:v>148</c:v>
                </c:pt>
                <c:pt idx="190">
                  <c:v>149</c:v>
                </c:pt>
                <c:pt idx="191">
                  <c:v>150</c:v>
                </c:pt>
                <c:pt idx="192">
                  <c:v>151</c:v>
                </c:pt>
                <c:pt idx="193">
                  <c:v>152</c:v>
                </c:pt>
                <c:pt idx="194">
                  <c:v>153</c:v>
                </c:pt>
                <c:pt idx="195">
                  <c:v>154</c:v>
                </c:pt>
                <c:pt idx="196">
                  <c:v>155</c:v>
                </c:pt>
                <c:pt idx="197">
                  <c:v>156</c:v>
                </c:pt>
                <c:pt idx="198">
                  <c:v>157</c:v>
                </c:pt>
                <c:pt idx="199">
                  <c:v>158</c:v>
                </c:pt>
                <c:pt idx="200">
                  <c:v>159</c:v>
                </c:pt>
                <c:pt idx="201">
                  <c:v>160</c:v>
                </c:pt>
                <c:pt idx="202">
                  <c:v>161</c:v>
                </c:pt>
                <c:pt idx="203">
                  <c:v>162</c:v>
                </c:pt>
                <c:pt idx="204">
                  <c:v>163</c:v>
                </c:pt>
                <c:pt idx="205">
                  <c:v>164</c:v>
                </c:pt>
                <c:pt idx="206">
                  <c:v>165</c:v>
                </c:pt>
                <c:pt idx="207">
                  <c:v>166</c:v>
                </c:pt>
                <c:pt idx="208">
                  <c:v>167</c:v>
                </c:pt>
                <c:pt idx="209">
                  <c:v>168</c:v>
                </c:pt>
                <c:pt idx="210">
                  <c:v>169</c:v>
                </c:pt>
                <c:pt idx="211">
                  <c:v>170</c:v>
                </c:pt>
                <c:pt idx="212">
                  <c:v>170</c:v>
                </c:pt>
                <c:pt idx="213">
                  <c:v>170</c:v>
                </c:pt>
                <c:pt idx="214">
                  <c:v>170</c:v>
                </c:pt>
                <c:pt idx="215">
                  <c:v>170</c:v>
                </c:pt>
                <c:pt idx="216">
                  <c:v>170</c:v>
                </c:pt>
                <c:pt idx="217">
                  <c:v>170</c:v>
                </c:pt>
                <c:pt idx="218">
                  <c:v>170</c:v>
                </c:pt>
                <c:pt idx="219">
                  <c:v>170</c:v>
                </c:pt>
                <c:pt idx="220">
                  <c:v>170</c:v>
                </c:pt>
                <c:pt idx="221">
                  <c:v>170</c:v>
                </c:pt>
                <c:pt idx="222">
                  <c:v>170</c:v>
                </c:pt>
                <c:pt idx="223">
                  <c:v>170</c:v>
                </c:pt>
                <c:pt idx="224">
                  <c:v>170</c:v>
                </c:pt>
                <c:pt idx="225">
                  <c:v>171</c:v>
                </c:pt>
                <c:pt idx="226">
                  <c:v>171</c:v>
                </c:pt>
                <c:pt idx="227">
                  <c:v>171</c:v>
                </c:pt>
                <c:pt idx="228">
                  <c:v>171</c:v>
                </c:pt>
                <c:pt idx="229">
                  <c:v>171</c:v>
                </c:pt>
                <c:pt idx="230">
                  <c:v>171</c:v>
                </c:pt>
                <c:pt idx="231">
                  <c:v>171</c:v>
                </c:pt>
                <c:pt idx="232">
                  <c:v>171</c:v>
                </c:pt>
                <c:pt idx="233">
                  <c:v>171</c:v>
                </c:pt>
                <c:pt idx="234">
                  <c:v>171</c:v>
                </c:pt>
                <c:pt idx="235">
                  <c:v>171</c:v>
                </c:pt>
                <c:pt idx="236">
                  <c:v>171</c:v>
                </c:pt>
                <c:pt idx="237">
                  <c:v>171</c:v>
                </c:pt>
                <c:pt idx="238">
                  <c:v>171</c:v>
                </c:pt>
                <c:pt idx="239">
                  <c:v>171</c:v>
                </c:pt>
                <c:pt idx="240">
                  <c:v>171</c:v>
                </c:pt>
                <c:pt idx="241">
                  <c:v>171</c:v>
                </c:pt>
                <c:pt idx="242">
                  <c:v>171</c:v>
                </c:pt>
                <c:pt idx="243">
                  <c:v>171</c:v>
                </c:pt>
                <c:pt idx="244">
                  <c:v>171</c:v>
                </c:pt>
                <c:pt idx="245">
                  <c:v>171</c:v>
                </c:pt>
                <c:pt idx="246">
                  <c:v>171</c:v>
                </c:pt>
                <c:pt idx="247">
                  <c:v>171</c:v>
                </c:pt>
                <c:pt idx="248">
                  <c:v>171</c:v>
                </c:pt>
                <c:pt idx="249">
                  <c:v>171</c:v>
                </c:pt>
                <c:pt idx="250">
                  <c:v>171</c:v>
                </c:pt>
                <c:pt idx="251">
                  <c:v>171</c:v>
                </c:pt>
                <c:pt idx="252">
                  <c:v>171</c:v>
                </c:pt>
                <c:pt idx="253">
                  <c:v>171</c:v>
                </c:pt>
                <c:pt idx="254">
                  <c:v>171</c:v>
                </c:pt>
                <c:pt idx="255">
                  <c:v>171</c:v>
                </c:pt>
                <c:pt idx="256">
                  <c:v>171</c:v>
                </c:pt>
                <c:pt idx="257">
                  <c:v>171</c:v>
                </c:pt>
                <c:pt idx="258">
                  <c:v>171</c:v>
                </c:pt>
                <c:pt idx="259">
                  <c:v>171</c:v>
                </c:pt>
                <c:pt idx="260">
                  <c:v>171</c:v>
                </c:pt>
                <c:pt idx="261">
                  <c:v>171</c:v>
                </c:pt>
                <c:pt idx="262">
                  <c:v>171</c:v>
                </c:pt>
                <c:pt idx="263">
                  <c:v>171</c:v>
                </c:pt>
                <c:pt idx="264">
                  <c:v>171</c:v>
                </c:pt>
                <c:pt idx="265">
                  <c:v>171</c:v>
                </c:pt>
                <c:pt idx="266">
                  <c:v>171</c:v>
                </c:pt>
                <c:pt idx="267">
                  <c:v>171</c:v>
                </c:pt>
                <c:pt idx="268">
                  <c:v>171</c:v>
                </c:pt>
                <c:pt idx="269">
                  <c:v>171</c:v>
                </c:pt>
                <c:pt idx="270">
                  <c:v>171</c:v>
                </c:pt>
                <c:pt idx="271">
                  <c:v>171</c:v>
                </c:pt>
                <c:pt idx="272">
                  <c:v>171</c:v>
                </c:pt>
                <c:pt idx="273">
                  <c:v>171</c:v>
                </c:pt>
                <c:pt idx="274">
                  <c:v>171</c:v>
                </c:pt>
                <c:pt idx="275">
                  <c:v>171</c:v>
                </c:pt>
                <c:pt idx="276">
                  <c:v>171</c:v>
                </c:pt>
                <c:pt idx="277">
                  <c:v>171</c:v>
                </c:pt>
                <c:pt idx="278">
                  <c:v>171</c:v>
                </c:pt>
                <c:pt idx="279">
                  <c:v>171</c:v>
                </c:pt>
                <c:pt idx="280">
                  <c:v>171</c:v>
                </c:pt>
                <c:pt idx="281">
                  <c:v>171</c:v>
                </c:pt>
                <c:pt idx="282">
                  <c:v>171</c:v>
                </c:pt>
                <c:pt idx="283">
                  <c:v>171</c:v>
                </c:pt>
                <c:pt idx="284">
                  <c:v>171</c:v>
                </c:pt>
                <c:pt idx="285">
                  <c:v>171</c:v>
                </c:pt>
                <c:pt idx="286">
                  <c:v>171</c:v>
                </c:pt>
                <c:pt idx="287">
                  <c:v>171</c:v>
                </c:pt>
                <c:pt idx="288">
                  <c:v>171</c:v>
                </c:pt>
                <c:pt idx="289">
                  <c:v>171</c:v>
                </c:pt>
                <c:pt idx="290">
                  <c:v>171</c:v>
                </c:pt>
                <c:pt idx="291">
                  <c:v>171</c:v>
                </c:pt>
                <c:pt idx="292">
                  <c:v>171</c:v>
                </c:pt>
                <c:pt idx="293">
                  <c:v>171</c:v>
                </c:pt>
                <c:pt idx="294">
                  <c:v>171</c:v>
                </c:pt>
                <c:pt idx="295">
                  <c:v>171</c:v>
                </c:pt>
                <c:pt idx="296">
                  <c:v>171</c:v>
                </c:pt>
              </c:numCache>
            </c:numRef>
          </c:val>
        </c:ser>
        <c:marker val="1"/>
        <c:axId val="106820352"/>
        <c:axId val="106821888"/>
      </c:lineChart>
      <c:catAx>
        <c:axId val="106820352"/>
        <c:scaling>
          <c:orientation val="minMax"/>
        </c:scaling>
        <c:axPos val="b"/>
        <c:tickLblPos val="nextTo"/>
        <c:crossAx val="106821888"/>
        <c:crosses val="autoZero"/>
        <c:auto val="1"/>
        <c:lblAlgn val="ctr"/>
        <c:lblOffset val="100"/>
      </c:catAx>
      <c:valAx>
        <c:axId val="106821888"/>
        <c:scaling>
          <c:orientation val="minMax"/>
        </c:scaling>
        <c:axPos val="l"/>
        <c:majorGridlines/>
        <c:numFmt formatCode="General" sourceLinked="1"/>
        <c:tickLblPos val="nextTo"/>
        <c:crossAx val="1068203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L0A3: State IDs</c:v>
          </c:tx>
          <c:val>
            <c:numRef>
              <c:f>'T2v10-L0A3'!$K$4:$K$1000</c:f>
              <c:numCache>
                <c:formatCode>General</c:formatCode>
                <c:ptCount val="9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4</c:v>
                </c:pt>
                <c:pt idx="38">
                  <c:v>5</c:v>
                </c:pt>
                <c:pt idx="39">
                  <c:v>6</c:v>
                </c:pt>
                <c:pt idx="40">
                  <c:v>7</c:v>
                </c:pt>
                <c:pt idx="41">
                  <c:v>8</c:v>
                </c:pt>
                <c:pt idx="42">
                  <c:v>9</c:v>
                </c:pt>
                <c:pt idx="43">
                  <c:v>10</c:v>
                </c:pt>
                <c:pt idx="44">
                  <c:v>11</c:v>
                </c:pt>
                <c:pt idx="45">
                  <c:v>35</c:v>
                </c:pt>
                <c:pt idx="46">
                  <c:v>31</c:v>
                </c:pt>
                <c:pt idx="47">
                  <c:v>32</c:v>
                </c:pt>
                <c:pt idx="48">
                  <c:v>33</c:v>
                </c:pt>
                <c:pt idx="49">
                  <c:v>34</c:v>
                </c:pt>
                <c:pt idx="50">
                  <c:v>36</c:v>
                </c:pt>
                <c:pt idx="51">
                  <c:v>37</c:v>
                </c:pt>
                <c:pt idx="52">
                  <c:v>38</c:v>
                </c:pt>
                <c:pt idx="53">
                  <c:v>39</c:v>
                </c:pt>
                <c:pt idx="54">
                  <c:v>40</c:v>
                </c:pt>
                <c:pt idx="55">
                  <c:v>41</c:v>
                </c:pt>
                <c:pt idx="56">
                  <c:v>42</c:v>
                </c:pt>
                <c:pt idx="57">
                  <c:v>43</c:v>
                </c:pt>
                <c:pt idx="58">
                  <c:v>44</c:v>
                </c:pt>
                <c:pt idx="59">
                  <c:v>45</c:v>
                </c:pt>
                <c:pt idx="60">
                  <c:v>46</c:v>
                </c:pt>
                <c:pt idx="61">
                  <c:v>47</c:v>
                </c:pt>
                <c:pt idx="62">
                  <c:v>48</c:v>
                </c:pt>
                <c:pt idx="63">
                  <c:v>49</c:v>
                </c:pt>
                <c:pt idx="64">
                  <c:v>50</c:v>
                </c:pt>
                <c:pt idx="65">
                  <c:v>51</c:v>
                </c:pt>
                <c:pt idx="66">
                  <c:v>52</c:v>
                </c:pt>
                <c:pt idx="67">
                  <c:v>53</c:v>
                </c:pt>
                <c:pt idx="68">
                  <c:v>54</c:v>
                </c:pt>
                <c:pt idx="69">
                  <c:v>55</c:v>
                </c:pt>
                <c:pt idx="70">
                  <c:v>56</c:v>
                </c:pt>
                <c:pt idx="71">
                  <c:v>57</c:v>
                </c:pt>
                <c:pt idx="72">
                  <c:v>58</c:v>
                </c:pt>
                <c:pt idx="73">
                  <c:v>59</c:v>
                </c:pt>
                <c:pt idx="74">
                  <c:v>60</c:v>
                </c:pt>
                <c:pt idx="75">
                  <c:v>61</c:v>
                </c:pt>
                <c:pt idx="76">
                  <c:v>62</c:v>
                </c:pt>
                <c:pt idx="77">
                  <c:v>62</c:v>
                </c:pt>
                <c:pt idx="78">
                  <c:v>62</c:v>
                </c:pt>
                <c:pt idx="79">
                  <c:v>62</c:v>
                </c:pt>
                <c:pt idx="80">
                  <c:v>63</c:v>
                </c:pt>
                <c:pt idx="81">
                  <c:v>64</c:v>
                </c:pt>
                <c:pt idx="82">
                  <c:v>65</c:v>
                </c:pt>
                <c:pt idx="83">
                  <c:v>66</c:v>
                </c:pt>
                <c:pt idx="84">
                  <c:v>67</c:v>
                </c:pt>
                <c:pt idx="85">
                  <c:v>68</c:v>
                </c:pt>
                <c:pt idx="86">
                  <c:v>69</c:v>
                </c:pt>
                <c:pt idx="87">
                  <c:v>70</c:v>
                </c:pt>
                <c:pt idx="88">
                  <c:v>71</c:v>
                </c:pt>
                <c:pt idx="89">
                  <c:v>72</c:v>
                </c:pt>
                <c:pt idx="90">
                  <c:v>73</c:v>
                </c:pt>
                <c:pt idx="91">
                  <c:v>74</c:v>
                </c:pt>
                <c:pt idx="92">
                  <c:v>75</c:v>
                </c:pt>
                <c:pt idx="93">
                  <c:v>76</c:v>
                </c:pt>
                <c:pt idx="94">
                  <c:v>76</c:v>
                </c:pt>
                <c:pt idx="95">
                  <c:v>77</c:v>
                </c:pt>
                <c:pt idx="96">
                  <c:v>78</c:v>
                </c:pt>
                <c:pt idx="97">
                  <c:v>79</c:v>
                </c:pt>
                <c:pt idx="98">
                  <c:v>80</c:v>
                </c:pt>
                <c:pt idx="99">
                  <c:v>81</c:v>
                </c:pt>
                <c:pt idx="100">
                  <c:v>82</c:v>
                </c:pt>
                <c:pt idx="101">
                  <c:v>83</c:v>
                </c:pt>
                <c:pt idx="102">
                  <c:v>84</c:v>
                </c:pt>
                <c:pt idx="103">
                  <c:v>85</c:v>
                </c:pt>
                <c:pt idx="104">
                  <c:v>86</c:v>
                </c:pt>
                <c:pt idx="105">
                  <c:v>87</c:v>
                </c:pt>
                <c:pt idx="106">
                  <c:v>88</c:v>
                </c:pt>
                <c:pt idx="107">
                  <c:v>89</c:v>
                </c:pt>
                <c:pt idx="108">
                  <c:v>90</c:v>
                </c:pt>
                <c:pt idx="109">
                  <c:v>91</c:v>
                </c:pt>
                <c:pt idx="110">
                  <c:v>92</c:v>
                </c:pt>
                <c:pt idx="111">
                  <c:v>93</c:v>
                </c:pt>
                <c:pt idx="112">
                  <c:v>94</c:v>
                </c:pt>
                <c:pt idx="113">
                  <c:v>95</c:v>
                </c:pt>
                <c:pt idx="114">
                  <c:v>96</c:v>
                </c:pt>
                <c:pt idx="115">
                  <c:v>97</c:v>
                </c:pt>
                <c:pt idx="116">
                  <c:v>98</c:v>
                </c:pt>
                <c:pt idx="117">
                  <c:v>81</c:v>
                </c:pt>
                <c:pt idx="118">
                  <c:v>99</c:v>
                </c:pt>
                <c:pt idx="119">
                  <c:v>100</c:v>
                </c:pt>
                <c:pt idx="120">
                  <c:v>101</c:v>
                </c:pt>
                <c:pt idx="121">
                  <c:v>102</c:v>
                </c:pt>
                <c:pt idx="122">
                  <c:v>103</c:v>
                </c:pt>
                <c:pt idx="123">
                  <c:v>104</c:v>
                </c:pt>
                <c:pt idx="124">
                  <c:v>105</c:v>
                </c:pt>
                <c:pt idx="125">
                  <c:v>106</c:v>
                </c:pt>
                <c:pt idx="126">
                  <c:v>107</c:v>
                </c:pt>
                <c:pt idx="127">
                  <c:v>108</c:v>
                </c:pt>
                <c:pt idx="128">
                  <c:v>109</c:v>
                </c:pt>
                <c:pt idx="129">
                  <c:v>110</c:v>
                </c:pt>
                <c:pt idx="130">
                  <c:v>111</c:v>
                </c:pt>
                <c:pt idx="131">
                  <c:v>18</c:v>
                </c:pt>
                <c:pt idx="132">
                  <c:v>19</c:v>
                </c:pt>
                <c:pt idx="133">
                  <c:v>20</c:v>
                </c:pt>
                <c:pt idx="134">
                  <c:v>112</c:v>
                </c:pt>
                <c:pt idx="135">
                  <c:v>113</c:v>
                </c:pt>
                <c:pt idx="136">
                  <c:v>114</c:v>
                </c:pt>
                <c:pt idx="137">
                  <c:v>8</c:v>
                </c:pt>
                <c:pt idx="138">
                  <c:v>9</c:v>
                </c:pt>
                <c:pt idx="139">
                  <c:v>10</c:v>
                </c:pt>
                <c:pt idx="140">
                  <c:v>115</c:v>
                </c:pt>
                <c:pt idx="141">
                  <c:v>31</c:v>
                </c:pt>
                <c:pt idx="142">
                  <c:v>32</c:v>
                </c:pt>
                <c:pt idx="143">
                  <c:v>33</c:v>
                </c:pt>
                <c:pt idx="144">
                  <c:v>34</c:v>
                </c:pt>
                <c:pt idx="145">
                  <c:v>36</c:v>
                </c:pt>
                <c:pt idx="146">
                  <c:v>37</c:v>
                </c:pt>
                <c:pt idx="147">
                  <c:v>38</c:v>
                </c:pt>
                <c:pt idx="148">
                  <c:v>39</c:v>
                </c:pt>
                <c:pt idx="149">
                  <c:v>40</c:v>
                </c:pt>
                <c:pt idx="150">
                  <c:v>41</c:v>
                </c:pt>
                <c:pt idx="151">
                  <c:v>42</c:v>
                </c:pt>
                <c:pt idx="152">
                  <c:v>43</c:v>
                </c:pt>
                <c:pt idx="153">
                  <c:v>44</c:v>
                </c:pt>
                <c:pt idx="154">
                  <c:v>45</c:v>
                </c:pt>
                <c:pt idx="155">
                  <c:v>116</c:v>
                </c:pt>
                <c:pt idx="156">
                  <c:v>117</c:v>
                </c:pt>
                <c:pt idx="157">
                  <c:v>118</c:v>
                </c:pt>
                <c:pt idx="158">
                  <c:v>119</c:v>
                </c:pt>
                <c:pt idx="159">
                  <c:v>120</c:v>
                </c:pt>
                <c:pt idx="160">
                  <c:v>121</c:v>
                </c:pt>
                <c:pt idx="161">
                  <c:v>122</c:v>
                </c:pt>
                <c:pt idx="162">
                  <c:v>123</c:v>
                </c:pt>
                <c:pt idx="163">
                  <c:v>124</c:v>
                </c:pt>
                <c:pt idx="164">
                  <c:v>125</c:v>
                </c:pt>
                <c:pt idx="165">
                  <c:v>126</c:v>
                </c:pt>
                <c:pt idx="166">
                  <c:v>127</c:v>
                </c:pt>
                <c:pt idx="167">
                  <c:v>128</c:v>
                </c:pt>
                <c:pt idx="168">
                  <c:v>129</c:v>
                </c:pt>
                <c:pt idx="169">
                  <c:v>130</c:v>
                </c:pt>
                <c:pt idx="170">
                  <c:v>131</c:v>
                </c:pt>
                <c:pt idx="171">
                  <c:v>132</c:v>
                </c:pt>
                <c:pt idx="172">
                  <c:v>133</c:v>
                </c:pt>
                <c:pt idx="173">
                  <c:v>134</c:v>
                </c:pt>
                <c:pt idx="174">
                  <c:v>135</c:v>
                </c:pt>
                <c:pt idx="175">
                  <c:v>136</c:v>
                </c:pt>
                <c:pt idx="176">
                  <c:v>137</c:v>
                </c:pt>
                <c:pt idx="177">
                  <c:v>138</c:v>
                </c:pt>
                <c:pt idx="178">
                  <c:v>139</c:v>
                </c:pt>
                <c:pt idx="179">
                  <c:v>140</c:v>
                </c:pt>
                <c:pt idx="180">
                  <c:v>141</c:v>
                </c:pt>
                <c:pt idx="181">
                  <c:v>142</c:v>
                </c:pt>
                <c:pt idx="182">
                  <c:v>143</c:v>
                </c:pt>
                <c:pt idx="183">
                  <c:v>143</c:v>
                </c:pt>
                <c:pt idx="184">
                  <c:v>143</c:v>
                </c:pt>
                <c:pt idx="185">
                  <c:v>144</c:v>
                </c:pt>
                <c:pt idx="186">
                  <c:v>145</c:v>
                </c:pt>
                <c:pt idx="187">
                  <c:v>146</c:v>
                </c:pt>
                <c:pt idx="188">
                  <c:v>147</c:v>
                </c:pt>
                <c:pt idx="189">
                  <c:v>148</c:v>
                </c:pt>
                <c:pt idx="190">
                  <c:v>149</c:v>
                </c:pt>
                <c:pt idx="191">
                  <c:v>150</c:v>
                </c:pt>
                <c:pt idx="192">
                  <c:v>151</c:v>
                </c:pt>
                <c:pt idx="193">
                  <c:v>152</c:v>
                </c:pt>
                <c:pt idx="194">
                  <c:v>153</c:v>
                </c:pt>
                <c:pt idx="195">
                  <c:v>154</c:v>
                </c:pt>
                <c:pt idx="196">
                  <c:v>155</c:v>
                </c:pt>
                <c:pt idx="197">
                  <c:v>156</c:v>
                </c:pt>
                <c:pt idx="198">
                  <c:v>157</c:v>
                </c:pt>
                <c:pt idx="199">
                  <c:v>158</c:v>
                </c:pt>
                <c:pt idx="200">
                  <c:v>159</c:v>
                </c:pt>
                <c:pt idx="201">
                  <c:v>160</c:v>
                </c:pt>
                <c:pt idx="202">
                  <c:v>161</c:v>
                </c:pt>
                <c:pt idx="203">
                  <c:v>162</c:v>
                </c:pt>
                <c:pt idx="204">
                  <c:v>163</c:v>
                </c:pt>
                <c:pt idx="205">
                  <c:v>164</c:v>
                </c:pt>
                <c:pt idx="206">
                  <c:v>165</c:v>
                </c:pt>
                <c:pt idx="207">
                  <c:v>166</c:v>
                </c:pt>
                <c:pt idx="208">
                  <c:v>167</c:v>
                </c:pt>
                <c:pt idx="209">
                  <c:v>168</c:v>
                </c:pt>
                <c:pt idx="210">
                  <c:v>169</c:v>
                </c:pt>
                <c:pt idx="211">
                  <c:v>170</c:v>
                </c:pt>
                <c:pt idx="212">
                  <c:v>31</c:v>
                </c:pt>
                <c:pt idx="213">
                  <c:v>32</c:v>
                </c:pt>
                <c:pt idx="214">
                  <c:v>33</c:v>
                </c:pt>
                <c:pt idx="215">
                  <c:v>4</c:v>
                </c:pt>
                <c:pt idx="216">
                  <c:v>5</c:v>
                </c:pt>
                <c:pt idx="217">
                  <c:v>6</c:v>
                </c:pt>
                <c:pt idx="218">
                  <c:v>7</c:v>
                </c:pt>
                <c:pt idx="219">
                  <c:v>8</c:v>
                </c:pt>
                <c:pt idx="220">
                  <c:v>9</c:v>
                </c:pt>
                <c:pt idx="221">
                  <c:v>10</c:v>
                </c:pt>
                <c:pt idx="222">
                  <c:v>11</c:v>
                </c:pt>
                <c:pt idx="223">
                  <c:v>12</c:v>
                </c:pt>
                <c:pt idx="224">
                  <c:v>13</c:v>
                </c:pt>
                <c:pt idx="225">
                  <c:v>171</c:v>
                </c:pt>
                <c:pt idx="226">
                  <c:v>17</c:v>
                </c:pt>
                <c:pt idx="227">
                  <c:v>18</c:v>
                </c:pt>
                <c:pt idx="228">
                  <c:v>19</c:v>
                </c:pt>
                <c:pt idx="229">
                  <c:v>20</c:v>
                </c:pt>
                <c:pt idx="230">
                  <c:v>21</c:v>
                </c:pt>
                <c:pt idx="231">
                  <c:v>22</c:v>
                </c:pt>
                <c:pt idx="232">
                  <c:v>23</c:v>
                </c:pt>
                <c:pt idx="233">
                  <c:v>24</c:v>
                </c:pt>
                <c:pt idx="234">
                  <c:v>25</c:v>
                </c:pt>
                <c:pt idx="235">
                  <c:v>26</c:v>
                </c:pt>
                <c:pt idx="236">
                  <c:v>27</c:v>
                </c:pt>
                <c:pt idx="237">
                  <c:v>28</c:v>
                </c:pt>
                <c:pt idx="238">
                  <c:v>29</c:v>
                </c:pt>
                <c:pt idx="239">
                  <c:v>30</c:v>
                </c:pt>
                <c:pt idx="240">
                  <c:v>31</c:v>
                </c:pt>
                <c:pt idx="241">
                  <c:v>32</c:v>
                </c:pt>
                <c:pt idx="242">
                  <c:v>33</c:v>
                </c:pt>
                <c:pt idx="243">
                  <c:v>34</c:v>
                </c:pt>
                <c:pt idx="244">
                  <c:v>1</c:v>
                </c:pt>
                <c:pt idx="245">
                  <c:v>2</c:v>
                </c:pt>
                <c:pt idx="246">
                  <c:v>3</c:v>
                </c:pt>
                <c:pt idx="247">
                  <c:v>4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9</c:v>
                </c:pt>
                <c:pt idx="253">
                  <c:v>10</c:v>
                </c:pt>
                <c:pt idx="254">
                  <c:v>11</c:v>
                </c:pt>
                <c:pt idx="255">
                  <c:v>35</c:v>
                </c:pt>
                <c:pt idx="256">
                  <c:v>31</c:v>
                </c:pt>
                <c:pt idx="257">
                  <c:v>32</c:v>
                </c:pt>
                <c:pt idx="258">
                  <c:v>33</c:v>
                </c:pt>
                <c:pt idx="259">
                  <c:v>34</c:v>
                </c:pt>
                <c:pt idx="260">
                  <c:v>36</c:v>
                </c:pt>
                <c:pt idx="261">
                  <c:v>37</c:v>
                </c:pt>
                <c:pt idx="262">
                  <c:v>38</c:v>
                </c:pt>
                <c:pt idx="263">
                  <c:v>39</c:v>
                </c:pt>
                <c:pt idx="264">
                  <c:v>40</c:v>
                </c:pt>
                <c:pt idx="265">
                  <c:v>41</c:v>
                </c:pt>
                <c:pt idx="266">
                  <c:v>42</c:v>
                </c:pt>
                <c:pt idx="267">
                  <c:v>43</c:v>
                </c:pt>
                <c:pt idx="268">
                  <c:v>44</c:v>
                </c:pt>
                <c:pt idx="269">
                  <c:v>45</c:v>
                </c:pt>
                <c:pt idx="270">
                  <c:v>46</c:v>
                </c:pt>
                <c:pt idx="271">
                  <c:v>47</c:v>
                </c:pt>
                <c:pt idx="272">
                  <c:v>48</c:v>
                </c:pt>
                <c:pt idx="273">
                  <c:v>49</c:v>
                </c:pt>
                <c:pt idx="274">
                  <c:v>50</c:v>
                </c:pt>
                <c:pt idx="275">
                  <c:v>51</c:v>
                </c:pt>
                <c:pt idx="276">
                  <c:v>52</c:v>
                </c:pt>
                <c:pt idx="277">
                  <c:v>53</c:v>
                </c:pt>
                <c:pt idx="278">
                  <c:v>54</c:v>
                </c:pt>
                <c:pt idx="279">
                  <c:v>55</c:v>
                </c:pt>
                <c:pt idx="280">
                  <c:v>56</c:v>
                </c:pt>
                <c:pt idx="281">
                  <c:v>57</c:v>
                </c:pt>
                <c:pt idx="282">
                  <c:v>58</c:v>
                </c:pt>
                <c:pt idx="283">
                  <c:v>59</c:v>
                </c:pt>
                <c:pt idx="284">
                  <c:v>60</c:v>
                </c:pt>
                <c:pt idx="285">
                  <c:v>61</c:v>
                </c:pt>
                <c:pt idx="286">
                  <c:v>62</c:v>
                </c:pt>
                <c:pt idx="287">
                  <c:v>62</c:v>
                </c:pt>
                <c:pt idx="288">
                  <c:v>62</c:v>
                </c:pt>
                <c:pt idx="289">
                  <c:v>62</c:v>
                </c:pt>
                <c:pt idx="290">
                  <c:v>63</c:v>
                </c:pt>
                <c:pt idx="291">
                  <c:v>64</c:v>
                </c:pt>
                <c:pt idx="292">
                  <c:v>65</c:v>
                </c:pt>
                <c:pt idx="293">
                  <c:v>66</c:v>
                </c:pt>
                <c:pt idx="294">
                  <c:v>67</c:v>
                </c:pt>
                <c:pt idx="295">
                  <c:v>68</c:v>
                </c:pt>
                <c:pt idx="296">
                  <c:v>69</c:v>
                </c:pt>
                <c:pt idx="297">
                  <c:v>70</c:v>
                </c:pt>
                <c:pt idx="298">
                  <c:v>71</c:v>
                </c:pt>
                <c:pt idx="299">
                  <c:v>72</c:v>
                </c:pt>
                <c:pt idx="300">
                  <c:v>73</c:v>
                </c:pt>
                <c:pt idx="301">
                  <c:v>74</c:v>
                </c:pt>
                <c:pt idx="302">
                  <c:v>75</c:v>
                </c:pt>
                <c:pt idx="303">
                  <c:v>76</c:v>
                </c:pt>
                <c:pt idx="304">
                  <c:v>76</c:v>
                </c:pt>
                <c:pt idx="305">
                  <c:v>77</c:v>
                </c:pt>
                <c:pt idx="306">
                  <c:v>78</c:v>
                </c:pt>
                <c:pt idx="307">
                  <c:v>79</c:v>
                </c:pt>
                <c:pt idx="308">
                  <c:v>80</c:v>
                </c:pt>
                <c:pt idx="309">
                  <c:v>81</c:v>
                </c:pt>
                <c:pt idx="310">
                  <c:v>82</c:v>
                </c:pt>
                <c:pt idx="311">
                  <c:v>83</c:v>
                </c:pt>
                <c:pt idx="312">
                  <c:v>84</c:v>
                </c:pt>
                <c:pt idx="313">
                  <c:v>85</c:v>
                </c:pt>
                <c:pt idx="314">
                  <c:v>86</c:v>
                </c:pt>
                <c:pt idx="315">
                  <c:v>87</c:v>
                </c:pt>
                <c:pt idx="316">
                  <c:v>88</c:v>
                </c:pt>
                <c:pt idx="317">
                  <c:v>89</c:v>
                </c:pt>
                <c:pt idx="318">
                  <c:v>90</c:v>
                </c:pt>
                <c:pt idx="319">
                  <c:v>91</c:v>
                </c:pt>
                <c:pt idx="320">
                  <c:v>92</c:v>
                </c:pt>
                <c:pt idx="321">
                  <c:v>93</c:v>
                </c:pt>
                <c:pt idx="322">
                  <c:v>94</c:v>
                </c:pt>
                <c:pt idx="323">
                  <c:v>95</c:v>
                </c:pt>
                <c:pt idx="324">
                  <c:v>96</c:v>
                </c:pt>
                <c:pt idx="325">
                  <c:v>97</c:v>
                </c:pt>
                <c:pt idx="326">
                  <c:v>98</c:v>
                </c:pt>
                <c:pt idx="327">
                  <c:v>81</c:v>
                </c:pt>
                <c:pt idx="328">
                  <c:v>99</c:v>
                </c:pt>
                <c:pt idx="329">
                  <c:v>100</c:v>
                </c:pt>
                <c:pt idx="330">
                  <c:v>101</c:v>
                </c:pt>
                <c:pt idx="331">
                  <c:v>102</c:v>
                </c:pt>
                <c:pt idx="332">
                  <c:v>103</c:v>
                </c:pt>
                <c:pt idx="333">
                  <c:v>104</c:v>
                </c:pt>
                <c:pt idx="334">
                  <c:v>105</c:v>
                </c:pt>
                <c:pt idx="335">
                  <c:v>106</c:v>
                </c:pt>
                <c:pt idx="336">
                  <c:v>107</c:v>
                </c:pt>
                <c:pt idx="337">
                  <c:v>108</c:v>
                </c:pt>
                <c:pt idx="338">
                  <c:v>109</c:v>
                </c:pt>
                <c:pt idx="339">
                  <c:v>110</c:v>
                </c:pt>
                <c:pt idx="340">
                  <c:v>111</c:v>
                </c:pt>
                <c:pt idx="341">
                  <c:v>18</c:v>
                </c:pt>
                <c:pt idx="342">
                  <c:v>19</c:v>
                </c:pt>
                <c:pt idx="343">
                  <c:v>20</c:v>
                </c:pt>
                <c:pt idx="344">
                  <c:v>112</c:v>
                </c:pt>
                <c:pt idx="345">
                  <c:v>113</c:v>
                </c:pt>
                <c:pt idx="346">
                  <c:v>114</c:v>
                </c:pt>
                <c:pt idx="347">
                  <c:v>8</c:v>
                </c:pt>
                <c:pt idx="348">
                  <c:v>9</c:v>
                </c:pt>
                <c:pt idx="349">
                  <c:v>10</c:v>
                </c:pt>
                <c:pt idx="350">
                  <c:v>115</c:v>
                </c:pt>
                <c:pt idx="351">
                  <c:v>31</c:v>
                </c:pt>
                <c:pt idx="352">
                  <c:v>32</c:v>
                </c:pt>
                <c:pt idx="353">
                  <c:v>33</c:v>
                </c:pt>
                <c:pt idx="354">
                  <c:v>34</c:v>
                </c:pt>
                <c:pt idx="355">
                  <c:v>36</c:v>
                </c:pt>
                <c:pt idx="356">
                  <c:v>37</c:v>
                </c:pt>
                <c:pt idx="357">
                  <c:v>38</c:v>
                </c:pt>
                <c:pt idx="358">
                  <c:v>39</c:v>
                </c:pt>
                <c:pt idx="359">
                  <c:v>40</c:v>
                </c:pt>
                <c:pt idx="360">
                  <c:v>41</c:v>
                </c:pt>
                <c:pt idx="361">
                  <c:v>42</c:v>
                </c:pt>
                <c:pt idx="362">
                  <c:v>43</c:v>
                </c:pt>
                <c:pt idx="363">
                  <c:v>44</c:v>
                </c:pt>
                <c:pt idx="364">
                  <c:v>45</c:v>
                </c:pt>
                <c:pt idx="365">
                  <c:v>116</c:v>
                </c:pt>
                <c:pt idx="366">
                  <c:v>117</c:v>
                </c:pt>
                <c:pt idx="367">
                  <c:v>118</c:v>
                </c:pt>
                <c:pt idx="368">
                  <c:v>119</c:v>
                </c:pt>
                <c:pt idx="369">
                  <c:v>120</c:v>
                </c:pt>
                <c:pt idx="370">
                  <c:v>121</c:v>
                </c:pt>
                <c:pt idx="371">
                  <c:v>122</c:v>
                </c:pt>
                <c:pt idx="372">
                  <c:v>123</c:v>
                </c:pt>
                <c:pt idx="373">
                  <c:v>124</c:v>
                </c:pt>
                <c:pt idx="374">
                  <c:v>125</c:v>
                </c:pt>
                <c:pt idx="375">
                  <c:v>126</c:v>
                </c:pt>
                <c:pt idx="376">
                  <c:v>127</c:v>
                </c:pt>
                <c:pt idx="377">
                  <c:v>128</c:v>
                </c:pt>
                <c:pt idx="378">
                  <c:v>129</c:v>
                </c:pt>
                <c:pt idx="379">
                  <c:v>130</c:v>
                </c:pt>
                <c:pt idx="380">
                  <c:v>131</c:v>
                </c:pt>
                <c:pt idx="381">
                  <c:v>132</c:v>
                </c:pt>
                <c:pt idx="382">
                  <c:v>133</c:v>
                </c:pt>
                <c:pt idx="383">
                  <c:v>134</c:v>
                </c:pt>
                <c:pt idx="384">
                  <c:v>135</c:v>
                </c:pt>
                <c:pt idx="385">
                  <c:v>136</c:v>
                </c:pt>
                <c:pt idx="386">
                  <c:v>137</c:v>
                </c:pt>
                <c:pt idx="387">
                  <c:v>138</c:v>
                </c:pt>
                <c:pt idx="388">
                  <c:v>139</c:v>
                </c:pt>
                <c:pt idx="389">
                  <c:v>140</c:v>
                </c:pt>
                <c:pt idx="390">
                  <c:v>141</c:v>
                </c:pt>
                <c:pt idx="391">
                  <c:v>142</c:v>
                </c:pt>
                <c:pt idx="392">
                  <c:v>143</c:v>
                </c:pt>
                <c:pt idx="393">
                  <c:v>143</c:v>
                </c:pt>
                <c:pt idx="394">
                  <c:v>143</c:v>
                </c:pt>
                <c:pt idx="395">
                  <c:v>144</c:v>
                </c:pt>
                <c:pt idx="396">
                  <c:v>145</c:v>
                </c:pt>
                <c:pt idx="397">
                  <c:v>146</c:v>
                </c:pt>
                <c:pt idx="398">
                  <c:v>147</c:v>
                </c:pt>
                <c:pt idx="399">
                  <c:v>148</c:v>
                </c:pt>
                <c:pt idx="400">
                  <c:v>149</c:v>
                </c:pt>
                <c:pt idx="401">
                  <c:v>150</c:v>
                </c:pt>
                <c:pt idx="402">
                  <c:v>151</c:v>
                </c:pt>
                <c:pt idx="403">
                  <c:v>152</c:v>
                </c:pt>
                <c:pt idx="404">
                  <c:v>153</c:v>
                </c:pt>
                <c:pt idx="405">
                  <c:v>154</c:v>
                </c:pt>
                <c:pt idx="406">
                  <c:v>155</c:v>
                </c:pt>
                <c:pt idx="407">
                  <c:v>156</c:v>
                </c:pt>
                <c:pt idx="408">
                  <c:v>157</c:v>
                </c:pt>
                <c:pt idx="409">
                  <c:v>158</c:v>
                </c:pt>
                <c:pt idx="410">
                  <c:v>159</c:v>
                </c:pt>
                <c:pt idx="411">
                  <c:v>160</c:v>
                </c:pt>
                <c:pt idx="412">
                  <c:v>161</c:v>
                </c:pt>
                <c:pt idx="413">
                  <c:v>162</c:v>
                </c:pt>
                <c:pt idx="414">
                  <c:v>163</c:v>
                </c:pt>
                <c:pt idx="415">
                  <c:v>164</c:v>
                </c:pt>
                <c:pt idx="416">
                  <c:v>165</c:v>
                </c:pt>
                <c:pt idx="417">
                  <c:v>166</c:v>
                </c:pt>
                <c:pt idx="418">
                  <c:v>167</c:v>
                </c:pt>
                <c:pt idx="419">
                  <c:v>168</c:v>
                </c:pt>
                <c:pt idx="420">
                  <c:v>169</c:v>
                </c:pt>
                <c:pt idx="421">
                  <c:v>170</c:v>
                </c:pt>
                <c:pt idx="422">
                  <c:v>31</c:v>
                </c:pt>
                <c:pt idx="423">
                  <c:v>32</c:v>
                </c:pt>
                <c:pt idx="424">
                  <c:v>33</c:v>
                </c:pt>
                <c:pt idx="425">
                  <c:v>4</c:v>
                </c:pt>
                <c:pt idx="426">
                  <c:v>5</c:v>
                </c:pt>
                <c:pt idx="427">
                  <c:v>6</c:v>
                </c:pt>
                <c:pt idx="428">
                  <c:v>7</c:v>
                </c:pt>
                <c:pt idx="429">
                  <c:v>8</c:v>
                </c:pt>
                <c:pt idx="430">
                  <c:v>9</c:v>
                </c:pt>
                <c:pt idx="431">
                  <c:v>10</c:v>
                </c:pt>
                <c:pt idx="432">
                  <c:v>11</c:v>
                </c:pt>
                <c:pt idx="433">
                  <c:v>12</c:v>
                </c:pt>
                <c:pt idx="434">
                  <c:v>13</c:v>
                </c:pt>
                <c:pt idx="435">
                  <c:v>171</c:v>
                </c:pt>
                <c:pt idx="436">
                  <c:v>17</c:v>
                </c:pt>
                <c:pt idx="437">
                  <c:v>18</c:v>
                </c:pt>
                <c:pt idx="438">
                  <c:v>19</c:v>
                </c:pt>
                <c:pt idx="439">
                  <c:v>20</c:v>
                </c:pt>
                <c:pt idx="440">
                  <c:v>21</c:v>
                </c:pt>
                <c:pt idx="441">
                  <c:v>22</c:v>
                </c:pt>
                <c:pt idx="442">
                  <c:v>23</c:v>
                </c:pt>
                <c:pt idx="443">
                  <c:v>24</c:v>
                </c:pt>
                <c:pt idx="444">
                  <c:v>25</c:v>
                </c:pt>
                <c:pt idx="445">
                  <c:v>26</c:v>
                </c:pt>
                <c:pt idx="446">
                  <c:v>27</c:v>
                </c:pt>
                <c:pt idx="447">
                  <c:v>28</c:v>
                </c:pt>
                <c:pt idx="448">
                  <c:v>29</c:v>
                </c:pt>
                <c:pt idx="449">
                  <c:v>30</c:v>
                </c:pt>
                <c:pt idx="450">
                  <c:v>31</c:v>
                </c:pt>
                <c:pt idx="451">
                  <c:v>32</c:v>
                </c:pt>
                <c:pt idx="452">
                  <c:v>33</c:v>
                </c:pt>
                <c:pt idx="453">
                  <c:v>34</c:v>
                </c:pt>
                <c:pt idx="454">
                  <c:v>1</c:v>
                </c:pt>
                <c:pt idx="455">
                  <c:v>2</c:v>
                </c:pt>
                <c:pt idx="456">
                  <c:v>3</c:v>
                </c:pt>
                <c:pt idx="457">
                  <c:v>4</c:v>
                </c:pt>
                <c:pt idx="458">
                  <c:v>5</c:v>
                </c:pt>
                <c:pt idx="459">
                  <c:v>6</c:v>
                </c:pt>
                <c:pt idx="460">
                  <c:v>7</c:v>
                </c:pt>
                <c:pt idx="461">
                  <c:v>8</c:v>
                </c:pt>
                <c:pt idx="462">
                  <c:v>9</c:v>
                </c:pt>
                <c:pt idx="463">
                  <c:v>10</c:v>
                </c:pt>
                <c:pt idx="464">
                  <c:v>11</c:v>
                </c:pt>
                <c:pt idx="465">
                  <c:v>35</c:v>
                </c:pt>
                <c:pt idx="466">
                  <c:v>31</c:v>
                </c:pt>
                <c:pt idx="467">
                  <c:v>32</c:v>
                </c:pt>
                <c:pt idx="468">
                  <c:v>33</c:v>
                </c:pt>
                <c:pt idx="469">
                  <c:v>34</c:v>
                </c:pt>
                <c:pt idx="470">
                  <c:v>36</c:v>
                </c:pt>
                <c:pt idx="471">
                  <c:v>37</c:v>
                </c:pt>
                <c:pt idx="472">
                  <c:v>38</c:v>
                </c:pt>
                <c:pt idx="473">
                  <c:v>39</c:v>
                </c:pt>
                <c:pt idx="474">
                  <c:v>40</c:v>
                </c:pt>
                <c:pt idx="475">
                  <c:v>41</c:v>
                </c:pt>
                <c:pt idx="476">
                  <c:v>42</c:v>
                </c:pt>
                <c:pt idx="477">
                  <c:v>43</c:v>
                </c:pt>
                <c:pt idx="478">
                  <c:v>44</c:v>
                </c:pt>
                <c:pt idx="479">
                  <c:v>45</c:v>
                </c:pt>
                <c:pt idx="480">
                  <c:v>46</c:v>
                </c:pt>
                <c:pt idx="481">
                  <c:v>47</c:v>
                </c:pt>
                <c:pt idx="482">
                  <c:v>48</c:v>
                </c:pt>
                <c:pt idx="483">
                  <c:v>49</c:v>
                </c:pt>
                <c:pt idx="484">
                  <c:v>50</c:v>
                </c:pt>
                <c:pt idx="485">
                  <c:v>51</c:v>
                </c:pt>
                <c:pt idx="486">
                  <c:v>52</c:v>
                </c:pt>
                <c:pt idx="487">
                  <c:v>53</c:v>
                </c:pt>
                <c:pt idx="488">
                  <c:v>54</c:v>
                </c:pt>
                <c:pt idx="489">
                  <c:v>55</c:v>
                </c:pt>
                <c:pt idx="490">
                  <c:v>56</c:v>
                </c:pt>
                <c:pt idx="491">
                  <c:v>57</c:v>
                </c:pt>
                <c:pt idx="492">
                  <c:v>58</c:v>
                </c:pt>
                <c:pt idx="493">
                  <c:v>59</c:v>
                </c:pt>
                <c:pt idx="494">
                  <c:v>60</c:v>
                </c:pt>
                <c:pt idx="495">
                  <c:v>61</c:v>
                </c:pt>
                <c:pt idx="496">
                  <c:v>62</c:v>
                </c:pt>
                <c:pt idx="497">
                  <c:v>62</c:v>
                </c:pt>
                <c:pt idx="498">
                  <c:v>62</c:v>
                </c:pt>
                <c:pt idx="499">
                  <c:v>62</c:v>
                </c:pt>
                <c:pt idx="500">
                  <c:v>63</c:v>
                </c:pt>
                <c:pt idx="501">
                  <c:v>64</c:v>
                </c:pt>
                <c:pt idx="502">
                  <c:v>65</c:v>
                </c:pt>
                <c:pt idx="503">
                  <c:v>66</c:v>
                </c:pt>
                <c:pt idx="504">
                  <c:v>67</c:v>
                </c:pt>
                <c:pt idx="505">
                  <c:v>68</c:v>
                </c:pt>
                <c:pt idx="506">
                  <c:v>69</c:v>
                </c:pt>
                <c:pt idx="507">
                  <c:v>70</c:v>
                </c:pt>
                <c:pt idx="508">
                  <c:v>71</c:v>
                </c:pt>
                <c:pt idx="509">
                  <c:v>72</c:v>
                </c:pt>
                <c:pt idx="510">
                  <c:v>73</c:v>
                </c:pt>
                <c:pt idx="511">
                  <c:v>74</c:v>
                </c:pt>
                <c:pt idx="512">
                  <c:v>75</c:v>
                </c:pt>
                <c:pt idx="513">
                  <c:v>76</c:v>
                </c:pt>
                <c:pt idx="514">
                  <c:v>76</c:v>
                </c:pt>
                <c:pt idx="515">
                  <c:v>77</c:v>
                </c:pt>
                <c:pt idx="516">
                  <c:v>78</c:v>
                </c:pt>
                <c:pt idx="517">
                  <c:v>79</c:v>
                </c:pt>
                <c:pt idx="518">
                  <c:v>80</c:v>
                </c:pt>
                <c:pt idx="519">
                  <c:v>81</c:v>
                </c:pt>
                <c:pt idx="520">
                  <c:v>82</c:v>
                </c:pt>
                <c:pt idx="521">
                  <c:v>83</c:v>
                </c:pt>
                <c:pt idx="522">
                  <c:v>84</c:v>
                </c:pt>
                <c:pt idx="523">
                  <c:v>85</c:v>
                </c:pt>
                <c:pt idx="524">
                  <c:v>86</c:v>
                </c:pt>
                <c:pt idx="525">
                  <c:v>87</c:v>
                </c:pt>
                <c:pt idx="526">
                  <c:v>88</c:v>
                </c:pt>
                <c:pt idx="527">
                  <c:v>89</c:v>
                </c:pt>
                <c:pt idx="528">
                  <c:v>90</c:v>
                </c:pt>
                <c:pt idx="529">
                  <c:v>91</c:v>
                </c:pt>
                <c:pt idx="530">
                  <c:v>92</c:v>
                </c:pt>
                <c:pt idx="531">
                  <c:v>93</c:v>
                </c:pt>
                <c:pt idx="532">
                  <c:v>94</c:v>
                </c:pt>
                <c:pt idx="533">
                  <c:v>95</c:v>
                </c:pt>
                <c:pt idx="534">
                  <c:v>96</c:v>
                </c:pt>
                <c:pt idx="535">
                  <c:v>97</c:v>
                </c:pt>
                <c:pt idx="536">
                  <c:v>98</c:v>
                </c:pt>
                <c:pt idx="537">
                  <c:v>81</c:v>
                </c:pt>
                <c:pt idx="538">
                  <c:v>99</c:v>
                </c:pt>
                <c:pt idx="539">
                  <c:v>100</c:v>
                </c:pt>
                <c:pt idx="540">
                  <c:v>101</c:v>
                </c:pt>
                <c:pt idx="541">
                  <c:v>102</c:v>
                </c:pt>
                <c:pt idx="542">
                  <c:v>103</c:v>
                </c:pt>
                <c:pt idx="543">
                  <c:v>104</c:v>
                </c:pt>
                <c:pt idx="544">
                  <c:v>105</c:v>
                </c:pt>
                <c:pt idx="545">
                  <c:v>106</c:v>
                </c:pt>
                <c:pt idx="546">
                  <c:v>107</c:v>
                </c:pt>
                <c:pt idx="547">
                  <c:v>108</c:v>
                </c:pt>
                <c:pt idx="548">
                  <c:v>109</c:v>
                </c:pt>
                <c:pt idx="549">
                  <c:v>110</c:v>
                </c:pt>
                <c:pt idx="550">
                  <c:v>111</c:v>
                </c:pt>
                <c:pt idx="551">
                  <c:v>18</c:v>
                </c:pt>
                <c:pt idx="552">
                  <c:v>19</c:v>
                </c:pt>
                <c:pt idx="553">
                  <c:v>20</c:v>
                </c:pt>
                <c:pt idx="554">
                  <c:v>112</c:v>
                </c:pt>
                <c:pt idx="555">
                  <c:v>113</c:v>
                </c:pt>
                <c:pt idx="556">
                  <c:v>114</c:v>
                </c:pt>
                <c:pt idx="557">
                  <c:v>8</c:v>
                </c:pt>
                <c:pt idx="558">
                  <c:v>9</c:v>
                </c:pt>
                <c:pt idx="559">
                  <c:v>10</c:v>
                </c:pt>
                <c:pt idx="560">
                  <c:v>115</c:v>
                </c:pt>
                <c:pt idx="561">
                  <c:v>31</c:v>
                </c:pt>
                <c:pt idx="562">
                  <c:v>32</c:v>
                </c:pt>
                <c:pt idx="563">
                  <c:v>33</c:v>
                </c:pt>
                <c:pt idx="564">
                  <c:v>34</c:v>
                </c:pt>
                <c:pt idx="565">
                  <c:v>36</c:v>
                </c:pt>
                <c:pt idx="566">
                  <c:v>37</c:v>
                </c:pt>
                <c:pt idx="567">
                  <c:v>38</c:v>
                </c:pt>
                <c:pt idx="568">
                  <c:v>39</c:v>
                </c:pt>
                <c:pt idx="569">
                  <c:v>40</c:v>
                </c:pt>
                <c:pt idx="570">
                  <c:v>41</c:v>
                </c:pt>
                <c:pt idx="571">
                  <c:v>42</c:v>
                </c:pt>
                <c:pt idx="572">
                  <c:v>43</c:v>
                </c:pt>
                <c:pt idx="573">
                  <c:v>44</c:v>
                </c:pt>
                <c:pt idx="574">
                  <c:v>45</c:v>
                </c:pt>
                <c:pt idx="575">
                  <c:v>116</c:v>
                </c:pt>
                <c:pt idx="576">
                  <c:v>117</c:v>
                </c:pt>
                <c:pt idx="577">
                  <c:v>118</c:v>
                </c:pt>
                <c:pt idx="578">
                  <c:v>119</c:v>
                </c:pt>
                <c:pt idx="579">
                  <c:v>120</c:v>
                </c:pt>
                <c:pt idx="580">
                  <c:v>121</c:v>
                </c:pt>
                <c:pt idx="581">
                  <c:v>122</c:v>
                </c:pt>
                <c:pt idx="582">
                  <c:v>123</c:v>
                </c:pt>
                <c:pt idx="583">
                  <c:v>124</c:v>
                </c:pt>
                <c:pt idx="584">
                  <c:v>125</c:v>
                </c:pt>
                <c:pt idx="585">
                  <c:v>126</c:v>
                </c:pt>
                <c:pt idx="586">
                  <c:v>127</c:v>
                </c:pt>
                <c:pt idx="587">
                  <c:v>128</c:v>
                </c:pt>
                <c:pt idx="588">
                  <c:v>129</c:v>
                </c:pt>
                <c:pt idx="589">
                  <c:v>130</c:v>
                </c:pt>
                <c:pt idx="590">
                  <c:v>131</c:v>
                </c:pt>
                <c:pt idx="591">
                  <c:v>132</c:v>
                </c:pt>
                <c:pt idx="592">
                  <c:v>133</c:v>
                </c:pt>
                <c:pt idx="593">
                  <c:v>134</c:v>
                </c:pt>
                <c:pt idx="594">
                  <c:v>135</c:v>
                </c:pt>
                <c:pt idx="595">
                  <c:v>136</c:v>
                </c:pt>
                <c:pt idx="596">
                  <c:v>137</c:v>
                </c:pt>
                <c:pt idx="597">
                  <c:v>138</c:v>
                </c:pt>
                <c:pt idx="598">
                  <c:v>139</c:v>
                </c:pt>
                <c:pt idx="599">
                  <c:v>140</c:v>
                </c:pt>
                <c:pt idx="600">
                  <c:v>141</c:v>
                </c:pt>
                <c:pt idx="601">
                  <c:v>142</c:v>
                </c:pt>
                <c:pt idx="602">
                  <c:v>143</c:v>
                </c:pt>
                <c:pt idx="603">
                  <c:v>143</c:v>
                </c:pt>
                <c:pt idx="604">
                  <c:v>143</c:v>
                </c:pt>
                <c:pt idx="605">
                  <c:v>144</c:v>
                </c:pt>
                <c:pt idx="606">
                  <c:v>145</c:v>
                </c:pt>
                <c:pt idx="607">
                  <c:v>146</c:v>
                </c:pt>
                <c:pt idx="608">
                  <c:v>147</c:v>
                </c:pt>
                <c:pt idx="609">
                  <c:v>148</c:v>
                </c:pt>
                <c:pt idx="610">
                  <c:v>149</c:v>
                </c:pt>
                <c:pt idx="611">
                  <c:v>150</c:v>
                </c:pt>
                <c:pt idx="612">
                  <c:v>151</c:v>
                </c:pt>
                <c:pt idx="613">
                  <c:v>152</c:v>
                </c:pt>
                <c:pt idx="614">
                  <c:v>153</c:v>
                </c:pt>
                <c:pt idx="615">
                  <c:v>154</c:v>
                </c:pt>
                <c:pt idx="616">
                  <c:v>155</c:v>
                </c:pt>
                <c:pt idx="617">
                  <c:v>156</c:v>
                </c:pt>
                <c:pt idx="618">
                  <c:v>157</c:v>
                </c:pt>
                <c:pt idx="619">
                  <c:v>158</c:v>
                </c:pt>
                <c:pt idx="620">
                  <c:v>159</c:v>
                </c:pt>
                <c:pt idx="621">
                  <c:v>160</c:v>
                </c:pt>
                <c:pt idx="622">
                  <c:v>161</c:v>
                </c:pt>
                <c:pt idx="623">
                  <c:v>162</c:v>
                </c:pt>
                <c:pt idx="624">
                  <c:v>163</c:v>
                </c:pt>
                <c:pt idx="625">
                  <c:v>164</c:v>
                </c:pt>
                <c:pt idx="626">
                  <c:v>165</c:v>
                </c:pt>
                <c:pt idx="627">
                  <c:v>166</c:v>
                </c:pt>
                <c:pt idx="628">
                  <c:v>167</c:v>
                </c:pt>
                <c:pt idx="629">
                  <c:v>168</c:v>
                </c:pt>
                <c:pt idx="630">
                  <c:v>169</c:v>
                </c:pt>
                <c:pt idx="631">
                  <c:v>170</c:v>
                </c:pt>
                <c:pt idx="632">
                  <c:v>31</c:v>
                </c:pt>
                <c:pt idx="633">
                  <c:v>32</c:v>
                </c:pt>
                <c:pt idx="634">
                  <c:v>33</c:v>
                </c:pt>
                <c:pt idx="635">
                  <c:v>4</c:v>
                </c:pt>
                <c:pt idx="636">
                  <c:v>5</c:v>
                </c:pt>
                <c:pt idx="637">
                  <c:v>6</c:v>
                </c:pt>
                <c:pt idx="638">
                  <c:v>7</c:v>
                </c:pt>
                <c:pt idx="639">
                  <c:v>8</c:v>
                </c:pt>
                <c:pt idx="640">
                  <c:v>9</c:v>
                </c:pt>
                <c:pt idx="641">
                  <c:v>10</c:v>
                </c:pt>
                <c:pt idx="642">
                  <c:v>11</c:v>
                </c:pt>
                <c:pt idx="643">
                  <c:v>12</c:v>
                </c:pt>
                <c:pt idx="644">
                  <c:v>13</c:v>
                </c:pt>
                <c:pt idx="645">
                  <c:v>171</c:v>
                </c:pt>
                <c:pt idx="646">
                  <c:v>17</c:v>
                </c:pt>
                <c:pt idx="647">
                  <c:v>18</c:v>
                </c:pt>
                <c:pt idx="648">
                  <c:v>19</c:v>
                </c:pt>
                <c:pt idx="649">
                  <c:v>20</c:v>
                </c:pt>
                <c:pt idx="650">
                  <c:v>21</c:v>
                </c:pt>
                <c:pt idx="651">
                  <c:v>22</c:v>
                </c:pt>
                <c:pt idx="652">
                  <c:v>23</c:v>
                </c:pt>
                <c:pt idx="653">
                  <c:v>24</c:v>
                </c:pt>
                <c:pt idx="654">
                  <c:v>25</c:v>
                </c:pt>
                <c:pt idx="655">
                  <c:v>26</c:v>
                </c:pt>
                <c:pt idx="656">
                  <c:v>27</c:v>
                </c:pt>
                <c:pt idx="657">
                  <c:v>28</c:v>
                </c:pt>
                <c:pt idx="658">
                  <c:v>29</c:v>
                </c:pt>
                <c:pt idx="659">
                  <c:v>30</c:v>
                </c:pt>
                <c:pt idx="660">
                  <c:v>31</c:v>
                </c:pt>
                <c:pt idx="661">
                  <c:v>32</c:v>
                </c:pt>
                <c:pt idx="662">
                  <c:v>33</c:v>
                </c:pt>
                <c:pt idx="663">
                  <c:v>34</c:v>
                </c:pt>
                <c:pt idx="664">
                  <c:v>1</c:v>
                </c:pt>
                <c:pt idx="665">
                  <c:v>2</c:v>
                </c:pt>
                <c:pt idx="666">
                  <c:v>3</c:v>
                </c:pt>
                <c:pt idx="667">
                  <c:v>4</c:v>
                </c:pt>
                <c:pt idx="668">
                  <c:v>5</c:v>
                </c:pt>
                <c:pt idx="669">
                  <c:v>6</c:v>
                </c:pt>
                <c:pt idx="670">
                  <c:v>7</c:v>
                </c:pt>
                <c:pt idx="671">
                  <c:v>8</c:v>
                </c:pt>
                <c:pt idx="672">
                  <c:v>9</c:v>
                </c:pt>
                <c:pt idx="673">
                  <c:v>10</c:v>
                </c:pt>
                <c:pt idx="674">
                  <c:v>11</c:v>
                </c:pt>
                <c:pt idx="675">
                  <c:v>35</c:v>
                </c:pt>
                <c:pt idx="676">
                  <c:v>31</c:v>
                </c:pt>
                <c:pt idx="677">
                  <c:v>32</c:v>
                </c:pt>
                <c:pt idx="678">
                  <c:v>33</c:v>
                </c:pt>
                <c:pt idx="679">
                  <c:v>34</c:v>
                </c:pt>
                <c:pt idx="680">
                  <c:v>36</c:v>
                </c:pt>
                <c:pt idx="681">
                  <c:v>37</c:v>
                </c:pt>
                <c:pt idx="682">
                  <c:v>38</c:v>
                </c:pt>
                <c:pt idx="683">
                  <c:v>39</c:v>
                </c:pt>
                <c:pt idx="684">
                  <c:v>40</c:v>
                </c:pt>
                <c:pt idx="685">
                  <c:v>41</c:v>
                </c:pt>
                <c:pt idx="686">
                  <c:v>42</c:v>
                </c:pt>
                <c:pt idx="687">
                  <c:v>43</c:v>
                </c:pt>
                <c:pt idx="688">
                  <c:v>44</c:v>
                </c:pt>
                <c:pt idx="689">
                  <c:v>45</c:v>
                </c:pt>
                <c:pt idx="690">
                  <c:v>46</c:v>
                </c:pt>
                <c:pt idx="691">
                  <c:v>47</c:v>
                </c:pt>
                <c:pt idx="692">
                  <c:v>48</c:v>
                </c:pt>
                <c:pt idx="693">
                  <c:v>49</c:v>
                </c:pt>
                <c:pt idx="694">
                  <c:v>50</c:v>
                </c:pt>
                <c:pt idx="695">
                  <c:v>51</c:v>
                </c:pt>
                <c:pt idx="696">
                  <c:v>52</c:v>
                </c:pt>
                <c:pt idx="697">
                  <c:v>53</c:v>
                </c:pt>
                <c:pt idx="698">
                  <c:v>54</c:v>
                </c:pt>
                <c:pt idx="699">
                  <c:v>55</c:v>
                </c:pt>
                <c:pt idx="700">
                  <c:v>56</c:v>
                </c:pt>
                <c:pt idx="701">
                  <c:v>57</c:v>
                </c:pt>
                <c:pt idx="702">
                  <c:v>58</c:v>
                </c:pt>
                <c:pt idx="703">
                  <c:v>59</c:v>
                </c:pt>
                <c:pt idx="704">
                  <c:v>60</c:v>
                </c:pt>
                <c:pt idx="705">
                  <c:v>61</c:v>
                </c:pt>
                <c:pt idx="706">
                  <c:v>62</c:v>
                </c:pt>
                <c:pt idx="707">
                  <c:v>62</c:v>
                </c:pt>
                <c:pt idx="708">
                  <c:v>62</c:v>
                </c:pt>
                <c:pt idx="709">
                  <c:v>62</c:v>
                </c:pt>
                <c:pt idx="710">
                  <c:v>63</c:v>
                </c:pt>
                <c:pt idx="711">
                  <c:v>64</c:v>
                </c:pt>
                <c:pt idx="712">
                  <c:v>65</c:v>
                </c:pt>
                <c:pt idx="713">
                  <c:v>66</c:v>
                </c:pt>
                <c:pt idx="714">
                  <c:v>67</c:v>
                </c:pt>
                <c:pt idx="715">
                  <c:v>68</c:v>
                </c:pt>
                <c:pt idx="716">
                  <c:v>69</c:v>
                </c:pt>
                <c:pt idx="717">
                  <c:v>70</c:v>
                </c:pt>
                <c:pt idx="718">
                  <c:v>71</c:v>
                </c:pt>
                <c:pt idx="719">
                  <c:v>72</c:v>
                </c:pt>
                <c:pt idx="720">
                  <c:v>73</c:v>
                </c:pt>
                <c:pt idx="721">
                  <c:v>74</c:v>
                </c:pt>
                <c:pt idx="722">
                  <c:v>75</c:v>
                </c:pt>
                <c:pt idx="723">
                  <c:v>76</c:v>
                </c:pt>
                <c:pt idx="724">
                  <c:v>76</c:v>
                </c:pt>
                <c:pt idx="725">
                  <c:v>77</c:v>
                </c:pt>
                <c:pt idx="726">
                  <c:v>78</c:v>
                </c:pt>
                <c:pt idx="727">
                  <c:v>79</c:v>
                </c:pt>
                <c:pt idx="728">
                  <c:v>80</c:v>
                </c:pt>
                <c:pt idx="729">
                  <c:v>81</c:v>
                </c:pt>
                <c:pt idx="730">
                  <c:v>82</c:v>
                </c:pt>
                <c:pt idx="731">
                  <c:v>83</c:v>
                </c:pt>
                <c:pt idx="732">
                  <c:v>84</c:v>
                </c:pt>
                <c:pt idx="733">
                  <c:v>85</c:v>
                </c:pt>
                <c:pt idx="734">
                  <c:v>86</c:v>
                </c:pt>
                <c:pt idx="735">
                  <c:v>87</c:v>
                </c:pt>
                <c:pt idx="736">
                  <c:v>88</c:v>
                </c:pt>
                <c:pt idx="737">
                  <c:v>89</c:v>
                </c:pt>
                <c:pt idx="738">
                  <c:v>90</c:v>
                </c:pt>
                <c:pt idx="739">
                  <c:v>91</c:v>
                </c:pt>
                <c:pt idx="740">
                  <c:v>92</c:v>
                </c:pt>
                <c:pt idx="741">
                  <c:v>93</c:v>
                </c:pt>
                <c:pt idx="742">
                  <c:v>94</c:v>
                </c:pt>
                <c:pt idx="743">
                  <c:v>95</c:v>
                </c:pt>
                <c:pt idx="744">
                  <c:v>96</c:v>
                </c:pt>
                <c:pt idx="745">
                  <c:v>97</c:v>
                </c:pt>
                <c:pt idx="746">
                  <c:v>98</c:v>
                </c:pt>
                <c:pt idx="747">
                  <c:v>81</c:v>
                </c:pt>
                <c:pt idx="748">
                  <c:v>99</c:v>
                </c:pt>
                <c:pt idx="749">
                  <c:v>100</c:v>
                </c:pt>
                <c:pt idx="750">
                  <c:v>101</c:v>
                </c:pt>
                <c:pt idx="751">
                  <c:v>102</c:v>
                </c:pt>
                <c:pt idx="752">
                  <c:v>103</c:v>
                </c:pt>
                <c:pt idx="753">
                  <c:v>104</c:v>
                </c:pt>
                <c:pt idx="754">
                  <c:v>105</c:v>
                </c:pt>
                <c:pt idx="755">
                  <c:v>106</c:v>
                </c:pt>
                <c:pt idx="756">
                  <c:v>107</c:v>
                </c:pt>
                <c:pt idx="757">
                  <c:v>108</c:v>
                </c:pt>
                <c:pt idx="758">
                  <c:v>109</c:v>
                </c:pt>
                <c:pt idx="759">
                  <c:v>110</c:v>
                </c:pt>
                <c:pt idx="760">
                  <c:v>111</c:v>
                </c:pt>
                <c:pt idx="761">
                  <c:v>18</c:v>
                </c:pt>
                <c:pt idx="762">
                  <c:v>19</c:v>
                </c:pt>
                <c:pt idx="763">
                  <c:v>20</c:v>
                </c:pt>
                <c:pt idx="764">
                  <c:v>112</c:v>
                </c:pt>
                <c:pt idx="765">
                  <c:v>113</c:v>
                </c:pt>
                <c:pt idx="766">
                  <c:v>114</c:v>
                </c:pt>
                <c:pt idx="767">
                  <c:v>8</c:v>
                </c:pt>
                <c:pt idx="768">
                  <c:v>9</c:v>
                </c:pt>
                <c:pt idx="769">
                  <c:v>10</c:v>
                </c:pt>
                <c:pt idx="770">
                  <c:v>115</c:v>
                </c:pt>
                <c:pt idx="771">
                  <c:v>31</c:v>
                </c:pt>
                <c:pt idx="772">
                  <c:v>32</c:v>
                </c:pt>
                <c:pt idx="773">
                  <c:v>33</c:v>
                </c:pt>
                <c:pt idx="774">
                  <c:v>34</c:v>
                </c:pt>
                <c:pt idx="775">
                  <c:v>36</c:v>
                </c:pt>
                <c:pt idx="776">
                  <c:v>37</c:v>
                </c:pt>
                <c:pt idx="777">
                  <c:v>38</c:v>
                </c:pt>
                <c:pt idx="778">
                  <c:v>39</c:v>
                </c:pt>
                <c:pt idx="779">
                  <c:v>40</c:v>
                </c:pt>
                <c:pt idx="780">
                  <c:v>41</c:v>
                </c:pt>
                <c:pt idx="781">
                  <c:v>42</c:v>
                </c:pt>
                <c:pt idx="782">
                  <c:v>43</c:v>
                </c:pt>
                <c:pt idx="783">
                  <c:v>44</c:v>
                </c:pt>
                <c:pt idx="784">
                  <c:v>45</c:v>
                </c:pt>
                <c:pt idx="785">
                  <c:v>116</c:v>
                </c:pt>
                <c:pt idx="786">
                  <c:v>117</c:v>
                </c:pt>
                <c:pt idx="787">
                  <c:v>118</c:v>
                </c:pt>
                <c:pt idx="788">
                  <c:v>119</c:v>
                </c:pt>
                <c:pt idx="789">
                  <c:v>120</c:v>
                </c:pt>
                <c:pt idx="790">
                  <c:v>121</c:v>
                </c:pt>
                <c:pt idx="791">
                  <c:v>122</c:v>
                </c:pt>
                <c:pt idx="792">
                  <c:v>123</c:v>
                </c:pt>
                <c:pt idx="793">
                  <c:v>124</c:v>
                </c:pt>
                <c:pt idx="794">
                  <c:v>125</c:v>
                </c:pt>
                <c:pt idx="795">
                  <c:v>126</c:v>
                </c:pt>
                <c:pt idx="796">
                  <c:v>127</c:v>
                </c:pt>
                <c:pt idx="797">
                  <c:v>128</c:v>
                </c:pt>
                <c:pt idx="798">
                  <c:v>129</c:v>
                </c:pt>
                <c:pt idx="799">
                  <c:v>130</c:v>
                </c:pt>
                <c:pt idx="800">
                  <c:v>131</c:v>
                </c:pt>
                <c:pt idx="801">
                  <c:v>132</c:v>
                </c:pt>
                <c:pt idx="802">
                  <c:v>133</c:v>
                </c:pt>
                <c:pt idx="803">
                  <c:v>134</c:v>
                </c:pt>
                <c:pt idx="804">
                  <c:v>135</c:v>
                </c:pt>
                <c:pt idx="805">
                  <c:v>136</c:v>
                </c:pt>
                <c:pt idx="806">
                  <c:v>137</c:v>
                </c:pt>
                <c:pt idx="807">
                  <c:v>138</c:v>
                </c:pt>
                <c:pt idx="808">
                  <c:v>139</c:v>
                </c:pt>
                <c:pt idx="809">
                  <c:v>140</c:v>
                </c:pt>
                <c:pt idx="810">
                  <c:v>141</c:v>
                </c:pt>
                <c:pt idx="811">
                  <c:v>142</c:v>
                </c:pt>
                <c:pt idx="812">
                  <c:v>143</c:v>
                </c:pt>
                <c:pt idx="813">
                  <c:v>143</c:v>
                </c:pt>
                <c:pt idx="814">
                  <c:v>143</c:v>
                </c:pt>
                <c:pt idx="815">
                  <c:v>144</c:v>
                </c:pt>
                <c:pt idx="816">
                  <c:v>145</c:v>
                </c:pt>
                <c:pt idx="817">
                  <c:v>146</c:v>
                </c:pt>
                <c:pt idx="818">
                  <c:v>147</c:v>
                </c:pt>
                <c:pt idx="819">
                  <c:v>148</c:v>
                </c:pt>
                <c:pt idx="820">
                  <c:v>149</c:v>
                </c:pt>
                <c:pt idx="821">
                  <c:v>150</c:v>
                </c:pt>
                <c:pt idx="822">
                  <c:v>151</c:v>
                </c:pt>
                <c:pt idx="823">
                  <c:v>152</c:v>
                </c:pt>
                <c:pt idx="824">
                  <c:v>153</c:v>
                </c:pt>
                <c:pt idx="825">
                  <c:v>154</c:v>
                </c:pt>
                <c:pt idx="826">
                  <c:v>155</c:v>
                </c:pt>
                <c:pt idx="827">
                  <c:v>156</c:v>
                </c:pt>
                <c:pt idx="828">
                  <c:v>157</c:v>
                </c:pt>
                <c:pt idx="829">
                  <c:v>158</c:v>
                </c:pt>
                <c:pt idx="830">
                  <c:v>159</c:v>
                </c:pt>
                <c:pt idx="831">
                  <c:v>160</c:v>
                </c:pt>
                <c:pt idx="832">
                  <c:v>161</c:v>
                </c:pt>
                <c:pt idx="833">
                  <c:v>162</c:v>
                </c:pt>
                <c:pt idx="834">
                  <c:v>163</c:v>
                </c:pt>
                <c:pt idx="835">
                  <c:v>164</c:v>
                </c:pt>
                <c:pt idx="836">
                  <c:v>165</c:v>
                </c:pt>
                <c:pt idx="837">
                  <c:v>166</c:v>
                </c:pt>
                <c:pt idx="838">
                  <c:v>167</c:v>
                </c:pt>
                <c:pt idx="839">
                  <c:v>168</c:v>
                </c:pt>
                <c:pt idx="840">
                  <c:v>169</c:v>
                </c:pt>
                <c:pt idx="841">
                  <c:v>170</c:v>
                </c:pt>
                <c:pt idx="842">
                  <c:v>31</c:v>
                </c:pt>
                <c:pt idx="843">
                  <c:v>32</c:v>
                </c:pt>
                <c:pt idx="844">
                  <c:v>33</c:v>
                </c:pt>
                <c:pt idx="845">
                  <c:v>4</c:v>
                </c:pt>
                <c:pt idx="846">
                  <c:v>5</c:v>
                </c:pt>
                <c:pt idx="847">
                  <c:v>6</c:v>
                </c:pt>
                <c:pt idx="848">
                  <c:v>7</c:v>
                </c:pt>
                <c:pt idx="849">
                  <c:v>8</c:v>
                </c:pt>
                <c:pt idx="850">
                  <c:v>9</c:v>
                </c:pt>
                <c:pt idx="851">
                  <c:v>10</c:v>
                </c:pt>
                <c:pt idx="852">
                  <c:v>11</c:v>
                </c:pt>
                <c:pt idx="853">
                  <c:v>12</c:v>
                </c:pt>
                <c:pt idx="854">
                  <c:v>13</c:v>
                </c:pt>
                <c:pt idx="855">
                  <c:v>171</c:v>
                </c:pt>
                <c:pt idx="856">
                  <c:v>17</c:v>
                </c:pt>
                <c:pt idx="857">
                  <c:v>18</c:v>
                </c:pt>
                <c:pt idx="858">
                  <c:v>19</c:v>
                </c:pt>
                <c:pt idx="859">
                  <c:v>20</c:v>
                </c:pt>
                <c:pt idx="860">
                  <c:v>21</c:v>
                </c:pt>
                <c:pt idx="861">
                  <c:v>22</c:v>
                </c:pt>
                <c:pt idx="862">
                  <c:v>23</c:v>
                </c:pt>
                <c:pt idx="863">
                  <c:v>24</c:v>
                </c:pt>
                <c:pt idx="864">
                  <c:v>25</c:v>
                </c:pt>
                <c:pt idx="865">
                  <c:v>26</c:v>
                </c:pt>
                <c:pt idx="866">
                  <c:v>27</c:v>
                </c:pt>
                <c:pt idx="867">
                  <c:v>28</c:v>
                </c:pt>
                <c:pt idx="868">
                  <c:v>29</c:v>
                </c:pt>
                <c:pt idx="869">
                  <c:v>30</c:v>
                </c:pt>
                <c:pt idx="870">
                  <c:v>31</c:v>
                </c:pt>
                <c:pt idx="871">
                  <c:v>32</c:v>
                </c:pt>
                <c:pt idx="872">
                  <c:v>33</c:v>
                </c:pt>
                <c:pt idx="873">
                  <c:v>34</c:v>
                </c:pt>
                <c:pt idx="874">
                  <c:v>1</c:v>
                </c:pt>
                <c:pt idx="875">
                  <c:v>2</c:v>
                </c:pt>
                <c:pt idx="876">
                  <c:v>3</c:v>
                </c:pt>
                <c:pt idx="877">
                  <c:v>4</c:v>
                </c:pt>
                <c:pt idx="878">
                  <c:v>5</c:v>
                </c:pt>
                <c:pt idx="879">
                  <c:v>6</c:v>
                </c:pt>
                <c:pt idx="880">
                  <c:v>7</c:v>
                </c:pt>
                <c:pt idx="881">
                  <c:v>8</c:v>
                </c:pt>
                <c:pt idx="882">
                  <c:v>9</c:v>
                </c:pt>
                <c:pt idx="883">
                  <c:v>10</c:v>
                </c:pt>
                <c:pt idx="884">
                  <c:v>11</c:v>
                </c:pt>
                <c:pt idx="885">
                  <c:v>35</c:v>
                </c:pt>
                <c:pt idx="886">
                  <c:v>31</c:v>
                </c:pt>
                <c:pt idx="887">
                  <c:v>32</c:v>
                </c:pt>
                <c:pt idx="888">
                  <c:v>33</c:v>
                </c:pt>
                <c:pt idx="889">
                  <c:v>34</c:v>
                </c:pt>
                <c:pt idx="890">
                  <c:v>36</c:v>
                </c:pt>
                <c:pt idx="891">
                  <c:v>37</c:v>
                </c:pt>
                <c:pt idx="892">
                  <c:v>38</c:v>
                </c:pt>
                <c:pt idx="893">
                  <c:v>39</c:v>
                </c:pt>
                <c:pt idx="894">
                  <c:v>40</c:v>
                </c:pt>
                <c:pt idx="895">
                  <c:v>41</c:v>
                </c:pt>
                <c:pt idx="896">
                  <c:v>42</c:v>
                </c:pt>
                <c:pt idx="897">
                  <c:v>43</c:v>
                </c:pt>
                <c:pt idx="898">
                  <c:v>44</c:v>
                </c:pt>
                <c:pt idx="899">
                  <c:v>45</c:v>
                </c:pt>
                <c:pt idx="900">
                  <c:v>46</c:v>
                </c:pt>
                <c:pt idx="901">
                  <c:v>47</c:v>
                </c:pt>
                <c:pt idx="902">
                  <c:v>48</c:v>
                </c:pt>
                <c:pt idx="903">
                  <c:v>49</c:v>
                </c:pt>
                <c:pt idx="904">
                  <c:v>50</c:v>
                </c:pt>
                <c:pt idx="905">
                  <c:v>51</c:v>
                </c:pt>
                <c:pt idx="906">
                  <c:v>52</c:v>
                </c:pt>
                <c:pt idx="907">
                  <c:v>53</c:v>
                </c:pt>
                <c:pt idx="908">
                  <c:v>54</c:v>
                </c:pt>
                <c:pt idx="909">
                  <c:v>55</c:v>
                </c:pt>
                <c:pt idx="910">
                  <c:v>56</c:v>
                </c:pt>
                <c:pt idx="911">
                  <c:v>57</c:v>
                </c:pt>
                <c:pt idx="912">
                  <c:v>58</c:v>
                </c:pt>
                <c:pt idx="913">
                  <c:v>59</c:v>
                </c:pt>
                <c:pt idx="914">
                  <c:v>60</c:v>
                </c:pt>
                <c:pt idx="915">
                  <c:v>61</c:v>
                </c:pt>
                <c:pt idx="916">
                  <c:v>62</c:v>
                </c:pt>
                <c:pt idx="917">
                  <c:v>62</c:v>
                </c:pt>
                <c:pt idx="918">
                  <c:v>62</c:v>
                </c:pt>
                <c:pt idx="919">
                  <c:v>62</c:v>
                </c:pt>
                <c:pt idx="920">
                  <c:v>63</c:v>
                </c:pt>
                <c:pt idx="921">
                  <c:v>64</c:v>
                </c:pt>
                <c:pt idx="922">
                  <c:v>65</c:v>
                </c:pt>
                <c:pt idx="923">
                  <c:v>66</c:v>
                </c:pt>
                <c:pt idx="924">
                  <c:v>67</c:v>
                </c:pt>
                <c:pt idx="925">
                  <c:v>68</c:v>
                </c:pt>
                <c:pt idx="926">
                  <c:v>69</c:v>
                </c:pt>
                <c:pt idx="927">
                  <c:v>70</c:v>
                </c:pt>
                <c:pt idx="928">
                  <c:v>71</c:v>
                </c:pt>
                <c:pt idx="929">
                  <c:v>72</c:v>
                </c:pt>
                <c:pt idx="930">
                  <c:v>73</c:v>
                </c:pt>
                <c:pt idx="931">
                  <c:v>74</c:v>
                </c:pt>
                <c:pt idx="932">
                  <c:v>75</c:v>
                </c:pt>
                <c:pt idx="933">
                  <c:v>76</c:v>
                </c:pt>
                <c:pt idx="934">
                  <c:v>76</c:v>
                </c:pt>
                <c:pt idx="935">
                  <c:v>77</c:v>
                </c:pt>
                <c:pt idx="936">
                  <c:v>78</c:v>
                </c:pt>
                <c:pt idx="937">
                  <c:v>79</c:v>
                </c:pt>
                <c:pt idx="938">
                  <c:v>80</c:v>
                </c:pt>
                <c:pt idx="939">
                  <c:v>81</c:v>
                </c:pt>
                <c:pt idx="940">
                  <c:v>82</c:v>
                </c:pt>
                <c:pt idx="941">
                  <c:v>83</c:v>
                </c:pt>
                <c:pt idx="942">
                  <c:v>84</c:v>
                </c:pt>
                <c:pt idx="943">
                  <c:v>85</c:v>
                </c:pt>
                <c:pt idx="944">
                  <c:v>86</c:v>
                </c:pt>
                <c:pt idx="945">
                  <c:v>87</c:v>
                </c:pt>
                <c:pt idx="946">
                  <c:v>88</c:v>
                </c:pt>
                <c:pt idx="947">
                  <c:v>89</c:v>
                </c:pt>
                <c:pt idx="948">
                  <c:v>90</c:v>
                </c:pt>
                <c:pt idx="949">
                  <c:v>91</c:v>
                </c:pt>
                <c:pt idx="950">
                  <c:v>92</c:v>
                </c:pt>
                <c:pt idx="951">
                  <c:v>93</c:v>
                </c:pt>
                <c:pt idx="952">
                  <c:v>94</c:v>
                </c:pt>
                <c:pt idx="953">
                  <c:v>95</c:v>
                </c:pt>
                <c:pt idx="954">
                  <c:v>96</c:v>
                </c:pt>
                <c:pt idx="955">
                  <c:v>97</c:v>
                </c:pt>
                <c:pt idx="956">
                  <c:v>98</c:v>
                </c:pt>
                <c:pt idx="957">
                  <c:v>81</c:v>
                </c:pt>
                <c:pt idx="958">
                  <c:v>99</c:v>
                </c:pt>
                <c:pt idx="959">
                  <c:v>100</c:v>
                </c:pt>
                <c:pt idx="960">
                  <c:v>101</c:v>
                </c:pt>
                <c:pt idx="961">
                  <c:v>102</c:v>
                </c:pt>
                <c:pt idx="962">
                  <c:v>103</c:v>
                </c:pt>
                <c:pt idx="963">
                  <c:v>104</c:v>
                </c:pt>
                <c:pt idx="964">
                  <c:v>105</c:v>
                </c:pt>
                <c:pt idx="965">
                  <c:v>106</c:v>
                </c:pt>
                <c:pt idx="966">
                  <c:v>107</c:v>
                </c:pt>
                <c:pt idx="967">
                  <c:v>108</c:v>
                </c:pt>
                <c:pt idx="968">
                  <c:v>109</c:v>
                </c:pt>
                <c:pt idx="969">
                  <c:v>110</c:v>
                </c:pt>
                <c:pt idx="970">
                  <c:v>111</c:v>
                </c:pt>
                <c:pt idx="971">
                  <c:v>18</c:v>
                </c:pt>
                <c:pt idx="972">
                  <c:v>19</c:v>
                </c:pt>
                <c:pt idx="973">
                  <c:v>20</c:v>
                </c:pt>
                <c:pt idx="974">
                  <c:v>112</c:v>
                </c:pt>
                <c:pt idx="975">
                  <c:v>113</c:v>
                </c:pt>
                <c:pt idx="976">
                  <c:v>114</c:v>
                </c:pt>
                <c:pt idx="977">
                  <c:v>8</c:v>
                </c:pt>
                <c:pt idx="978">
                  <c:v>9</c:v>
                </c:pt>
                <c:pt idx="979">
                  <c:v>10</c:v>
                </c:pt>
                <c:pt idx="980">
                  <c:v>115</c:v>
                </c:pt>
                <c:pt idx="981">
                  <c:v>31</c:v>
                </c:pt>
                <c:pt idx="982">
                  <c:v>32</c:v>
                </c:pt>
                <c:pt idx="983">
                  <c:v>33</c:v>
                </c:pt>
                <c:pt idx="984">
                  <c:v>34</c:v>
                </c:pt>
                <c:pt idx="985">
                  <c:v>36</c:v>
                </c:pt>
                <c:pt idx="986">
                  <c:v>37</c:v>
                </c:pt>
                <c:pt idx="987">
                  <c:v>38</c:v>
                </c:pt>
                <c:pt idx="988">
                  <c:v>39</c:v>
                </c:pt>
                <c:pt idx="989">
                  <c:v>40</c:v>
                </c:pt>
                <c:pt idx="990">
                  <c:v>41</c:v>
                </c:pt>
                <c:pt idx="991">
                  <c:v>42</c:v>
                </c:pt>
                <c:pt idx="992">
                  <c:v>43</c:v>
                </c:pt>
                <c:pt idx="993">
                  <c:v>44</c:v>
                </c:pt>
                <c:pt idx="994">
                  <c:v>45</c:v>
                </c:pt>
                <c:pt idx="995">
                  <c:v>116</c:v>
                </c:pt>
                <c:pt idx="996">
                  <c:v>117</c:v>
                </c:pt>
              </c:numCache>
            </c:numRef>
          </c:val>
        </c:ser>
        <c:marker val="1"/>
        <c:axId val="105330560"/>
        <c:axId val="105332096"/>
      </c:lineChart>
      <c:catAx>
        <c:axId val="105330560"/>
        <c:scaling>
          <c:orientation val="minMax"/>
        </c:scaling>
        <c:axPos val="b"/>
        <c:tickLblPos val="nextTo"/>
        <c:crossAx val="105332096"/>
        <c:crosses val="autoZero"/>
        <c:auto val="1"/>
        <c:lblAlgn val="ctr"/>
        <c:lblOffset val="100"/>
      </c:catAx>
      <c:valAx>
        <c:axId val="105332096"/>
        <c:scaling>
          <c:orientation val="minMax"/>
        </c:scaling>
        <c:axPos val="l"/>
        <c:majorGridlines/>
        <c:numFmt formatCode="General" sourceLinked="1"/>
        <c:tickLblPos val="nextTo"/>
        <c:crossAx val="1053305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/>
    <c:plotArea>
      <c:layout/>
      <c:lineChart>
        <c:grouping val="standard"/>
        <c:ser>
          <c:idx val="0"/>
          <c:order val="0"/>
          <c:tx>
            <c:v>L0A3: State IDs</c:v>
          </c:tx>
          <c:val>
            <c:numRef>
              <c:f>'T2v10-L0A3'!$K$400:$K$650</c:f>
              <c:numCache>
                <c:formatCode>General</c:formatCode>
                <c:ptCount val="251"/>
                <c:pt idx="0">
                  <c:v>145</c:v>
                </c:pt>
                <c:pt idx="1">
                  <c:v>146</c:v>
                </c:pt>
                <c:pt idx="2">
                  <c:v>147</c:v>
                </c:pt>
                <c:pt idx="3">
                  <c:v>148</c:v>
                </c:pt>
                <c:pt idx="4">
                  <c:v>149</c:v>
                </c:pt>
                <c:pt idx="5">
                  <c:v>150</c:v>
                </c:pt>
                <c:pt idx="6">
                  <c:v>151</c:v>
                </c:pt>
                <c:pt idx="7">
                  <c:v>152</c:v>
                </c:pt>
                <c:pt idx="8">
                  <c:v>153</c:v>
                </c:pt>
                <c:pt idx="9">
                  <c:v>154</c:v>
                </c:pt>
                <c:pt idx="10">
                  <c:v>155</c:v>
                </c:pt>
                <c:pt idx="11">
                  <c:v>156</c:v>
                </c:pt>
                <c:pt idx="12">
                  <c:v>157</c:v>
                </c:pt>
                <c:pt idx="13">
                  <c:v>158</c:v>
                </c:pt>
                <c:pt idx="14">
                  <c:v>159</c:v>
                </c:pt>
                <c:pt idx="15">
                  <c:v>160</c:v>
                </c:pt>
                <c:pt idx="16">
                  <c:v>161</c:v>
                </c:pt>
                <c:pt idx="17">
                  <c:v>162</c:v>
                </c:pt>
                <c:pt idx="18">
                  <c:v>163</c:v>
                </c:pt>
                <c:pt idx="19">
                  <c:v>164</c:v>
                </c:pt>
                <c:pt idx="20">
                  <c:v>165</c:v>
                </c:pt>
                <c:pt idx="21">
                  <c:v>166</c:v>
                </c:pt>
                <c:pt idx="22">
                  <c:v>167</c:v>
                </c:pt>
                <c:pt idx="23">
                  <c:v>168</c:v>
                </c:pt>
                <c:pt idx="24">
                  <c:v>169</c:v>
                </c:pt>
                <c:pt idx="25">
                  <c:v>170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4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171</c:v>
                </c:pt>
                <c:pt idx="40">
                  <c:v>17</c:v>
                </c:pt>
                <c:pt idx="41">
                  <c:v>18</c:v>
                </c:pt>
                <c:pt idx="42">
                  <c:v>19</c:v>
                </c:pt>
                <c:pt idx="43">
                  <c:v>20</c:v>
                </c:pt>
                <c:pt idx="44">
                  <c:v>21</c:v>
                </c:pt>
                <c:pt idx="45">
                  <c:v>22</c:v>
                </c:pt>
                <c:pt idx="46">
                  <c:v>23</c:v>
                </c:pt>
                <c:pt idx="47">
                  <c:v>24</c:v>
                </c:pt>
                <c:pt idx="48">
                  <c:v>25</c:v>
                </c:pt>
                <c:pt idx="49">
                  <c:v>26</c:v>
                </c:pt>
                <c:pt idx="50">
                  <c:v>27</c:v>
                </c:pt>
                <c:pt idx="51">
                  <c:v>28</c:v>
                </c:pt>
                <c:pt idx="52">
                  <c:v>29</c:v>
                </c:pt>
                <c:pt idx="53">
                  <c:v>30</c:v>
                </c:pt>
                <c:pt idx="54">
                  <c:v>31</c:v>
                </c:pt>
                <c:pt idx="55">
                  <c:v>32</c:v>
                </c:pt>
                <c:pt idx="56">
                  <c:v>33</c:v>
                </c:pt>
                <c:pt idx="57">
                  <c:v>34</c:v>
                </c:pt>
                <c:pt idx="58">
                  <c:v>1</c:v>
                </c:pt>
                <c:pt idx="59">
                  <c:v>2</c:v>
                </c:pt>
                <c:pt idx="60">
                  <c:v>3</c:v>
                </c:pt>
                <c:pt idx="61">
                  <c:v>4</c:v>
                </c:pt>
                <c:pt idx="62">
                  <c:v>5</c:v>
                </c:pt>
                <c:pt idx="63">
                  <c:v>6</c:v>
                </c:pt>
                <c:pt idx="64">
                  <c:v>7</c:v>
                </c:pt>
                <c:pt idx="65">
                  <c:v>8</c:v>
                </c:pt>
                <c:pt idx="66">
                  <c:v>9</c:v>
                </c:pt>
                <c:pt idx="67">
                  <c:v>10</c:v>
                </c:pt>
                <c:pt idx="68">
                  <c:v>11</c:v>
                </c:pt>
                <c:pt idx="69">
                  <c:v>35</c:v>
                </c:pt>
                <c:pt idx="70">
                  <c:v>31</c:v>
                </c:pt>
                <c:pt idx="71">
                  <c:v>32</c:v>
                </c:pt>
                <c:pt idx="72">
                  <c:v>33</c:v>
                </c:pt>
                <c:pt idx="73">
                  <c:v>34</c:v>
                </c:pt>
                <c:pt idx="74">
                  <c:v>36</c:v>
                </c:pt>
                <c:pt idx="75">
                  <c:v>37</c:v>
                </c:pt>
                <c:pt idx="76">
                  <c:v>38</c:v>
                </c:pt>
                <c:pt idx="77">
                  <c:v>39</c:v>
                </c:pt>
                <c:pt idx="78">
                  <c:v>40</c:v>
                </c:pt>
                <c:pt idx="79">
                  <c:v>41</c:v>
                </c:pt>
                <c:pt idx="80">
                  <c:v>42</c:v>
                </c:pt>
                <c:pt idx="81">
                  <c:v>43</c:v>
                </c:pt>
                <c:pt idx="82">
                  <c:v>44</c:v>
                </c:pt>
                <c:pt idx="83">
                  <c:v>45</c:v>
                </c:pt>
                <c:pt idx="84">
                  <c:v>46</c:v>
                </c:pt>
                <c:pt idx="85">
                  <c:v>47</c:v>
                </c:pt>
                <c:pt idx="86">
                  <c:v>48</c:v>
                </c:pt>
                <c:pt idx="87">
                  <c:v>49</c:v>
                </c:pt>
                <c:pt idx="88">
                  <c:v>50</c:v>
                </c:pt>
                <c:pt idx="89">
                  <c:v>51</c:v>
                </c:pt>
                <c:pt idx="90">
                  <c:v>52</c:v>
                </c:pt>
                <c:pt idx="91">
                  <c:v>53</c:v>
                </c:pt>
                <c:pt idx="92">
                  <c:v>54</c:v>
                </c:pt>
                <c:pt idx="93">
                  <c:v>55</c:v>
                </c:pt>
                <c:pt idx="94">
                  <c:v>56</c:v>
                </c:pt>
                <c:pt idx="95">
                  <c:v>57</c:v>
                </c:pt>
                <c:pt idx="96">
                  <c:v>58</c:v>
                </c:pt>
                <c:pt idx="97">
                  <c:v>59</c:v>
                </c:pt>
                <c:pt idx="98">
                  <c:v>60</c:v>
                </c:pt>
                <c:pt idx="99">
                  <c:v>61</c:v>
                </c:pt>
                <c:pt idx="100">
                  <c:v>62</c:v>
                </c:pt>
                <c:pt idx="101">
                  <c:v>62</c:v>
                </c:pt>
                <c:pt idx="102">
                  <c:v>62</c:v>
                </c:pt>
                <c:pt idx="103">
                  <c:v>62</c:v>
                </c:pt>
                <c:pt idx="104">
                  <c:v>63</c:v>
                </c:pt>
                <c:pt idx="105">
                  <c:v>64</c:v>
                </c:pt>
                <c:pt idx="106">
                  <c:v>65</c:v>
                </c:pt>
                <c:pt idx="107">
                  <c:v>66</c:v>
                </c:pt>
                <c:pt idx="108">
                  <c:v>67</c:v>
                </c:pt>
                <c:pt idx="109">
                  <c:v>68</c:v>
                </c:pt>
                <c:pt idx="110">
                  <c:v>69</c:v>
                </c:pt>
                <c:pt idx="111">
                  <c:v>70</c:v>
                </c:pt>
                <c:pt idx="112">
                  <c:v>71</c:v>
                </c:pt>
                <c:pt idx="113">
                  <c:v>72</c:v>
                </c:pt>
                <c:pt idx="114">
                  <c:v>73</c:v>
                </c:pt>
                <c:pt idx="115">
                  <c:v>74</c:v>
                </c:pt>
                <c:pt idx="116">
                  <c:v>75</c:v>
                </c:pt>
                <c:pt idx="117">
                  <c:v>76</c:v>
                </c:pt>
                <c:pt idx="118">
                  <c:v>76</c:v>
                </c:pt>
                <c:pt idx="119">
                  <c:v>77</c:v>
                </c:pt>
                <c:pt idx="120">
                  <c:v>78</c:v>
                </c:pt>
                <c:pt idx="121">
                  <c:v>79</c:v>
                </c:pt>
                <c:pt idx="122">
                  <c:v>80</c:v>
                </c:pt>
                <c:pt idx="123">
                  <c:v>81</c:v>
                </c:pt>
                <c:pt idx="124">
                  <c:v>82</c:v>
                </c:pt>
                <c:pt idx="125">
                  <c:v>83</c:v>
                </c:pt>
                <c:pt idx="126">
                  <c:v>84</c:v>
                </c:pt>
                <c:pt idx="127">
                  <c:v>85</c:v>
                </c:pt>
                <c:pt idx="128">
                  <c:v>86</c:v>
                </c:pt>
                <c:pt idx="129">
                  <c:v>87</c:v>
                </c:pt>
                <c:pt idx="130">
                  <c:v>88</c:v>
                </c:pt>
                <c:pt idx="131">
                  <c:v>89</c:v>
                </c:pt>
                <c:pt idx="132">
                  <c:v>90</c:v>
                </c:pt>
                <c:pt idx="133">
                  <c:v>91</c:v>
                </c:pt>
                <c:pt idx="134">
                  <c:v>92</c:v>
                </c:pt>
                <c:pt idx="135">
                  <c:v>93</c:v>
                </c:pt>
                <c:pt idx="136">
                  <c:v>94</c:v>
                </c:pt>
                <c:pt idx="137">
                  <c:v>95</c:v>
                </c:pt>
                <c:pt idx="138">
                  <c:v>96</c:v>
                </c:pt>
                <c:pt idx="139">
                  <c:v>97</c:v>
                </c:pt>
                <c:pt idx="140">
                  <c:v>98</c:v>
                </c:pt>
                <c:pt idx="141">
                  <c:v>81</c:v>
                </c:pt>
                <c:pt idx="142">
                  <c:v>99</c:v>
                </c:pt>
                <c:pt idx="143">
                  <c:v>100</c:v>
                </c:pt>
                <c:pt idx="144">
                  <c:v>101</c:v>
                </c:pt>
                <c:pt idx="145">
                  <c:v>102</c:v>
                </c:pt>
                <c:pt idx="146">
                  <c:v>103</c:v>
                </c:pt>
                <c:pt idx="147">
                  <c:v>104</c:v>
                </c:pt>
                <c:pt idx="148">
                  <c:v>105</c:v>
                </c:pt>
                <c:pt idx="149">
                  <c:v>106</c:v>
                </c:pt>
                <c:pt idx="150">
                  <c:v>107</c:v>
                </c:pt>
                <c:pt idx="151">
                  <c:v>108</c:v>
                </c:pt>
                <c:pt idx="152">
                  <c:v>109</c:v>
                </c:pt>
                <c:pt idx="153">
                  <c:v>110</c:v>
                </c:pt>
                <c:pt idx="154">
                  <c:v>111</c:v>
                </c:pt>
                <c:pt idx="155">
                  <c:v>18</c:v>
                </c:pt>
                <c:pt idx="156">
                  <c:v>19</c:v>
                </c:pt>
                <c:pt idx="157">
                  <c:v>20</c:v>
                </c:pt>
                <c:pt idx="158">
                  <c:v>112</c:v>
                </c:pt>
                <c:pt idx="159">
                  <c:v>113</c:v>
                </c:pt>
                <c:pt idx="160">
                  <c:v>114</c:v>
                </c:pt>
                <c:pt idx="161">
                  <c:v>8</c:v>
                </c:pt>
                <c:pt idx="162">
                  <c:v>9</c:v>
                </c:pt>
                <c:pt idx="163">
                  <c:v>10</c:v>
                </c:pt>
                <c:pt idx="164">
                  <c:v>115</c:v>
                </c:pt>
                <c:pt idx="165">
                  <c:v>31</c:v>
                </c:pt>
                <c:pt idx="166">
                  <c:v>32</c:v>
                </c:pt>
                <c:pt idx="167">
                  <c:v>33</c:v>
                </c:pt>
                <c:pt idx="168">
                  <c:v>34</c:v>
                </c:pt>
                <c:pt idx="169">
                  <c:v>36</c:v>
                </c:pt>
                <c:pt idx="170">
                  <c:v>37</c:v>
                </c:pt>
                <c:pt idx="171">
                  <c:v>38</c:v>
                </c:pt>
                <c:pt idx="172">
                  <c:v>39</c:v>
                </c:pt>
                <c:pt idx="173">
                  <c:v>40</c:v>
                </c:pt>
                <c:pt idx="174">
                  <c:v>41</c:v>
                </c:pt>
                <c:pt idx="175">
                  <c:v>42</c:v>
                </c:pt>
                <c:pt idx="176">
                  <c:v>43</c:v>
                </c:pt>
                <c:pt idx="177">
                  <c:v>44</c:v>
                </c:pt>
                <c:pt idx="178">
                  <c:v>45</c:v>
                </c:pt>
                <c:pt idx="179">
                  <c:v>116</c:v>
                </c:pt>
                <c:pt idx="180">
                  <c:v>117</c:v>
                </c:pt>
                <c:pt idx="181">
                  <c:v>118</c:v>
                </c:pt>
                <c:pt idx="182">
                  <c:v>119</c:v>
                </c:pt>
                <c:pt idx="183">
                  <c:v>120</c:v>
                </c:pt>
                <c:pt idx="184">
                  <c:v>121</c:v>
                </c:pt>
                <c:pt idx="185">
                  <c:v>122</c:v>
                </c:pt>
                <c:pt idx="186">
                  <c:v>123</c:v>
                </c:pt>
                <c:pt idx="187">
                  <c:v>124</c:v>
                </c:pt>
                <c:pt idx="188">
                  <c:v>125</c:v>
                </c:pt>
                <c:pt idx="189">
                  <c:v>126</c:v>
                </c:pt>
                <c:pt idx="190">
                  <c:v>127</c:v>
                </c:pt>
                <c:pt idx="191">
                  <c:v>128</c:v>
                </c:pt>
                <c:pt idx="192">
                  <c:v>129</c:v>
                </c:pt>
                <c:pt idx="193">
                  <c:v>130</c:v>
                </c:pt>
                <c:pt idx="194">
                  <c:v>131</c:v>
                </c:pt>
                <c:pt idx="195">
                  <c:v>132</c:v>
                </c:pt>
                <c:pt idx="196">
                  <c:v>133</c:v>
                </c:pt>
                <c:pt idx="197">
                  <c:v>134</c:v>
                </c:pt>
                <c:pt idx="198">
                  <c:v>135</c:v>
                </c:pt>
                <c:pt idx="199">
                  <c:v>136</c:v>
                </c:pt>
                <c:pt idx="200">
                  <c:v>137</c:v>
                </c:pt>
                <c:pt idx="201">
                  <c:v>138</c:v>
                </c:pt>
                <c:pt idx="202">
                  <c:v>139</c:v>
                </c:pt>
                <c:pt idx="203">
                  <c:v>140</c:v>
                </c:pt>
                <c:pt idx="204">
                  <c:v>141</c:v>
                </c:pt>
                <c:pt idx="205">
                  <c:v>142</c:v>
                </c:pt>
                <c:pt idx="206">
                  <c:v>143</c:v>
                </c:pt>
                <c:pt idx="207">
                  <c:v>143</c:v>
                </c:pt>
                <c:pt idx="208">
                  <c:v>143</c:v>
                </c:pt>
                <c:pt idx="209">
                  <c:v>144</c:v>
                </c:pt>
                <c:pt idx="210">
                  <c:v>145</c:v>
                </c:pt>
                <c:pt idx="211">
                  <c:v>146</c:v>
                </c:pt>
                <c:pt idx="212">
                  <c:v>147</c:v>
                </c:pt>
                <c:pt idx="213">
                  <c:v>148</c:v>
                </c:pt>
                <c:pt idx="214">
                  <c:v>149</c:v>
                </c:pt>
                <c:pt idx="215">
                  <c:v>150</c:v>
                </c:pt>
                <c:pt idx="216">
                  <c:v>151</c:v>
                </c:pt>
                <c:pt idx="217">
                  <c:v>152</c:v>
                </c:pt>
                <c:pt idx="218">
                  <c:v>153</c:v>
                </c:pt>
                <c:pt idx="219">
                  <c:v>154</c:v>
                </c:pt>
                <c:pt idx="220">
                  <c:v>155</c:v>
                </c:pt>
                <c:pt idx="221">
                  <c:v>156</c:v>
                </c:pt>
                <c:pt idx="222">
                  <c:v>157</c:v>
                </c:pt>
                <c:pt idx="223">
                  <c:v>158</c:v>
                </c:pt>
                <c:pt idx="224">
                  <c:v>159</c:v>
                </c:pt>
                <c:pt idx="225">
                  <c:v>160</c:v>
                </c:pt>
                <c:pt idx="226">
                  <c:v>161</c:v>
                </c:pt>
                <c:pt idx="227">
                  <c:v>162</c:v>
                </c:pt>
                <c:pt idx="228">
                  <c:v>163</c:v>
                </c:pt>
                <c:pt idx="229">
                  <c:v>164</c:v>
                </c:pt>
                <c:pt idx="230">
                  <c:v>165</c:v>
                </c:pt>
                <c:pt idx="231">
                  <c:v>166</c:v>
                </c:pt>
                <c:pt idx="232">
                  <c:v>167</c:v>
                </c:pt>
                <c:pt idx="233">
                  <c:v>168</c:v>
                </c:pt>
                <c:pt idx="234">
                  <c:v>169</c:v>
                </c:pt>
                <c:pt idx="235">
                  <c:v>170</c:v>
                </c:pt>
                <c:pt idx="236">
                  <c:v>31</c:v>
                </c:pt>
                <c:pt idx="237">
                  <c:v>32</c:v>
                </c:pt>
                <c:pt idx="238">
                  <c:v>33</c:v>
                </c:pt>
                <c:pt idx="239">
                  <c:v>4</c:v>
                </c:pt>
                <c:pt idx="240">
                  <c:v>5</c:v>
                </c:pt>
                <c:pt idx="241">
                  <c:v>6</c:v>
                </c:pt>
                <c:pt idx="242">
                  <c:v>7</c:v>
                </c:pt>
                <c:pt idx="243">
                  <c:v>8</c:v>
                </c:pt>
                <c:pt idx="244">
                  <c:v>9</c:v>
                </c:pt>
                <c:pt idx="245">
                  <c:v>10</c:v>
                </c:pt>
                <c:pt idx="246">
                  <c:v>11</c:v>
                </c:pt>
                <c:pt idx="247">
                  <c:v>12</c:v>
                </c:pt>
                <c:pt idx="248">
                  <c:v>13</c:v>
                </c:pt>
                <c:pt idx="249">
                  <c:v>171</c:v>
                </c:pt>
                <c:pt idx="250">
                  <c:v>17</c:v>
                </c:pt>
              </c:numCache>
            </c:numRef>
          </c:val>
        </c:ser>
        <c:marker val="1"/>
        <c:axId val="105376768"/>
        <c:axId val="106910464"/>
      </c:lineChart>
      <c:catAx>
        <c:axId val="105376768"/>
        <c:scaling>
          <c:orientation val="minMax"/>
        </c:scaling>
        <c:axPos val="b"/>
        <c:tickLblPos val="nextTo"/>
        <c:crossAx val="106910464"/>
        <c:crosses val="autoZero"/>
        <c:auto val="1"/>
        <c:lblAlgn val="ctr"/>
        <c:lblOffset val="100"/>
      </c:catAx>
      <c:valAx>
        <c:axId val="106910464"/>
        <c:scaling>
          <c:orientation val="minMax"/>
        </c:scaling>
        <c:axPos val="l"/>
        <c:majorGridlines/>
        <c:numFmt formatCode="General" sourceLinked="1"/>
        <c:tickLblPos val="nextTo"/>
        <c:crossAx val="10537676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5"/>
  <c:chart>
    <c:title/>
    <c:plotArea>
      <c:layout/>
      <c:lineChart>
        <c:grouping val="standard"/>
        <c:ser>
          <c:idx val="0"/>
          <c:order val="0"/>
          <c:tx>
            <c:v>L0A3: Live Cells Count</c:v>
          </c:tx>
          <c:val>
            <c:numRef>
              <c:f>'T2v10-L0A3'!$H$4:$H$500</c:f>
              <c:numCache>
                <c:formatCode>General</c:formatCode>
                <c:ptCount val="497"/>
                <c:pt idx="0">
                  <c:v>5</c:v>
                </c:pt>
                <c:pt idx="1">
                  <c:v>9</c:v>
                </c:pt>
                <c:pt idx="2">
                  <c:v>21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89</c:v>
                </c:pt>
                <c:pt idx="7">
                  <c:v>117</c:v>
                </c:pt>
                <c:pt idx="8">
                  <c:v>129</c:v>
                </c:pt>
                <c:pt idx="9">
                  <c:v>141</c:v>
                </c:pt>
                <c:pt idx="10">
                  <c:v>173</c:v>
                </c:pt>
                <c:pt idx="11">
                  <c:v>197</c:v>
                </c:pt>
                <c:pt idx="12">
                  <c:v>221</c:v>
                </c:pt>
                <c:pt idx="13">
                  <c:v>245</c:v>
                </c:pt>
                <c:pt idx="14">
                  <c:v>309</c:v>
                </c:pt>
                <c:pt idx="15">
                  <c:v>173</c:v>
                </c:pt>
                <c:pt idx="16">
                  <c:v>109</c:v>
                </c:pt>
                <c:pt idx="17">
                  <c:v>89</c:v>
                </c:pt>
                <c:pt idx="18">
                  <c:v>73</c:v>
                </c:pt>
                <c:pt idx="19">
                  <c:v>61</c:v>
                </c:pt>
                <c:pt idx="20">
                  <c:v>89</c:v>
                </c:pt>
                <c:pt idx="21">
                  <c:v>129</c:v>
                </c:pt>
                <c:pt idx="22">
                  <c:v>153</c:v>
                </c:pt>
                <c:pt idx="23">
                  <c:v>177</c:v>
                </c:pt>
                <c:pt idx="24">
                  <c:v>201</c:v>
                </c:pt>
                <c:pt idx="25">
                  <c:v>145</c:v>
                </c:pt>
                <c:pt idx="26">
                  <c:v>121</c:v>
                </c:pt>
                <c:pt idx="27">
                  <c:v>109</c:v>
                </c:pt>
                <c:pt idx="28">
                  <c:v>97</c:v>
                </c:pt>
                <c:pt idx="29">
                  <c:v>81</c:v>
                </c:pt>
                <c:pt idx="30">
                  <c:v>61</c:v>
                </c:pt>
                <c:pt idx="31">
                  <c:v>41</c:v>
                </c:pt>
                <c:pt idx="32">
                  <c:v>25</c:v>
                </c:pt>
                <c:pt idx="33">
                  <c:v>13</c:v>
                </c:pt>
                <c:pt idx="34">
                  <c:v>5</c:v>
                </c:pt>
                <c:pt idx="35">
                  <c:v>9</c:v>
                </c:pt>
                <c:pt idx="36">
                  <c:v>21</c:v>
                </c:pt>
                <c:pt idx="37">
                  <c:v>29</c:v>
                </c:pt>
                <c:pt idx="38">
                  <c:v>41</c:v>
                </c:pt>
                <c:pt idx="39">
                  <c:v>53</c:v>
                </c:pt>
                <c:pt idx="40">
                  <c:v>89</c:v>
                </c:pt>
                <c:pt idx="41">
                  <c:v>117</c:v>
                </c:pt>
                <c:pt idx="42">
                  <c:v>129</c:v>
                </c:pt>
                <c:pt idx="43">
                  <c:v>141</c:v>
                </c:pt>
                <c:pt idx="44">
                  <c:v>173</c:v>
                </c:pt>
                <c:pt idx="45">
                  <c:v>101</c:v>
                </c:pt>
                <c:pt idx="46">
                  <c:v>61</c:v>
                </c:pt>
                <c:pt idx="47">
                  <c:v>41</c:v>
                </c:pt>
                <c:pt idx="48">
                  <c:v>25</c:v>
                </c:pt>
                <c:pt idx="49">
                  <c:v>13</c:v>
                </c:pt>
                <c:pt idx="50">
                  <c:v>17</c:v>
                </c:pt>
                <c:pt idx="51">
                  <c:v>29</c:v>
                </c:pt>
                <c:pt idx="52">
                  <c:v>41</c:v>
                </c:pt>
                <c:pt idx="53">
                  <c:v>61</c:v>
                </c:pt>
                <c:pt idx="54">
                  <c:v>81</c:v>
                </c:pt>
                <c:pt idx="55">
                  <c:v>105</c:v>
                </c:pt>
                <c:pt idx="56">
                  <c:v>133</c:v>
                </c:pt>
                <c:pt idx="57">
                  <c:v>157</c:v>
                </c:pt>
                <c:pt idx="58">
                  <c:v>173</c:v>
                </c:pt>
                <c:pt idx="59">
                  <c:v>189</c:v>
                </c:pt>
                <c:pt idx="60">
                  <c:v>213</c:v>
                </c:pt>
                <c:pt idx="61">
                  <c:v>253</c:v>
                </c:pt>
                <c:pt idx="62">
                  <c:v>285</c:v>
                </c:pt>
                <c:pt idx="63">
                  <c:v>297</c:v>
                </c:pt>
                <c:pt idx="64">
                  <c:v>313</c:v>
                </c:pt>
                <c:pt idx="65">
                  <c:v>217</c:v>
                </c:pt>
                <c:pt idx="66">
                  <c:v>145</c:v>
                </c:pt>
                <c:pt idx="67">
                  <c:v>104</c:v>
                </c:pt>
                <c:pt idx="68">
                  <c:v>68</c:v>
                </c:pt>
                <c:pt idx="69">
                  <c:v>32</c:v>
                </c:pt>
                <c:pt idx="70">
                  <c:v>80</c:v>
                </c:pt>
                <c:pt idx="71">
                  <c:v>136</c:v>
                </c:pt>
                <c:pt idx="72">
                  <c:v>193</c:v>
                </c:pt>
                <c:pt idx="73">
                  <c:v>229</c:v>
                </c:pt>
                <c:pt idx="74">
                  <c:v>269</c:v>
                </c:pt>
                <c:pt idx="75">
                  <c:v>321</c:v>
                </c:pt>
                <c:pt idx="76">
                  <c:v>357</c:v>
                </c:pt>
                <c:pt idx="77">
                  <c:v>357</c:v>
                </c:pt>
                <c:pt idx="78">
                  <c:v>357</c:v>
                </c:pt>
                <c:pt idx="79">
                  <c:v>357</c:v>
                </c:pt>
                <c:pt idx="80">
                  <c:v>317</c:v>
                </c:pt>
                <c:pt idx="81">
                  <c:v>289</c:v>
                </c:pt>
                <c:pt idx="82">
                  <c:v>273</c:v>
                </c:pt>
                <c:pt idx="83">
                  <c:v>249</c:v>
                </c:pt>
                <c:pt idx="84">
                  <c:v>217</c:v>
                </c:pt>
                <c:pt idx="85">
                  <c:v>229</c:v>
                </c:pt>
                <c:pt idx="86">
                  <c:v>237</c:v>
                </c:pt>
                <c:pt idx="87">
                  <c:v>245</c:v>
                </c:pt>
                <c:pt idx="88">
                  <c:v>261</c:v>
                </c:pt>
                <c:pt idx="89">
                  <c:v>277</c:v>
                </c:pt>
                <c:pt idx="90">
                  <c:v>293</c:v>
                </c:pt>
                <c:pt idx="91">
                  <c:v>309</c:v>
                </c:pt>
                <c:pt idx="92">
                  <c:v>349</c:v>
                </c:pt>
                <c:pt idx="93">
                  <c:v>389</c:v>
                </c:pt>
                <c:pt idx="94">
                  <c:v>389</c:v>
                </c:pt>
                <c:pt idx="95">
                  <c:v>345</c:v>
                </c:pt>
                <c:pt idx="96">
                  <c:v>321</c:v>
                </c:pt>
                <c:pt idx="97">
                  <c:v>305</c:v>
                </c:pt>
                <c:pt idx="98">
                  <c:v>297</c:v>
                </c:pt>
                <c:pt idx="99">
                  <c:v>289</c:v>
                </c:pt>
                <c:pt idx="100">
                  <c:v>321</c:v>
                </c:pt>
                <c:pt idx="101">
                  <c:v>357</c:v>
                </c:pt>
                <c:pt idx="102">
                  <c:v>377</c:v>
                </c:pt>
                <c:pt idx="103">
                  <c:v>397</c:v>
                </c:pt>
                <c:pt idx="104">
                  <c:v>401</c:v>
                </c:pt>
                <c:pt idx="105">
                  <c:v>369</c:v>
                </c:pt>
                <c:pt idx="106">
                  <c:v>349</c:v>
                </c:pt>
                <c:pt idx="107">
                  <c:v>325</c:v>
                </c:pt>
                <c:pt idx="108">
                  <c:v>301</c:v>
                </c:pt>
                <c:pt idx="109">
                  <c:v>277</c:v>
                </c:pt>
                <c:pt idx="110">
                  <c:v>305</c:v>
                </c:pt>
                <c:pt idx="111">
                  <c:v>313</c:v>
                </c:pt>
                <c:pt idx="112">
                  <c:v>321</c:v>
                </c:pt>
                <c:pt idx="113">
                  <c:v>337</c:v>
                </c:pt>
                <c:pt idx="114">
                  <c:v>353</c:v>
                </c:pt>
                <c:pt idx="115">
                  <c:v>317</c:v>
                </c:pt>
                <c:pt idx="116">
                  <c:v>301</c:v>
                </c:pt>
                <c:pt idx="117">
                  <c:v>289</c:v>
                </c:pt>
                <c:pt idx="118">
                  <c:v>273</c:v>
                </c:pt>
                <c:pt idx="119">
                  <c:v>249</c:v>
                </c:pt>
                <c:pt idx="120">
                  <c:v>217</c:v>
                </c:pt>
                <c:pt idx="121">
                  <c:v>181</c:v>
                </c:pt>
                <c:pt idx="122">
                  <c:v>145</c:v>
                </c:pt>
                <c:pt idx="123">
                  <c:v>113</c:v>
                </c:pt>
                <c:pt idx="124">
                  <c:v>85</c:v>
                </c:pt>
                <c:pt idx="125">
                  <c:v>89</c:v>
                </c:pt>
                <c:pt idx="126">
                  <c:v>101</c:v>
                </c:pt>
                <c:pt idx="127">
                  <c:v>113</c:v>
                </c:pt>
                <c:pt idx="128">
                  <c:v>149</c:v>
                </c:pt>
                <c:pt idx="129">
                  <c:v>173</c:v>
                </c:pt>
                <c:pt idx="130">
                  <c:v>117</c:v>
                </c:pt>
                <c:pt idx="131">
                  <c:v>89</c:v>
                </c:pt>
                <c:pt idx="132">
                  <c:v>73</c:v>
                </c:pt>
                <c:pt idx="133">
                  <c:v>61</c:v>
                </c:pt>
                <c:pt idx="134">
                  <c:v>49</c:v>
                </c:pt>
                <c:pt idx="135">
                  <c:v>69</c:v>
                </c:pt>
                <c:pt idx="136">
                  <c:v>101</c:v>
                </c:pt>
                <c:pt idx="137">
                  <c:v>117</c:v>
                </c:pt>
                <c:pt idx="138">
                  <c:v>129</c:v>
                </c:pt>
                <c:pt idx="139">
                  <c:v>141</c:v>
                </c:pt>
                <c:pt idx="140">
                  <c:v>89</c:v>
                </c:pt>
                <c:pt idx="141">
                  <c:v>61</c:v>
                </c:pt>
                <c:pt idx="142">
                  <c:v>41</c:v>
                </c:pt>
                <c:pt idx="143">
                  <c:v>25</c:v>
                </c:pt>
                <c:pt idx="144">
                  <c:v>13</c:v>
                </c:pt>
                <c:pt idx="145">
                  <c:v>17</c:v>
                </c:pt>
                <c:pt idx="146">
                  <c:v>29</c:v>
                </c:pt>
                <c:pt idx="147">
                  <c:v>41</c:v>
                </c:pt>
                <c:pt idx="148">
                  <c:v>61</c:v>
                </c:pt>
                <c:pt idx="149">
                  <c:v>81</c:v>
                </c:pt>
                <c:pt idx="150">
                  <c:v>105</c:v>
                </c:pt>
                <c:pt idx="151">
                  <c:v>133</c:v>
                </c:pt>
                <c:pt idx="152">
                  <c:v>157</c:v>
                </c:pt>
                <c:pt idx="153">
                  <c:v>173</c:v>
                </c:pt>
                <c:pt idx="154">
                  <c:v>189</c:v>
                </c:pt>
                <c:pt idx="155">
                  <c:v>117</c:v>
                </c:pt>
                <c:pt idx="156">
                  <c:v>69</c:v>
                </c:pt>
                <c:pt idx="157">
                  <c:v>48</c:v>
                </c:pt>
                <c:pt idx="158">
                  <c:v>32</c:v>
                </c:pt>
                <c:pt idx="159">
                  <c:v>16</c:v>
                </c:pt>
                <c:pt idx="160">
                  <c:v>40</c:v>
                </c:pt>
                <c:pt idx="161">
                  <c:v>68</c:v>
                </c:pt>
                <c:pt idx="162">
                  <c:v>93</c:v>
                </c:pt>
                <c:pt idx="163">
                  <c:v>117</c:v>
                </c:pt>
                <c:pt idx="164">
                  <c:v>145</c:v>
                </c:pt>
                <c:pt idx="165">
                  <c:v>169</c:v>
                </c:pt>
                <c:pt idx="166">
                  <c:v>185</c:v>
                </c:pt>
                <c:pt idx="167">
                  <c:v>201</c:v>
                </c:pt>
                <c:pt idx="168">
                  <c:v>225</c:v>
                </c:pt>
                <c:pt idx="169">
                  <c:v>265</c:v>
                </c:pt>
                <c:pt idx="170">
                  <c:v>177</c:v>
                </c:pt>
                <c:pt idx="171">
                  <c:v>125</c:v>
                </c:pt>
                <c:pt idx="172">
                  <c:v>101</c:v>
                </c:pt>
                <c:pt idx="173">
                  <c:v>73</c:v>
                </c:pt>
                <c:pt idx="174">
                  <c:v>45</c:v>
                </c:pt>
                <c:pt idx="175">
                  <c:v>65</c:v>
                </c:pt>
                <c:pt idx="176">
                  <c:v>85</c:v>
                </c:pt>
                <c:pt idx="177">
                  <c:v>133</c:v>
                </c:pt>
                <c:pt idx="178">
                  <c:v>177</c:v>
                </c:pt>
                <c:pt idx="179">
                  <c:v>225</c:v>
                </c:pt>
                <c:pt idx="180">
                  <c:v>257</c:v>
                </c:pt>
                <c:pt idx="181">
                  <c:v>297</c:v>
                </c:pt>
                <c:pt idx="182">
                  <c:v>317</c:v>
                </c:pt>
                <c:pt idx="183">
                  <c:v>317</c:v>
                </c:pt>
                <c:pt idx="184">
                  <c:v>317</c:v>
                </c:pt>
                <c:pt idx="185">
                  <c:v>241</c:v>
                </c:pt>
                <c:pt idx="186">
                  <c:v>201</c:v>
                </c:pt>
                <c:pt idx="187">
                  <c:v>169</c:v>
                </c:pt>
                <c:pt idx="188">
                  <c:v>137</c:v>
                </c:pt>
                <c:pt idx="189">
                  <c:v>113</c:v>
                </c:pt>
                <c:pt idx="190">
                  <c:v>165</c:v>
                </c:pt>
                <c:pt idx="191">
                  <c:v>225</c:v>
                </c:pt>
                <c:pt idx="192">
                  <c:v>269</c:v>
                </c:pt>
                <c:pt idx="193">
                  <c:v>305</c:v>
                </c:pt>
                <c:pt idx="194">
                  <c:v>333</c:v>
                </c:pt>
                <c:pt idx="195">
                  <c:v>285</c:v>
                </c:pt>
                <c:pt idx="196">
                  <c:v>261</c:v>
                </c:pt>
                <c:pt idx="197">
                  <c:v>233</c:v>
                </c:pt>
                <c:pt idx="198">
                  <c:v>205</c:v>
                </c:pt>
                <c:pt idx="199">
                  <c:v>177</c:v>
                </c:pt>
                <c:pt idx="200">
                  <c:v>189</c:v>
                </c:pt>
                <c:pt idx="201">
                  <c:v>209</c:v>
                </c:pt>
                <c:pt idx="202">
                  <c:v>217</c:v>
                </c:pt>
                <c:pt idx="203">
                  <c:v>241</c:v>
                </c:pt>
                <c:pt idx="204">
                  <c:v>257</c:v>
                </c:pt>
                <c:pt idx="205">
                  <c:v>201</c:v>
                </c:pt>
                <c:pt idx="206">
                  <c:v>177</c:v>
                </c:pt>
                <c:pt idx="207">
                  <c:v>161</c:v>
                </c:pt>
                <c:pt idx="208">
                  <c:v>141</c:v>
                </c:pt>
                <c:pt idx="209">
                  <c:v>121</c:v>
                </c:pt>
                <c:pt idx="210">
                  <c:v>101</c:v>
                </c:pt>
                <c:pt idx="211">
                  <c:v>81</c:v>
                </c:pt>
                <c:pt idx="212">
                  <c:v>61</c:v>
                </c:pt>
                <c:pt idx="213">
                  <c:v>41</c:v>
                </c:pt>
                <c:pt idx="214">
                  <c:v>25</c:v>
                </c:pt>
                <c:pt idx="215">
                  <c:v>29</c:v>
                </c:pt>
                <c:pt idx="216">
                  <c:v>41</c:v>
                </c:pt>
                <c:pt idx="217">
                  <c:v>53</c:v>
                </c:pt>
                <c:pt idx="218">
                  <c:v>89</c:v>
                </c:pt>
                <c:pt idx="219">
                  <c:v>117</c:v>
                </c:pt>
                <c:pt idx="220">
                  <c:v>129</c:v>
                </c:pt>
                <c:pt idx="221">
                  <c:v>141</c:v>
                </c:pt>
                <c:pt idx="222">
                  <c:v>173</c:v>
                </c:pt>
                <c:pt idx="223">
                  <c:v>197</c:v>
                </c:pt>
                <c:pt idx="224">
                  <c:v>221</c:v>
                </c:pt>
                <c:pt idx="225">
                  <c:v>149</c:v>
                </c:pt>
                <c:pt idx="226">
                  <c:v>109</c:v>
                </c:pt>
                <c:pt idx="227">
                  <c:v>89</c:v>
                </c:pt>
                <c:pt idx="228">
                  <c:v>73</c:v>
                </c:pt>
                <c:pt idx="229">
                  <c:v>61</c:v>
                </c:pt>
                <c:pt idx="230">
                  <c:v>89</c:v>
                </c:pt>
                <c:pt idx="231">
                  <c:v>129</c:v>
                </c:pt>
                <c:pt idx="232">
                  <c:v>153</c:v>
                </c:pt>
                <c:pt idx="233">
                  <c:v>177</c:v>
                </c:pt>
                <c:pt idx="234">
                  <c:v>201</c:v>
                </c:pt>
                <c:pt idx="235">
                  <c:v>145</c:v>
                </c:pt>
                <c:pt idx="236">
                  <c:v>121</c:v>
                </c:pt>
                <c:pt idx="237">
                  <c:v>109</c:v>
                </c:pt>
                <c:pt idx="238">
                  <c:v>97</c:v>
                </c:pt>
                <c:pt idx="239">
                  <c:v>81</c:v>
                </c:pt>
                <c:pt idx="240">
                  <c:v>61</c:v>
                </c:pt>
                <c:pt idx="241">
                  <c:v>41</c:v>
                </c:pt>
                <c:pt idx="242">
                  <c:v>25</c:v>
                </c:pt>
                <c:pt idx="243">
                  <c:v>13</c:v>
                </c:pt>
                <c:pt idx="244">
                  <c:v>5</c:v>
                </c:pt>
                <c:pt idx="245">
                  <c:v>9</c:v>
                </c:pt>
                <c:pt idx="246">
                  <c:v>21</c:v>
                </c:pt>
                <c:pt idx="247">
                  <c:v>29</c:v>
                </c:pt>
                <c:pt idx="248">
                  <c:v>41</c:v>
                </c:pt>
                <c:pt idx="249">
                  <c:v>53</c:v>
                </c:pt>
                <c:pt idx="250">
                  <c:v>89</c:v>
                </c:pt>
                <c:pt idx="251">
                  <c:v>117</c:v>
                </c:pt>
                <c:pt idx="252">
                  <c:v>129</c:v>
                </c:pt>
                <c:pt idx="253">
                  <c:v>141</c:v>
                </c:pt>
                <c:pt idx="254">
                  <c:v>173</c:v>
                </c:pt>
                <c:pt idx="255">
                  <c:v>101</c:v>
                </c:pt>
                <c:pt idx="256">
                  <c:v>61</c:v>
                </c:pt>
                <c:pt idx="257">
                  <c:v>41</c:v>
                </c:pt>
                <c:pt idx="258">
                  <c:v>25</c:v>
                </c:pt>
                <c:pt idx="259">
                  <c:v>13</c:v>
                </c:pt>
                <c:pt idx="260">
                  <c:v>17</c:v>
                </c:pt>
                <c:pt idx="261">
                  <c:v>29</c:v>
                </c:pt>
                <c:pt idx="262">
                  <c:v>41</c:v>
                </c:pt>
                <c:pt idx="263">
                  <c:v>61</c:v>
                </c:pt>
                <c:pt idx="264">
                  <c:v>81</c:v>
                </c:pt>
                <c:pt idx="265">
                  <c:v>105</c:v>
                </c:pt>
                <c:pt idx="266">
                  <c:v>133</c:v>
                </c:pt>
                <c:pt idx="267">
                  <c:v>157</c:v>
                </c:pt>
                <c:pt idx="268">
                  <c:v>173</c:v>
                </c:pt>
                <c:pt idx="269">
                  <c:v>189</c:v>
                </c:pt>
                <c:pt idx="270">
                  <c:v>213</c:v>
                </c:pt>
                <c:pt idx="271">
                  <c:v>253</c:v>
                </c:pt>
                <c:pt idx="272">
                  <c:v>285</c:v>
                </c:pt>
                <c:pt idx="273">
                  <c:v>297</c:v>
                </c:pt>
                <c:pt idx="274">
                  <c:v>313</c:v>
                </c:pt>
                <c:pt idx="275">
                  <c:v>217</c:v>
                </c:pt>
                <c:pt idx="276">
                  <c:v>145</c:v>
                </c:pt>
                <c:pt idx="277">
                  <c:v>104</c:v>
                </c:pt>
                <c:pt idx="278">
                  <c:v>68</c:v>
                </c:pt>
                <c:pt idx="279">
                  <c:v>32</c:v>
                </c:pt>
                <c:pt idx="280">
                  <c:v>80</c:v>
                </c:pt>
                <c:pt idx="281">
                  <c:v>136</c:v>
                </c:pt>
                <c:pt idx="282">
                  <c:v>193</c:v>
                </c:pt>
                <c:pt idx="283">
                  <c:v>229</c:v>
                </c:pt>
                <c:pt idx="284">
                  <c:v>269</c:v>
                </c:pt>
                <c:pt idx="285">
                  <c:v>321</c:v>
                </c:pt>
                <c:pt idx="286">
                  <c:v>357</c:v>
                </c:pt>
                <c:pt idx="287">
                  <c:v>357</c:v>
                </c:pt>
                <c:pt idx="288">
                  <c:v>357</c:v>
                </c:pt>
                <c:pt idx="289">
                  <c:v>357</c:v>
                </c:pt>
                <c:pt idx="290">
                  <c:v>317</c:v>
                </c:pt>
                <c:pt idx="291">
                  <c:v>289</c:v>
                </c:pt>
                <c:pt idx="292">
                  <c:v>273</c:v>
                </c:pt>
                <c:pt idx="293">
                  <c:v>249</c:v>
                </c:pt>
                <c:pt idx="294">
                  <c:v>217</c:v>
                </c:pt>
                <c:pt idx="295">
                  <c:v>229</c:v>
                </c:pt>
                <c:pt idx="296">
                  <c:v>237</c:v>
                </c:pt>
                <c:pt idx="297">
                  <c:v>245</c:v>
                </c:pt>
                <c:pt idx="298">
                  <c:v>261</c:v>
                </c:pt>
                <c:pt idx="299">
                  <c:v>277</c:v>
                </c:pt>
                <c:pt idx="300">
                  <c:v>293</c:v>
                </c:pt>
                <c:pt idx="301">
                  <c:v>309</c:v>
                </c:pt>
                <c:pt idx="302">
                  <c:v>349</c:v>
                </c:pt>
                <c:pt idx="303">
                  <c:v>389</c:v>
                </c:pt>
                <c:pt idx="304">
                  <c:v>389</c:v>
                </c:pt>
                <c:pt idx="305">
                  <c:v>345</c:v>
                </c:pt>
                <c:pt idx="306">
                  <c:v>321</c:v>
                </c:pt>
                <c:pt idx="307">
                  <c:v>305</c:v>
                </c:pt>
                <c:pt idx="308">
                  <c:v>297</c:v>
                </c:pt>
                <c:pt idx="309">
                  <c:v>289</c:v>
                </c:pt>
                <c:pt idx="310">
                  <c:v>321</c:v>
                </c:pt>
                <c:pt idx="311">
                  <c:v>357</c:v>
                </c:pt>
                <c:pt idx="312">
                  <c:v>377</c:v>
                </c:pt>
                <c:pt idx="313">
                  <c:v>397</c:v>
                </c:pt>
                <c:pt idx="314">
                  <c:v>401</c:v>
                </c:pt>
                <c:pt idx="315">
                  <c:v>369</c:v>
                </c:pt>
                <c:pt idx="316">
                  <c:v>349</c:v>
                </c:pt>
                <c:pt idx="317">
                  <c:v>325</c:v>
                </c:pt>
                <c:pt idx="318">
                  <c:v>301</c:v>
                </c:pt>
                <c:pt idx="319">
                  <c:v>277</c:v>
                </c:pt>
                <c:pt idx="320">
                  <c:v>305</c:v>
                </c:pt>
                <c:pt idx="321">
                  <c:v>313</c:v>
                </c:pt>
                <c:pt idx="322">
                  <c:v>321</c:v>
                </c:pt>
                <c:pt idx="323">
                  <c:v>337</c:v>
                </c:pt>
                <c:pt idx="324">
                  <c:v>353</c:v>
                </c:pt>
                <c:pt idx="325">
                  <c:v>317</c:v>
                </c:pt>
                <c:pt idx="326">
                  <c:v>301</c:v>
                </c:pt>
                <c:pt idx="327">
                  <c:v>289</c:v>
                </c:pt>
                <c:pt idx="328">
                  <c:v>273</c:v>
                </c:pt>
                <c:pt idx="329">
                  <c:v>249</c:v>
                </c:pt>
                <c:pt idx="330">
                  <c:v>217</c:v>
                </c:pt>
                <c:pt idx="331">
                  <c:v>181</c:v>
                </c:pt>
                <c:pt idx="332">
                  <c:v>145</c:v>
                </c:pt>
                <c:pt idx="333">
                  <c:v>113</c:v>
                </c:pt>
                <c:pt idx="334">
                  <c:v>85</c:v>
                </c:pt>
                <c:pt idx="335">
                  <c:v>89</c:v>
                </c:pt>
                <c:pt idx="336">
                  <c:v>101</c:v>
                </c:pt>
                <c:pt idx="337">
                  <c:v>113</c:v>
                </c:pt>
                <c:pt idx="338">
                  <c:v>149</c:v>
                </c:pt>
                <c:pt idx="339">
                  <c:v>173</c:v>
                </c:pt>
                <c:pt idx="340">
                  <c:v>117</c:v>
                </c:pt>
                <c:pt idx="341">
                  <c:v>89</c:v>
                </c:pt>
                <c:pt idx="342">
                  <c:v>73</c:v>
                </c:pt>
                <c:pt idx="343">
                  <c:v>61</c:v>
                </c:pt>
                <c:pt idx="344">
                  <c:v>49</c:v>
                </c:pt>
                <c:pt idx="345">
                  <c:v>69</c:v>
                </c:pt>
                <c:pt idx="346">
                  <c:v>101</c:v>
                </c:pt>
                <c:pt idx="347">
                  <c:v>117</c:v>
                </c:pt>
                <c:pt idx="348">
                  <c:v>129</c:v>
                </c:pt>
                <c:pt idx="349">
                  <c:v>141</c:v>
                </c:pt>
                <c:pt idx="350">
                  <c:v>89</c:v>
                </c:pt>
                <c:pt idx="351">
                  <c:v>61</c:v>
                </c:pt>
                <c:pt idx="352">
                  <c:v>41</c:v>
                </c:pt>
                <c:pt idx="353">
                  <c:v>25</c:v>
                </c:pt>
                <c:pt idx="354">
                  <c:v>13</c:v>
                </c:pt>
                <c:pt idx="355">
                  <c:v>17</c:v>
                </c:pt>
                <c:pt idx="356">
                  <c:v>29</c:v>
                </c:pt>
                <c:pt idx="357">
                  <c:v>41</c:v>
                </c:pt>
                <c:pt idx="358">
                  <c:v>61</c:v>
                </c:pt>
                <c:pt idx="359">
                  <c:v>81</c:v>
                </c:pt>
                <c:pt idx="360">
                  <c:v>105</c:v>
                </c:pt>
                <c:pt idx="361">
                  <c:v>133</c:v>
                </c:pt>
                <c:pt idx="362">
                  <c:v>157</c:v>
                </c:pt>
                <c:pt idx="363">
                  <c:v>173</c:v>
                </c:pt>
                <c:pt idx="364">
                  <c:v>189</c:v>
                </c:pt>
                <c:pt idx="365">
                  <c:v>117</c:v>
                </c:pt>
                <c:pt idx="366">
                  <c:v>69</c:v>
                </c:pt>
                <c:pt idx="367">
                  <c:v>48</c:v>
                </c:pt>
                <c:pt idx="368">
                  <c:v>32</c:v>
                </c:pt>
                <c:pt idx="369">
                  <c:v>16</c:v>
                </c:pt>
                <c:pt idx="370">
                  <c:v>40</c:v>
                </c:pt>
                <c:pt idx="371">
                  <c:v>68</c:v>
                </c:pt>
                <c:pt idx="372">
                  <c:v>93</c:v>
                </c:pt>
                <c:pt idx="373">
                  <c:v>117</c:v>
                </c:pt>
                <c:pt idx="374">
                  <c:v>145</c:v>
                </c:pt>
                <c:pt idx="375">
                  <c:v>169</c:v>
                </c:pt>
                <c:pt idx="376">
                  <c:v>185</c:v>
                </c:pt>
                <c:pt idx="377">
                  <c:v>201</c:v>
                </c:pt>
                <c:pt idx="378">
                  <c:v>225</c:v>
                </c:pt>
                <c:pt idx="379">
                  <c:v>265</c:v>
                </c:pt>
                <c:pt idx="380">
                  <c:v>177</c:v>
                </c:pt>
                <c:pt idx="381">
                  <c:v>125</c:v>
                </c:pt>
                <c:pt idx="382">
                  <c:v>101</c:v>
                </c:pt>
                <c:pt idx="383">
                  <c:v>73</c:v>
                </c:pt>
                <c:pt idx="384">
                  <c:v>45</c:v>
                </c:pt>
                <c:pt idx="385">
                  <c:v>65</c:v>
                </c:pt>
                <c:pt idx="386">
                  <c:v>85</c:v>
                </c:pt>
                <c:pt idx="387">
                  <c:v>133</c:v>
                </c:pt>
                <c:pt idx="388">
                  <c:v>177</c:v>
                </c:pt>
                <c:pt idx="389">
                  <c:v>225</c:v>
                </c:pt>
                <c:pt idx="390">
                  <c:v>257</c:v>
                </c:pt>
                <c:pt idx="391">
                  <c:v>297</c:v>
                </c:pt>
                <c:pt idx="392">
                  <c:v>317</c:v>
                </c:pt>
                <c:pt idx="393">
                  <c:v>317</c:v>
                </c:pt>
                <c:pt idx="394">
                  <c:v>317</c:v>
                </c:pt>
                <c:pt idx="395">
                  <c:v>241</c:v>
                </c:pt>
                <c:pt idx="396">
                  <c:v>201</c:v>
                </c:pt>
                <c:pt idx="397">
                  <c:v>169</c:v>
                </c:pt>
                <c:pt idx="398">
                  <c:v>137</c:v>
                </c:pt>
                <c:pt idx="399">
                  <c:v>113</c:v>
                </c:pt>
                <c:pt idx="400">
                  <c:v>165</c:v>
                </c:pt>
                <c:pt idx="401">
                  <c:v>225</c:v>
                </c:pt>
                <c:pt idx="402">
                  <c:v>269</c:v>
                </c:pt>
                <c:pt idx="403">
                  <c:v>305</c:v>
                </c:pt>
                <c:pt idx="404">
                  <c:v>333</c:v>
                </c:pt>
                <c:pt idx="405">
                  <c:v>285</c:v>
                </c:pt>
                <c:pt idx="406">
                  <c:v>261</c:v>
                </c:pt>
                <c:pt idx="407">
                  <c:v>233</c:v>
                </c:pt>
                <c:pt idx="408">
                  <c:v>205</c:v>
                </c:pt>
                <c:pt idx="409">
                  <c:v>177</c:v>
                </c:pt>
                <c:pt idx="410">
                  <c:v>189</c:v>
                </c:pt>
                <c:pt idx="411">
                  <c:v>209</c:v>
                </c:pt>
                <c:pt idx="412">
                  <c:v>217</c:v>
                </c:pt>
                <c:pt idx="413">
                  <c:v>241</c:v>
                </c:pt>
                <c:pt idx="414">
                  <c:v>257</c:v>
                </c:pt>
                <c:pt idx="415">
                  <c:v>201</c:v>
                </c:pt>
                <c:pt idx="416">
                  <c:v>177</c:v>
                </c:pt>
                <c:pt idx="417">
                  <c:v>161</c:v>
                </c:pt>
                <c:pt idx="418">
                  <c:v>141</c:v>
                </c:pt>
                <c:pt idx="419">
                  <c:v>121</c:v>
                </c:pt>
                <c:pt idx="420">
                  <c:v>101</c:v>
                </c:pt>
                <c:pt idx="421">
                  <c:v>81</c:v>
                </c:pt>
                <c:pt idx="422">
                  <c:v>61</c:v>
                </c:pt>
                <c:pt idx="423">
                  <c:v>41</c:v>
                </c:pt>
                <c:pt idx="424">
                  <c:v>25</c:v>
                </c:pt>
                <c:pt idx="425">
                  <c:v>29</c:v>
                </c:pt>
                <c:pt idx="426">
                  <c:v>41</c:v>
                </c:pt>
                <c:pt idx="427">
                  <c:v>53</c:v>
                </c:pt>
                <c:pt idx="428">
                  <c:v>89</c:v>
                </c:pt>
                <c:pt idx="429">
                  <c:v>117</c:v>
                </c:pt>
                <c:pt idx="430">
                  <c:v>129</c:v>
                </c:pt>
                <c:pt idx="431">
                  <c:v>141</c:v>
                </c:pt>
                <c:pt idx="432">
                  <c:v>173</c:v>
                </c:pt>
                <c:pt idx="433">
                  <c:v>197</c:v>
                </c:pt>
                <c:pt idx="434">
                  <c:v>221</c:v>
                </c:pt>
                <c:pt idx="435">
                  <c:v>149</c:v>
                </c:pt>
                <c:pt idx="436">
                  <c:v>109</c:v>
                </c:pt>
                <c:pt idx="437">
                  <c:v>89</c:v>
                </c:pt>
                <c:pt idx="438">
                  <c:v>73</c:v>
                </c:pt>
                <c:pt idx="439">
                  <c:v>61</c:v>
                </c:pt>
                <c:pt idx="440">
                  <c:v>89</c:v>
                </c:pt>
                <c:pt idx="441">
                  <c:v>129</c:v>
                </c:pt>
                <c:pt idx="442">
                  <c:v>153</c:v>
                </c:pt>
                <c:pt idx="443">
                  <c:v>177</c:v>
                </c:pt>
                <c:pt idx="444">
                  <c:v>201</c:v>
                </c:pt>
                <c:pt idx="445">
                  <c:v>145</c:v>
                </c:pt>
                <c:pt idx="446">
                  <c:v>121</c:v>
                </c:pt>
                <c:pt idx="447">
                  <c:v>109</c:v>
                </c:pt>
                <c:pt idx="448">
                  <c:v>97</c:v>
                </c:pt>
                <c:pt idx="449">
                  <c:v>81</c:v>
                </c:pt>
                <c:pt idx="450">
                  <c:v>61</c:v>
                </c:pt>
                <c:pt idx="451">
                  <c:v>41</c:v>
                </c:pt>
                <c:pt idx="452">
                  <c:v>25</c:v>
                </c:pt>
                <c:pt idx="453">
                  <c:v>13</c:v>
                </c:pt>
                <c:pt idx="454">
                  <c:v>5</c:v>
                </c:pt>
                <c:pt idx="455">
                  <c:v>9</c:v>
                </c:pt>
                <c:pt idx="456">
                  <c:v>21</c:v>
                </c:pt>
                <c:pt idx="457">
                  <c:v>29</c:v>
                </c:pt>
                <c:pt idx="458">
                  <c:v>41</c:v>
                </c:pt>
                <c:pt idx="459">
                  <c:v>53</c:v>
                </c:pt>
                <c:pt idx="460">
                  <c:v>89</c:v>
                </c:pt>
                <c:pt idx="461">
                  <c:v>117</c:v>
                </c:pt>
                <c:pt idx="462">
                  <c:v>129</c:v>
                </c:pt>
                <c:pt idx="463">
                  <c:v>141</c:v>
                </c:pt>
                <c:pt idx="464">
                  <c:v>173</c:v>
                </c:pt>
                <c:pt idx="465">
                  <c:v>101</c:v>
                </c:pt>
                <c:pt idx="466">
                  <c:v>61</c:v>
                </c:pt>
                <c:pt idx="467">
                  <c:v>41</c:v>
                </c:pt>
                <c:pt idx="468">
                  <c:v>25</c:v>
                </c:pt>
                <c:pt idx="469">
                  <c:v>13</c:v>
                </c:pt>
                <c:pt idx="470">
                  <c:v>17</c:v>
                </c:pt>
                <c:pt idx="471">
                  <c:v>29</c:v>
                </c:pt>
                <c:pt idx="472">
                  <c:v>41</c:v>
                </c:pt>
                <c:pt idx="473">
                  <c:v>61</c:v>
                </c:pt>
                <c:pt idx="474">
                  <c:v>81</c:v>
                </c:pt>
                <c:pt idx="475">
                  <c:v>105</c:v>
                </c:pt>
                <c:pt idx="476">
                  <c:v>133</c:v>
                </c:pt>
                <c:pt idx="477">
                  <c:v>157</c:v>
                </c:pt>
                <c:pt idx="478">
                  <c:v>173</c:v>
                </c:pt>
                <c:pt idx="479">
                  <c:v>189</c:v>
                </c:pt>
                <c:pt idx="480">
                  <c:v>213</c:v>
                </c:pt>
                <c:pt idx="481">
                  <c:v>253</c:v>
                </c:pt>
                <c:pt idx="482">
                  <c:v>285</c:v>
                </c:pt>
                <c:pt idx="483">
                  <c:v>297</c:v>
                </c:pt>
                <c:pt idx="484">
                  <c:v>313</c:v>
                </c:pt>
                <c:pt idx="485">
                  <c:v>217</c:v>
                </c:pt>
                <c:pt idx="486">
                  <c:v>145</c:v>
                </c:pt>
                <c:pt idx="487">
                  <c:v>104</c:v>
                </c:pt>
                <c:pt idx="488">
                  <c:v>68</c:v>
                </c:pt>
                <c:pt idx="489">
                  <c:v>32</c:v>
                </c:pt>
                <c:pt idx="490">
                  <c:v>80</c:v>
                </c:pt>
                <c:pt idx="491">
                  <c:v>136</c:v>
                </c:pt>
                <c:pt idx="492">
                  <c:v>193</c:v>
                </c:pt>
                <c:pt idx="493">
                  <c:v>229</c:v>
                </c:pt>
                <c:pt idx="494">
                  <c:v>269</c:v>
                </c:pt>
                <c:pt idx="495">
                  <c:v>321</c:v>
                </c:pt>
                <c:pt idx="496">
                  <c:v>357</c:v>
                </c:pt>
              </c:numCache>
            </c:numRef>
          </c:val>
        </c:ser>
        <c:marker val="1"/>
        <c:axId val="106942848"/>
        <c:axId val="106944384"/>
      </c:lineChart>
      <c:catAx>
        <c:axId val="106942848"/>
        <c:scaling>
          <c:orientation val="minMax"/>
        </c:scaling>
        <c:axPos val="b"/>
        <c:tickLblPos val="nextTo"/>
        <c:crossAx val="106944384"/>
        <c:crosses val="autoZero"/>
        <c:auto val="1"/>
        <c:lblAlgn val="ctr"/>
        <c:lblOffset val="100"/>
      </c:catAx>
      <c:valAx>
        <c:axId val="106944384"/>
        <c:scaling>
          <c:orientation val="minMax"/>
        </c:scaling>
        <c:axPos val="l"/>
        <c:majorGridlines/>
        <c:numFmt formatCode="General" sourceLinked="1"/>
        <c:tickLblPos val="nextTo"/>
        <c:crossAx val="10694284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/>
    <c:plotArea>
      <c:layout/>
      <c:lineChart>
        <c:grouping val="standard"/>
        <c:ser>
          <c:idx val="0"/>
          <c:order val="0"/>
          <c:tx>
            <c:v>L0A3: Aggregate State for L1</c:v>
          </c:tx>
          <c:val>
            <c:numRef>
              <c:f>'T2v10-L0A3'!$D$4:$D$500</c:f>
              <c:numCache>
                <c:formatCode>General</c:formatCode>
                <c:ptCount val="49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</c:numCache>
            </c:numRef>
          </c:val>
        </c:ser>
        <c:marker val="1"/>
        <c:axId val="106829312"/>
        <c:axId val="106830848"/>
      </c:lineChart>
      <c:catAx>
        <c:axId val="106829312"/>
        <c:scaling>
          <c:orientation val="minMax"/>
        </c:scaling>
        <c:axPos val="b"/>
        <c:tickLblPos val="nextTo"/>
        <c:crossAx val="106830848"/>
        <c:crosses val="autoZero"/>
        <c:auto val="1"/>
        <c:lblAlgn val="ctr"/>
        <c:lblOffset val="100"/>
      </c:catAx>
      <c:valAx>
        <c:axId val="106830848"/>
        <c:scaling>
          <c:orientation val="minMax"/>
        </c:scaling>
        <c:axPos val="l"/>
        <c:majorGridlines/>
        <c:numFmt formatCode="General" sourceLinked="1"/>
        <c:tickLblPos val="nextTo"/>
        <c:crossAx val="10682931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/>
    <c:plotArea>
      <c:layout/>
      <c:lineChart>
        <c:grouping val="standard"/>
        <c:ser>
          <c:idx val="0"/>
          <c:order val="0"/>
          <c:tx>
            <c:v>L0A3: Goal from L1</c:v>
          </c:tx>
          <c:val>
            <c:numRef>
              <c:f>'T2v10-L0A3'!$E$4:$E$500</c:f>
              <c:numCache>
                <c:formatCode>General</c:formatCode>
                <c:ptCount val="49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</c:numCache>
            </c:numRef>
          </c:val>
        </c:ser>
        <c:marker val="1"/>
        <c:axId val="106855040"/>
        <c:axId val="106865024"/>
      </c:lineChart>
      <c:catAx>
        <c:axId val="106855040"/>
        <c:scaling>
          <c:orientation val="minMax"/>
        </c:scaling>
        <c:axPos val="b"/>
        <c:tickLblPos val="nextTo"/>
        <c:crossAx val="106865024"/>
        <c:crosses val="autoZero"/>
        <c:auto val="1"/>
        <c:lblAlgn val="ctr"/>
        <c:lblOffset val="100"/>
      </c:catAx>
      <c:valAx>
        <c:axId val="106865024"/>
        <c:scaling>
          <c:orientation val="minMax"/>
        </c:scaling>
        <c:axPos val="l"/>
        <c:majorGridlines/>
        <c:numFmt formatCode="General" sourceLinked="1"/>
        <c:tickLblPos val="nextTo"/>
        <c:crossAx val="10685504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title>
      <c:layout/>
    </c:title>
    <c:plotArea>
      <c:layout/>
      <c:lineChart>
        <c:grouping val="standard"/>
        <c:ser>
          <c:idx val="0"/>
          <c:order val="0"/>
          <c:tx>
            <c:v>L0A11: Diversity Counter</c:v>
          </c:tx>
          <c:cat>
            <c:numRef>
              <c:f>'T2v2-L0A11'!$B$4:$B$100</c:f>
              <c:numCache>
                <c:formatCode>General</c:formatCode>
                <c:ptCount val="9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</c:numCache>
            </c:numRef>
          </c:cat>
          <c:val>
            <c:numRef>
              <c:f>'T2v2-L0A11'!$G$4:$G$100</c:f>
              <c:numCache>
                <c:formatCode>General</c:formatCode>
                <c:ptCount val="9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28</c:v>
                </c:pt>
                <c:pt idx="29">
                  <c:v>28</c:v>
                </c:pt>
                <c:pt idx="30">
                  <c:v>28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32</c:v>
                </c:pt>
                <c:pt idx="37">
                  <c:v>32</c:v>
                </c:pt>
                <c:pt idx="38">
                  <c:v>32</c:v>
                </c:pt>
                <c:pt idx="39">
                  <c:v>32</c:v>
                </c:pt>
                <c:pt idx="40">
                  <c:v>33</c:v>
                </c:pt>
                <c:pt idx="41">
                  <c:v>34</c:v>
                </c:pt>
                <c:pt idx="42">
                  <c:v>34</c:v>
                </c:pt>
                <c:pt idx="43">
                  <c:v>34</c:v>
                </c:pt>
                <c:pt idx="44">
                  <c:v>34</c:v>
                </c:pt>
                <c:pt idx="45">
                  <c:v>34</c:v>
                </c:pt>
                <c:pt idx="46">
                  <c:v>34</c:v>
                </c:pt>
                <c:pt idx="47">
                  <c:v>34</c:v>
                </c:pt>
                <c:pt idx="48">
                  <c:v>35</c:v>
                </c:pt>
                <c:pt idx="49">
                  <c:v>36</c:v>
                </c:pt>
                <c:pt idx="50">
                  <c:v>36</c:v>
                </c:pt>
                <c:pt idx="51">
                  <c:v>36</c:v>
                </c:pt>
                <c:pt idx="52">
                  <c:v>36</c:v>
                </c:pt>
                <c:pt idx="53">
                  <c:v>36</c:v>
                </c:pt>
                <c:pt idx="54">
                  <c:v>36</c:v>
                </c:pt>
                <c:pt idx="55">
                  <c:v>36</c:v>
                </c:pt>
                <c:pt idx="56">
                  <c:v>37</c:v>
                </c:pt>
                <c:pt idx="57">
                  <c:v>38</c:v>
                </c:pt>
                <c:pt idx="58">
                  <c:v>39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41</c:v>
                </c:pt>
                <c:pt idx="65">
                  <c:v>42</c:v>
                </c:pt>
                <c:pt idx="66">
                  <c:v>43</c:v>
                </c:pt>
                <c:pt idx="67">
                  <c:v>43</c:v>
                </c:pt>
                <c:pt idx="68">
                  <c:v>43</c:v>
                </c:pt>
                <c:pt idx="69">
                  <c:v>43</c:v>
                </c:pt>
                <c:pt idx="70">
                  <c:v>43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43</c:v>
                </c:pt>
                <c:pt idx="75">
                  <c:v>43</c:v>
                </c:pt>
                <c:pt idx="76">
                  <c:v>43</c:v>
                </c:pt>
                <c:pt idx="77">
                  <c:v>43</c:v>
                </c:pt>
                <c:pt idx="78">
                  <c:v>43</c:v>
                </c:pt>
                <c:pt idx="79">
                  <c:v>43</c:v>
                </c:pt>
                <c:pt idx="80">
                  <c:v>43</c:v>
                </c:pt>
                <c:pt idx="81">
                  <c:v>43</c:v>
                </c:pt>
                <c:pt idx="82">
                  <c:v>43</c:v>
                </c:pt>
                <c:pt idx="83">
                  <c:v>43</c:v>
                </c:pt>
                <c:pt idx="84">
                  <c:v>43</c:v>
                </c:pt>
                <c:pt idx="85">
                  <c:v>43</c:v>
                </c:pt>
                <c:pt idx="86">
                  <c:v>43</c:v>
                </c:pt>
                <c:pt idx="87">
                  <c:v>43</c:v>
                </c:pt>
                <c:pt idx="88">
                  <c:v>43</c:v>
                </c:pt>
                <c:pt idx="89">
                  <c:v>43</c:v>
                </c:pt>
                <c:pt idx="90">
                  <c:v>43</c:v>
                </c:pt>
                <c:pt idx="91">
                  <c:v>43</c:v>
                </c:pt>
                <c:pt idx="92">
                  <c:v>43</c:v>
                </c:pt>
                <c:pt idx="93">
                  <c:v>43</c:v>
                </c:pt>
                <c:pt idx="94">
                  <c:v>43</c:v>
                </c:pt>
                <c:pt idx="95">
                  <c:v>43</c:v>
                </c:pt>
                <c:pt idx="96">
                  <c:v>43</c:v>
                </c:pt>
              </c:numCache>
            </c:numRef>
          </c:val>
        </c:ser>
        <c:marker val="1"/>
        <c:axId val="90720512"/>
        <c:axId val="90742784"/>
      </c:lineChart>
      <c:catAx>
        <c:axId val="90720512"/>
        <c:scaling>
          <c:orientation val="minMax"/>
        </c:scaling>
        <c:axPos val="b"/>
        <c:numFmt formatCode="General" sourceLinked="1"/>
        <c:tickLblPos val="nextTo"/>
        <c:crossAx val="90742784"/>
        <c:crosses val="autoZero"/>
        <c:auto val="1"/>
        <c:lblAlgn val="ctr"/>
        <c:lblOffset val="100"/>
      </c:catAx>
      <c:valAx>
        <c:axId val="90742784"/>
        <c:scaling>
          <c:orientation val="minMax"/>
        </c:scaling>
        <c:axPos val="l"/>
        <c:majorGridlines/>
        <c:numFmt formatCode="General" sourceLinked="1"/>
        <c:tickLblPos val="nextTo"/>
        <c:crossAx val="907205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8"/>
  <c:chart>
    <c:title>
      <c:layout/>
    </c:title>
    <c:plotArea>
      <c:layout/>
      <c:lineChart>
        <c:grouping val="standard"/>
        <c:ser>
          <c:idx val="0"/>
          <c:order val="0"/>
          <c:tx>
            <c:v>L0A11: Aggregate State</c:v>
          </c:tx>
          <c:cat>
            <c:numRef>
              <c:f>'T2v2-L0A11'!$B$4:$B$40</c:f>
              <c:numCache>
                <c:formatCode>General</c:formatCode>
                <c:ptCount val="3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</c:numCache>
            </c:numRef>
          </c:cat>
          <c:val>
            <c:numRef>
              <c:f>'T2v2-L0A11'!$D$4:$D$40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</c:numCache>
            </c:numRef>
          </c:val>
        </c:ser>
        <c:marker val="1"/>
        <c:axId val="90750336"/>
        <c:axId val="91956352"/>
      </c:lineChart>
      <c:catAx>
        <c:axId val="90750336"/>
        <c:scaling>
          <c:orientation val="minMax"/>
        </c:scaling>
        <c:axPos val="b"/>
        <c:numFmt formatCode="General" sourceLinked="1"/>
        <c:tickLblPos val="nextTo"/>
        <c:crossAx val="91956352"/>
        <c:crosses val="autoZero"/>
        <c:auto val="1"/>
        <c:lblAlgn val="ctr"/>
        <c:lblOffset val="100"/>
      </c:catAx>
      <c:valAx>
        <c:axId val="91956352"/>
        <c:scaling>
          <c:orientation val="minMax"/>
        </c:scaling>
        <c:axPos val="l"/>
        <c:majorGridlines/>
        <c:numFmt formatCode="General" sourceLinked="1"/>
        <c:tickLblPos val="nextTo"/>
        <c:crossAx val="907503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title>
      <c:layout/>
    </c:title>
    <c:plotArea>
      <c:layout/>
      <c:lineChart>
        <c:grouping val="standard"/>
        <c:ser>
          <c:idx val="0"/>
          <c:order val="0"/>
          <c:tx>
            <c:v>L0A11: Goal from L1</c:v>
          </c:tx>
          <c:cat>
            <c:numRef>
              <c:f>'T2v2-L0A11'!$B$4:$B$170</c:f>
              <c:numCache>
                <c:formatCode>General</c:formatCode>
                <c:ptCount val="16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  <c:pt idx="67">
                  <c:v>202</c:v>
                </c:pt>
                <c:pt idx="68">
                  <c:v>205</c:v>
                </c:pt>
                <c:pt idx="69">
                  <c:v>208</c:v>
                </c:pt>
                <c:pt idx="70">
                  <c:v>211</c:v>
                </c:pt>
                <c:pt idx="71">
                  <c:v>214</c:v>
                </c:pt>
                <c:pt idx="72">
                  <c:v>217</c:v>
                </c:pt>
                <c:pt idx="73">
                  <c:v>220</c:v>
                </c:pt>
                <c:pt idx="74">
                  <c:v>223</c:v>
                </c:pt>
                <c:pt idx="75">
                  <c:v>226</c:v>
                </c:pt>
                <c:pt idx="76">
                  <c:v>229</c:v>
                </c:pt>
                <c:pt idx="77">
                  <c:v>232</c:v>
                </c:pt>
                <c:pt idx="78">
                  <c:v>235</c:v>
                </c:pt>
                <c:pt idx="79">
                  <c:v>238</c:v>
                </c:pt>
                <c:pt idx="80">
                  <c:v>241</c:v>
                </c:pt>
                <c:pt idx="81">
                  <c:v>244</c:v>
                </c:pt>
                <c:pt idx="82">
                  <c:v>247</c:v>
                </c:pt>
                <c:pt idx="83">
                  <c:v>250</c:v>
                </c:pt>
                <c:pt idx="84">
                  <c:v>253</c:v>
                </c:pt>
                <c:pt idx="85">
                  <c:v>256</c:v>
                </c:pt>
                <c:pt idx="86">
                  <c:v>259</c:v>
                </c:pt>
                <c:pt idx="87">
                  <c:v>262</c:v>
                </c:pt>
                <c:pt idx="88">
                  <c:v>265</c:v>
                </c:pt>
                <c:pt idx="89">
                  <c:v>268</c:v>
                </c:pt>
                <c:pt idx="90">
                  <c:v>271</c:v>
                </c:pt>
                <c:pt idx="91">
                  <c:v>274</c:v>
                </c:pt>
                <c:pt idx="92">
                  <c:v>277</c:v>
                </c:pt>
                <c:pt idx="93">
                  <c:v>280</c:v>
                </c:pt>
                <c:pt idx="94">
                  <c:v>283</c:v>
                </c:pt>
                <c:pt idx="95">
                  <c:v>286</c:v>
                </c:pt>
                <c:pt idx="96">
                  <c:v>289</c:v>
                </c:pt>
                <c:pt idx="97">
                  <c:v>292</c:v>
                </c:pt>
                <c:pt idx="98">
                  <c:v>295</c:v>
                </c:pt>
                <c:pt idx="99">
                  <c:v>298</c:v>
                </c:pt>
                <c:pt idx="100">
                  <c:v>301</c:v>
                </c:pt>
                <c:pt idx="101">
                  <c:v>304</c:v>
                </c:pt>
                <c:pt idx="102">
                  <c:v>307</c:v>
                </c:pt>
                <c:pt idx="103">
                  <c:v>310</c:v>
                </c:pt>
                <c:pt idx="104">
                  <c:v>313</c:v>
                </c:pt>
                <c:pt idx="105">
                  <c:v>316</c:v>
                </c:pt>
                <c:pt idx="106">
                  <c:v>319</c:v>
                </c:pt>
                <c:pt idx="107">
                  <c:v>322</c:v>
                </c:pt>
                <c:pt idx="108">
                  <c:v>325</c:v>
                </c:pt>
                <c:pt idx="109">
                  <c:v>328</c:v>
                </c:pt>
                <c:pt idx="110">
                  <c:v>331</c:v>
                </c:pt>
                <c:pt idx="111">
                  <c:v>334</c:v>
                </c:pt>
                <c:pt idx="112">
                  <c:v>337</c:v>
                </c:pt>
                <c:pt idx="113">
                  <c:v>340</c:v>
                </c:pt>
                <c:pt idx="114">
                  <c:v>343</c:v>
                </c:pt>
                <c:pt idx="115">
                  <c:v>346</c:v>
                </c:pt>
                <c:pt idx="116">
                  <c:v>349</c:v>
                </c:pt>
                <c:pt idx="117">
                  <c:v>352</c:v>
                </c:pt>
                <c:pt idx="118">
                  <c:v>355</c:v>
                </c:pt>
                <c:pt idx="119">
                  <c:v>358</c:v>
                </c:pt>
                <c:pt idx="120">
                  <c:v>361</c:v>
                </c:pt>
                <c:pt idx="121">
                  <c:v>364</c:v>
                </c:pt>
                <c:pt idx="122">
                  <c:v>367</c:v>
                </c:pt>
                <c:pt idx="123">
                  <c:v>370</c:v>
                </c:pt>
                <c:pt idx="124">
                  <c:v>373</c:v>
                </c:pt>
                <c:pt idx="125">
                  <c:v>376</c:v>
                </c:pt>
                <c:pt idx="126">
                  <c:v>379</c:v>
                </c:pt>
                <c:pt idx="127">
                  <c:v>382</c:v>
                </c:pt>
                <c:pt idx="128">
                  <c:v>385</c:v>
                </c:pt>
                <c:pt idx="129">
                  <c:v>388</c:v>
                </c:pt>
                <c:pt idx="130">
                  <c:v>391</c:v>
                </c:pt>
                <c:pt idx="131">
                  <c:v>394</c:v>
                </c:pt>
                <c:pt idx="132">
                  <c:v>397</c:v>
                </c:pt>
                <c:pt idx="133">
                  <c:v>400</c:v>
                </c:pt>
                <c:pt idx="134">
                  <c:v>403</c:v>
                </c:pt>
                <c:pt idx="135">
                  <c:v>406</c:v>
                </c:pt>
                <c:pt idx="136">
                  <c:v>409</c:v>
                </c:pt>
                <c:pt idx="137">
                  <c:v>412</c:v>
                </c:pt>
                <c:pt idx="138">
                  <c:v>415</c:v>
                </c:pt>
                <c:pt idx="139">
                  <c:v>418</c:v>
                </c:pt>
                <c:pt idx="140">
                  <c:v>421</c:v>
                </c:pt>
                <c:pt idx="141">
                  <c:v>424</c:v>
                </c:pt>
                <c:pt idx="142">
                  <c:v>427</c:v>
                </c:pt>
                <c:pt idx="143">
                  <c:v>430</c:v>
                </c:pt>
                <c:pt idx="144">
                  <c:v>433</c:v>
                </c:pt>
                <c:pt idx="145">
                  <c:v>436</c:v>
                </c:pt>
                <c:pt idx="146">
                  <c:v>439</c:v>
                </c:pt>
                <c:pt idx="147">
                  <c:v>442</c:v>
                </c:pt>
                <c:pt idx="148">
                  <c:v>445</c:v>
                </c:pt>
                <c:pt idx="149">
                  <c:v>448</c:v>
                </c:pt>
                <c:pt idx="150">
                  <c:v>451</c:v>
                </c:pt>
                <c:pt idx="151">
                  <c:v>454</c:v>
                </c:pt>
                <c:pt idx="152">
                  <c:v>457</c:v>
                </c:pt>
                <c:pt idx="153">
                  <c:v>460</c:v>
                </c:pt>
                <c:pt idx="154">
                  <c:v>463</c:v>
                </c:pt>
                <c:pt idx="155">
                  <c:v>466</c:v>
                </c:pt>
                <c:pt idx="156">
                  <c:v>469</c:v>
                </c:pt>
                <c:pt idx="157">
                  <c:v>472</c:v>
                </c:pt>
                <c:pt idx="158">
                  <c:v>475</c:v>
                </c:pt>
                <c:pt idx="159">
                  <c:v>478</c:v>
                </c:pt>
                <c:pt idx="160">
                  <c:v>481</c:v>
                </c:pt>
                <c:pt idx="161">
                  <c:v>484</c:v>
                </c:pt>
                <c:pt idx="162">
                  <c:v>487</c:v>
                </c:pt>
                <c:pt idx="163">
                  <c:v>490</c:v>
                </c:pt>
                <c:pt idx="164">
                  <c:v>493</c:v>
                </c:pt>
                <c:pt idx="165">
                  <c:v>496</c:v>
                </c:pt>
                <c:pt idx="166">
                  <c:v>499</c:v>
                </c:pt>
              </c:numCache>
            </c:numRef>
          </c:cat>
          <c:val>
            <c:numRef>
              <c:f>'T2v2-L0A11'!$E$4:$E$170</c:f>
              <c:numCache>
                <c:formatCode>General</c:formatCode>
                <c:ptCount val="1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0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0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</c:numCache>
            </c:numRef>
          </c:val>
        </c:ser>
        <c:marker val="1"/>
        <c:axId val="91972352"/>
        <c:axId val="91973888"/>
      </c:lineChart>
      <c:catAx>
        <c:axId val="91972352"/>
        <c:scaling>
          <c:orientation val="minMax"/>
        </c:scaling>
        <c:axPos val="b"/>
        <c:numFmt formatCode="General" sourceLinked="1"/>
        <c:tickLblPos val="nextTo"/>
        <c:crossAx val="91973888"/>
        <c:crosses val="autoZero"/>
        <c:auto val="1"/>
        <c:lblAlgn val="ctr"/>
        <c:lblOffset val="100"/>
      </c:catAx>
      <c:valAx>
        <c:axId val="91973888"/>
        <c:scaling>
          <c:orientation val="minMax"/>
        </c:scaling>
        <c:axPos val="l"/>
        <c:majorGridlines/>
        <c:numFmt formatCode="General" sourceLinked="1"/>
        <c:tickLblPos val="nextTo"/>
        <c:crossAx val="91972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style val="4"/>
  <c:chart>
    <c:autoTitleDeleted val="1"/>
    <c:plotArea>
      <c:layout/>
      <c:lineChart>
        <c:grouping val="standard"/>
        <c:ser>
          <c:idx val="0"/>
          <c:order val="0"/>
          <c:tx>
            <c:v>L0A11: Goal from L1</c:v>
          </c:tx>
          <c:cat>
            <c:numRef>
              <c:f>'T2v2-L0A11'!$B$4:$B$70</c:f>
              <c:numCache>
                <c:formatCode>General</c:formatCode>
                <c:ptCount val="67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  <c:pt idx="23">
                  <c:v>70</c:v>
                </c:pt>
                <c:pt idx="24">
                  <c:v>73</c:v>
                </c:pt>
                <c:pt idx="25">
                  <c:v>76</c:v>
                </c:pt>
                <c:pt idx="26">
                  <c:v>79</c:v>
                </c:pt>
                <c:pt idx="27">
                  <c:v>82</c:v>
                </c:pt>
                <c:pt idx="28">
                  <c:v>85</c:v>
                </c:pt>
                <c:pt idx="29">
                  <c:v>88</c:v>
                </c:pt>
                <c:pt idx="30">
                  <c:v>91</c:v>
                </c:pt>
                <c:pt idx="31">
                  <c:v>94</c:v>
                </c:pt>
                <c:pt idx="32">
                  <c:v>97</c:v>
                </c:pt>
                <c:pt idx="33">
                  <c:v>100</c:v>
                </c:pt>
                <c:pt idx="34">
                  <c:v>103</c:v>
                </c:pt>
                <c:pt idx="35">
                  <c:v>106</c:v>
                </c:pt>
                <c:pt idx="36">
                  <c:v>109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121</c:v>
                </c:pt>
                <c:pt idx="41">
                  <c:v>124</c:v>
                </c:pt>
                <c:pt idx="42">
                  <c:v>127</c:v>
                </c:pt>
                <c:pt idx="43">
                  <c:v>130</c:v>
                </c:pt>
                <c:pt idx="44">
                  <c:v>133</c:v>
                </c:pt>
                <c:pt idx="45">
                  <c:v>136</c:v>
                </c:pt>
                <c:pt idx="46">
                  <c:v>139</c:v>
                </c:pt>
                <c:pt idx="47">
                  <c:v>142</c:v>
                </c:pt>
                <c:pt idx="48">
                  <c:v>145</c:v>
                </c:pt>
                <c:pt idx="49">
                  <c:v>148</c:v>
                </c:pt>
                <c:pt idx="50">
                  <c:v>151</c:v>
                </c:pt>
                <c:pt idx="51">
                  <c:v>154</c:v>
                </c:pt>
                <c:pt idx="52">
                  <c:v>157</c:v>
                </c:pt>
                <c:pt idx="53">
                  <c:v>160</c:v>
                </c:pt>
                <c:pt idx="54">
                  <c:v>163</c:v>
                </c:pt>
                <c:pt idx="55">
                  <c:v>166</c:v>
                </c:pt>
                <c:pt idx="56">
                  <c:v>169</c:v>
                </c:pt>
                <c:pt idx="57">
                  <c:v>172</c:v>
                </c:pt>
                <c:pt idx="58">
                  <c:v>175</c:v>
                </c:pt>
                <c:pt idx="59">
                  <c:v>178</c:v>
                </c:pt>
                <c:pt idx="60">
                  <c:v>181</c:v>
                </c:pt>
                <c:pt idx="61">
                  <c:v>184</c:v>
                </c:pt>
                <c:pt idx="62">
                  <c:v>187</c:v>
                </c:pt>
                <c:pt idx="63">
                  <c:v>190</c:v>
                </c:pt>
                <c:pt idx="64">
                  <c:v>193</c:v>
                </c:pt>
                <c:pt idx="65">
                  <c:v>196</c:v>
                </c:pt>
                <c:pt idx="66">
                  <c:v>199</c:v>
                </c:pt>
              </c:numCache>
            </c:numRef>
          </c:cat>
          <c:val>
            <c:numRef>
              <c:f>'T2v2-L0A11'!$E$4:$E$70</c:f>
              <c:numCache>
                <c:formatCode>General</c:formatCode>
                <c:ptCount val="6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</c:numCache>
            </c:numRef>
          </c:val>
        </c:ser>
        <c:marker val="1"/>
        <c:axId val="91991040"/>
        <c:axId val="91882240"/>
      </c:lineChart>
      <c:catAx>
        <c:axId val="91991040"/>
        <c:scaling>
          <c:orientation val="minMax"/>
        </c:scaling>
        <c:axPos val="b"/>
        <c:numFmt formatCode="General" sourceLinked="1"/>
        <c:tickLblPos val="nextTo"/>
        <c:crossAx val="91882240"/>
        <c:crosses val="autoZero"/>
        <c:auto val="1"/>
        <c:lblAlgn val="ctr"/>
        <c:lblOffset val="100"/>
      </c:catAx>
      <c:valAx>
        <c:axId val="91882240"/>
        <c:scaling>
          <c:orientation val="minMax"/>
        </c:scaling>
        <c:axPos val="l"/>
        <c:majorGridlines/>
        <c:numFmt formatCode="General" sourceLinked="1"/>
        <c:tickLblPos val="nextTo"/>
        <c:crossAx val="91991040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sz="1600" b="1" i="0" baseline="0"/>
          </a:pPr>
          <a:endParaRPr lang="en-US"/>
        </a:p>
      </c:txPr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5" Type="http://schemas.openxmlformats.org/officeDocument/2006/relationships/chart" Target="../charts/chart33.xml"/><Relationship Id="rId4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4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5" Type="http://schemas.openxmlformats.org/officeDocument/2006/relationships/chart" Target="../charts/chart51.xml"/><Relationship Id="rId4" Type="http://schemas.openxmlformats.org/officeDocument/2006/relationships/chart" Target="../charts/chart50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6.xml"/><Relationship Id="rId2" Type="http://schemas.openxmlformats.org/officeDocument/2006/relationships/chart" Target="../charts/chart55.xml"/><Relationship Id="rId1" Type="http://schemas.openxmlformats.org/officeDocument/2006/relationships/chart" Target="../charts/chart54.xml"/><Relationship Id="rId6" Type="http://schemas.openxmlformats.org/officeDocument/2006/relationships/chart" Target="../charts/chart59.xml"/><Relationship Id="rId5" Type="http://schemas.openxmlformats.org/officeDocument/2006/relationships/chart" Target="../charts/chart58.xml"/><Relationship Id="rId4" Type="http://schemas.openxmlformats.org/officeDocument/2006/relationships/chart" Target="../charts/chart5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15</xdr:row>
      <xdr:rowOff>0</xdr:rowOff>
    </xdr:from>
    <xdr:to>
      <xdr:col>2</xdr:col>
      <xdr:colOff>1685989</xdr:colOff>
      <xdr:row>37</xdr:row>
      <xdr:rowOff>123825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2905125"/>
          <a:ext cx="5762689" cy="43148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39</xdr:row>
      <xdr:rowOff>155618</xdr:rowOff>
    </xdr:from>
    <xdr:to>
      <xdr:col>2</xdr:col>
      <xdr:colOff>1752600</xdr:colOff>
      <xdr:row>58</xdr:row>
      <xdr:rowOff>66675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0" y="7632743"/>
          <a:ext cx="5829300" cy="353055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59</xdr:row>
      <xdr:rowOff>66676</xdr:rowOff>
    </xdr:from>
    <xdr:to>
      <xdr:col>2</xdr:col>
      <xdr:colOff>1781175</xdr:colOff>
      <xdr:row>77</xdr:row>
      <xdr:rowOff>164058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0" y="11353801"/>
          <a:ext cx="5857875" cy="352638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66675</xdr:colOff>
      <xdr:row>78</xdr:row>
      <xdr:rowOff>171451</xdr:rowOff>
    </xdr:from>
    <xdr:to>
      <xdr:col>2</xdr:col>
      <xdr:colOff>1819275</xdr:colOff>
      <xdr:row>97</xdr:row>
      <xdr:rowOff>76757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6675" y="15078076"/>
          <a:ext cx="5829300" cy="352480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26</xdr:col>
      <xdr:colOff>514350</xdr:colOff>
      <xdr:row>16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200024</xdr:colOff>
      <xdr:row>2</xdr:row>
      <xdr:rowOff>19050</xdr:rowOff>
    </xdr:from>
    <xdr:to>
      <xdr:col>28</xdr:col>
      <xdr:colOff>609599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238126</xdr:colOff>
      <xdr:row>17</xdr:row>
      <xdr:rowOff>142875</xdr:rowOff>
    </xdr:from>
    <xdr:to>
      <xdr:col>28</xdr:col>
      <xdr:colOff>209550</xdr:colOff>
      <xdr:row>32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609599</xdr:colOff>
      <xdr:row>5</xdr:row>
      <xdr:rowOff>142875</xdr:rowOff>
    </xdr:from>
    <xdr:to>
      <xdr:col>49</xdr:col>
      <xdr:colOff>9524</xdr:colOff>
      <xdr:row>32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285749</xdr:colOff>
      <xdr:row>32</xdr:row>
      <xdr:rowOff>161925</xdr:rowOff>
    </xdr:from>
    <xdr:to>
      <xdr:col>28</xdr:col>
      <xdr:colOff>257174</xdr:colOff>
      <xdr:row>47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333375</xdr:colOff>
      <xdr:row>48</xdr:row>
      <xdr:rowOff>19050</xdr:rowOff>
    </xdr:from>
    <xdr:to>
      <xdr:col>28</xdr:col>
      <xdr:colOff>266701</xdr:colOff>
      <xdr:row>62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609599</xdr:colOff>
      <xdr:row>64</xdr:row>
      <xdr:rowOff>0</xdr:rowOff>
    </xdr:from>
    <xdr:to>
      <xdr:col>36</xdr:col>
      <xdr:colOff>276225</xdr:colOff>
      <xdr:row>78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0.11525</cdr:x>
      <cdr:y>0.0788</cdr:y>
    </cdr:from>
    <cdr:to>
      <cdr:x>0.78389</cdr:x>
      <cdr:y>0.81801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335949" y="400050"/>
          <a:ext cx="7750902" cy="3752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9050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3</xdr:row>
      <xdr:rowOff>9525</xdr:rowOff>
    </xdr:from>
    <xdr:to>
      <xdr:col>23</xdr:col>
      <xdr:colOff>600074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28574</xdr:colOff>
      <xdr:row>18</xdr:row>
      <xdr:rowOff>57150</xdr:rowOff>
    </xdr:from>
    <xdr:to>
      <xdr:col>37</xdr:col>
      <xdr:colOff>485775</xdr:colOff>
      <xdr:row>32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38099</xdr:colOff>
      <xdr:row>33</xdr:row>
      <xdr:rowOff>171450</xdr:rowOff>
    </xdr:from>
    <xdr:to>
      <xdr:col>37</xdr:col>
      <xdr:colOff>533400</xdr:colOff>
      <xdr:row>48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50</xdr:row>
      <xdr:rowOff>0</xdr:rowOff>
    </xdr:from>
    <xdr:to>
      <xdr:col>38</xdr:col>
      <xdr:colOff>304800</xdr:colOff>
      <xdr:row>64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65</xdr:row>
      <xdr:rowOff>0</xdr:rowOff>
    </xdr:from>
    <xdr:to>
      <xdr:col>37</xdr:col>
      <xdr:colOff>476250</xdr:colOff>
      <xdr:row>79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590548</xdr:colOff>
      <xdr:row>2</xdr:row>
      <xdr:rowOff>161925</xdr:rowOff>
    </xdr:from>
    <xdr:to>
      <xdr:col>38</xdr:col>
      <xdr:colOff>361949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609599</xdr:colOff>
      <xdr:row>3</xdr:row>
      <xdr:rowOff>0</xdr:rowOff>
    </xdr:from>
    <xdr:to>
      <xdr:col>30</xdr:col>
      <xdr:colOff>419100</xdr:colOff>
      <xdr:row>17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276225</xdr:colOff>
      <xdr:row>2</xdr:row>
      <xdr:rowOff>133350</xdr:rowOff>
    </xdr:from>
    <xdr:to>
      <xdr:col>28</xdr:col>
      <xdr:colOff>123825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266700</xdr:colOff>
      <xdr:row>18</xdr:row>
      <xdr:rowOff>47625</xdr:rowOff>
    </xdr:from>
    <xdr:to>
      <xdr:col>28</xdr:col>
      <xdr:colOff>133350</xdr:colOff>
      <xdr:row>32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276225</xdr:colOff>
      <xdr:row>33</xdr:row>
      <xdr:rowOff>38100</xdr:rowOff>
    </xdr:from>
    <xdr:to>
      <xdr:col>28</xdr:col>
      <xdr:colOff>142875</xdr:colOff>
      <xdr:row>47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304800</xdr:colOff>
      <xdr:row>48</xdr:row>
      <xdr:rowOff>66675</xdr:rowOff>
    </xdr:from>
    <xdr:to>
      <xdr:col>20</xdr:col>
      <xdr:colOff>0</xdr:colOff>
      <xdr:row>62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380999</xdr:colOff>
      <xdr:row>63</xdr:row>
      <xdr:rowOff>161925</xdr:rowOff>
    </xdr:from>
    <xdr:to>
      <xdr:col>32</xdr:col>
      <xdr:colOff>361950</xdr:colOff>
      <xdr:row>78</xdr:row>
      <xdr:rowOff>47625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28</xdr:col>
      <xdr:colOff>57150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38101</xdr:colOff>
      <xdr:row>18</xdr:row>
      <xdr:rowOff>38100</xdr:rowOff>
    </xdr:from>
    <xdr:to>
      <xdr:col>27</xdr:col>
      <xdr:colOff>342901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38099</xdr:colOff>
      <xdr:row>33</xdr:row>
      <xdr:rowOff>76200</xdr:rowOff>
    </xdr:from>
    <xdr:to>
      <xdr:col>27</xdr:col>
      <xdr:colOff>352424</xdr:colOff>
      <xdr:row>47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29</xdr:col>
      <xdr:colOff>495300</xdr:colOff>
      <xdr:row>63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64</xdr:row>
      <xdr:rowOff>0</xdr:rowOff>
    </xdr:from>
    <xdr:to>
      <xdr:col>29</xdr:col>
      <xdr:colOff>47626</xdr:colOff>
      <xdr:row>78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38099</xdr:colOff>
      <xdr:row>2</xdr:row>
      <xdr:rowOff>19050</xdr:rowOff>
    </xdr:from>
    <xdr:to>
      <xdr:col>32</xdr:col>
      <xdr:colOff>85725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447674</xdr:colOff>
      <xdr:row>3</xdr:row>
      <xdr:rowOff>114300</xdr:rowOff>
    </xdr:from>
    <xdr:to>
      <xdr:col>25</xdr:col>
      <xdr:colOff>466725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609599</xdr:colOff>
      <xdr:row>3</xdr:row>
      <xdr:rowOff>0</xdr:rowOff>
    </xdr:from>
    <xdr:to>
      <xdr:col>30</xdr:col>
      <xdr:colOff>600075</xdr:colOff>
      <xdr:row>17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0</xdr:colOff>
      <xdr:row>3</xdr:row>
      <xdr:rowOff>0</xdr:rowOff>
    </xdr:from>
    <xdr:to>
      <xdr:col>43</xdr:col>
      <xdr:colOff>257175</xdr:colOff>
      <xdr:row>17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609599</xdr:colOff>
      <xdr:row>19</xdr:row>
      <xdr:rowOff>0</xdr:rowOff>
    </xdr:from>
    <xdr:to>
      <xdr:col>28</xdr:col>
      <xdr:colOff>114300</xdr:colOff>
      <xdr:row>33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3</xdr:row>
      <xdr:rowOff>9525</xdr:rowOff>
    </xdr:from>
    <xdr:to>
      <xdr:col>27</xdr:col>
      <xdr:colOff>66675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19049</xdr:colOff>
      <xdr:row>19</xdr:row>
      <xdr:rowOff>171450</xdr:rowOff>
    </xdr:from>
    <xdr:to>
      <xdr:col>40</xdr:col>
      <xdr:colOff>47625</xdr:colOff>
      <xdr:row>34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36</xdr:row>
      <xdr:rowOff>0</xdr:rowOff>
    </xdr:from>
    <xdr:to>
      <xdr:col>40</xdr:col>
      <xdr:colOff>28576</xdr:colOff>
      <xdr:row>50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609599</xdr:colOff>
      <xdr:row>55</xdr:row>
      <xdr:rowOff>0</xdr:rowOff>
    </xdr:from>
    <xdr:to>
      <xdr:col>40</xdr:col>
      <xdr:colOff>28574</xdr:colOff>
      <xdr:row>69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71</xdr:row>
      <xdr:rowOff>0</xdr:rowOff>
    </xdr:from>
    <xdr:to>
      <xdr:col>39</xdr:col>
      <xdr:colOff>590550</xdr:colOff>
      <xdr:row>85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609599</xdr:colOff>
      <xdr:row>86</xdr:row>
      <xdr:rowOff>0</xdr:rowOff>
    </xdr:from>
    <xdr:to>
      <xdr:col>39</xdr:col>
      <xdr:colOff>561974</xdr:colOff>
      <xdr:row>100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581024</xdr:colOff>
      <xdr:row>3</xdr:row>
      <xdr:rowOff>9525</xdr:rowOff>
    </xdr:from>
    <xdr:to>
      <xdr:col>37</xdr:col>
      <xdr:colOff>57150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0</xdr:colOff>
      <xdr:row>2</xdr:row>
      <xdr:rowOff>190499</xdr:rowOff>
    </xdr:from>
    <xdr:to>
      <xdr:col>56</xdr:col>
      <xdr:colOff>238125</xdr:colOff>
      <xdr:row>17</xdr:row>
      <xdr:rowOff>123824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609599</xdr:colOff>
      <xdr:row>18</xdr:row>
      <xdr:rowOff>19050</xdr:rowOff>
    </xdr:from>
    <xdr:to>
      <xdr:col>27</xdr:col>
      <xdr:colOff>28575</xdr:colOff>
      <xdr:row>32</xdr:row>
      <xdr:rowOff>95250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609599</xdr:colOff>
      <xdr:row>33</xdr:row>
      <xdr:rowOff>47625</xdr:rowOff>
    </xdr:from>
    <xdr:to>
      <xdr:col>26</xdr:col>
      <xdr:colOff>600074</xdr:colOff>
      <xdr:row>47</xdr:row>
      <xdr:rowOff>123825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9524</xdr:colOff>
      <xdr:row>48</xdr:row>
      <xdr:rowOff>19050</xdr:rowOff>
    </xdr:from>
    <xdr:to>
      <xdr:col>26</xdr:col>
      <xdr:colOff>581025</xdr:colOff>
      <xdr:row>62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0</xdr:colOff>
      <xdr:row>48</xdr:row>
      <xdr:rowOff>0</xdr:rowOff>
    </xdr:from>
    <xdr:to>
      <xdr:col>41</xdr:col>
      <xdr:colOff>161925</xdr:colOff>
      <xdr:row>62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2</xdr:row>
      <xdr:rowOff>161925</xdr:rowOff>
    </xdr:from>
    <xdr:to>
      <xdr:col>25</xdr:col>
      <xdr:colOff>85725</xdr:colOff>
      <xdr:row>17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85725</xdr:colOff>
      <xdr:row>17</xdr:row>
      <xdr:rowOff>171450</xdr:rowOff>
    </xdr:from>
    <xdr:to>
      <xdr:col>26</xdr:col>
      <xdr:colOff>276225</xdr:colOff>
      <xdr:row>32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104775</xdr:colOff>
      <xdr:row>33</xdr:row>
      <xdr:rowOff>38100</xdr:rowOff>
    </xdr:from>
    <xdr:to>
      <xdr:col>25</xdr:col>
      <xdr:colOff>457200</xdr:colOff>
      <xdr:row>47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609599</xdr:colOff>
      <xdr:row>3</xdr:row>
      <xdr:rowOff>19050</xdr:rowOff>
    </xdr:from>
    <xdr:to>
      <xdr:col>23</xdr:col>
      <xdr:colOff>561974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28574</xdr:colOff>
      <xdr:row>19</xdr:row>
      <xdr:rowOff>9525</xdr:rowOff>
    </xdr:from>
    <xdr:to>
      <xdr:col>24</xdr:col>
      <xdr:colOff>19049</xdr:colOff>
      <xdr:row>33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9524</xdr:colOff>
      <xdr:row>35</xdr:row>
      <xdr:rowOff>0</xdr:rowOff>
    </xdr:from>
    <xdr:to>
      <xdr:col>25</xdr:col>
      <xdr:colOff>571499</xdr:colOff>
      <xdr:row>49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3</xdr:row>
      <xdr:rowOff>0</xdr:rowOff>
    </xdr:from>
    <xdr:to>
      <xdr:col>27</xdr:col>
      <xdr:colOff>438150</xdr:colOff>
      <xdr:row>17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19</xdr:row>
      <xdr:rowOff>0</xdr:rowOff>
    </xdr:from>
    <xdr:to>
      <xdr:col>28</xdr:col>
      <xdr:colOff>257176</xdr:colOff>
      <xdr:row>33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609599</xdr:colOff>
      <xdr:row>34</xdr:row>
      <xdr:rowOff>19050</xdr:rowOff>
    </xdr:from>
    <xdr:to>
      <xdr:col>25</xdr:col>
      <xdr:colOff>200024</xdr:colOff>
      <xdr:row>48</xdr:row>
      <xdr:rowOff>95250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19049</xdr:colOff>
      <xdr:row>49</xdr:row>
      <xdr:rowOff>47625</xdr:rowOff>
    </xdr:from>
    <xdr:to>
      <xdr:col>30</xdr:col>
      <xdr:colOff>533401</xdr:colOff>
      <xdr:row>63</xdr:row>
      <xdr:rowOff>123825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609599</xdr:colOff>
      <xdr:row>65</xdr:row>
      <xdr:rowOff>0</xdr:rowOff>
    </xdr:from>
    <xdr:to>
      <xdr:col>30</xdr:col>
      <xdr:colOff>533400</xdr:colOff>
      <xdr:row>79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3</xdr:row>
      <xdr:rowOff>38100</xdr:rowOff>
    </xdr:from>
    <xdr:to>
      <xdr:col>27</xdr:col>
      <xdr:colOff>95250</xdr:colOff>
      <xdr:row>17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76200</xdr:colOff>
      <xdr:row>2</xdr:row>
      <xdr:rowOff>180975</xdr:rowOff>
    </xdr:from>
    <xdr:to>
      <xdr:col>28</xdr:col>
      <xdr:colOff>38100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47623</xdr:colOff>
      <xdr:row>3</xdr:row>
      <xdr:rowOff>19050</xdr:rowOff>
    </xdr:from>
    <xdr:to>
      <xdr:col>28</xdr:col>
      <xdr:colOff>409574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66674</xdr:colOff>
      <xdr:row>18</xdr:row>
      <xdr:rowOff>66675</xdr:rowOff>
    </xdr:from>
    <xdr:to>
      <xdr:col>27</xdr:col>
      <xdr:colOff>571499</xdr:colOff>
      <xdr:row>32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76200</xdr:colOff>
      <xdr:row>35</xdr:row>
      <xdr:rowOff>142875</xdr:rowOff>
    </xdr:from>
    <xdr:to>
      <xdr:col>22</xdr:col>
      <xdr:colOff>276225</xdr:colOff>
      <xdr:row>50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47624</xdr:colOff>
      <xdr:row>51</xdr:row>
      <xdr:rowOff>38100</xdr:rowOff>
    </xdr:from>
    <xdr:to>
      <xdr:col>28</xdr:col>
      <xdr:colOff>228599</xdr:colOff>
      <xdr:row>65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609599</xdr:colOff>
      <xdr:row>67</xdr:row>
      <xdr:rowOff>0</xdr:rowOff>
    </xdr:from>
    <xdr:to>
      <xdr:col>28</xdr:col>
      <xdr:colOff>409574</xdr:colOff>
      <xdr:row>81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6"/>
  <sheetViews>
    <sheetView topLeftCell="A76" workbookViewId="0">
      <selection activeCell="B100" sqref="B100"/>
    </sheetView>
  </sheetViews>
  <sheetFormatPr defaultRowHeight="15"/>
  <cols>
    <col min="1" max="1" width="20.140625" customWidth="1"/>
    <col min="2" max="2" width="41" customWidth="1"/>
    <col min="3" max="3" width="30.140625" customWidth="1"/>
    <col min="4" max="4" width="13.42578125" customWidth="1"/>
    <col min="8" max="8" width="35.42578125" customWidth="1"/>
  </cols>
  <sheetData>
    <row r="1" spans="1:13">
      <c r="A1" s="17" t="s">
        <v>38</v>
      </c>
      <c r="B1" s="18"/>
      <c r="C1" s="18"/>
      <c r="D1" t="s">
        <v>39</v>
      </c>
    </row>
    <row r="3" spans="1:13" ht="18.75">
      <c r="A3" s="1" t="s">
        <v>0</v>
      </c>
      <c r="B3" s="2"/>
      <c r="C3" s="2"/>
      <c r="D3" s="2"/>
      <c r="G3" s="8" t="s">
        <v>23</v>
      </c>
      <c r="H3" t="s">
        <v>24</v>
      </c>
      <c r="I3" t="s">
        <v>25</v>
      </c>
    </row>
    <row r="4" spans="1:13">
      <c r="A4" s="3" t="s">
        <v>1</v>
      </c>
      <c r="B4" s="3" t="s">
        <v>2</v>
      </c>
      <c r="C4" s="3" t="s">
        <v>3</v>
      </c>
      <c r="D4" s="4" t="s">
        <v>4</v>
      </c>
      <c r="I4" t="s">
        <v>26</v>
      </c>
    </row>
    <row r="5" spans="1:13">
      <c r="A5" s="3" t="s">
        <v>5</v>
      </c>
      <c r="B5" s="5" t="s">
        <v>6</v>
      </c>
      <c r="C5" s="5" t="s">
        <v>7</v>
      </c>
      <c r="D5" s="5" t="s">
        <v>8</v>
      </c>
      <c r="G5" s="9" t="s">
        <v>27</v>
      </c>
    </row>
    <row r="6" spans="1:13">
      <c r="A6" s="3" t="s">
        <v>9</v>
      </c>
      <c r="B6" s="5">
        <v>1</v>
      </c>
      <c r="C6" s="5">
        <v>1</v>
      </c>
      <c r="D6" s="7">
        <v>2</v>
      </c>
      <c r="H6" s="10" t="s">
        <v>28</v>
      </c>
    </row>
    <row r="7" spans="1:13">
      <c r="A7" s="3" t="s">
        <v>10</v>
      </c>
      <c r="B7" s="5" t="s">
        <v>11</v>
      </c>
      <c r="C7" s="5" t="s">
        <v>12</v>
      </c>
      <c r="D7" s="5" t="s">
        <v>13</v>
      </c>
      <c r="H7" s="11"/>
      <c r="I7" s="12" t="s">
        <v>29</v>
      </c>
      <c r="J7" s="12"/>
      <c r="K7" s="12"/>
      <c r="L7" s="12"/>
      <c r="M7" s="12"/>
    </row>
    <row r="8" spans="1:13">
      <c r="A8" s="3" t="s">
        <v>14</v>
      </c>
      <c r="B8" s="6" t="s">
        <v>15</v>
      </c>
      <c r="C8" s="5" t="s">
        <v>16</v>
      </c>
      <c r="D8" s="5" t="s">
        <v>16</v>
      </c>
      <c r="H8" s="13" t="s">
        <v>30</v>
      </c>
      <c r="I8" s="12">
        <v>0</v>
      </c>
      <c r="J8" s="12">
        <v>1</v>
      </c>
      <c r="K8" s="12">
        <v>2</v>
      </c>
      <c r="L8" s="12">
        <v>3</v>
      </c>
      <c r="M8" s="12">
        <v>4</v>
      </c>
    </row>
    <row r="9" spans="1:13">
      <c r="A9" s="3" t="s">
        <v>17</v>
      </c>
      <c r="B9" s="6" t="s">
        <v>18</v>
      </c>
      <c r="C9" s="5" t="s">
        <v>19</v>
      </c>
      <c r="D9" s="5">
        <v>1</v>
      </c>
      <c r="H9" s="12">
        <v>0</v>
      </c>
      <c r="I9" s="11">
        <v>0</v>
      </c>
      <c r="J9" s="11">
        <v>1</v>
      </c>
      <c r="K9" s="11">
        <v>0</v>
      </c>
      <c r="L9" s="11">
        <v>0</v>
      </c>
      <c r="M9" s="11">
        <v>1</v>
      </c>
    </row>
    <row r="10" spans="1:13">
      <c r="A10" s="3" t="s">
        <v>20</v>
      </c>
      <c r="B10" s="5">
        <v>4</v>
      </c>
      <c r="C10" s="5">
        <v>4</v>
      </c>
      <c r="D10" s="5" t="s">
        <v>8</v>
      </c>
      <c r="H10" s="12">
        <v>1</v>
      </c>
      <c r="I10" s="11">
        <v>1</v>
      </c>
      <c r="J10" s="11">
        <v>1</v>
      </c>
      <c r="K10" s="11">
        <v>1</v>
      </c>
      <c r="L10" s="11">
        <v>1</v>
      </c>
      <c r="M10" s="11">
        <v>1</v>
      </c>
    </row>
    <row r="11" spans="1:13">
      <c r="A11" s="3" t="s">
        <v>21</v>
      </c>
      <c r="B11" s="5" t="s">
        <v>22</v>
      </c>
      <c r="C11" s="5">
        <v>1</v>
      </c>
      <c r="D11" s="5">
        <v>1</v>
      </c>
    </row>
    <row r="12" spans="1:13">
      <c r="H12" s="10" t="s">
        <v>31</v>
      </c>
    </row>
    <row r="13" spans="1:13">
      <c r="A13" s="22" t="s">
        <v>136</v>
      </c>
      <c r="H13" s="11"/>
      <c r="I13" s="12" t="s">
        <v>29</v>
      </c>
      <c r="J13" s="12"/>
      <c r="K13" s="12"/>
      <c r="L13" s="12"/>
      <c r="M13" s="12"/>
    </row>
    <row r="14" spans="1:13">
      <c r="H14" s="13" t="s">
        <v>30</v>
      </c>
      <c r="I14" s="12">
        <v>0</v>
      </c>
      <c r="J14" s="12">
        <v>1</v>
      </c>
      <c r="K14" s="12">
        <v>2</v>
      </c>
      <c r="L14" s="12">
        <v>3</v>
      </c>
      <c r="M14" s="12">
        <v>4</v>
      </c>
    </row>
    <row r="15" spans="1:13">
      <c r="H15" s="12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</row>
    <row r="16" spans="1:13">
      <c r="H16" s="12">
        <v>1</v>
      </c>
      <c r="I16" s="14">
        <v>0</v>
      </c>
      <c r="J16" s="14">
        <v>0</v>
      </c>
      <c r="K16" s="14">
        <v>0</v>
      </c>
      <c r="L16" s="14">
        <v>1</v>
      </c>
      <c r="M16" s="14">
        <v>1</v>
      </c>
    </row>
    <row r="18" spans="7:13">
      <c r="G18" s="15" t="s">
        <v>32</v>
      </c>
    </row>
    <row r="19" spans="7:13">
      <c r="H19" s="10" t="s">
        <v>12</v>
      </c>
    </row>
    <row r="20" spans="7:13">
      <c r="H20" s="13" t="s">
        <v>33</v>
      </c>
      <c r="I20" s="13" t="s">
        <v>34</v>
      </c>
    </row>
    <row r="21" spans="7:13">
      <c r="H21" s="12">
        <v>0</v>
      </c>
      <c r="I21" s="16" t="s">
        <v>35</v>
      </c>
    </row>
    <row r="22" spans="7:13">
      <c r="H22" s="13">
        <v>1</v>
      </c>
      <c r="I22" s="16" t="s">
        <v>36</v>
      </c>
    </row>
    <row r="25" spans="7:13">
      <c r="H25" s="10" t="s">
        <v>36</v>
      </c>
    </row>
    <row r="26" spans="7:13">
      <c r="H26" s="11"/>
      <c r="I26" s="12" t="s">
        <v>29</v>
      </c>
      <c r="J26" s="12"/>
      <c r="K26" s="12"/>
      <c r="L26" s="12"/>
      <c r="M26" s="12"/>
    </row>
    <row r="27" spans="7:13">
      <c r="H27" s="13" t="s">
        <v>30</v>
      </c>
      <c r="I27" s="12">
        <v>0</v>
      </c>
      <c r="J27" s="12">
        <v>1</v>
      </c>
      <c r="K27" s="12">
        <v>2</v>
      </c>
      <c r="L27" s="12">
        <v>3</v>
      </c>
      <c r="M27" s="12">
        <v>4</v>
      </c>
    </row>
    <row r="28" spans="7:13">
      <c r="H28" s="12">
        <v>0</v>
      </c>
      <c r="I28" s="11">
        <v>0</v>
      </c>
      <c r="J28" s="14">
        <v>1</v>
      </c>
      <c r="K28" s="11">
        <v>1</v>
      </c>
      <c r="L28" s="11">
        <v>1</v>
      </c>
      <c r="M28" s="11">
        <v>1</v>
      </c>
    </row>
    <row r="29" spans="7:13">
      <c r="H29" s="12">
        <v>1</v>
      </c>
      <c r="I29" s="11">
        <v>1</v>
      </c>
      <c r="J29" s="11">
        <v>1</v>
      </c>
      <c r="K29" s="11">
        <v>1</v>
      </c>
      <c r="L29" s="11">
        <v>1</v>
      </c>
      <c r="M29" s="11">
        <v>1</v>
      </c>
    </row>
    <row r="32" spans="7:13">
      <c r="H32" s="10" t="s">
        <v>37</v>
      </c>
    </row>
    <row r="33" spans="8:13">
      <c r="H33" s="11"/>
      <c r="I33" s="12" t="s">
        <v>29</v>
      </c>
      <c r="J33" s="12"/>
      <c r="K33" s="12"/>
      <c r="L33" s="12"/>
      <c r="M33" s="12"/>
    </row>
    <row r="34" spans="8:13">
      <c r="H34" s="13" t="s">
        <v>30</v>
      </c>
      <c r="I34" s="12">
        <v>0</v>
      </c>
      <c r="J34" s="12">
        <v>1</v>
      </c>
      <c r="K34" s="12">
        <v>2</v>
      </c>
      <c r="L34" s="12">
        <v>3</v>
      </c>
      <c r="M34" s="12">
        <v>4</v>
      </c>
    </row>
    <row r="35" spans="8:13">
      <c r="H35" s="12">
        <v>0</v>
      </c>
      <c r="I35" s="11">
        <v>0</v>
      </c>
      <c r="J35" s="11">
        <v>0</v>
      </c>
      <c r="K35" s="11">
        <v>0</v>
      </c>
      <c r="L35" s="11">
        <v>0</v>
      </c>
      <c r="M35" s="11">
        <v>1</v>
      </c>
    </row>
    <row r="36" spans="8:13">
      <c r="H36" s="12">
        <v>1</v>
      </c>
      <c r="I36" s="11">
        <v>0</v>
      </c>
      <c r="J36" s="11">
        <v>0</v>
      </c>
      <c r="K36" s="11">
        <v>0</v>
      </c>
      <c r="L36" s="11">
        <v>0</v>
      </c>
      <c r="M36" s="11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13" sqref="A3:D13"/>
    </sheetView>
  </sheetViews>
  <sheetFormatPr defaultRowHeight="15"/>
  <cols>
    <col min="1" max="1" width="21" customWidth="1"/>
    <col min="2" max="2" width="15" customWidth="1"/>
    <col min="3" max="3" width="17.85546875" customWidth="1"/>
    <col min="4" max="4" width="18.140625" customWidth="1"/>
  </cols>
  <sheetData>
    <row r="1" spans="1:8">
      <c r="A1" s="17" t="s">
        <v>115</v>
      </c>
      <c r="B1" s="18"/>
      <c r="C1" s="18"/>
      <c r="D1" s="18"/>
      <c r="E1" s="18"/>
      <c r="F1" s="18"/>
      <c r="G1" s="18"/>
      <c r="H1" s="18"/>
    </row>
    <row r="3" spans="1:8" ht="18.75">
      <c r="A3" s="1" t="s">
        <v>0</v>
      </c>
      <c r="B3" s="2"/>
      <c r="C3" s="2"/>
      <c r="D3" s="2"/>
    </row>
    <row r="4" spans="1:8">
      <c r="A4" s="3" t="s">
        <v>1</v>
      </c>
      <c r="B4" s="3" t="s">
        <v>2</v>
      </c>
      <c r="C4" s="3" t="s">
        <v>3</v>
      </c>
      <c r="D4" s="4" t="s">
        <v>4</v>
      </c>
    </row>
    <row r="5" spans="1:8">
      <c r="A5" s="3" t="s">
        <v>5</v>
      </c>
      <c r="B5" s="5" t="s">
        <v>6</v>
      </c>
      <c r="C5" s="5" t="s">
        <v>56</v>
      </c>
      <c r="D5" s="5" t="s">
        <v>8</v>
      </c>
    </row>
    <row r="6" spans="1:8">
      <c r="A6" s="3" t="s">
        <v>9</v>
      </c>
      <c r="B6" s="5">
        <v>1</v>
      </c>
      <c r="C6" s="7">
        <v>4</v>
      </c>
      <c r="D6" s="7">
        <v>4</v>
      </c>
    </row>
    <row r="7" spans="1:8">
      <c r="A7" s="3" t="s">
        <v>10</v>
      </c>
      <c r="B7" s="5" t="s">
        <v>11</v>
      </c>
      <c r="C7" s="5" t="s">
        <v>12</v>
      </c>
      <c r="D7" s="5" t="s">
        <v>13</v>
      </c>
    </row>
    <row r="8" spans="1:8">
      <c r="A8" s="3" t="s">
        <v>14</v>
      </c>
      <c r="B8" s="6" t="s">
        <v>15</v>
      </c>
      <c r="C8" s="5" t="s">
        <v>16</v>
      </c>
      <c r="D8" s="5" t="s">
        <v>16</v>
      </c>
    </row>
    <row r="9" spans="1:8">
      <c r="A9" s="3" t="s">
        <v>17</v>
      </c>
      <c r="B9" s="6" t="s">
        <v>18</v>
      </c>
      <c r="C9" s="5" t="s">
        <v>19</v>
      </c>
      <c r="D9" s="5">
        <v>1</v>
      </c>
    </row>
    <row r="10" spans="1:8">
      <c r="A10" s="3" t="s">
        <v>20</v>
      </c>
      <c r="B10" s="5">
        <v>4</v>
      </c>
      <c r="C10" s="5">
        <v>4</v>
      </c>
      <c r="D10" s="5" t="s">
        <v>8</v>
      </c>
    </row>
    <row r="11" spans="1:8">
      <c r="A11" s="3" t="s">
        <v>21</v>
      </c>
      <c r="B11" s="5" t="s">
        <v>22</v>
      </c>
      <c r="C11" s="5">
        <v>1</v>
      </c>
      <c r="D11" s="5">
        <v>1</v>
      </c>
    </row>
    <row r="13" spans="1:8">
      <c r="A13" s="20" t="s">
        <v>116</v>
      </c>
      <c r="B13" s="21"/>
      <c r="C13" s="21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0"/>
  <sheetViews>
    <sheetView workbookViewId="0">
      <selection sqref="A1:H1"/>
    </sheetView>
  </sheetViews>
  <sheetFormatPr defaultRowHeight="15"/>
  <cols>
    <col min="8" max="8" width="15.140625" customWidth="1"/>
  </cols>
  <sheetData>
    <row r="1" spans="1:11">
      <c r="A1" s="17" t="s">
        <v>115</v>
      </c>
      <c r="B1" s="18"/>
      <c r="C1" s="18"/>
      <c r="D1" s="18"/>
      <c r="E1" s="18"/>
      <c r="F1" s="18"/>
      <c r="G1" s="18"/>
      <c r="H1" s="18"/>
    </row>
    <row r="3" spans="1:11">
      <c r="A3" t="s">
        <v>81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</row>
    <row r="4" spans="1:11">
      <c r="B4">
        <v>2</v>
      </c>
      <c r="C4">
        <v>1</v>
      </c>
      <c r="D4">
        <v>0</v>
      </c>
      <c r="E4">
        <v>1</v>
      </c>
      <c r="F4">
        <v>0</v>
      </c>
      <c r="G4">
        <v>1</v>
      </c>
      <c r="H4">
        <f t="shared" ref="H4:H10" si="0">--0</f>
        <v>0</v>
      </c>
      <c r="I4">
        <v>0</v>
      </c>
      <c r="J4" t="s">
        <v>79</v>
      </c>
      <c r="K4">
        <f t="shared" ref="K4:K10" si="1">------1</f>
        <v>1</v>
      </c>
    </row>
    <row r="5" spans="1:11">
      <c r="B5">
        <v>5</v>
      </c>
      <c r="C5">
        <v>2</v>
      </c>
      <c r="D5">
        <v>0</v>
      </c>
      <c r="E5">
        <v>1</v>
      </c>
      <c r="F5">
        <v>0</v>
      </c>
      <c r="G5">
        <v>1</v>
      </c>
      <c r="H5">
        <f t="shared" si="0"/>
        <v>0</v>
      </c>
      <c r="I5">
        <v>0</v>
      </c>
      <c r="J5" t="s">
        <v>79</v>
      </c>
      <c r="K5">
        <f t="shared" si="1"/>
        <v>1</v>
      </c>
    </row>
    <row r="6" spans="1:11">
      <c r="B6">
        <v>8</v>
      </c>
      <c r="C6">
        <v>3</v>
      </c>
      <c r="D6">
        <v>0</v>
      </c>
      <c r="E6">
        <v>1</v>
      </c>
      <c r="F6">
        <v>0</v>
      </c>
      <c r="G6">
        <v>1</v>
      </c>
      <c r="H6">
        <f t="shared" si="0"/>
        <v>0</v>
      </c>
      <c r="I6">
        <v>0</v>
      </c>
      <c r="J6" t="s">
        <v>79</v>
      </c>
      <c r="K6">
        <f t="shared" si="1"/>
        <v>1</v>
      </c>
    </row>
    <row r="7" spans="1:11">
      <c r="B7">
        <v>11</v>
      </c>
      <c r="C7">
        <v>4</v>
      </c>
      <c r="D7">
        <v>0</v>
      </c>
      <c r="E7">
        <v>1</v>
      </c>
      <c r="F7">
        <v>0</v>
      </c>
      <c r="G7">
        <v>1</v>
      </c>
      <c r="H7">
        <f t="shared" si="0"/>
        <v>0</v>
      </c>
      <c r="I7">
        <v>0</v>
      </c>
      <c r="J7" t="s">
        <v>79</v>
      </c>
      <c r="K7">
        <f t="shared" si="1"/>
        <v>1</v>
      </c>
    </row>
    <row r="8" spans="1:11">
      <c r="B8">
        <v>14</v>
      </c>
      <c r="C8">
        <v>5</v>
      </c>
      <c r="D8">
        <v>0</v>
      </c>
      <c r="E8">
        <v>1</v>
      </c>
      <c r="F8">
        <v>0</v>
      </c>
      <c r="G8">
        <v>1</v>
      </c>
      <c r="H8">
        <f t="shared" si="0"/>
        <v>0</v>
      </c>
      <c r="I8">
        <v>0</v>
      </c>
      <c r="J8" t="s">
        <v>79</v>
      </c>
      <c r="K8">
        <f t="shared" si="1"/>
        <v>1</v>
      </c>
    </row>
    <row r="9" spans="1:11">
      <c r="B9">
        <v>17</v>
      </c>
      <c r="C9">
        <v>6</v>
      </c>
      <c r="D9">
        <v>0</v>
      </c>
      <c r="E9">
        <v>1</v>
      </c>
      <c r="F9">
        <v>0</v>
      </c>
      <c r="G9">
        <v>1</v>
      </c>
      <c r="H9">
        <f t="shared" si="0"/>
        <v>0</v>
      </c>
      <c r="I9">
        <v>0</v>
      </c>
      <c r="J9" t="s">
        <v>79</v>
      </c>
      <c r="K9">
        <f t="shared" si="1"/>
        <v>1</v>
      </c>
    </row>
    <row r="10" spans="1:11">
      <c r="B10">
        <v>20</v>
      </c>
      <c r="C10">
        <v>7</v>
      </c>
      <c r="D10">
        <v>0</v>
      </c>
      <c r="E10">
        <v>1</v>
      </c>
      <c r="F10">
        <v>0</v>
      </c>
      <c r="G10">
        <v>1</v>
      </c>
      <c r="H10">
        <f t="shared" si="0"/>
        <v>0</v>
      </c>
      <c r="I10">
        <v>0</v>
      </c>
      <c r="J10" t="s">
        <v>79</v>
      </c>
      <c r="K10">
        <f t="shared" si="1"/>
        <v>1</v>
      </c>
    </row>
    <row r="11" spans="1:11">
      <c r="B11">
        <v>23</v>
      </c>
      <c r="C11">
        <v>8</v>
      </c>
      <c r="D11">
        <v>1</v>
      </c>
      <c r="E11">
        <v>1</v>
      </c>
      <c r="F11">
        <v>32</v>
      </c>
      <c r="G11">
        <v>2</v>
      </c>
      <c r="H11">
        <f>------32</f>
        <v>32</v>
      </c>
      <c r="I11">
        <v>32</v>
      </c>
      <c r="J11" t="s">
        <v>80</v>
      </c>
      <c r="K11">
        <f>------2</f>
        <v>2</v>
      </c>
    </row>
    <row r="12" spans="1:11">
      <c r="B12">
        <v>26</v>
      </c>
      <c r="C12">
        <v>9</v>
      </c>
      <c r="D12">
        <v>1</v>
      </c>
      <c r="E12">
        <v>0</v>
      </c>
      <c r="F12">
        <v>0</v>
      </c>
      <c r="G12">
        <v>2</v>
      </c>
      <c r="H12">
        <f>------32</f>
        <v>32</v>
      </c>
      <c r="I12">
        <v>32</v>
      </c>
      <c r="J12" t="s">
        <v>80</v>
      </c>
      <c r="K12">
        <f>------2</f>
        <v>2</v>
      </c>
    </row>
    <row r="13" spans="1:11">
      <c r="B13">
        <v>29</v>
      </c>
      <c r="C13">
        <v>10</v>
      </c>
      <c r="D13">
        <v>1</v>
      </c>
      <c r="E13">
        <v>0</v>
      </c>
      <c r="F13">
        <v>0</v>
      </c>
      <c r="G13">
        <v>2</v>
      </c>
      <c r="H13">
        <f>------32</f>
        <v>32</v>
      </c>
      <c r="I13">
        <v>32</v>
      </c>
      <c r="J13" t="s">
        <v>80</v>
      </c>
      <c r="K13">
        <f>------2</f>
        <v>2</v>
      </c>
    </row>
    <row r="14" spans="1:11">
      <c r="B14">
        <v>32</v>
      </c>
      <c r="C14">
        <v>11</v>
      </c>
      <c r="D14">
        <v>1</v>
      </c>
      <c r="E14">
        <v>0</v>
      </c>
      <c r="F14">
        <v>0</v>
      </c>
      <c r="G14">
        <v>2</v>
      </c>
      <c r="H14">
        <f>------32</f>
        <v>32</v>
      </c>
      <c r="I14">
        <v>32</v>
      </c>
      <c r="J14" t="s">
        <v>80</v>
      </c>
      <c r="K14">
        <f>------2</f>
        <v>2</v>
      </c>
    </row>
    <row r="15" spans="1:11">
      <c r="B15">
        <v>35</v>
      </c>
      <c r="C15">
        <v>12</v>
      </c>
      <c r="D15">
        <v>0</v>
      </c>
      <c r="E15">
        <v>0</v>
      </c>
      <c r="F15">
        <v>20</v>
      </c>
      <c r="G15">
        <v>3</v>
      </c>
      <c r="H15">
        <f>------12</f>
        <v>12</v>
      </c>
      <c r="I15">
        <v>12</v>
      </c>
      <c r="J15" t="s">
        <v>80</v>
      </c>
      <c r="K15">
        <f>------3</f>
        <v>3</v>
      </c>
    </row>
    <row r="16" spans="1:11">
      <c r="B16">
        <v>38</v>
      </c>
      <c r="C16">
        <v>13</v>
      </c>
      <c r="D16">
        <v>0</v>
      </c>
      <c r="E16">
        <v>1</v>
      </c>
      <c r="F16">
        <v>0</v>
      </c>
      <c r="G16">
        <v>3</v>
      </c>
      <c r="H16">
        <f>------12</f>
        <v>12</v>
      </c>
      <c r="I16">
        <v>12</v>
      </c>
      <c r="J16" t="s">
        <v>80</v>
      </c>
      <c r="K16">
        <f>------3</f>
        <v>3</v>
      </c>
    </row>
    <row r="17" spans="2:11">
      <c r="B17">
        <v>41</v>
      </c>
      <c r="C17">
        <v>14</v>
      </c>
      <c r="D17">
        <v>0</v>
      </c>
      <c r="E17">
        <v>1</v>
      </c>
      <c r="F17">
        <v>0</v>
      </c>
      <c r="G17">
        <v>3</v>
      </c>
      <c r="H17">
        <f>------12</f>
        <v>12</v>
      </c>
      <c r="I17">
        <v>12</v>
      </c>
      <c r="J17" t="s">
        <v>80</v>
      </c>
      <c r="K17">
        <f>------3</f>
        <v>3</v>
      </c>
    </row>
    <row r="18" spans="2:11">
      <c r="B18">
        <v>44</v>
      </c>
      <c r="C18">
        <v>15</v>
      </c>
      <c r="D18">
        <v>0</v>
      </c>
      <c r="E18">
        <v>1</v>
      </c>
      <c r="F18">
        <v>0</v>
      </c>
      <c r="G18">
        <v>3</v>
      </c>
      <c r="H18">
        <f>------12</f>
        <v>12</v>
      </c>
      <c r="I18">
        <v>12</v>
      </c>
      <c r="J18" t="s">
        <v>80</v>
      </c>
      <c r="K18">
        <f>------3</f>
        <v>3</v>
      </c>
    </row>
    <row r="19" spans="2:11">
      <c r="B19">
        <v>47</v>
      </c>
      <c r="C19">
        <v>16</v>
      </c>
      <c r="D19">
        <v>1</v>
      </c>
      <c r="E19">
        <v>1</v>
      </c>
      <c r="F19">
        <v>20</v>
      </c>
      <c r="G19">
        <v>3</v>
      </c>
      <c r="H19">
        <f>------32</f>
        <v>32</v>
      </c>
      <c r="I19">
        <v>32</v>
      </c>
      <c r="J19" t="s">
        <v>80</v>
      </c>
      <c r="K19">
        <f>------2</f>
        <v>2</v>
      </c>
    </row>
    <row r="20" spans="2:11">
      <c r="B20">
        <v>50</v>
      </c>
      <c r="C20">
        <v>17</v>
      </c>
      <c r="D20">
        <v>1</v>
      </c>
      <c r="E20">
        <v>0</v>
      </c>
      <c r="F20">
        <v>0</v>
      </c>
      <c r="G20">
        <v>3</v>
      </c>
      <c r="H20">
        <f>------32</f>
        <v>32</v>
      </c>
      <c r="I20">
        <v>32</v>
      </c>
      <c r="J20" t="s">
        <v>80</v>
      </c>
      <c r="K20">
        <f>------2</f>
        <v>2</v>
      </c>
    </row>
    <row r="21" spans="2:11">
      <c r="B21">
        <v>53</v>
      </c>
      <c r="C21">
        <v>18</v>
      </c>
      <c r="D21">
        <v>1</v>
      </c>
      <c r="E21">
        <v>0</v>
      </c>
      <c r="F21">
        <v>0</v>
      </c>
      <c r="G21">
        <v>3</v>
      </c>
      <c r="H21">
        <f>------32</f>
        <v>32</v>
      </c>
      <c r="I21">
        <v>32</v>
      </c>
      <c r="J21" t="s">
        <v>80</v>
      </c>
      <c r="K21">
        <f>------2</f>
        <v>2</v>
      </c>
    </row>
    <row r="22" spans="2:11">
      <c r="B22">
        <v>56</v>
      </c>
      <c r="C22">
        <v>19</v>
      </c>
      <c r="D22">
        <v>1</v>
      </c>
      <c r="E22">
        <v>0</v>
      </c>
      <c r="F22">
        <v>0</v>
      </c>
      <c r="G22">
        <v>3</v>
      </c>
      <c r="H22">
        <f>------32</f>
        <v>32</v>
      </c>
      <c r="I22">
        <v>32</v>
      </c>
      <c r="J22" t="s">
        <v>80</v>
      </c>
      <c r="K22">
        <f>------2</f>
        <v>2</v>
      </c>
    </row>
    <row r="23" spans="2:11">
      <c r="B23">
        <v>59</v>
      </c>
      <c r="C23">
        <v>20</v>
      </c>
      <c r="D23">
        <v>0</v>
      </c>
      <c r="E23">
        <v>0</v>
      </c>
      <c r="F23">
        <v>20</v>
      </c>
      <c r="G23">
        <v>3</v>
      </c>
      <c r="H23">
        <f>------12</f>
        <v>12</v>
      </c>
      <c r="I23">
        <v>12</v>
      </c>
      <c r="J23" t="s">
        <v>80</v>
      </c>
      <c r="K23">
        <f>------3</f>
        <v>3</v>
      </c>
    </row>
    <row r="24" spans="2:11">
      <c r="B24">
        <v>62</v>
      </c>
      <c r="C24">
        <v>21</v>
      </c>
      <c r="D24">
        <v>0</v>
      </c>
      <c r="E24">
        <v>1</v>
      </c>
      <c r="F24">
        <v>0</v>
      </c>
      <c r="G24">
        <v>3</v>
      </c>
      <c r="H24">
        <f>------12</f>
        <v>12</v>
      </c>
      <c r="I24">
        <v>12</v>
      </c>
      <c r="J24" t="s">
        <v>80</v>
      </c>
      <c r="K24">
        <f>------3</f>
        <v>3</v>
      </c>
    </row>
    <row r="25" spans="2:11">
      <c r="B25">
        <v>65</v>
      </c>
      <c r="C25">
        <v>22</v>
      </c>
      <c r="D25">
        <v>0</v>
      </c>
      <c r="E25">
        <v>1</v>
      </c>
      <c r="F25">
        <v>0</v>
      </c>
      <c r="G25">
        <v>3</v>
      </c>
      <c r="H25">
        <f>------12</f>
        <v>12</v>
      </c>
      <c r="I25">
        <v>12</v>
      </c>
      <c r="J25" t="s">
        <v>80</v>
      </c>
      <c r="K25">
        <f>------3</f>
        <v>3</v>
      </c>
    </row>
    <row r="26" spans="2:11">
      <c r="B26">
        <v>68</v>
      </c>
      <c r="C26">
        <v>23</v>
      </c>
      <c r="D26">
        <v>0</v>
      </c>
      <c r="E26">
        <v>1</v>
      </c>
      <c r="F26">
        <v>0</v>
      </c>
      <c r="G26">
        <v>3</v>
      </c>
      <c r="H26">
        <f>------12</f>
        <v>12</v>
      </c>
      <c r="I26">
        <v>12</v>
      </c>
      <c r="J26" t="s">
        <v>80</v>
      </c>
      <c r="K26">
        <f>------3</f>
        <v>3</v>
      </c>
    </row>
    <row r="27" spans="2:11">
      <c r="B27">
        <v>71</v>
      </c>
      <c r="C27">
        <v>24</v>
      </c>
      <c r="D27">
        <v>1</v>
      </c>
      <c r="E27">
        <v>1</v>
      </c>
      <c r="F27">
        <v>20</v>
      </c>
      <c r="G27">
        <v>3</v>
      </c>
      <c r="H27">
        <f>------32</f>
        <v>32</v>
      </c>
      <c r="I27">
        <v>32</v>
      </c>
      <c r="J27" t="s">
        <v>80</v>
      </c>
      <c r="K27">
        <f>------2</f>
        <v>2</v>
      </c>
    </row>
    <row r="28" spans="2:11">
      <c r="B28">
        <v>74</v>
      </c>
      <c r="C28">
        <v>25</v>
      </c>
      <c r="D28">
        <v>1</v>
      </c>
      <c r="E28">
        <v>0</v>
      </c>
      <c r="F28">
        <v>0</v>
      </c>
      <c r="G28">
        <v>3</v>
      </c>
      <c r="H28">
        <f>------32</f>
        <v>32</v>
      </c>
      <c r="I28">
        <v>32</v>
      </c>
      <c r="J28" t="s">
        <v>80</v>
      </c>
      <c r="K28">
        <f>------2</f>
        <v>2</v>
      </c>
    </row>
    <row r="29" spans="2:11">
      <c r="B29">
        <v>77</v>
      </c>
      <c r="C29">
        <v>26</v>
      </c>
      <c r="D29">
        <v>1</v>
      </c>
      <c r="E29">
        <v>0</v>
      </c>
      <c r="F29">
        <v>0</v>
      </c>
      <c r="G29">
        <v>3</v>
      </c>
      <c r="H29">
        <f>------32</f>
        <v>32</v>
      </c>
      <c r="I29">
        <v>32</v>
      </c>
      <c r="J29" t="s">
        <v>80</v>
      </c>
      <c r="K29">
        <f>------2</f>
        <v>2</v>
      </c>
    </row>
    <row r="30" spans="2:11">
      <c r="B30">
        <v>80</v>
      </c>
      <c r="C30">
        <v>27</v>
      </c>
      <c r="D30">
        <v>1</v>
      </c>
      <c r="E30">
        <v>0</v>
      </c>
      <c r="F30">
        <v>0</v>
      </c>
      <c r="G30">
        <v>3</v>
      </c>
      <c r="H30">
        <f>------32</f>
        <v>32</v>
      </c>
      <c r="I30">
        <v>32</v>
      </c>
      <c r="J30" t="s">
        <v>80</v>
      </c>
      <c r="K30">
        <f>------2</f>
        <v>2</v>
      </c>
    </row>
    <row r="31" spans="2:11">
      <c r="B31">
        <v>83</v>
      </c>
      <c r="C31">
        <v>28</v>
      </c>
      <c r="D31">
        <v>0</v>
      </c>
      <c r="E31">
        <v>0</v>
      </c>
      <c r="F31">
        <v>20</v>
      </c>
      <c r="G31">
        <v>3</v>
      </c>
      <c r="H31">
        <f>------12</f>
        <v>12</v>
      </c>
      <c r="I31">
        <v>12</v>
      </c>
      <c r="J31" t="s">
        <v>80</v>
      </c>
      <c r="K31">
        <f>------3</f>
        <v>3</v>
      </c>
    </row>
    <row r="32" spans="2:11">
      <c r="B32">
        <v>86</v>
      </c>
      <c r="C32">
        <v>29</v>
      </c>
      <c r="D32">
        <v>0</v>
      </c>
      <c r="E32">
        <v>1</v>
      </c>
      <c r="F32">
        <v>0</v>
      </c>
      <c r="G32">
        <v>3</v>
      </c>
      <c r="H32">
        <f>------12</f>
        <v>12</v>
      </c>
      <c r="I32">
        <v>12</v>
      </c>
      <c r="J32" t="s">
        <v>80</v>
      </c>
      <c r="K32">
        <f>------3</f>
        <v>3</v>
      </c>
    </row>
    <row r="33" spans="2:11">
      <c r="B33">
        <v>89</v>
      </c>
      <c r="C33">
        <v>30</v>
      </c>
      <c r="D33">
        <v>0</v>
      </c>
      <c r="E33">
        <v>1</v>
      </c>
      <c r="F33">
        <v>0</v>
      </c>
      <c r="G33">
        <v>3</v>
      </c>
      <c r="H33">
        <f>------12</f>
        <v>12</v>
      </c>
      <c r="I33">
        <v>12</v>
      </c>
      <c r="J33" t="s">
        <v>80</v>
      </c>
      <c r="K33">
        <f>------3</f>
        <v>3</v>
      </c>
    </row>
    <row r="34" spans="2:11">
      <c r="B34">
        <v>92</v>
      </c>
      <c r="C34">
        <v>31</v>
      </c>
      <c r="D34">
        <v>0</v>
      </c>
      <c r="E34">
        <v>1</v>
      </c>
      <c r="F34">
        <v>0</v>
      </c>
      <c r="G34">
        <v>3</v>
      </c>
      <c r="H34">
        <f>------12</f>
        <v>12</v>
      </c>
      <c r="I34">
        <v>12</v>
      </c>
      <c r="J34" t="s">
        <v>80</v>
      </c>
      <c r="K34">
        <f>------3</f>
        <v>3</v>
      </c>
    </row>
    <row r="35" spans="2:11">
      <c r="B35">
        <v>95</v>
      </c>
      <c r="C35">
        <v>32</v>
      </c>
      <c r="D35">
        <v>1</v>
      </c>
      <c r="E35">
        <v>1</v>
      </c>
      <c r="F35">
        <v>20</v>
      </c>
      <c r="G35">
        <v>3</v>
      </c>
      <c r="H35">
        <f>------32</f>
        <v>32</v>
      </c>
      <c r="I35">
        <v>32</v>
      </c>
      <c r="J35" t="s">
        <v>80</v>
      </c>
      <c r="K35">
        <f>------2</f>
        <v>2</v>
      </c>
    </row>
    <row r="36" spans="2:11">
      <c r="B36">
        <v>98</v>
      </c>
      <c r="C36">
        <v>33</v>
      </c>
      <c r="D36">
        <v>1</v>
      </c>
      <c r="E36">
        <v>0</v>
      </c>
      <c r="F36">
        <v>0</v>
      </c>
      <c r="G36">
        <v>3</v>
      </c>
      <c r="H36">
        <f>------32</f>
        <v>32</v>
      </c>
      <c r="I36">
        <v>32</v>
      </c>
      <c r="J36" t="s">
        <v>80</v>
      </c>
      <c r="K36">
        <f>------2</f>
        <v>2</v>
      </c>
    </row>
    <row r="37" spans="2:11">
      <c r="B37">
        <v>101</v>
      </c>
      <c r="C37">
        <v>34</v>
      </c>
      <c r="D37">
        <v>1</v>
      </c>
      <c r="E37">
        <v>0</v>
      </c>
      <c r="F37">
        <v>0</v>
      </c>
      <c r="G37">
        <v>3</v>
      </c>
      <c r="H37">
        <f>------32</f>
        <v>32</v>
      </c>
      <c r="I37">
        <v>32</v>
      </c>
      <c r="J37" t="s">
        <v>80</v>
      </c>
      <c r="K37">
        <f>------2</f>
        <v>2</v>
      </c>
    </row>
    <row r="38" spans="2:11">
      <c r="B38">
        <v>104</v>
      </c>
      <c r="C38">
        <v>35</v>
      </c>
      <c r="D38">
        <v>1</v>
      </c>
      <c r="E38">
        <v>0</v>
      </c>
      <c r="F38">
        <v>0</v>
      </c>
      <c r="G38">
        <v>3</v>
      </c>
      <c r="H38">
        <f>------32</f>
        <v>32</v>
      </c>
      <c r="I38">
        <v>32</v>
      </c>
      <c r="J38" t="s">
        <v>80</v>
      </c>
      <c r="K38">
        <f>------2</f>
        <v>2</v>
      </c>
    </row>
    <row r="39" spans="2:11">
      <c r="B39">
        <v>107</v>
      </c>
      <c r="C39">
        <v>36</v>
      </c>
      <c r="D39">
        <v>0</v>
      </c>
      <c r="E39">
        <v>0</v>
      </c>
      <c r="F39">
        <v>20</v>
      </c>
      <c r="G39">
        <v>3</v>
      </c>
      <c r="H39">
        <f>------12</f>
        <v>12</v>
      </c>
      <c r="I39">
        <v>12</v>
      </c>
      <c r="J39" t="s">
        <v>80</v>
      </c>
      <c r="K39">
        <f>------3</f>
        <v>3</v>
      </c>
    </row>
    <row r="40" spans="2:11">
      <c r="B40">
        <v>110</v>
      </c>
      <c r="C40">
        <v>37</v>
      </c>
      <c r="D40">
        <v>0</v>
      </c>
      <c r="E40">
        <v>1</v>
      </c>
      <c r="F40">
        <v>0</v>
      </c>
      <c r="G40">
        <v>3</v>
      </c>
      <c r="H40">
        <f>------12</f>
        <v>12</v>
      </c>
      <c r="I40">
        <v>12</v>
      </c>
      <c r="J40" t="s">
        <v>80</v>
      </c>
      <c r="K40">
        <f>------3</f>
        <v>3</v>
      </c>
    </row>
    <row r="41" spans="2:11">
      <c r="B41">
        <v>113</v>
      </c>
      <c r="C41">
        <v>38</v>
      </c>
      <c r="D41">
        <v>0</v>
      </c>
      <c r="E41">
        <v>1</v>
      </c>
      <c r="F41">
        <v>0</v>
      </c>
      <c r="G41">
        <v>3</v>
      </c>
      <c r="H41">
        <f>------12</f>
        <v>12</v>
      </c>
      <c r="I41">
        <v>12</v>
      </c>
      <c r="J41" t="s">
        <v>80</v>
      </c>
      <c r="K41">
        <f>------3</f>
        <v>3</v>
      </c>
    </row>
    <row r="42" spans="2:11">
      <c r="B42">
        <v>116</v>
      </c>
      <c r="C42">
        <v>39</v>
      </c>
      <c r="D42">
        <v>0</v>
      </c>
      <c r="E42">
        <v>1</v>
      </c>
      <c r="F42">
        <v>0</v>
      </c>
      <c r="G42">
        <v>3</v>
      </c>
      <c r="H42">
        <f>------12</f>
        <v>12</v>
      </c>
      <c r="I42">
        <v>12</v>
      </c>
      <c r="J42" t="s">
        <v>80</v>
      </c>
      <c r="K42">
        <f>------3</f>
        <v>3</v>
      </c>
    </row>
    <row r="43" spans="2:11">
      <c r="B43">
        <v>119</v>
      </c>
      <c r="C43">
        <v>40</v>
      </c>
      <c r="D43">
        <v>1</v>
      </c>
      <c r="E43">
        <v>1</v>
      </c>
      <c r="F43">
        <v>20</v>
      </c>
      <c r="G43">
        <v>3</v>
      </c>
      <c r="H43">
        <f>------32</f>
        <v>32</v>
      </c>
      <c r="I43">
        <v>32</v>
      </c>
      <c r="J43" t="s">
        <v>80</v>
      </c>
      <c r="K43">
        <f>------2</f>
        <v>2</v>
      </c>
    </row>
    <row r="44" spans="2:11">
      <c r="B44">
        <v>122</v>
      </c>
      <c r="C44">
        <v>41</v>
      </c>
      <c r="D44">
        <v>1</v>
      </c>
      <c r="E44">
        <v>0</v>
      </c>
      <c r="F44">
        <v>0</v>
      </c>
      <c r="G44">
        <v>3</v>
      </c>
      <c r="H44">
        <f>------32</f>
        <v>32</v>
      </c>
      <c r="I44">
        <v>32</v>
      </c>
      <c r="J44" t="s">
        <v>80</v>
      </c>
      <c r="K44">
        <f>------2</f>
        <v>2</v>
      </c>
    </row>
    <row r="45" spans="2:11">
      <c r="B45">
        <v>125</v>
      </c>
      <c r="C45">
        <v>42</v>
      </c>
      <c r="D45">
        <v>1</v>
      </c>
      <c r="E45">
        <v>0</v>
      </c>
      <c r="F45">
        <v>0</v>
      </c>
      <c r="G45">
        <v>3</v>
      </c>
      <c r="H45">
        <f>------32</f>
        <v>32</v>
      </c>
      <c r="I45">
        <v>32</v>
      </c>
      <c r="J45" t="s">
        <v>80</v>
      </c>
      <c r="K45">
        <f>------2</f>
        <v>2</v>
      </c>
    </row>
    <row r="46" spans="2:11">
      <c r="B46">
        <v>128</v>
      </c>
      <c r="C46">
        <v>43</v>
      </c>
      <c r="D46">
        <v>1</v>
      </c>
      <c r="E46">
        <v>0</v>
      </c>
      <c r="F46">
        <v>0</v>
      </c>
      <c r="G46">
        <v>3</v>
      </c>
      <c r="H46">
        <f>------32</f>
        <v>32</v>
      </c>
      <c r="I46">
        <v>32</v>
      </c>
      <c r="J46" t="s">
        <v>80</v>
      </c>
      <c r="K46">
        <f>------2</f>
        <v>2</v>
      </c>
    </row>
    <row r="47" spans="2:11">
      <c r="B47">
        <v>131</v>
      </c>
      <c r="C47">
        <v>44</v>
      </c>
      <c r="D47">
        <v>0</v>
      </c>
      <c r="E47">
        <v>0</v>
      </c>
      <c r="F47">
        <v>20</v>
      </c>
      <c r="G47">
        <v>3</v>
      </c>
      <c r="H47">
        <f>------12</f>
        <v>12</v>
      </c>
      <c r="I47">
        <v>12</v>
      </c>
      <c r="J47" t="s">
        <v>80</v>
      </c>
      <c r="K47">
        <f>------3</f>
        <v>3</v>
      </c>
    </row>
    <row r="48" spans="2:11">
      <c r="B48">
        <v>134</v>
      </c>
      <c r="C48">
        <v>45</v>
      </c>
      <c r="D48">
        <v>0</v>
      </c>
      <c r="E48">
        <v>1</v>
      </c>
      <c r="F48">
        <v>0</v>
      </c>
      <c r="G48">
        <v>3</v>
      </c>
      <c r="H48">
        <f>------12</f>
        <v>12</v>
      </c>
      <c r="I48">
        <v>12</v>
      </c>
      <c r="J48" t="s">
        <v>80</v>
      </c>
      <c r="K48">
        <f>------3</f>
        <v>3</v>
      </c>
    </row>
    <row r="49" spans="2:11">
      <c r="B49">
        <v>137</v>
      </c>
      <c r="C49">
        <v>46</v>
      </c>
      <c r="D49">
        <v>0</v>
      </c>
      <c r="E49">
        <v>1</v>
      </c>
      <c r="F49">
        <v>0</v>
      </c>
      <c r="G49">
        <v>3</v>
      </c>
      <c r="H49">
        <f>------12</f>
        <v>12</v>
      </c>
      <c r="I49">
        <v>12</v>
      </c>
      <c r="J49" t="s">
        <v>80</v>
      </c>
      <c r="K49">
        <f>------3</f>
        <v>3</v>
      </c>
    </row>
    <row r="50" spans="2:11">
      <c r="B50">
        <v>140</v>
      </c>
      <c r="C50">
        <v>47</v>
      </c>
      <c r="D50">
        <v>0</v>
      </c>
      <c r="E50">
        <v>1</v>
      </c>
      <c r="F50">
        <v>0</v>
      </c>
      <c r="G50">
        <v>3</v>
      </c>
      <c r="H50">
        <f>------12</f>
        <v>12</v>
      </c>
      <c r="I50">
        <v>12</v>
      </c>
      <c r="J50" t="s">
        <v>80</v>
      </c>
      <c r="K50">
        <f>------3</f>
        <v>3</v>
      </c>
    </row>
    <row r="51" spans="2:11">
      <c r="B51">
        <v>143</v>
      </c>
      <c r="C51">
        <v>48</v>
      </c>
      <c r="D51">
        <v>1</v>
      </c>
      <c r="E51">
        <v>1</v>
      </c>
      <c r="F51">
        <v>20</v>
      </c>
      <c r="G51">
        <v>3</v>
      </c>
      <c r="H51">
        <f>------32</f>
        <v>32</v>
      </c>
      <c r="I51">
        <v>32</v>
      </c>
      <c r="J51" t="s">
        <v>80</v>
      </c>
      <c r="K51">
        <f>------2</f>
        <v>2</v>
      </c>
    </row>
    <row r="52" spans="2:11">
      <c r="B52">
        <v>146</v>
      </c>
      <c r="C52">
        <v>49</v>
      </c>
      <c r="D52">
        <v>1</v>
      </c>
      <c r="E52">
        <v>0</v>
      </c>
      <c r="F52">
        <v>0</v>
      </c>
      <c r="G52">
        <v>3</v>
      </c>
      <c r="H52">
        <f>------32</f>
        <v>32</v>
      </c>
      <c r="I52">
        <v>32</v>
      </c>
      <c r="J52" t="s">
        <v>80</v>
      </c>
      <c r="K52">
        <f>------2</f>
        <v>2</v>
      </c>
    </row>
    <row r="53" spans="2:11">
      <c r="B53">
        <v>149</v>
      </c>
      <c r="C53">
        <v>50</v>
      </c>
      <c r="D53">
        <v>1</v>
      </c>
      <c r="E53">
        <v>0</v>
      </c>
      <c r="F53">
        <v>0</v>
      </c>
      <c r="G53">
        <v>3</v>
      </c>
      <c r="H53">
        <f>------32</f>
        <v>32</v>
      </c>
      <c r="I53">
        <v>32</v>
      </c>
      <c r="J53" t="s">
        <v>80</v>
      </c>
      <c r="K53">
        <f>------2</f>
        <v>2</v>
      </c>
    </row>
    <row r="54" spans="2:11">
      <c r="B54">
        <v>152</v>
      </c>
      <c r="C54">
        <v>51</v>
      </c>
      <c r="D54">
        <v>1</v>
      </c>
      <c r="E54">
        <v>0</v>
      </c>
      <c r="F54">
        <v>0</v>
      </c>
      <c r="G54">
        <v>3</v>
      </c>
      <c r="H54">
        <f>------32</f>
        <v>32</v>
      </c>
      <c r="I54">
        <v>32</v>
      </c>
      <c r="J54" t="s">
        <v>80</v>
      </c>
      <c r="K54">
        <f>------2</f>
        <v>2</v>
      </c>
    </row>
    <row r="55" spans="2:11">
      <c r="B55">
        <v>155</v>
      </c>
      <c r="C55">
        <v>52</v>
      </c>
      <c r="D55">
        <v>0</v>
      </c>
      <c r="E55">
        <v>0</v>
      </c>
      <c r="F55">
        <v>20</v>
      </c>
      <c r="G55">
        <v>3</v>
      </c>
      <c r="H55">
        <f>------12</f>
        <v>12</v>
      </c>
      <c r="I55">
        <v>12</v>
      </c>
      <c r="J55" t="s">
        <v>80</v>
      </c>
      <c r="K55">
        <f>------3</f>
        <v>3</v>
      </c>
    </row>
    <row r="56" spans="2:11">
      <c r="B56">
        <v>158</v>
      </c>
      <c r="C56">
        <v>53</v>
      </c>
      <c r="D56">
        <v>0</v>
      </c>
      <c r="E56">
        <v>1</v>
      </c>
      <c r="F56">
        <v>0</v>
      </c>
      <c r="G56">
        <v>3</v>
      </c>
      <c r="H56">
        <f>------12</f>
        <v>12</v>
      </c>
      <c r="I56">
        <v>12</v>
      </c>
      <c r="J56" t="s">
        <v>80</v>
      </c>
      <c r="K56">
        <f>------3</f>
        <v>3</v>
      </c>
    </row>
    <row r="57" spans="2:11">
      <c r="B57">
        <v>161</v>
      </c>
      <c r="C57">
        <v>54</v>
      </c>
      <c r="D57">
        <v>0</v>
      </c>
      <c r="E57">
        <v>1</v>
      </c>
      <c r="F57">
        <v>0</v>
      </c>
      <c r="G57">
        <v>3</v>
      </c>
      <c r="H57">
        <f>------12</f>
        <v>12</v>
      </c>
      <c r="I57">
        <v>12</v>
      </c>
      <c r="J57" t="s">
        <v>80</v>
      </c>
      <c r="K57">
        <f>------3</f>
        <v>3</v>
      </c>
    </row>
    <row r="58" spans="2:11">
      <c r="B58">
        <v>164</v>
      </c>
      <c r="C58">
        <v>55</v>
      </c>
      <c r="D58">
        <v>0</v>
      </c>
      <c r="E58">
        <v>1</v>
      </c>
      <c r="F58">
        <v>0</v>
      </c>
      <c r="G58">
        <v>3</v>
      </c>
      <c r="H58">
        <f>------12</f>
        <v>12</v>
      </c>
      <c r="I58">
        <v>12</v>
      </c>
      <c r="J58" t="s">
        <v>80</v>
      </c>
      <c r="K58">
        <f>------3</f>
        <v>3</v>
      </c>
    </row>
    <row r="59" spans="2:11">
      <c r="B59">
        <v>167</v>
      </c>
      <c r="C59">
        <v>56</v>
      </c>
      <c r="D59">
        <v>1</v>
      </c>
      <c r="E59">
        <v>1</v>
      </c>
      <c r="F59">
        <v>20</v>
      </c>
      <c r="G59">
        <v>3</v>
      </c>
      <c r="H59">
        <f>------32</f>
        <v>32</v>
      </c>
      <c r="I59">
        <v>32</v>
      </c>
      <c r="J59" t="s">
        <v>80</v>
      </c>
      <c r="K59">
        <f>------2</f>
        <v>2</v>
      </c>
    </row>
    <row r="60" spans="2:11">
      <c r="B60">
        <v>170</v>
      </c>
      <c r="C60">
        <v>57</v>
      </c>
      <c r="D60">
        <v>1</v>
      </c>
      <c r="E60">
        <v>0</v>
      </c>
      <c r="F60">
        <v>0</v>
      </c>
      <c r="G60">
        <v>3</v>
      </c>
      <c r="H60">
        <f>------32</f>
        <v>32</v>
      </c>
      <c r="I60">
        <v>32</v>
      </c>
      <c r="J60" t="s">
        <v>80</v>
      </c>
      <c r="K60">
        <f>------2</f>
        <v>2</v>
      </c>
    </row>
    <row r="61" spans="2:11">
      <c r="B61">
        <v>173</v>
      </c>
      <c r="C61">
        <v>58</v>
      </c>
      <c r="D61">
        <v>1</v>
      </c>
      <c r="E61">
        <v>0</v>
      </c>
      <c r="F61">
        <v>0</v>
      </c>
      <c r="G61">
        <v>3</v>
      </c>
      <c r="H61">
        <f>------32</f>
        <v>32</v>
      </c>
      <c r="I61">
        <v>32</v>
      </c>
      <c r="J61" t="s">
        <v>80</v>
      </c>
      <c r="K61">
        <f>------2</f>
        <v>2</v>
      </c>
    </row>
    <row r="62" spans="2:11">
      <c r="B62">
        <v>176</v>
      </c>
      <c r="C62">
        <v>59</v>
      </c>
      <c r="D62">
        <v>1</v>
      </c>
      <c r="E62">
        <v>0</v>
      </c>
      <c r="F62">
        <v>0</v>
      </c>
      <c r="G62">
        <v>3</v>
      </c>
      <c r="H62">
        <f>------32</f>
        <v>32</v>
      </c>
      <c r="I62">
        <v>32</v>
      </c>
      <c r="J62" t="s">
        <v>80</v>
      </c>
      <c r="K62">
        <f>------2</f>
        <v>2</v>
      </c>
    </row>
    <row r="63" spans="2:11">
      <c r="B63">
        <v>179</v>
      </c>
      <c r="C63">
        <v>60</v>
      </c>
      <c r="D63">
        <v>0</v>
      </c>
      <c r="E63">
        <v>0</v>
      </c>
      <c r="F63">
        <v>20</v>
      </c>
      <c r="G63">
        <v>3</v>
      </c>
      <c r="H63">
        <f>------12</f>
        <v>12</v>
      </c>
      <c r="I63">
        <v>12</v>
      </c>
      <c r="J63" t="s">
        <v>80</v>
      </c>
      <c r="K63">
        <f>------3</f>
        <v>3</v>
      </c>
    </row>
    <row r="64" spans="2:11">
      <c r="B64">
        <v>182</v>
      </c>
      <c r="C64">
        <v>61</v>
      </c>
      <c r="D64">
        <v>0</v>
      </c>
      <c r="E64">
        <v>1</v>
      </c>
      <c r="F64">
        <v>0</v>
      </c>
      <c r="G64">
        <v>3</v>
      </c>
      <c r="H64">
        <f>------12</f>
        <v>12</v>
      </c>
      <c r="I64">
        <v>12</v>
      </c>
      <c r="J64" t="s">
        <v>80</v>
      </c>
      <c r="K64">
        <f>------3</f>
        <v>3</v>
      </c>
    </row>
    <row r="65" spans="2:11">
      <c r="B65">
        <v>185</v>
      </c>
      <c r="C65">
        <v>62</v>
      </c>
      <c r="D65">
        <v>0</v>
      </c>
      <c r="E65">
        <v>1</v>
      </c>
      <c r="F65">
        <v>0</v>
      </c>
      <c r="G65">
        <v>3</v>
      </c>
      <c r="H65">
        <f>------12</f>
        <v>12</v>
      </c>
      <c r="I65">
        <v>12</v>
      </c>
      <c r="J65" t="s">
        <v>80</v>
      </c>
      <c r="K65">
        <f>------3</f>
        <v>3</v>
      </c>
    </row>
    <row r="66" spans="2:11">
      <c r="B66">
        <v>188</v>
      </c>
      <c r="C66">
        <v>63</v>
      </c>
      <c r="D66">
        <v>0</v>
      </c>
      <c r="E66">
        <v>1</v>
      </c>
      <c r="F66">
        <v>0</v>
      </c>
      <c r="G66">
        <v>3</v>
      </c>
      <c r="H66">
        <f>------12</f>
        <v>12</v>
      </c>
      <c r="I66">
        <v>12</v>
      </c>
      <c r="J66" t="s">
        <v>80</v>
      </c>
      <c r="K66">
        <f>------3</f>
        <v>3</v>
      </c>
    </row>
    <row r="67" spans="2:11">
      <c r="B67">
        <v>191</v>
      </c>
      <c r="C67">
        <v>64</v>
      </c>
      <c r="D67">
        <v>1</v>
      </c>
      <c r="E67">
        <v>1</v>
      </c>
      <c r="F67">
        <v>20</v>
      </c>
      <c r="G67">
        <v>3</v>
      </c>
      <c r="H67">
        <f>------32</f>
        <v>32</v>
      </c>
      <c r="I67">
        <v>32</v>
      </c>
      <c r="J67" t="s">
        <v>80</v>
      </c>
      <c r="K67">
        <f>------2</f>
        <v>2</v>
      </c>
    </row>
    <row r="68" spans="2:11">
      <c r="B68">
        <v>194</v>
      </c>
      <c r="C68">
        <v>65</v>
      </c>
      <c r="D68">
        <v>1</v>
      </c>
      <c r="E68">
        <v>0</v>
      </c>
      <c r="F68">
        <v>0</v>
      </c>
      <c r="G68">
        <v>3</v>
      </c>
      <c r="H68">
        <f>------32</f>
        <v>32</v>
      </c>
      <c r="I68">
        <v>32</v>
      </c>
      <c r="J68" t="s">
        <v>80</v>
      </c>
      <c r="K68">
        <f>------2</f>
        <v>2</v>
      </c>
    </row>
    <row r="69" spans="2:11">
      <c r="B69">
        <v>197</v>
      </c>
      <c r="C69">
        <v>66</v>
      </c>
      <c r="D69">
        <v>1</v>
      </c>
      <c r="E69">
        <v>0</v>
      </c>
      <c r="F69">
        <v>0</v>
      </c>
      <c r="G69">
        <v>3</v>
      </c>
      <c r="H69">
        <f>------32</f>
        <v>32</v>
      </c>
      <c r="I69">
        <v>32</v>
      </c>
      <c r="J69" t="s">
        <v>80</v>
      </c>
      <c r="K69">
        <f>------2</f>
        <v>2</v>
      </c>
    </row>
    <row r="70" spans="2:11">
      <c r="B70">
        <v>200</v>
      </c>
      <c r="C70">
        <v>67</v>
      </c>
      <c r="D70">
        <v>1</v>
      </c>
      <c r="E70">
        <v>0</v>
      </c>
      <c r="F70">
        <v>0</v>
      </c>
      <c r="G70">
        <v>3</v>
      </c>
      <c r="H70">
        <f>------32</f>
        <v>32</v>
      </c>
      <c r="I70">
        <v>32</v>
      </c>
      <c r="J70" t="s">
        <v>80</v>
      </c>
      <c r="K70">
        <f>------2</f>
        <v>2</v>
      </c>
    </row>
    <row r="71" spans="2:11">
      <c r="B71">
        <v>203</v>
      </c>
      <c r="C71">
        <v>68</v>
      </c>
      <c r="D71">
        <v>0</v>
      </c>
      <c r="E71">
        <v>0</v>
      </c>
      <c r="F71">
        <v>20</v>
      </c>
      <c r="G71">
        <v>3</v>
      </c>
      <c r="H71">
        <f>------12</f>
        <v>12</v>
      </c>
      <c r="I71">
        <v>12</v>
      </c>
      <c r="J71" t="s">
        <v>80</v>
      </c>
      <c r="K71">
        <f>------3</f>
        <v>3</v>
      </c>
    </row>
    <row r="72" spans="2:11">
      <c r="B72">
        <v>206</v>
      </c>
      <c r="C72">
        <v>69</v>
      </c>
      <c r="D72">
        <v>0</v>
      </c>
      <c r="E72">
        <v>1</v>
      </c>
      <c r="F72">
        <v>0</v>
      </c>
      <c r="G72">
        <v>3</v>
      </c>
      <c r="H72">
        <f>------12</f>
        <v>12</v>
      </c>
      <c r="I72">
        <v>12</v>
      </c>
      <c r="J72" t="s">
        <v>80</v>
      </c>
      <c r="K72">
        <f>------3</f>
        <v>3</v>
      </c>
    </row>
    <row r="73" spans="2:11">
      <c r="B73">
        <v>209</v>
      </c>
      <c r="C73">
        <v>70</v>
      </c>
      <c r="D73">
        <v>0</v>
      </c>
      <c r="E73">
        <v>1</v>
      </c>
      <c r="F73">
        <v>0</v>
      </c>
      <c r="G73">
        <v>3</v>
      </c>
      <c r="H73">
        <f>------12</f>
        <v>12</v>
      </c>
      <c r="I73">
        <v>12</v>
      </c>
      <c r="J73" t="s">
        <v>80</v>
      </c>
      <c r="K73">
        <f>------3</f>
        <v>3</v>
      </c>
    </row>
    <row r="74" spans="2:11">
      <c r="B74">
        <v>212</v>
      </c>
      <c r="C74">
        <v>71</v>
      </c>
      <c r="D74">
        <v>0</v>
      </c>
      <c r="E74">
        <v>1</v>
      </c>
      <c r="F74">
        <v>0</v>
      </c>
      <c r="G74">
        <v>3</v>
      </c>
      <c r="H74">
        <f>------12</f>
        <v>12</v>
      </c>
      <c r="I74">
        <v>12</v>
      </c>
      <c r="J74" t="s">
        <v>80</v>
      </c>
      <c r="K74">
        <f>------3</f>
        <v>3</v>
      </c>
    </row>
    <row r="75" spans="2:11">
      <c r="B75">
        <v>215</v>
      </c>
      <c r="C75">
        <v>72</v>
      </c>
      <c r="D75">
        <v>1</v>
      </c>
      <c r="E75">
        <v>1</v>
      </c>
      <c r="F75">
        <v>20</v>
      </c>
      <c r="G75">
        <v>3</v>
      </c>
      <c r="H75">
        <f>------32</f>
        <v>32</v>
      </c>
      <c r="I75">
        <v>32</v>
      </c>
      <c r="J75" t="s">
        <v>80</v>
      </c>
      <c r="K75">
        <f>------2</f>
        <v>2</v>
      </c>
    </row>
    <row r="76" spans="2:11">
      <c r="B76">
        <v>218</v>
      </c>
      <c r="C76">
        <v>73</v>
      </c>
      <c r="D76">
        <v>1</v>
      </c>
      <c r="E76">
        <v>0</v>
      </c>
      <c r="F76">
        <v>0</v>
      </c>
      <c r="G76">
        <v>3</v>
      </c>
      <c r="H76">
        <f>------32</f>
        <v>32</v>
      </c>
      <c r="I76">
        <v>32</v>
      </c>
      <c r="J76" t="s">
        <v>80</v>
      </c>
      <c r="K76">
        <f>------2</f>
        <v>2</v>
      </c>
    </row>
    <row r="77" spans="2:11">
      <c r="B77">
        <v>221</v>
      </c>
      <c r="C77">
        <v>74</v>
      </c>
      <c r="D77">
        <v>1</v>
      </c>
      <c r="E77">
        <v>0</v>
      </c>
      <c r="F77">
        <v>0</v>
      </c>
      <c r="G77">
        <v>3</v>
      </c>
      <c r="H77">
        <f>------32</f>
        <v>32</v>
      </c>
      <c r="I77">
        <v>32</v>
      </c>
      <c r="J77" t="s">
        <v>80</v>
      </c>
      <c r="K77">
        <f>------2</f>
        <v>2</v>
      </c>
    </row>
    <row r="78" spans="2:11">
      <c r="B78">
        <v>224</v>
      </c>
      <c r="C78">
        <v>75</v>
      </c>
      <c r="D78">
        <v>1</v>
      </c>
      <c r="E78">
        <v>0</v>
      </c>
      <c r="F78">
        <v>0</v>
      </c>
      <c r="G78">
        <v>3</v>
      </c>
      <c r="H78">
        <f>------32</f>
        <v>32</v>
      </c>
      <c r="I78">
        <v>32</v>
      </c>
      <c r="J78" t="s">
        <v>80</v>
      </c>
      <c r="K78">
        <f>------2</f>
        <v>2</v>
      </c>
    </row>
    <row r="79" spans="2:11">
      <c r="B79">
        <v>227</v>
      </c>
      <c r="C79">
        <v>76</v>
      </c>
      <c r="D79">
        <v>0</v>
      </c>
      <c r="E79">
        <v>0</v>
      </c>
      <c r="F79">
        <v>20</v>
      </c>
      <c r="G79">
        <v>3</v>
      </c>
      <c r="H79">
        <f>------12</f>
        <v>12</v>
      </c>
      <c r="I79">
        <v>12</v>
      </c>
      <c r="J79" t="s">
        <v>80</v>
      </c>
      <c r="K79">
        <f>------3</f>
        <v>3</v>
      </c>
    </row>
    <row r="80" spans="2:11">
      <c r="B80">
        <v>230</v>
      </c>
      <c r="C80">
        <v>77</v>
      </c>
      <c r="D80">
        <v>0</v>
      </c>
      <c r="E80">
        <v>1</v>
      </c>
      <c r="F80">
        <v>0</v>
      </c>
      <c r="G80">
        <v>3</v>
      </c>
      <c r="H80">
        <f>------12</f>
        <v>12</v>
      </c>
      <c r="I80">
        <v>12</v>
      </c>
      <c r="J80" t="s">
        <v>80</v>
      </c>
      <c r="K80">
        <f>------3</f>
        <v>3</v>
      </c>
    </row>
    <row r="81" spans="2:11">
      <c r="B81">
        <v>233</v>
      </c>
      <c r="C81">
        <v>78</v>
      </c>
      <c r="D81">
        <v>0</v>
      </c>
      <c r="E81">
        <v>1</v>
      </c>
      <c r="F81">
        <v>0</v>
      </c>
      <c r="G81">
        <v>3</v>
      </c>
      <c r="H81">
        <f>------12</f>
        <v>12</v>
      </c>
      <c r="I81">
        <v>12</v>
      </c>
      <c r="J81" t="s">
        <v>80</v>
      </c>
      <c r="K81">
        <f>------3</f>
        <v>3</v>
      </c>
    </row>
    <row r="82" spans="2:11">
      <c r="B82">
        <v>236</v>
      </c>
      <c r="C82">
        <v>79</v>
      </c>
      <c r="D82">
        <v>0</v>
      </c>
      <c r="E82">
        <v>1</v>
      </c>
      <c r="F82">
        <v>0</v>
      </c>
      <c r="G82">
        <v>3</v>
      </c>
      <c r="H82">
        <f>------12</f>
        <v>12</v>
      </c>
      <c r="I82">
        <v>12</v>
      </c>
      <c r="J82" t="s">
        <v>80</v>
      </c>
      <c r="K82">
        <f>------3</f>
        <v>3</v>
      </c>
    </row>
    <row r="83" spans="2:11">
      <c r="B83">
        <v>239</v>
      </c>
      <c r="C83">
        <v>80</v>
      </c>
      <c r="D83">
        <v>1</v>
      </c>
      <c r="E83">
        <v>1</v>
      </c>
      <c r="F83">
        <v>20</v>
      </c>
      <c r="G83">
        <v>3</v>
      </c>
      <c r="H83">
        <f>------32</f>
        <v>32</v>
      </c>
      <c r="I83">
        <v>32</v>
      </c>
      <c r="J83" t="s">
        <v>80</v>
      </c>
      <c r="K83">
        <f>------2</f>
        <v>2</v>
      </c>
    </row>
    <row r="84" spans="2:11">
      <c r="B84">
        <v>242</v>
      </c>
      <c r="C84">
        <v>81</v>
      </c>
      <c r="D84">
        <v>1</v>
      </c>
      <c r="E84">
        <v>0</v>
      </c>
      <c r="F84">
        <v>0</v>
      </c>
      <c r="G84">
        <v>3</v>
      </c>
      <c r="H84">
        <f>------32</f>
        <v>32</v>
      </c>
      <c r="I84">
        <v>32</v>
      </c>
      <c r="J84" t="s">
        <v>80</v>
      </c>
      <c r="K84">
        <f>------2</f>
        <v>2</v>
      </c>
    </row>
    <row r="85" spans="2:11">
      <c r="B85">
        <v>245</v>
      </c>
      <c r="C85">
        <v>82</v>
      </c>
      <c r="D85">
        <v>1</v>
      </c>
      <c r="E85">
        <v>0</v>
      </c>
      <c r="F85">
        <v>0</v>
      </c>
      <c r="G85">
        <v>3</v>
      </c>
      <c r="H85">
        <f>------32</f>
        <v>32</v>
      </c>
      <c r="I85">
        <v>32</v>
      </c>
      <c r="J85" t="s">
        <v>80</v>
      </c>
      <c r="K85">
        <f>------2</f>
        <v>2</v>
      </c>
    </row>
    <row r="86" spans="2:11">
      <c r="B86">
        <v>248</v>
      </c>
      <c r="C86">
        <v>83</v>
      </c>
      <c r="D86">
        <v>1</v>
      </c>
      <c r="E86">
        <v>0</v>
      </c>
      <c r="F86">
        <v>0</v>
      </c>
      <c r="G86">
        <v>3</v>
      </c>
      <c r="H86">
        <f>------32</f>
        <v>32</v>
      </c>
      <c r="I86">
        <v>32</v>
      </c>
      <c r="J86" t="s">
        <v>80</v>
      </c>
      <c r="K86">
        <f>------2</f>
        <v>2</v>
      </c>
    </row>
    <row r="87" spans="2:11">
      <c r="B87">
        <v>251</v>
      </c>
      <c r="C87">
        <v>84</v>
      </c>
      <c r="D87">
        <v>0</v>
      </c>
      <c r="E87">
        <v>0</v>
      </c>
      <c r="F87">
        <v>20</v>
      </c>
      <c r="G87">
        <v>3</v>
      </c>
      <c r="H87">
        <f>------12</f>
        <v>12</v>
      </c>
      <c r="I87">
        <v>12</v>
      </c>
      <c r="J87" t="s">
        <v>80</v>
      </c>
      <c r="K87">
        <f>------3</f>
        <v>3</v>
      </c>
    </row>
    <row r="88" spans="2:11">
      <c r="B88">
        <v>254</v>
      </c>
      <c r="C88">
        <v>85</v>
      </c>
      <c r="D88">
        <v>0</v>
      </c>
      <c r="E88">
        <v>1</v>
      </c>
      <c r="F88">
        <v>0</v>
      </c>
      <c r="G88">
        <v>3</v>
      </c>
      <c r="H88">
        <f>------12</f>
        <v>12</v>
      </c>
      <c r="I88">
        <v>12</v>
      </c>
      <c r="J88" t="s">
        <v>80</v>
      </c>
      <c r="K88">
        <f>------3</f>
        <v>3</v>
      </c>
    </row>
    <row r="89" spans="2:11">
      <c r="B89">
        <v>257</v>
      </c>
      <c r="C89">
        <v>86</v>
      </c>
      <c r="D89">
        <v>0</v>
      </c>
      <c r="E89">
        <v>1</v>
      </c>
      <c r="F89">
        <v>0</v>
      </c>
      <c r="G89">
        <v>3</v>
      </c>
      <c r="H89">
        <f>------12</f>
        <v>12</v>
      </c>
      <c r="I89">
        <v>12</v>
      </c>
      <c r="J89" t="s">
        <v>80</v>
      </c>
      <c r="K89">
        <f>------3</f>
        <v>3</v>
      </c>
    </row>
    <row r="90" spans="2:11">
      <c r="B90">
        <v>260</v>
      </c>
      <c r="C90">
        <v>87</v>
      </c>
      <c r="D90">
        <v>0</v>
      </c>
      <c r="E90">
        <v>1</v>
      </c>
      <c r="F90">
        <v>0</v>
      </c>
      <c r="G90">
        <v>3</v>
      </c>
      <c r="H90">
        <f>------12</f>
        <v>12</v>
      </c>
      <c r="I90">
        <v>12</v>
      </c>
      <c r="J90" t="s">
        <v>80</v>
      </c>
      <c r="K90">
        <f>------3</f>
        <v>3</v>
      </c>
    </row>
    <row r="91" spans="2:11">
      <c r="B91">
        <v>263</v>
      </c>
      <c r="C91">
        <v>88</v>
      </c>
      <c r="D91">
        <v>1</v>
      </c>
      <c r="E91">
        <v>1</v>
      </c>
      <c r="F91">
        <v>20</v>
      </c>
      <c r="G91">
        <v>3</v>
      </c>
      <c r="H91">
        <f>------32</f>
        <v>32</v>
      </c>
      <c r="I91">
        <v>32</v>
      </c>
      <c r="J91" t="s">
        <v>80</v>
      </c>
      <c r="K91">
        <f>------2</f>
        <v>2</v>
      </c>
    </row>
    <row r="92" spans="2:11">
      <c r="B92">
        <v>266</v>
      </c>
      <c r="C92">
        <v>89</v>
      </c>
      <c r="D92">
        <v>1</v>
      </c>
      <c r="E92">
        <v>0</v>
      </c>
      <c r="F92">
        <v>0</v>
      </c>
      <c r="G92">
        <v>3</v>
      </c>
      <c r="H92">
        <f>------32</f>
        <v>32</v>
      </c>
      <c r="I92">
        <v>32</v>
      </c>
      <c r="J92" t="s">
        <v>80</v>
      </c>
      <c r="K92">
        <f>------2</f>
        <v>2</v>
      </c>
    </row>
    <row r="93" spans="2:11">
      <c r="B93">
        <v>269</v>
      </c>
      <c r="C93">
        <v>90</v>
      </c>
      <c r="D93">
        <v>1</v>
      </c>
      <c r="E93">
        <v>0</v>
      </c>
      <c r="F93">
        <v>0</v>
      </c>
      <c r="G93">
        <v>3</v>
      </c>
      <c r="H93">
        <f>------32</f>
        <v>32</v>
      </c>
      <c r="I93">
        <v>32</v>
      </c>
      <c r="J93" t="s">
        <v>80</v>
      </c>
      <c r="K93">
        <f>------2</f>
        <v>2</v>
      </c>
    </row>
    <row r="94" spans="2:11">
      <c r="B94">
        <v>272</v>
      </c>
      <c r="C94">
        <v>91</v>
      </c>
      <c r="D94">
        <v>1</v>
      </c>
      <c r="E94">
        <v>0</v>
      </c>
      <c r="F94">
        <v>0</v>
      </c>
      <c r="G94">
        <v>3</v>
      </c>
      <c r="H94">
        <f>------32</f>
        <v>32</v>
      </c>
      <c r="I94">
        <v>32</v>
      </c>
      <c r="J94" t="s">
        <v>80</v>
      </c>
      <c r="K94">
        <f>------2</f>
        <v>2</v>
      </c>
    </row>
    <row r="95" spans="2:11">
      <c r="B95">
        <v>275</v>
      </c>
      <c r="C95">
        <v>92</v>
      </c>
      <c r="D95">
        <v>0</v>
      </c>
      <c r="E95">
        <v>0</v>
      </c>
      <c r="F95">
        <v>20</v>
      </c>
      <c r="G95">
        <v>3</v>
      </c>
      <c r="H95">
        <f>------12</f>
        <v>12</v>
      </c>
      <c r="I95">
        <v>12</v>
      </c>
      <c r="J95" t="s">
        <v>80</v>
      </c>
      <c r="K95">
        <f>------3</f>
        <v>3</v>
      </c>
    </row>
    <row r="96" spans="2:11">
      <c r="B96">
        <v>278</v>
      </c>
      <c r="C96">
        <v>93</v>
      </c>
      <c r="D96">
        <v>0</v>
      </c>
      <c r="E96">
        <v>1</v>
      </c>
      <c r="F96">
        <v>0</v>
      </c>
      <c r="G96">
        <v>3</v>
      </c>
      <c r="H96">
        <f>------12</f>
        <v>12</v>
      </c>
      <c r="I96">
        <v>12</v>
      </c>
      <c r="J96" t="s">
        <v>80</v>
      </c>
      <c r="K96">
        <f>------3</f>
        <v>3</v>
      </c>
    </row>
    <row r="97" spans="2:11">
      <c r="B97">
        <v>281</v>
      </c>
      <c r="C97">
        <v>94</v>
      </c>
      <c r="D97">
        <v>0</v>
      </c>
      <c r="E97">
        <v>1</v>
      </c>
      <c r="F97">
        <v>0</v>
      </c>
      <c r="G97">
        <v>3</v>
      </c>
      <c r="H97">
        <f>------12</f>
        <v>12</v>
      </c>
      <c r="I97">
        <v>12</v>
      </c>
      <c r="J97" t="s">
        <v>80</v>
      </c>
      <c r="K97">
        <f>------3</f>
        <v>3</v>
      </c>
    </row>
    <row r="98" spans="2:11">
      <c r="B98">
        <v>284</v>
      </c>
      <c r="C98">
        <v>95</v>
      </c>
      <c r="D98">
        <v>0</v>
      </c>
      <c r="E98">
        <v>1</v>
      </c>
      <c r="F98">
        <v>0</v>
      </c>
      <c r="G98">
        <v>3</v>
      </c>
      <c r="H98">
        <f>------12</f>
        <v>12</v>
      </c>
      <c r="I98">
        <v>12</v>
      </c>
      <c r="J98" t="s">
        <v>80</v>
      </c>
      <c r="K98">
        <f>------3</f>
        <v>3</v>
      </c>
    </row>
    <row r="99" spans="2:11">
      <c r="B99">
        <v>287</v>
      </c>
      <c r="C99">
        <v>96</v>
      </c>
      <c r="D99">
        <v>1</v>
      </c>
      <c r="E99">
        <v>1</v>
      </c>
      <c r="F99">
        <v>20</v>
      </c>
      <c r="G99">
        <v>3</v>
      </c>
      <c r="H99">
        <f>------32</f>
        <v>32</v>
      </c>
      <c r="I99">
        <v>32</v>
      </c>
      <c r="J99" t="s">
        <v>80</v>
      </c>
      <c r="K99">
        <f>------2</f>
        <v>2</v>
      </c>
    </row>
    <row r="100" spans="2:11">
      <c r="B100">
        <v>290</v>
      </c>
      <c r="C100">
        <v>97</v>
      </c>
      <c r="D100">
        <v>1</v>
      </c>
      <c r="E100">
        <v>0</v>
      </c>
      <c r="F100">
        <v>0</v>
      </c>
      <c r="G100">
        <v>3</v>
      </c>
      <c r="H100">
        <f>------32</f>
        <v>32</v>
      </c>
      <c r="I100">
        <v>32</v>
      </c>
      <c r="J100" t="s">
        <v>80</v>
      </c>
      <c r="K100">
        <f>------2</f>
        <v>2</v>
      </c>
    </row>
    <row r="101" spans="2:11">
      <c r="B101">
        <v>293</v>
      </c>
      <c r="C101">
        <v>98</v>
      </c>
      <c r="D101">
        <v>1</v>
      </c>
      <c r="E101">
        <v>0</v>
      </c>
      <c r="F101">
        <v>0</v>
      </c>
      <c r="G101">
        <v>3</v>
      </c>
      <c r="H101">
        <f>------32</f>
        <v>32</v>
      </c>
      <c r="I101">
        <v>32</v>
      </c>
      <c r="J101" t="s">
        <v>80</v>
      </c>
      <c r="K101">
        <f>------2</f>
        <v>2</v>
      </c>
    </row>
    <row r="102" spans="2:11">
      <c r="B102">
        <v>296</v>
      </c>
      <c r="C102">
        <v>99</v>
      </c>
      <c r="D102">
        <v>1</v>
      </c>
      <c r="E102">
        <v>0</v>
      </c>
      <c r="F102">
        <v>0</v>
      </c>
      <c r="G102">
        <v>3</v>
      </c>
      <c r="H102">
        <f>------32</f>
        <v>32</v>
      </c>
      <c r="I102">
        <v>32</v>
      </c>
      <c r="J102" t="s">
        <v>80</v>
      </c>
      <c r="K102">
        <f>------2</f>
        <v>2</v>
      </c>
    </row>
    <row r="103" spans="2:11">
      <c r="B103">
        <v>299</v>
      </c>
      <c r="C103">
        <v>100</v>
      </c>
      <c r="D103">
        <v>0</v>
      </c>
      <c r="E103">
        <v>0</v>
      </c>
      <c r="F103">
        <v>20</v>
      </c>
      <c r="G103">
        <v>3</v>
      </c>
      <c r="H103">
        <f>------12</f>
        <v>12</v>
      </c>
      <c r="I103">
        <v>12</v>
      </c>
      <c r="J103" t="s">
        <v>80</v>
      </c>
      <c r="K103">
        <f>------3</f>
        <v>3</v>
      </c>
    </row>
    <row r="104" spans="2:11">
      <c r="B104">
        <v>302</v>
      </c>
      <c r="C104">
        <v>101</v>
      </c>
      <c r="D104">
        <v>0</v>
      </c>
      <c r="E104">
        <v>1</v>
      </c>
      <c r="F104">
        <v>0</v>
      </c>
      <c r="G104">
        <v>3</v>
      </c>
      <c r="H104">
        <f>------12</f>
        <v>12</v>
      </c>
      <c r="I104">
        <v>12</v>
      </c>
      <c r="J104" t="s">
        <v>80</v>
      </c>
      <c r="K104">
        <f>------3</f>
        <v>3</v>
      </c>
    </row>
    <row r="105" spans="2:11">
      <c r="B105">
        <v>305</v>
      </c>
      <c r="C105">
        <v>102</v>
      </c>
      <c r="D105">
        <v>0</v>
      </c>
      <c r="E105">
        <v>1</v>
      </c>
      <c r="F105">
        <v>0</v>
      </c>
      <c r="G105">
        <v>3</v>
      </c>
      <c r="H105">
        <f>------12</f>
        <v>12</v>
      </c>
      <c r="I105">
        <v>12</v>
      </c>
      <c r="J105" t="s">
        <v>80</v>
      </c>
      <c r="K105">
        <f>------3</f>
        <v>3</v>
      </c>
    </row>
    <row r="106" spans="2:11">
      <c r="B106">
        <v>308</v>
      </c>
      <c r="C106">
        <v>103</v>
      </c>
      <c r="D106">
        <v>0</v>
      </c>
      <c r="E106">
        <v>1</v>
      </c>
      <c r="F106">
        <v>0</v>
      </c>
      <c r="G106">
        <v>3</v>
      </c>
      <c r="H106">
        <f>------12</f>
        <v>12</v>
      </c>
      <c r="I106">
        <v>12</v>
      </c>
      <c r="J106" t="s">
        <v>80</v>
      </c>
      <c r="K106">
        <f>------3</f>
        <v>3</v>
      </c>
    </row>
    <row r="107" spans="2:11">
      <c r="B107">
        <v>311</v>
      </c>
      <c r="C107">
        <v>104</v>
      </c>
      <c r="D107">
        <v>1</v>
      </c>
      <c r="E107">
        <v>1</v>
      </c>
      <c r="F107">
        <v>20</v>
      </c>
      <c r="G107">
        <v>3</v>
      </c>
      <c r="H107">
        <f>------32</f>
        <v>32</v>
      </c>
      <c r="I107">
        <v>32</v>
      </c>
      <c r="J107" t="s">
        <v>80</v>
      </c>
      <c r="K107">
        <f>------2</f>
        <v>2</v>
      </c>
    </row>
    <row r="108" spans="2:11">
      <c r="B108">
        <v>314</v>
      </c>
      <c r="C108">
        <v>105</v>
      </c>
      <c r="D108">
        <v>1</v>
      </c>
      <c r="E108">
        <v>0</v>
      </c>
      <c r="F108">
        <v>0</v>
      </c>
      <c r="G108">
        <v>3</v>
      </c>
      <c r="H108">
        <f>------32</f>
        <v>32</v>
      </c>
      <c r="I108">
        <v>32</v>
      </c>
      <c r="J108" t="s">
        <v>80</v>
      </c>
      <c r="K108">
        <f>------2</f>
        <v>2</v>
      </c>
    </row>
    <row r="109" spans="2:11">
      <c r="B109">
        <v>317</v>
      </c>
      <c r="C109">
        <v>106</v>
      </c>
      <c r="D109">
        <v>1</v>
      </c>
      <c r="E109">
        <v>0</v>
      </c>
      <c r="F109">
        <v>0</v>
      </c>
      <c r="G109">
        <v>3</v>
      </c>
      <c r="H109">
        <f>------32</f>
        <v>32</v>
      </c>
      <c r="I109">
        <v>32</v>
      </c>
      <c r="J109" t="s">
        <v>80</v>
      </c>
      <c r="K109">
        <f>------2</f>
        <v>2</v>
      </c>
    </row>
    <row r="110" spans="2:11">
      <c r="B110">
        <v>320</v>
      </c>
      <c r="C110">
        <v>107</v>
      </c>
      <c r="D110">
        <v>1</v>
      </c>
      <c r="E110">
        <v>0</v>
      </c>
      <c r="F110">
        <v>0</v>
      </c>
      <c r="G110">
        <v>3</v>
      </c>
      <c r="H110">
        <f>------32</f>
        <v>32</v>
      </c>
      <c r="I110">
        <v>32</v>
      </c>
      <c r="J110" t="s">
        <v>80</v>
      </c>
      <c r="K110">
        <f>------2</f>
        <v>2</v>
      </c>
    </row>
    <row r="111" spans="2:11">
      <c r="B111">
        <v>323</v>
      </c>
      <c r="C111">
        <v>108</v>
      </c>
      <c r="D111">
        <v>0</v>
      </c>
      <c r="E111">
        <v>0</v>
      </c>
      <c r="F111">
        <v>20</v>
      </c>
      <c r="G111">
        <v>3</v>
      </c>
      <c r="H111">
        <f>------12</f>
        <v>12</v>
      </c>
      <c r="I111">
        <v>12</v>
      </c>
      <c r="J111" t="s">
        <v>80</v>
      </c>
      <c r="K111">
        <f>------3</f>
        <v>3</v>
      </c>
    </row>
    <row r="112" spans="2:11">
      <c r="B112">
        <v>326</v>
      </c>
      <c r="C112">
        <v>109</v>
      </c>
      <c r="D112">
        <v>0</v>
      </c>
      <c r="E112">
        <v>1</v>
      </c>
      <c r="F112">
        <v>0</v>
      </c>
      <c r="G112">
        <v>3</v>
      </c>
      <c r="H112">
        <f>------12</f>
        <v>12</v>
      </c>
      <c r="I112">
        <v>12</v>
      </c>
      <c r="J112" t="s">
        <v>80</v>
      </c>
      <c r="K112">
        <f>------3</f>
        <v>3</v>
      </c>
    </row>
    <row r="113" spans="2:11">
      <c r="B113">
        <v>329</v>
      </c>
      <c r="C113">
        <v>110</v>
      </c>
      <c r="D113">
        <v>0</v>
      </c>
      <c r="E113">
        <v>1</v>
      </c>
      <c r="F113">
        <v>0</v>
      </c>
      <c r="G113">
        <v>3</v>
      </c>
      <c r="H113">
        <f>------12</f>
        <v>12</v>
      </c>
      <c r="I113">
        <v>12</v>
      </c>
      <c r="J113" t="s">
        <v>80</v>
      </c>
      <c r="K113">
        <f>------3</f>
        <v>3</v>
      </c>
    </row>
    <row r="114" spans="2:11">
      <c r="B114">
        <v>332</v>
      </c>
      <c r="C114">
        <v>111</v>
      </c>
      <c r="D114">
        <v>0</v>
      </c>
      <c r="E114">
        <v>1</v>
      </c>
      <c r="F114">
        <v>0</v>
      </c>
      <c r="G114">
        <v>3</v>
      </c>
      <c r="H114">
        <f>------12</f>
        <v>12</v>
      </c>
      <c r="I114">
        <v>12</v>
      </c>
      <c r="J114" t="s">
        <v>80</v>
      </c>
      <c r="K114">
        <f>------3</f>
        <v>3</v>
      </c>
    </row>
    <row r="115" spans="2:11">
      <c r="B115">
        <v>335</v>
      </c>
      <c r="C115">
        <v>112</v>
      </c>
      <c r="D115">
        <v>1</v>
      </c>
      <c r="E115">
        <v>1</v>
      </c>
      <c r="F115">
        <v>20</v>
      </c>
      <c r="G115">
        <v>3</v>
      </c>
      <c r="H115">
        <f>------32</f>
        <v>32</v>
      </c>
      <c r="I115">
        <v>32</v>
      </c>
      <c r="J115" t="s">
        <v>80</v>
      </c>
      <c r="K115">
        <f>------2</f>
        <v>2</v>
      </c>
    </row>
    <row r="116" spans="2:11">
      <c r="B116">
        <v>338</v>
      </c>
      <c r="C116">
        <v>113</v>
      </c>
      <c r="D116">
        <v>1</v>
      </c>
      <c r="E116">
        <v>0</v>
      </c>
      <c r="F116">
        <v>0</v>
      </c>
      <c r="G116">
        <v>3</v>
      </c>
      <c r="H116">
        <f>------32</f>
        <v>32</v>
      </c>
      <c r="I116">
        <v>32</v>
      </c>
      <c r="J116" t="s">
        <v>80</v>
      </c>
      <c r="K116">
        <f>------2</f>
        <v>2</v>
      </c>
    </row>
    <row r="117" spans="2:11">
      <c r="B117">
        <v>341</v>
      </c>
      <c r="C117">
        <v>114</v>
      </c>
      <c r="D117">
        <v>1</v>
      </c>
      <c r="E117">
        <v>0</v>
      </c>
      <c r="F117">
        <v>0</v>
      </c>
      <c r="G117">
        <v>3</v>
      </c>
      <c r="H117">
        <f>------32</f>
        <v>32</v>
      </c>
      <c r="I117">
        <v>32</v>
      </c>
      <c r="J117" t="s">
        <v>80</v>
      </c>
      <c r="K117">
        <f>------2</f>
        <v>2</v>
      </c>
    </row>
    <row r="118" spans="2:11">
      <c r="B118">
        <v>344</v>
      </c>
      <c r="C118">
        <v>115</v>
      </c>
      <c r="D118">
        <v>1</v>
      </c>
      <c r="E118">
        <v>0</v>
      </c>
      <c r="F118">
        <v>0</v>
      </c>
      <c r="G118">
        <v>3</v>
      </c>
      <c r="H118">
        <f>------32</f>
        <v>32</v>
      </c>
      <c r="I118">
        <v>32</v>
      </c>
      <c r="J118" t="s">
        <v>80</v>
      </c>
      <c r="K118">
        <f>------2</f>
        <v>2</v>
      </c>
    </row>
    <row r="119" spans="2:11">
      <c r="B119">
        <v>347</v>
      </c>
      <c r="C119">
        <v>116</v>
      </c>
      <c r="D119">
        <v>0</v>
      </c>
      <c r="E119">
        <v>0</v>
      </c>
      <c r="F119">
        <v>20</v>
      </c>
      <c r="G119">
        <v>3</v>
      </c>
      <c r="H119">
        <f>------12</f>
        <v>12</v>
      </c>
      <c r="I119">
        <v>12</v>
      </c>
      <c r="J119" t="s">
        <v>80</v>
      </c>
      <c r="K119">
        <f>------3</f>
        <v>3</v>
      </c>
    </row>
    <row r="120" spans="2:11">
      <c r="B120">
        <v>350</v>
      </c>
      <c r="C120">
        <v>117</v>
      </c>
      <c r="D120">
        <v>0</v>
      </c>
      <c r="E120">
        <v>1</v>
      </c>
      <c r="F120">
        <v>0</v>
      </c>
      <c r="G120">
        <v>3</v>
      </c>
      <c r="H120">
        <f>------12</f>
        <v>12</v>
      </c>
      <c r="I120">
        <v>12</v>
      </c>
      <c r="J120" t="s">
        <v>80</v>
      </c>
      <c r="K120">
        <f>------3</f>
        <v>3</v>
      </c>
    </row>
    <row r="121" spans="2:11">
      <c r="B121">
        <v>353</v>
      </c>
      <c r="C121">
        <v>118</v>
      </c>
      <c r="D121">
        <v>0</v>
      </c>
      <c r="E121">
        <v>1</v>
      </c>
      <c r="F121">
        <v>0</v>
      </c>
      <c r="G121">
        <v>3</v>
      </c>
      <c r="H121">
        <f>------12</f>
        <v>12</v>
      </c>
      <c r="I121">
        <v>12</v>
      </c>
      <c r="J121" t="s">
        <v>80</v>
      </c>
      <c r="K121">
        <f>------3</f>
        <v>3</v>
      </c>
    </row>
    <row r="122" spans="2:11">
      <c r="B122">
        <v>356</v>
      </c>
      <c r="C122">
        <v>119</v>
      </c>
      <c r="D122">
        <v>0</v>
      </c>
      <c r="E122">
        <v>1</v>
      </c>
      <c r="F122">
        <v>0</v>
      </c>
      <c r="G122">
        <v>3</v>
      </c>
      <c r="H122">
        <f>------12</f>
        <v>12</v>
      </c>
      <c r="I122">
        <v>12</v>
      </c>
      <c r="J122" t="s">
        <v>80</v>
      </c>
      <c r="K122">
        <f>------3</f>
        <v>3</v>
      </c>
    </row>
    <row r="123" spans="2:11">
      <c r="B123">
        <v>359</v>
      </c>
      <c r="C123">
        <v>120</v>
      </c>
      <c r="D123">
        <v>1</v>
      </c>
      <c r="E123">
        <v>1</v>
      </c>
      <c r="F123">
        <v>20</v>
      </c>
      <c r="G123">
        <v>3</v>
      </c>
      <c r="H123">
        <f>------32</f>
        <v>32</v>
      </c>
      <c r="I123">
        <v>32</v>
      </c>
      <c r="J123" t="s">
        <v>80</v>
      </c>
      <c r="K123">
        <f>------2</f>
        <v>2</v>
      </c>
    </row>
    <row r="124" spans="2:11">
      <c r="B124">
        <v>362</v>
      </c>
      <c r="C124">
        <v>121</v>
      </c>
      <c r="D124">
        <v>1</v>
      </c>
      <c r="E124">
        <v>0</v>
      </c>
      <c r="F124">
        <v>0</v>
      </c>
      <c r="G124">
        <v>3</v>
      </c>
      <c r="H124">
        <f>------32</f>
        <v>32</v>
      </c>
      <c r="I124">
        <v>32</v>
      </c>
      <c r="J124" t="s">
        <v>80</v>
      </c>
      <c r="K124">
        <f>------2</f>
        <v>2</v>
      </c>
    </row>
    <row r="125" spans="2:11">
      <c r="B125">
        <v>365</v>
      </c>
      <c r="C125">
        <v>122</v>
      </c>
      <c r="D125">
        <v>1</v>
      </c>
      <c r="E125">
        <v>0</v>
      </c>
      <c r="F125">
        <v>0</v>
      </c>
      <c r="G125">
        <v>3</v>
      </c>
      <c r="H125">
        <f>------32</f>
        <v>32</v>
      </c>
      <c r="I125">
        <v>32</v>
      </c>
      <c r="J125" t="s">
        <v>80</v>
      </c>
      <c r="K125">
        <f>------2</f>
        <v>2</v>
      </c>
    </row>
    <row r="126" spans="2:11">
      <c r="B126">
        <v>368</v>
      </c>
      <c r="C126">
        <v>123</v>
      </c>
      <c r="D126">
        <v>1</v>
      </c>
      <c r="E126">
        <v>0</v>
      </c>
      <c r="F126">
        <v>0</v>
      </c>
      <c r="G126">
        <v>3</v>
      </c>
      <c r="H126">
        <f>------32</f>
        <v>32</v>
      </c>
      <c r="I126">
        <v>32</v>
      </c>
      <c r="J126" t="s">
        <v>80</v>
      </c>
      <c r="K126">
        <f>------2</f>
        <v>2</v>
      </c>
    </row>
    <row r="127" spans="2:11">
      <c r="B127">
        <v>371</v>
      </c>
      <c r="C127">
        <v>124</v>
      </c>
      <c r="D127">
        <v>0</v>
      </c>
      <c r="E127">
        <v>0</v>
      </c>
      <c r="F127">
        <v>20</v>
      </c>
      <c r="G127">
        <v>3</v>
      </c>
      <c r="H127">
        <f>------12</f>
        <v>12</v>
      </c>
      <c r="I127">
        <v>12</v>
      </c>
      <c r="J127" t="s">
        <v>80</v>
      </c>
      <c r="K127">
        <f>------3</f>
        <v>3</v>
      </c>
    </row>
    <row r="128" spans="2:11">
      <c r="B128">
        <v>374</v>
      </c>
      <c r="C128">
        <v>125</v>
      </c>
      <c r="D128">
        <v>0</v>
      </c>
      <c r="E128">
        <v>1</v>
      </c>
      <c r="F128">
        <v>0</v>
      </c>
      <c r="G128">
        <v>3</v>
      </c>
      <c r="H128">
        <f>------12</f>
        <v>12</v>
      </c>
      <c r="I128">
        <v>12</v>
      </c>
      <c r="J128" t="s">
        <v>80</v>
      </c>
      <c r="K128">
        <f>------3</f>
        <v>3</v>
      </c>
    </row>
    <row r="129" spans="2:11">
      <c r="B129">
        <v>377</v>
      </c>
      <c r="C129">
        <v>126</v>
      </c>
      <c r="D129">
        <v>0</v>
      </c>
      <c r="E129">
        <v>1</v>
      </c>
      <c r="F129">
        <v>0</v>
      </c>
      <c r="G129">
        <v>3</v>
      </c>
      <c r="H129">
        <f>------12</f>
        <v>12</v>
      </c>
      <c r="I129">
        <v>12</v>
      </c>
      <c r="J129" t="s">
        <v>80</v>
      </c>
      <c r="K129">
        <f>------3</f>
        <v>3</v>
      </c>
    </row>
    <row r="130" spans="2:11">
      <c r="B130">
        <v>380</v>
      </c>
      <c r="C130">
        <v>127</v>
      </c>
      <c r="D130">
        <v>0</v>
      </c>
      <c r="E130">
        <v>1</v>
      </c>
      <c r="F130">
        <v>0</v>
      </c>
      <c r="G130">
        <v>3</v>
      </c>
      <c r="H130">
        <f>------12</f>
        <v>12</v>
      </c>
      <c r="I130">
        <v>12</v>
      </c>
      <c r="J130" t="s">
        <v>80</v>
      </c>
      <c r="K130">
        <f>------3</f>
        <v>3</v>
      </c>
    </row>
    <row r="131" spans="2:11">
      <c r="B131">
        <v>383</v>
      </c>
      <c r="C131">
        <v>128</v>
      </c>
      <c r="D131">
        <v>1</v>
      </c>
      <c r="E131">
        <v>1</v>
      </c>
      <c r="F131">
        <v>20</v>
      </c>
      <c r="G131">
        <v>3</v>
      </c>
      <c r="H131">
        <f>------32</f>
        <v>32</v>
      </c>
      <c r="I131">
        <v>32</v>
      </c>
      <c r="J131" t="s">
        <v>80</v>
      </c>
      <c r="K131">
        <f>------2</f>
        <v>2</v>
      </c>
    </row>
    <row r="132" spans="2:11">
      <c r="B132">
        <v>386</v>
      </c>
      <c r="C132">
        <v>129</v>
      </c>
      <c r="D132">
        <v>1</v>
      </c>
      <c r="E132">
        <v>0</v>
      </c>
      <c r="F132">
        <v>0</v>
      </c>
      <c r="G132">
        <v>3</v>
      </c>
      <c r="H132">
        <f>------32</f>
        <v>32</v>
      </c>
      <c r="I132">
        <v>32</v>
      </c>
      <c r="J132" t="s">
        <v>80</v>
      </c>
      <c r="K132">
        <f>------2</f>
        <v>2</v>
      </c>
    </row>
    <row r="133" spans="2:11">
      <c r="B133">
        <v>389</v>
      </c>
      <c r="C133">
        <v>130</v>
      </c>
      <c r="D133">
        <v>1</v>
      </c>
      <c r="E133">
        <v>0</v>
      </c>
      <c r="F133">
        <v>0</v>
      </c>
      <c r="G133">
        <v>3</v>
      </c>
      <c r="H133">
        <f>------32</f>
        <v>32</v>
      </c>
      <c r="I133">
        <v>32</v>
      </c>
      <c r="J133" t="s">
        <v>80</v>
      </c>
      <c r="K133">
        <f>------2</f>
        <v>2</v>
      </c>
    </row>
    <row r="134" spans="2:11">
      <c r="B134">
        <v>392</v>
      </c>
      <c r="C134">
        <v>131</v>
      </c>
      <c r="D134">
        <v>1</v>
      </c>
      <c r="E134">
        <v>0</v>
      </c>
      <c r="F134">
        <v>0</v>
      </c>
      <c r="G134">
        <v>3</v>
      </c>
      <c r="H134">
        <f>------32</f>
        <v>32</v>
      </c>
      <c r="I134">
        <v>32</v>
      </c>
      <c r="J134" t="s">
        <v>80</v>
      </c>
      <c r="K134">
        <f>------2</f>
        <v>2</v>
      </c>
    </row>
    <row r="135" spans="2:11">
      <c r="B135">
        <v>395</v>
      </c>
      <c r="C135">
        <v>132</v>
      </c>
      <c r="D135">
        <v>0</v>
      </c>
      <c r="E135">
        <v>0</v>
      </c>
      <c r="F135">
        <v>20</v>
      </c>
      <c r="G135">
        <v>3</v>
      </c>
      <c r="H135">
        <f>------12</f>
        <v>12</v>
      </c>
      <c r="I135">
        <v>12</v>
      </c>
      <c r="J135" t="s">
        <v>80</v>
      </c>
      <c r="K135">
        <f>------3</f>
        <v>3</v>
      </c>
    </row>
    <row r="136" spans="2:11">
      <c r="B136">
        <v>398</v>
      </c>
      <c r="C136">
        <v>133</v>
      </c>
      <c r="D136">
        <v>0</v>
      </c>
      <c r="E136">
        <v>1</v>
      </c>
      <c r="F136">
        <v>0</v>
      </c>
      <c r="G136">
        <v>3</v>
      </c>
      <c r="H136">
        <f>------12</f>
        <v>12</v>
      </c>
      <c r="I136">
        <v>12</v>
      </c>
      <c r="J136" t="s">
        <v>80</v>
      </c>
      <c r="K136">
        <f>------3</f>
        <v>3</v>
      </c>
    </row>
    <row r="137" spans="2:11">
      <c r="B137">
        <v>401</v>
      </c>
      <c r="C137">
        <v>134</v>
      </c>
      <c r="D137">
        <v>0</v>
      </c>
      <c r="E137">
        <v>1</v>
      </c>
      <c r="F137">
        <v>0</v>
      </c>
      <c r="G137">
        <v>3</v>
      </c>
      <c r="H137">
        <f>------12</f>
        <v>12</v>
      </c>
      <c r="I137">
        <v>12</v>
      </c>
      <c r="J137" t="s">
        <v>80</v>
      </c>
      <c r="K137">
        <f>------3</f>
        <v>3</v>
      </c>
    </row>
    <row r="138" spans="2:11">
      <c r="B138">
        <v>404</v>
      </c>
      <c r="C138">
        <v>135</v>
      </c>
      <c r="D138">
        <v>0</v>
      </c>
      <c r="E138">
        <v>1</v>
      </c>
      <c r="F138">
        <v>0</v>
      </c>
      <c r="G138">
        <v>3</v>
      </c>
      <c r="H138">
        <f>------12</f>
        <v>12</v>
      </c>
      <c r="I138">
        <v>12</v>
      </c>
      <c r="J138" t="s">
        <v>80</v>
      </c>
      <c r="K138">
        <f>------3</f>
        <v>3</v>
      </c>
    </row>
    <row r="139" spans="2:11">
      <c r="B139">
        <v>407</v>
      </c>
      <c r="C139">
        <v>136</v>
      </c>
      <c r="D139">
        <v>1</v>
      </c>
      <c r="E139">
        <v>1</v>
      </c>
      <c r="F139">
        <v>20</v>
      </c>
      <c r="G139">
        <v>3</v>
      </c>
      <c r="H139">
        <f>------32</f>
        <v>32</v>
      </c>
      <c r="I139">
        <v>32</v>
      </c>
      <c r="J139" t="s">
        <v>80</v>
      </c>
      <c r="K139">
        <f>------2</f>
        <v>2</v>
      </c>
    </row>
    <row r="140" spans="2:11">
      <c r="B140">
        <v>410</v>
      </c>
      <c r="C140">
        <v>137</v>
      </c>
      <c r="D140">
        <v>1</v>
      </c>
      <c r="E140">
        <v>0</v>
      </c>
      <c r="F140">
        <v>0</v>
      </c>
      <c r="G140">
        <v>3</v>
      </c>
      <c r="H140">
        <f>------32</f>
        <v>32</v>
      </c>
      <c r="I140">
        <v>32</v>
      </c>
      <c r="J140" t="s">
        <v>80</v>
      </c>
      <c r="K140">
        <f>------2</f>
        <v>2</v>
      </c>
    </row>
    <row r="141" spans="2:11">
      <c r="B141">
        <v>413</v>
      </c>
      <c r="C141">
        <v>138</v>
      </c>
      <c r="D141">
        <v>1</v>
      </c>
      <c r="E141">
        <v>0</v>
      </c>
      <c r="F141">
        <v>0</v>
      </c>
      <c r="G141">
        <v>3</v>
      </c>
      <c r="H141">
        <f>------32</f>
        <v>32</v>
      </c>
      <c r="I141">
        <v>32</v>
      </c>
      <c r="J141" t="s">
        <v>80</v>
      </c>
      <c r="K141">
        <f>------2</f>
        <v>2</v>
      </c>
    </row>
    <row r="142" spans="2:11">
      <c r="B142">
        <v>416</v>
      </c>
      <c r="C142">
        <v>139</v>
      </c>
      <c r="D142">
        <v>1</v>
      </c>
      <c r="E142">
        <v>0</v>
      </c>
      <c r="F142">
        <v>0</v>
      </c>
      <c r="G142">
        <v>3</v>
      </c>
      <c r="H142">
        <f>------32</f>
        <v>32</v>
      </c>
      <c r="I142">
        <v>32</v>
      </c>
      <c r="J142" t="s">
        <v>80</v>
      </c>
      <c r="K142">
        <f>------2</f>
        <v>2</v>
      </c>
    </row>
    <row r="143" spans="2:11">
      <c r="B143">
        <v>419</v>
      </c>
      <c r="C143">
        <v>140</v>
      </c>
      <c r="D143">
        <v>0</v>
      </c>
      <c r="E143">
        <v>0</v>
      </c>
      <c r="F143">
        <v>20</v>
      </c>
      <c r="G143">
        <v>3</v>
      </c>
      <c r="H143">
        <f>------12</f>
        <v>12</v>
      </c>
      <c r="I143">
        <v>12</v>
      </c>
      <c r="J143" t="s">
        <v>80</v>
      </c>
      <c r="K143">
        <f>------3</f>
        <v>3</v>
      </c>
    </row>
    <row r="144" spans="2:11">
      <c r="B144">
        <v>422</v>
      </c>
      <c r="C144">
        <v>141</v>
      </c>
      <c r="D144">
        <v>0</v>
      </c>
      <c r="E144">
        <v>1</v>
      </c>
      <c r="F144">
        <v>0</v>
      </c>
      <c r="G144">
        <v>3</v>
      </c>
      <c r="H144">
        <f>------12</f>
        <v>12</v>
      </c>
      <c r="I144">
        <v>12</v>
      </c>
      <c r="J144" t="s">
        <v>80</v>
      </c>
      <c r="K144">
        <f>------3</f>
        <v>3</v>
      </c>
    </row>
    <row r="145" spans="2:11">
      <c r="B145">
        <v>425</v>
      </c>
      <c r="C145">
        <v>142</v>
      </c>
      <c r="D145">
        <v>0</v>
      </c>
      <c r="E145">
        <v>1</v>
      </c>
      <c r="F145">
        <v>0</v>
      </c>
      <c r="G145">
        <v>3</v>
      </c>
      <c r="H145">
        <f>------12</f>
        <v>12</v>
      </c>
      <c r="I145">
        <v>12</v>
      </c>
      <c r="J145" t="s">
        <v>80</v>
      </c>
      <c r="K145">
        <f>------3</f>
        <v>3</v>
      </c>
    </row>
    <row r="146" spans="2:11">
      <c r="B146">
        <v>428</v>
      </c>
      <c r="C146">
        <v>143</v>
      </c>
      <c r="D146">
        <v>0</v>
      </c>
      <c r="E146">
        <v>1</v>
      </c>
      <c r="F146">
        <v>0</v>
      </c>
      <c r="G146">
        <v>3</v>
      </c>
      <c r="H146">
        <f>------12</f>
        <v>12</v>
      </c>
      <c r="I146">
        <v>12</v>
      </c>
      <c r="J146" t="s">
        <v>80</v>
      </c>
      <c r="K146">
        <f>------3</f>
        <v>3</v>
      </c>
    </row>
    <row r="147" spans="2:11">
      <c r="B147">
        <v>431</v>
      </c>
      <c r="C147">
        <v>144</v>
      </c>
      <c r="D147">
        <v>1</v>
      </c>
      <c r="E147">
        <v>1</v>
      </c>
      <c r="F147">
        <v>20</v>
      </c>
      <c r="G147">
        <v>3</v>
      </c>
      <c r="H147">
        <f>------32</f>
        <v>32</v>
      </c>
      <c r="I147">
        <v>32</v>
      </c>
      <c r="J147" t="s">
        <v>80</v>
      </c>
      <c r="K147">
        <f>------2</f>
        <v>2</v>
      </c>
    </row>
    <row r="148" spans="2:11">
      <c r="B148">
        <v>434</v>
      </c>
      <c r="C148">
        <v>145</v>
      </c>
      <c r="D148">
        <v>1</v>
      </c>
      <c r="E148">
        <v>0</v>
      </c>
      <c r="F148">
        <v>0</v>
      </c>
      <c r="G148">
        <v>3</v>
      </c>
      <c r="H148">
        <f>------32</f>
        <v>32</v>
      </c>
      <c r="I148">
        <v>32</v>
      </c>
      <c r="J148" t="s">
        <v>80</v>
      </c>
      <c r="K148">
        <f>------2</f>
        <v>2</v>
      </c>
    </row>
    <row r="149" spans="2:11">
      <c r="B149">
        <v>437</v>
      </c>
      <c r="C149">
        <v>146</v>
      </c>
      <c r="D149">
        <v>1</v>
      </c>
      <c r="E149">
        <v>0</v>
      </c>
      <c r="F149">
        <v>0</v>
      </c>
      <c r="G149">
        <v>3</v>
      </c>
      <c r="H149">
        <f>------32</f>
        <v>32</v>
      </c>
      <c r="I149">
        <v>32</v>
      </c>
      <c r="J149" t="s">
        <v>80</v>
      </c>
      <c r="K149">
        <f>------2</f>
        <v>2</v>
      </c>
    </row>
    <row r="150" spans="2:11">
      <c r="B150">
        <v>440</v>
      </c>
      <c r="C150">
        <v>147</v>
      </c>
      <c r="D150">
        <v>1</v>
      </c>
      <c r="E150">
        <v>0</v>
      </c>
      <c r="F150">
        <v>0</v>
      </c>
      <c r="G150">
        <v>3</v>
      </c>
      <c r="H150">
        <f>------32</f>
        <v>32</v>
      </c>
      <c r="I150">
        <v>32</v>
      </c>
      <c r="J150" t="s">
        <v>80</v>
      </c>
      <c r="K150">
        <f>------2</f>
        <v>2</v>
      </c>
    </row>
    <row r="151" spans="2:11">
      <c r="B151">
        <v>443</v>
      </c>
      <c r="C151">
        <v>148</v>
      </c>
      <c r="D151">
        <v>0</v>
      </c>
      <c r="E151">
        <v>0</v>
      </c>
      <c r="F151">
        <v>20</v>
      </c>
      <c r="G151">
        <v>3</v>
      </c>
      <c r="H151">
        <f>------12</f>
        <v>12</v>
      </c>
      <c r="I151">
        <v>12</v>
      </c>
      <c r="J151" t="s">
        <v>80</v>
      </c>
      <c r="K151">
        <f>------3</f>
        <v>3</v>
      </c>
    </row>
    <row r="152" spans="2:11">
      <c r="B152">
        <v>446</v>
      </c>
      <c r="C152">
        <v>149</v>
      </c>
      <c r="D152">
        <v>0</v>
      </c>
      <c r="E152">
        <v>1</v>
      </c>
      <c r="F152">
        <v>0</v>
      </c>
      <c r="G152">
        <v>3</v>
      </c>
      <c r="H152">
        <f>------12</f>
        <v>12</v>
      </c>
      <c r="I152">
        <v>12</v>
      </c>
      <c r="J152" t="s">
        <v>80</v>
      </c>
      <c r="K152">
        <f>------3</f>
        <v>3</v>
      </c>
    </row>
    <row r="153" spans="2:11">
      <c r="B153">
        <v>449</v>
      </c>
      <c r="C153">
        <v>150</v>
      </c>
      <c r="D153">
        <v>0</v>
      </c>
      <c r="E153">
        <v>1</v>
      </c>
      <c r="F153">
        <v>0</v>
      </c>
      <c r="G153">
        <v>3</v>
      </c>
      <c r="H153">
        <f>------12</f>
        <v>12</v>
      </c>
      <c r="I153">
        <v>12</v>
      </c>
      <c r="J153" t="s">
        <v>80</v>
      </c>
      <c r="K153">
        <f>------3</f>
        <v>3</v>
      </c>
    </row>
    <row r="154" spans="2:11">
      <c r="B154">
        <v>452</v>
      </c>
      <c r="C154">
        <v>151</v>
      </c>
      <c r="D154">
        <v>0</v>
      </c>
      <c r="E154">
        <v>1</v>
      </c>
      <c r="F154">
        <v>0</v>
      </c>
      <c r="G154">
        <v>3</v>
      </c>
      <c r="H154">
        <f>------12</f>
        <v>12</v>
      </c>
      <c r="I154">
        <v>12</v>
      </c>
      <c r="J154" t="s">
        <v>80</v>
      </c>
      <c r="K154">
        <f>------3</f>
        <v>3</v>
      </c>
    </row>
    <row r="155" spans="2:11">
      <c r="B155">
        <v>455</v>
      </c>
      <c r="C155">
        <v>152</v>
      </c>
      <c r="D155">
        <v>1</v>
      </c>
      <c r="E155">
        <v>1</v>
      </c>
      <c r="F155">
        <v>20</v>
      </c>
      <c r="G155">
        <v>3</v>
      </c>
      <c r="H155">
        <f>------32</f>
        <v>32</v>
      </c>
      <c r="I155">
        <v>32</v>
      </c>
      <c r="J155" t="s">
        <v>80</v>
      </c>
      <c r="K155">
        <f>------2</f>
        <v>2</v>
      </c>
    </row>
    <row r="156" spans="2:11">
      <c r="B156">
        <v>458</v>
      </c>
      <c r="C156">
        <v>153</v>
      </c>
      <c r="D156">
        <v>1</v>
      </c>
      <c r="E156">
        <v>0</v>
      </c>
      <c r="F156">
        <v>0</v>
      </c>
      <c r="G156">
        <v>3</v>
      </c>
      <c r="H156">
        <f>------32</f>
        <v>32</v>
      </c>
      <c r="I156">
        <v>32</v>
      </c>
      <c r="J156" t="s">
        <v>80</v>
      </c>
      <c r="K156">
        <f>------2</f>
        <v>2</v>
      </c>
    </row>
    <row r="157" spans="2:11">
      <c r="B157">
        <v>461</v>
      </c>
      <c r="C157">
        <v>154</v>
      </c>
      <c r="D157">
        <v>1</v>
      </c>
      <c r="E157">
        <v>0</v>
      </c>
      <c r="F157">
        <v>0</v>
      </c>
      <c r="G157">
        <v>3</v>
      </c>
      <c r="H157">
        <f>------32</f>
        <v>32</v>
      </c>
      <c r="I157">
        <v>32</v>
      </c>
      <c r="J157" t="s">
        <v>80</v>
      </c>
      <c r="K157">
        <f>------2</f>
        <v>2</v>
      </c>
    </row>
    <row r="158" spans="2:11">
      <c r="B158">
        <v>464</v>
      </c>
      <c r="C158">
        <v>155</v>
      </c>
      <c r="D158">
        <v>1</v>
      </c>
      <c r="E158">
        <v>0</v>
      </c>
      <c r="F158">
        <v>0</v>
      </c>
      <c r="G158">
        <v>3</v>
      </c>
      <c r="H158">
        <f>------32</f>
        <v>32</v>
      </c>
      <c r="I158">
        <v>32</v>
      </c>
      <c r="J158" t="s">
        <v>80</v>
      </c>
      <c r="K158">
        <f>------2</f>
        <v>2</v>
      </c>
    </row>
    <row r="159" spans="2:11">
      <c r="B159">
        <v>467</v>
      </c>
      <c r="C159">
        <v>156</v>
      </c>
      <c r="D159">
        <v>0</v>
      </c>
      <c r="E159">
        <v>0</v>
      </c>
      <c r="F159">
        <v>20</v>
      </c>
      <c r="G159">
        <v>3</v>
      </c>
      <c r="H159">
        <f>------12</f>
        <v>12</v>
      </c>
      <c r="I159">
        <v>12</v>
      </c>
      <c r="J159" t="s">
        <v>80</v>
      </c>
      <c r="K159">
        <f>------3</f>
        <v>3</v>
      </c>
    </row>
    <row r="160" spans="2:11">
      <c r="B160">
        <v>470</v>
      </c>
      <c r="C160">
        <v>157</v>
      </c>
      <c r="D160">
        <v>0</v>
      </c>
      <c r="E160">
        <v>1</v>
      </c>
      <c r="F160">
        <v>0</v>
      </c>
      <c r="G160">
        <v>3</v>
      </c>
      <c r="H160">
        <f>------12</f>
        <v>12</v>
      </c>
      <c r="I160">
        <v>12</v>
      </c>
      <c r="J160" t="s">
        <v>80</v>
      </c>
      <c r="K160">
        <f>------3</f>
        <v>3</v>
      </c>
    </row>
    <row r="161" spans="2:11">
      <c r="B161">
        <v>473</v>
      </c>
      <c r="C161">
        <v>158</v>
      </c>
      <c r="D161">
        <v>0</v>
      </c>
      <c r="E161">
        <v>1</v>
      </c>
      <c r="F161">
        <v>0</v>
      </c>
      <c r="G161">
        <v>3</v>
      </c>
      <c r="H161">
        <f>------12</f>
        <v>12</v>
      </c>
      <c r="I161">
        <v>12</v>
      </c>
      <c r="J161" t="s">
        <v>80</v>
      </c>
      <c r="K161">
        <f>------3</f>
        <v>3</v>
      </c>
    </row>
    <row r="162" spans="2:11">
      <c r="B162">
        <v>476</v>
      </c>
      <c r="C162">
        <v>159</v>
      </c>
      <c r="D162">
        <v>0</v>
      </c>
      <c r="E162">
        <v>1</v>
      </c>
      <c r="F162">
        <v>0</v>
      </c>
      <c r="G162">
        <v>3</v>
      </c>
      <c r="H162">
        <f>------12</f>
        <v>12</v>
      </c>
      <c r="I162">
        <v>12</v>
      </c>
      <c r="J162" t="s">
        <v>80</v>
      </c>
      <c r="K162">
        <f>------3</f>
        <v>3</v>
      </c>
    </row>
    <row r="163" spans="2:11">
      <c r="B163">
        <v>479</v>
      </c>
      <c r="C163">
        <v>160</v>
      </c>
      <c r="D163">
        <v>1</v>
      </c>
      <c r="E163">
        <v>1</v>
      </c>
      <c r="F163">
        <v>20</v>
      </c>
      <c r="G163">
        <v>3</v>
      </c>
      <c r="H163">
        <f>------32</f>
        <v>32</v>
      </c>
      <c r="I163">
        <v>32</v>
      </c>
      <c r="J163" t="s">
        <v>80</v>
      </c>
      <c r="K163">
        <f>------2</f>
        <v>2</v>
      </c>
    </row>
    <row r="164" spans="2:11">
      <c r="B164">
        <v>482</v>
      </c>
      <c r="C164">
        <v>161</v>
      </c>
      <c r="D164">
        <v>1</v>
      </c>
      <c r="E164">
        <v>0</v>
      </c>
      <c r="F164">
        <v>0</v>
      </c>
      <c r="G164">
        <v>3</v>
      </c>
      <c r="H164">
        <f>------32</f>
        <v>32</v>
      </c>
      <c r="I164">
        <v>32</v>
      </c>
      <c r="J164" t="s">
        <v>80</v>
      </c>
      <c r="K164">
        <f>------2</f>
        <v>2</v>
      </c>
    </row>
    <row r="165" spans="2:11">
      <c r="B165">
        <v>485</v>
      </c>
      <c r="C165">
        <v>162</v>
      </c>
      <c r="D165">
        <v>1</v>
      </c>
      <c r="E165">
        <v>0</v>
      </c>
      <c r="F165">
        <v>0</v>
      </c>
      <c r="G165">
        <v>3</v>
      </c>
      <c r="H165">
        <f>------32</f>
        <v>32</v>
      </c>
      <c r="I165">
        <v>32</v>
      </c>
      <c r="J165" t="s">
        <v>80</v>
      </c>
      <c r="K165">
        <f>------2</f>
        <v>2</v>
      </c>
    </row>
    <row r="166" spans="2:11">
      <c r="B166">
        <v>488</v>
      </c>
      <c r="C166">
        <v>163</v>
      </c>
      <c r="D166">
        <v>1</v>
      </c>
      <c r="E166">
        <v>0</v>
      </c>
      <c r="F166">
        <v>0</v>
      </c>
      <c r="G166">
        <v>3</v>
      </c>
      <c r="H166">
        <f>------32</f>
        <v>32</v>
      </c>
      <c r="I166">
        <v>32</v>
      </c>
      <c r="J166" t="s">
        <v>80</v>
      </c>
      <c r="K166">
        <f>------2</f>
        <v>2</v>
      </c>
    </row>
    <row r="167" spans="2:11">
      <c r="B167">
        <v>491</v>
      </c>
      <c r="C167">
        <v>164</v>
      </c>
      <c r="D167">
        <v>0</v>
      </c>
      <c r="E167">
        <v>0</v>
      </c>
      <c r="F167">
        <v>20</v>
      </c>
      <c r="G167">
        <v>3</v>
      </c>
      <c r="H167">
        <f>------12</f>
        <v>12</v>
      </c>
      <c r="I167">
        <v>12</v>
      </c>
      <c r="J167" t="s">
        <v>80</v>
      </c>
      <c r="K167">
        <f>------3</f>
        <v>3</v>
      </c>
    </row>
    <row r="168" spans="2:11">
      <c r="B168">
        <v>494</v>
      </c>
      <c r="C168">
        <v>165</v>
      </c>
      <c r="D168">
        <v>0</v>
      </c>
      <c r="E168">
        <v>1</v>
      </c>
      <c r="F168">
        <v>0</v>
      </c>
      <c r="G168">
        <v>3</v>
      </c>
      <c r="H168">
        <f>------12</f>
        <v>12</v>
      </c>
      <c r="I168">
        <v>12</v>
      </c>
      <c r="J168" t="s">
        <v>80</v>
      </c>
      <c r="K168">
        <f>------3</f>
        <v>3</v>
      </c>
    </row>
    <row r="169" spans="2:11">
      <c r="B169">
        <v>497</v>
      </c>
      <c r="C169">
        <v>166</v>
      </c>
      <c r="D169">
        <v>0</v>
      </c>
      <c r="E169">
        <v>1</v>
      </c>
      <c r="F169">
        <v>0</v>
      </c>
      <c r="G169">
        <v>3</v>
      </c>
      <c r="H169">
        <f>------12</f>
        <v>12</v>
      </c>
      <c r="I169">
        <v>12</v>
      </c>
      <c r="J169" t="s">
        <v>80</v>
      </c>
      <c r="K169">
        <f>------3</f>
        <v>3</v>
      </c>
    </row>
    <row r="170" spans="2:11">
      <c r="B170">
        <v>500</v>
      </c>
      <c r="C170">
        <v>167</v>
      </c>
      <c r="D170">
        <v>0</v>
      </c>
      <c r="E170">
        <v>1</v>
      </c>
      <c r="F170">
        <v>0</v>
      </c>
      <c r="G170">
        <v>3</v>
      </c>
      <c r="H170">
        <f>------12</f>
        <v>12</v>
      </c>
      <c r="I170">
        <v>12</v>
      </c>
      <c r="J170" t="s">
        <v>80</v>
      </c>
      <c r="K170">
        <f>------3</f>
        <v>3</v>
      </c>
    </row>
    <row r="171" spans="2:11">
      <c r="B171">
        <v>503</v>
      </c>
      <c r="C171">
        <v>168</v>
      </c>
      <c r="D171">
        <v>1</v>
      </c>
      <c r="E171">
        <v>1</v>
      </c>
      <c r="F171">
        <v>20</v>
      </c>
      <c r="G171">
        <v>3</v>
      </c>
      <c r="H171">
        <f>------32</f>
        <v>32</v>
      </c>
      <c r="I171">
        <v>32</v>
      </c>
      <c r="J171" t="s">
        <v>80</v>
      </c>
      <c r="K171">
        <f>------2</f>
        <v>2</v>
      </c>
    </row>
    <row r="172" spans="2:11">
      <c r="B172">
        <v>506</v>
      </c>
      <c r="C172">
        <v>169</v>
      </c>
      <c r="D172">
        <v>1</v>
      </c>
      <c r="E172">
        <v>0</v>
      </c>
      <c r="F172">
        <v>0</v>
      </c>
      <c r="G172">
        <v>3</v>
      </c>
      <c r="H172">
        <f>------32</f>
        <v>32</v>
      </c>
      <c r="I172">
        <v>32</v>
      </c>
      <c r="J172" t="s">
        <v>80</v>
      </c>
      <c r="K172">
        <f>------2</f>
        <v>2</v>
      </c>
    </row>
    <row r="173" spans="2:11">
      <c r="B173">
        <v>509</v>
      </c>
      <c r="C173">
        <v>170</v>
      </c>
      <c r="D173">
        <v>1</v>
      </c>
      <c r="E173">
        <v>0</v>
      </c>
      <c r="F173">
        <v>0</v>
      </c>
      <c r="G173">
        <v>3</v>
      </c>
      <c r="H173">
        <f>------32</f>
        <v>32</v>
      </c>
      <c r="I173">
        <v>32</v>
      </c>
      <c r="J173" t="s">
        <v>80</v>
      </c>
      <c r="K173">
        <f>------2</f>
        <v>2</v>
      </c>
    </row>
    <row r="174" spans="2:11">
      <c r="B174">
        <v>512</v>
      </c>
      <c r="C174">
        <v>171</v>
      </c>
      <c r="D174">
        <v>1</v>
      </c>
      <c r="E174">
        <v>0</v>
      </c>
      <c r="F174">
        <v>0</v>
      </c>
      <c r="G174">
        <v>3</v>
      </c>
      <c r="H174">
        <f>------32</f>
        <v>32</v>
      </c>
      <c r="I174">
        <v>32</v>
      </c>
      <c r="J174" t="s">
        <v>80</v>
      </c>
      <c r="K174">
        <f>------2</f>
        <v>2</v>
      </c>
    </row>
    <row r="175" spans="2:11">
      <c r="B175">
        <v>515</v>
      </c>
      <c r="C175">
        <v>172</v>
      </c>
      <c r="D175">
        <v>0</v>
      </c>
      <c r="E175">
        <v>0</v>
      </c>
      <c r="F175">
        <v>20</v>
      </c>
      <c r="G175">
        <v>3</v>
      </c>
      <c r="H175">
        <f>------12</f>
        <v>12</v>
      </c>
      <c r="I175">
        <v>12</v>
      </c>
      <c r="J175" t="s">
        <v>80</v>
      </c>
      <c r="K175">
        <f>------3</f>
        <v>3</v>
      </c>
    </row>
    <row r="176" spans="2:11">
      <c r="B176">
        <v>518</v>
      </c>
      <c r="C176">
        <v>173</v>
      </c>
      <c r="D176">
        <v>0</v>
      </c>
      <c r="E176">
        <v>1</v>
      </c>
      <c r="F176">
        <v>0</v>
      </c>
      <c r="G176">
        <v>3</v>
      </c>
      <c r="H176">
        <f>------12</f>
        <v>12</v>
      </c>
      <c r="I176">
        <v>12</v>
      </c>
      <c r="J176" t="s">
        <v>80</v>
      </c>
      <c r="K176">
        <f>------3</f>
        <v>3</v>
      </c>
    </row>
    <row r="177" spans="2:11">
      <c r="B177">
        <v>521</v>
      </c>
      <c r="C177">
        <v>174</v>
      </c>
      <c r="D177">
        <v>0</v>
      </c>
      <c r="E177">
        <v>1</v>
      </c>
      <c r="F177">
        <v>0</v>
      </c>
      <c r="G177">
        <v>3</v>
      </c>
      <c r="H177">
        <f>------12</f>
        <v>12</v>
      </c>
      <c r="I177">
        <v>12</v>
      </c>
      <c r="J177" t="s">
        <v>80</v>
      </c>
      <c r="K177">
        <f>------3</f>
        <v>3</v>
      </c>
    </row>
    <row r="178" spans="2:11">
      <c r="B178">
        <v>524</v>
      </c>
      <c r="C178">
        <v>175</v>
      </c>
      <c r="D178">
        <v>0</v>
      </c>
      <c r="E178">
        <v>1</v>
      </c>
      <c r="F178">
        <v>0</v>
      </c>
      <c r="G178">
        <v>3</v>
      </c>
      <c r="H178">
        <f>------12</f>
        <v>12</v>
      </c>
      <c r="I178">
        <v>12</v>
      </c>
      <c r="J178" t="s">
        <v>80</v>
      </c>
      <c r="K178">
        <f>------3</f>
        <v>3</v>
      </c>
    </row>
    <row r="179" spans="2:11">
      <c r="B179">
        <v>527</v>
      </c>
      <c r="C179">
        <v>176</v>
      </c>
      <c r="D179">
        <v>1</v>
      </c>
      <c r="E179">
        <v>1</v>
      </c>
      <c r="F179">
        <v>20</v>
      </c>
      <c r="G179">
        <v>3</v>
      </c>
      <c r="H179">
        <f>------32</f>
        <v>32</v>
      </c>
      <c r="I179">
        <v>32</v>
      </c>
      <c r="J179" t="s">
        <v>80</v>
      </c>
      <c r="K179">
        <f>------2</f>
        <v>2</v>
      </c>
    </row>
    <row r="180" spans="2:11">
      <c r="B180">
        <v>530</v>
      </c>
      <c r="C180">
        <v>177</v>
      </c>
      <c r="D180">
        <v>1</v>
      </c>
      <c r="E180">
        <v>0</v>
      </c>
      <c r="F180">
        <v>0</v>
      </c>
      <c r="G180">
        <v>3</v>
      </c>
      <c r="H180">
        <f>------32</f>
        <v>32</v>
      </c>
      <c r="I180">
        <v>32</v>
      </c>
      <c r="J180" t="s">
        <v>80</v>
      </c>
      <c r="K180">
        <f>------2</f>
        <v>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80"/>
  <sheetViews>
    <sheetView workbookViewId="0"/>
  </sheetViews>
  <sheetFormatPr defaultRowHeight="15"/>
  <sheetData>
    <row r="1" spans="1:26" ht="18.75">
      <c r="A1" s="17" t="s">
        <v>115</v>
      </c>
      <c r="B1" s="18"/>
      <c r="C1" s="18"/>
      <c r="D1" s="18"/>
      <c r="E1" s="18"/>
      <c r="F1" s="18"/>
      <c r="G1" s="18"/>
      <c r="H1" s="18"/>
      <c r="J1" s="23" t="s">
        <v>125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3" spans="1:26">
      <c r="A3" t="s">
        <v>122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</row>
    <row r="4" spans="1:26"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f>------5</f>
        <v>5</v>
      </c>
      <c r="I4">
        <v>9</v>
      </c>
      <c r="J4" t="s">
        <v>50</v>
      </c>
      <c r="K4">
        <f>------1</f>
        <v>1</v>
      </c>
    </row>
    <row r="5" spans="1:26">
      <c r="B5">
        <v>4</v>
      </c>
      <c r="C5">
        <v>2</v>
      </c>
      <c r="D5">
        <v>0</v>
      </c>
      <c r="E5">
        <v>1</v>
      </c>
      <c r="F5">
        <v>4</v>
      </c>
      <c r="G5">
        <v>2</v>
      </c>
      <c r="H5">
        <f>------9</f>
        <v>9</v>
      </c>
      <c r="I5">
        <v>25</v>
      </c>
      <c r="J5" t="s">
        <v>51</v>
      </c>
      <c r="K5">
        <f>------2</f>
        <v>2</v>
      </c>
    </row>
    <row r="6" spans="1:26">
      <c r="B6">
        <v>7</v>
      </c>
      <c r="C6">
        <v>3</v>
      </c>
      <c r="D6">
        <v>0</v>
      </c>
      <c r="E6">
        <v>1</v>
      </c>
      <c r="F6">
        <v>12</v>
      </c>
      <c r="G6">
        <v>3</v>
      </c>
      <c r="H6">
        <f>------21</f>
        <v>21</v>
      </c>
      <c r="I6">
        <v>49</v>
      </c>
      <c r="J6" t="s">
        <v>52</v>
      </c>
      <c r="K6">
        <f>------3</f>
        <v>3</v>
      </c>
    </row>
    <row r="7" spans="1:26">
      <c r="B7">
        <v>10</v>
      </c>
      <c r="C7">
        <v>4</v>
      </c>
      <c r="D7">
        <v>0</v>
      </c>
      <c r="E7">
        <v>1</v>
      </c>
      <c r="F7">
        <v>8</v>
      </c>
      <c r="G7">
        <v>4</v>
      </c>
      <c r="H7">
        <f>------29</f>
        <v>29</v>
      </c>
      <c r="I7">
        <v>81</v>
      </c>
      <c r="J7" t="s">
        <v>51</v>
      </c>
      <c r="K7">
        <f>------4</f>
        <v>4</v>
      </c>
    </row>
    <row r="8" spans="1:26">
      <c r="B8">
        <v>13</v>
      </c>
      <c r="C8">
        <v>5</v>
      </c>
      <c r="D8">
        <v>0</v>
      </c>
      <c r="E8">
        <v>1</v>
      </c>
      <c r="F8">
        <v>12</v>
      </c>
      <c r="G8">
        <v>5</v>
      </c>
      <c r="H8">
        <f>------41</f>
        <v>41</v>
      </c>
      <c r="I8">
        <v>121</v>
      </c>
      <c r="J8" t="s">
        <v>53</v>
      </c>
      <c r="K8">
        <f>------5</f>
        <v>5</v>
      </c>
    </row>
    <row r="9" spans="1:26">
      <c r="B9">
        <v>16</v>
      </c>
      <c r="C9">
        <v>6</v>
      </c>
      <c r="D9">
        <v>1</v>
      </c>
      <c r="E9">
        <v>1</v>
      </c>
      <c r="F9">
        <v>12</v>
      </c>
      <c r="G9">
        <v>6</v>
      </c>
      <c r="H9">
        <f>------53</f>
        <v>53</v>
      </c>
      <c r="I9">
        <v>169</v>
      </c>
      <c r="J9" t="s">
        <v>54</v>
      </c>
      <c r="K9">
        <f>------6</f>
        <v>6</v>
      </c>
    </row>
    <row r="10" spans="1:26">
      <c r="B10">
        <v>19</v>
      </c>
      <c r="C10">
        <v>7</v>
      </c>
      <c r="D10">
        <v>1</v>
      </c>
      <c r="E10">
        <v>1</v>
      </c>
      <c r="F10">
        <v>36</v>
      </c>
      <c r="G10">
        <v>7</v>
      </c>
      <c r="H10">
        <f>------89</f>
        <v>89</v>
      </c>
      <c r="I10">
        <v>225</v>
      </c>
      <c r="J10" t="s">
        <v>55</v>
      </c>
      <c r="K10">
        <f>------7</f>
        <v>7</v>
      </c>
    </row>
    <row r="11" spans="1:26">
      <c r="B11">
        <v>22</v>
      </c>
      <c r="C11">
        <v>8</v>
      </c>
      <c r="D11">
        <v>1</v>
      </c>
      <c r="E11">
        <v>1</v>
      </c>
      <c r="F11">
        <v>28</v>
      </c>
      <c r="G11">
        <v>8</v>
      </c>
      <c r="H11">
        <f>------117</f>
        <v>117</v>
      </c>
      <c r="I11">
        <v>289</v>
      </c>
      <c r="J11" t="s">
        <v>55</v>
      </c>
      <c r="K11">
        <f>------8</f>
        <v>8</v>
      </c>
    </row>
    <row r="12" spans="1:26">
      <c r="B12">
        <v>25</v>
      </c>
      <c r="C12">
        <v>9</v>
      </c>
      <c r="D12">
        <v>1</v>
      </c>
      <c r="E12">
        <v>1</v>
      </c>
      <c r="F12">
        <v>12</v>
      </c>
      <c r="G12">
        <v>9</v>
      </c>
      <c r="H12">
        <f>------129</f>
        <v>129</v>
      </c>
      <c r="I12">
        <v>361</v>
      </c>
      <c r="J12" t="s">
        <v>51</v>
      </c>
      <c r="K12">
        <f>------9</f>
        <v>9</v>
      </c>
    </row>
    <row r="13" spans="1:26">
      <c r="B13">
        <v>28</v>
      </c>
      <c r="C13">
        <v>10</v>
      </c>
      <c r="D13">
        <v>1</v>
      </c>
      <c r="E13">
        <v>1</v>
      </c>
      <c r="F13">
        <v>12</v>
      </c>
      <c r="G13">
        <v>10</v>
      </c>
      <c r="H13">
        <f>------141</f>
        <v>141</v>
      </c>
      <c r="I13">
        <v>441</v>
      </c>
      <c r="J13" t="s">
        <v>96</v>
      </c>
      <c r="K13">
        <f>------10</f>
        <v>10</v>
      </c>
    </row>
    <row r="14" spans="1:26">
      <c r="B14">
        <v>31</v>
      </c>
      <c r="C14">
        <v>11</v>
      </c>
      <c r="D14">
        <v>1</v>
      </c>
      <c r="E14">
        <v>1</v>
      </c>
      <c r="F14">
        <v>32</v>
      </c>
      <c r="G14">
        <v>11</v>
      </c>
      <c r="H14">
        <f>------173</f>
        <v>173</v>
      </c>
      <c r="I14">
        <v>441</v>
      </c>
      <c r="J14" t="s">
        <v>58</v>
      </c>
      <c r="K14">
        <f>------11</f>
        <v>11</v>
      </c>
    </row>
    <row r="15" spans="1:26">
      <c r="B15">
        <v>34</v>
      </c>
      <c r="C15">
        <v>12</v>
      </c>
      <c r="D15">
        <v>1</v>
      </c>
      <c r="E15">
        <v>1</v>
      </c>
      <c r="F15">
        <v>24</v>
      </c>
      <c r="G15">
        <v>12</v>
      </c>
      <c r="H15">
        <f>------197</f>
        <v>197</v>
      </c>
      <c r="I15">
        <v>441</v>
      </c>
      <c r="J15" t="s">
        <v>59</v>
      </c>
      <c r="K15">
        <f>------12</f>
        <v>12</v>
      </c>
    </row>
    <row r="16" spans="1:26">
      <c r="B16">
        <v>37</v>
      </c>
      <c r="C16">
        <v>13</v>
      </c>
      <c r="D16">
        <v>1</v>
      </c>
      <c r="E16">
        <v>0</v>
      </c>
      <c r="F16">
        <v>56</v>
      </c>
      <c r="G16">
        <v>13</v>
      </c>
      <c r="H16">
        <f>------141</f>
        <v>141</v>
      </c>
      <c r="I16">
        <v>441</v>
      </c>
      <c r="J16" t="s">
        <v>96</v>
      </c>
      <c r="K16">
        <f>------13</f>
        <v>13</v>
      </c>
    </row>
    <row r="17" spans="2:11">
      <c r="B17">
        <v>40</v>
      </c>
      <c r="C17">
        <v>14</v>
      </c>
      <c r="D17">
        <v>1</v>
      </c>
      <c r="E17">
        <v>0</v>
      </c>
      <c r="F17">
        <v>32</v>
      </c>
      <c r="G17">
        <v>14</v>
      </c>
      <c r="H17">
        <f>------109</f>
        <v>109</v>
      </c>
      <c r="I17">
        <v>361</v>
      </c>
      <c r="J17" t="s">
        <v>117</v>
      </c>
      <c r="K17">
        <f>------14</f>
        <v>14</v>
      </c>
    </row>
    <row r="18" spans="2:11">
      <c r="B18">
        <v>43</v>
      </c>
      <c r="C18">
        <v>15</v>
      </c>
      <c r="D18">
        <v>1</v>
      </c>
      <c r="E18">
        <v>0</v>
      </c>
      <c r="F18">
        <v>20</v>
      </c>
      <c r="G18">
        <v>15</v>
      </c>
      <c r="H18">
        <f>------89</f>
        <v>89</v>
      </c>
      <c r="I18">
        <v>289</v>
      </c>
      <c r="J18" t="s">
        <v>54</v>
      </c>
      <c r="K18">
        <f>------15</f>
        <v>15</v>
      </c>
    </row>
    <row r="19" spans="2:11">
      <c r="B19">
        <v>46</v>
      </c>
      <c r="C19">
        <v>16</v>
      </c>
      <c r="D19">
        <v>1</v>
      </c>
      <c r="E19">
        <v>0</v>
      </c>
      <c r="F19">
        <v>16</v>
      </c>
      <c r="G19">
        <v>16</v>
      </c>
      <c r="H19">
        <f>------73</f>
        <v>73</v>
      </c>
      <c r="I19">
        <v>225</v>
      </c>
      <c r="J19" t="s">
        <v>96</v>
      </c>
      <c r="K19">
        <f>------16</f>
        <v>16</v>
      </c>
    </row>
    <row r="20" spans="2:11">
      <c r="B20">
        <v>49</v>
      </c>
      <c r="C20">
        <v>17</v>
      </c>
      <c r="D20">
        <v>1</v>
      </c>
      <c r="E20">
        <v>1</v>
      </c>
      <c r="F20">
        <v>36</v>
      </c>
      <c r="G20">
        <v>17</v>
      </c>
      <c r="H20">
        <f>------109</f>
        <v>109</v>
      </c>
      <c r="I20">
        <v>289</v>
      </c>
      <c r="J20" t="s">
        <v>118</v>
      </c>
      <c r="K20">
        <f>------17</f>
        <v>17</v>
      </c>
    </row>
    <row r="21" spans="2:11">
      <c r="B21">
        <v>52</v>
      </c>
      <c r="C21">
        <v>18</v>
      </c>
      <c r="D21">
        <v>1</v>
      </c>
      <c r="E21">
        <v>1</v>
      </c>
      <c r="F21">
        <v>48</v>
      </c>
      <c r="G21">
        <v>18</v>
      </c>
      <c r="H21">
        <f>------157</f>
        <v>157</v>
      </c>
      <c r="I21">
        <v>361</v>
      </c>
      <c r="J21" t="s">
        <v>52</v>
      </c>
      <c r="K21">
        <f>------18</f>
        <v>18</v>
      </c>
    </row>
    <row r="22" spans="2:11">
      <c r="B22">
        <v>55</v>
      </c>
      <c r="C22">
        <v>19</v>
      </c>
      <c r="D22">
        <v>1</v>
      </c>
      <c r="E22">
        <v>1</v>
      </c>
      <c r="F22">
        <v>32</v>
      </c>
      <c r="G22">
        <v>19</v>
      </c>
      <c r="H22">
        <f>------189</f>
        <v>189</v>
      </c>
      <c r="I22">
        <v>441</v>
      </c>
      <c r="J22" t="s">
        <v>52</v>
      </c>
      <c r="K22">
        <f>------19</f>
        <v>19</v>
      </c>
    </row>
    <row r="23" spans="2:11">
      <c r="B23">
        <v>58</v>
      </c>
      <c r="C23">
        <v>20</v>
      </c>
      <c r="D23">
        <v>1</v>
      </c>
      <c r="E23">
        <v>1</v>
      </c>
      <c r="F23">
        <v>28</v>
      </c>
      <c r="G23">
        <v>20</v>
      </c>
      <c r="H23">
        <f>------217</f>
        <v>217</v>
      </c>
      <c r="I23">
        <v>441</v>
      </c>
      <c r="J23" t="s">
        <v>61</v>
      </c>
      <c r="K23">
        <f>------20</f>
        <v>20</v>
      </c>
    </row>
    <row r="24" spans="2:11">
      <c r="B24">
        <v>61</v>
      </c>
      <c r="C24">
        <v>21</v>
      </c>
      <c r="D24">
        <v>1</v>
      </c>
      <c r="E24">
        <v>0</v>
      </c>
      <c r="F24">
        <v>44</v>
      </c>
      <c r="G24">
        <v>21</v>
      </c>
      <c r="H24">
        <f>------173</f>
        <v>173</v>
      </c>
      <c r="I24">
        <v>441</v>
      </c>
      <c r="J24" t="s">
        <v>58</v>
      </c>
      <c r="K24">
        <f>------21</f>
        <v>21</v>
      </c>
    </row>
    <row r="25" spans="2:11">
      <c r="B25">
        <v>64</v>
      </c>
      <c r="C25">
        <v>22</v>
      </c>
      <c r="D25">
        <v>1</v>
      </c>
      <c r="E25">
        <v>0</v>
      </c>
      <c r="F25">
        <v>24</v>
      </c>
      <c r="G25">
        <v>22</v>
      </c>
      <c r="H25">
        <f>------149</f>
        <v>149</v>
      </c>
      <c r="I25">
        <v>225</v>
      </c>
      <c r="J25" t="s">
        <v>119</v>
      </c>
      <c r="K25">
        <f>------22</f>
        <v>22</v>
      </c>
    </row>
    <row r="26" spans="2:11">
      <c r="B26">
        <v>67</v>
      </c>
      <c r="C26">
        <v>23</v>
      </c>
      <c r="D26">
        <v>1</v>
      </c>
      <c r="E26">
        <v>0</v>
      </c>
      <c r="F26">
        <v>20</v>
      </c>
      <c r="G26">
        <v>23</v>
      </c>
      <c r="H26">
        <f>------129</f>
        <v>129</v>
      </c>
      <c r="I26">
        <v>169</v>
      </c>
      <c r="J26" t="s">
        <v>68</v>
      </c>
      <c r="K26">
        <f>------23</f>
        <v>23</v>
      </c>
    </row>
    <row r="27" spans="2:11">
      <c r="B27">
        <v>70</v>
      </c>
      <c r="C27">
        <v>24</v>
      </c>
      <c r="D27">
        <v>1</v>
      </c>
      <c r="E27">
        <v>0</v>
      </c>
      <c r="F27">
        <v>20</v>
      </c>
      <c r="G27">
        <v>24</v>
      </c>
      <c r="H27">
        <f>------109</f>
        <v>109</v>
      </c>
      <c r="I27">
        <v>169</v>
      </c>
      <c r="J27" t="s">
        <v>106</v>
      </c>
      <c r="K27">
        <f>------24</f>
        <v>24</v>
      </c>
    </row>
    <row r="28" spans="2:11">
      <c r="B28">
        <v>73</v>
      </c>
      <c r="C28">
        <v>25</v>
      </c>
      <c r="D28">
        <v>1</v>
      </c>
      <c r="E28">
        <v>1</v>
      </c>
      <c r="F28">
        <v>12</v>
      </c>
      <c r="G28">
        <v>25</v>
      </c>
      <c r="H28">
        <f>------121</f>
        <v>121</v>
      </c>
      <c r="I28">
        <v>225</v>
      </c>
      <c r="J28" t="s">
        <v>120</v>
      </c>
      <c r="K28">
        <f>------25</f>
        <v>25</v>
      </c>
    </row>
    <row r="29" spans="2:11">
      <c r="B29">
        <v>76</v>
      </c>
      <c r="C29">
        <v>26</v>
      </c>
      <c r="D29">
        <v>1</v>
      </c>
      <c r="E29">
        <v>1</v>
      </c>
      <c r="F29">
        <v>20</v>
      </c>
      <c r="G29">
        <v>26</v>
      </c>
      <c r="H29">
        <f>------141</f>
        <v>141</v>
      </c>
      <c r="I29">
        <v>289</v>
      </c>
      <c r="J29" t="s">
        <v>61</v>
      </c>
      <c r="K29">
        <f>------26</f>
        <v>26</v>
      </c>
    </row>
    <row r="30" spans="2:11">
      <c r="B30">
        <v>79</v>
      </c>
      <c r="C30">
        <v>27</v>
      </c>
      <c r="D30">
        <v>1</v>
      </c>
      <c r="E30">
        <v>1</v>
      </c>
      <c r="F30">
        <v>20</v>
      </c>
      <c r="G30">
        <v>27</v>
      </c>
      <c r="H30">
        <f>------161</f>
        <v>161</v>
      </c>
      <c r="I30">
        <v>361</v>
      </c>
      <c r="J30" t="s">
        <v>59</v>
      </c>
      <c r="K30">
        <f>------27</f>
        <v>27</v>
      </c>
    </row>
    <row r="31" spans="2:11">
      <c r="B31">
        <v>82</v>
      </c>
      <c r="C31">
        <v>28</v>
      </c>
      <c r="D31">
        <v>1</v>
      </c>
      <c r="E31">
        <v>1</v>
      </c>
      <c r="F31">
        <v>44</v>
      </c>
      <c r="G31">
        <v>28</v>
      </c>
      <c r="H31">
        <f>------205</f>
        <v>205</v>
      </c>
      <c r="I31">
        <v>441</v>
      </c>
      <c r="J31" t="s">
        <v>121</v>
      </c>
      <c r="K31">
        <f>------28</f>
        <v>28</v>
      </c>
    </row>
    <row r="32" spans="2:11">
      <c r="B32">
        <v>85</v>
      </c>
      <c r="C32">
        <v>29</v>
      </c>
      <c r="D32">
        <v>1</v>
      </c>
      <c r="E32">
        <v>0</v>
      </c>
      <c r="F32">
        <v>64</v>
      </c>
      <c r="G32">
        <v>29</v>
      </c>
      <c r="H32">
        <f>------141</f>
        <v>141</v>
      </c>
      <c r="I32">
        <v>441</v>
      </c>
      <c r="J32" t="s">
        <v>96</v>
      </c>
      <c r="K32">
        <f>------29</f>
        <v>29</v>
      </c>
    </row>
    <row r="33" spans="2:13">
      <c r="B33">
        <v>88</v>
      </c>
      <c r="C33">
        <v>30</v>
      </c>
      <c r="D33">
        <v>1</v>
      </c>
      <c r="E33">
        <v>0</v>
      </c>
      <c r="F33">
        <v>32</v>
      </c>
      <c r="G33">
        <v>29</v>
      </c>
      <c r="H33">
        <f>------109</f>
        <v>109</v>
      </c>
      <c r="I33">
        <v>361</v>
      </c>
      <c r="J33" t="s">
        <v>117</v>
      </c>
      <c r="K33">
        <f>------14</f>
        <v>14</v>
      </c>
    </row>
    <row r="34" spans="2:13">
      <c r="B34">
        <v>91</v>
      </c>
      <c r="C34">
        <v>31</v>
      </c>
      <c r="D34">
        <v>1</v>
      </c>
      <c r="E34">
        <v>0</v>
      </c>
      <c r="F34">
        <v>20</v>
      </c>
      <c r="G34">
        <v>29</v>
      </c>
      <c r="H34">
        <f>------89</f>
        <v>89</v>
      </c>
      <c r="I34">
        <v>289</v>
      </c>
      <c r="J34" t="s">
        <v>54</v>
      </c>
      <c r="K34">
        <f>------15</f>
        <v>15</v>
      </c>
    </row>
    <row r="35" spans="2:13">
      <c r="B35">
        <v>94</v>
      </c>
      <c r="C35">
        <v>32</v>
      </c>
      <c r="D35">
        <v>1</v>
      </c>
      <c r="E35">
        <v>0</v>
      </c>
      <c r="F35">
        <v>16</v>
      </c>
      <c r="G35">
        <v>29</v>
      </c>
      <c r="H35">
        <f>------73</f>
        <v>73</v>
      </c>
      <c r="I35">
        <v>225</v>
      </c>
      <c r="J35" t="s">
        <v>96</v>
      </c>
      <c r="K35">
        <f>------16</f>
        <v>16</v>
      </c>
      <c r="M35" s="22" t="s">
        <v>123</v>
      </c>
    </row>
    <row r="36" spans="2:13">
      <c r="B36">
        <v>97</v>
      </c>
      <c r="C36">
        <v>33</v>
      </c>
      <c r="D36">
        <v>1</v>
      </c>
      <c r="E36">
        <v>1</v>
      </c>
      <c r="F36">
        <v>36</v>
      </c>
      <c r="G36">
        <v>29</v>
      </c>
      <c r="H36">
        <f>------109</f>
        <v>109</v>
      </c>
      <c r="I36">
        <v>289</v>
      </c>
      <c r="J36" t="s">
        <v>118</v>
      </c>
      <c r="K36">
        <f>------17</f>
        <v>17</v>
      </c>
    </row>
    <row r="37" spans="2:13">
      <c r="B37">
        <v>100</v>
      </c>
      <c r="C37">
        <v>34</v>
      </c>
      <c r="D37">
        <v>1</v>
      </c>
      <c r="E37">
        <v>1</v>
      </c>
      <c r="F37">
        <v>48</v>
      </c>
      <c r="G37">
        <v>29</v>
      </c>
      <c r="H37">
        <f>------157</f>
        <v>157</v>
      </c>
      <c r="I37">
        <v>361</v>
      </c>
      <c r="J37" t="s">
        <v>52</v>
      </c>
      <c r="K37">
        <f>------18</f>
        <v>18</v>
      </c>
    </row>
    <row r="38" spans="2:13">
      <c r="B38">
        <v>103</v>
      </c>
      <c r="C38">
        <v>35</v>
      </c>
      <c r="D38">
        <v>1</v>
      </c>
      <c r="E38">
        <v>1</v>
      </c>
      <c r="F38">
        <v>32</v>
      </c>
      <c r="G38">
        <v>29</v>
      </c>
      <c r="H38">
        <f>------189</f>
        <v>189</v>
      </c>
      <c r="I38">
        <v>441</v>
      </c>
      <c r="J38" t="s">
        <v>52</v>
      </c>
      <c r="K38">
        <f>------19</f>
        <v>19</v>
      </c>
    </row>
    <row r="39" spans="2:13">
      <c r="B39">
        <v>106</v>
      </c>
      <c r="C39">
        <v>36</v>
      </c>
      <c r="D39">
        <v>1</v>
      </c>
      <c r="E39">
        <v>1</v>
      </c>
      <c r="F39">
        <v>28</v>
      </c>
      <c r="G39">
        <v>29</v>
      </c>
      <c r="H39">
        <f>------217</f>
        <v>217</v>
      </c>
      <c r="I39">
        <v>441</v>
      </c>
      <c r="J39" t="s">
        <v>61</v>
      </c>
      <c r="K39">
        <f>------20</f>
        <v>20</v>
      </c>
    </row>
    <row r="40" spans="2:13">
      <c r="B40">
        <v>109</v>
      </c>
      <c r="C40">
        <v>37</v>
      </c>
      <c r="D40">
        <v>1</v>
      </c>
      <c r="E40">
        <v>0</v>
      </c>
      <c r="F40">
        <v>44</v>
      </c>
      <c r="G40">
        <v>29</v>
      </c>
      <c r="H40">
        <f>------173</f>
        <v>173</v>
      </c>
      <c r="I40">
        <v>441</v>
      </c>
      <c r="J40" t="s">
        <v>58</v>
      </c>
      <c r="K40">
        <f>------21</f>
        <v>21</v>
      </c>
    </row>
    <row r="41" spans="2:13">
      <c r="B41">
        <v>112</v>
      </c>
      <c r="C41">
        <v>38</v>
      </c>
      <c r="D41">
        <v>1</v>
      </c>
      <c r="E41">
        <v>0</v>
      </c>
      <c r="F41">
        <v>24</v>
      </c>
      <c r="G41">
        <v>29</v>
      </c>
      <c r="H41">
        <f>------149</f>
        <v>149</v>
      </c>
      <c r="I41">
        <v>225</v>
      </c>
      <c r="J41" t="s">
        <v>119</v>
      </c>
      <c r="K41">
        <f>------22</f>
        <v>22</v>
      </c>
    </row>
    <row r="42" spans="2:13">
      <c r="B42">
        <v>115</v>
      </c>
      <c r="C42">
        <v>39</v>
      </c>
      <c r="D42">
        <v>1</v>
      </c>
      <c r="E42">
        <v>0</v>
      </c>
      <c r="F42">
        <v>20</v>
      </c>
      <c r="G42">
        <v>29</v>
      </c>
      <c r="H42">
        <f>------129</f>
        <v>129</v>
      </c>
      <c r="I42">
        <v>169</v>
      </c>
      <c r="J42" t="s">
        <v>68</v>
      </c>
      <c r="K42">
        <f>------23</f>
        <v>23</v>
      </c>
    </row>
    <row r="43" spans="2:13">
      <c r="B43">
        <v>118</v>
      </c>
      <c r="C43">
        <v>40</v>
      </c>
      <c r="D43">
        <v>1</v>
      </c>
      <c r="E43">
        <v>0</v>
      </c>
      <c r="F43">
        <v>20</v>
      </c>
      <c r="G43">
        <v>29</v>
      </c>
      <c r="H43">
        <f>------109</f>
        <v>109</v>
      </c>
      <c r="I43">
        <v>169</v>
      </c>
      <c r="J43" t="s">
        <v>106</v>
      </c>
      <c r="K43">
        <f>------24</f>
        <v>24</v>
      </c>
    </row>
    <row r="44" spans="2:13">
      <c r="B44">
        <v>121</v>
      </c>
      <c r="C44">
        <v>41</v>
      </c>
      <c r="D44">
        <v>1</v>
      </c>
      <c r="E44">
        <v>1</v>
      </c>
      <c r="F44">
        <v>12</v>
      </c>
      <c r="G44">
        <v>29</v>
      </c>
      <c r="H44">
        <f>------121</f>
        <v>121</v>
      </c>
      <c r="I44">
        <v>225</v>
      </c>
      <c r="J44" t="s">
        <v>120</v>
      </c>
      <c r="K44">
        <f>------25</f>
        <v>25</v>
      </c>
    </row>
    <row r="45" spans="2:13">
      <c r="B45">
        <v>124</v>
      </c>
      <c r="C45">
        <v>42</v>
      </c>
      <c r="D45">
        <v>1</v>
      </c>
      <c r="E45">
        <v>1</v>
      </c>
      <c r="F45">
        <v>20</v>
      </c>
      <c r="G45">
        <v>29</v>
      </c>
      <c r="H45">
        <f>------141</f>
        <v>141</v>
      </c>
      <c r="I45">
        <v>289</v>
      </c>
      <c r="J45" t="s">
        <v>61</v>
      </c>
      <c r="K45">
        <f>------26</f>
        <v>26</v>
      </c>
    </row>
    <row r="46" spans="2:13">
      <c r="B46">
        <v>127</v>
      </c>
      <c r="C46">
        <v>43</v>
      </c>
      <c r="D46">
        <v>1</v>
      </c>
      <c r="E46">
        <v>1</v>
      </c>
      <c r="F46">
        <v>20</v>
      </c>
      <c r="G46">
        <v>29</v>
      </c>
      <c r="H46">
        <f>------161</f>
        <v>161</v>
      </c>
      <c r="I46">
        <v>361</v>
      </c>
      <c r="J46" t="s">
        <v>59</v>
      </c>
      <c r="K46">
        <f>------27</f>
        <v>27</v>
      </c>
    </row>
    <row r="47" spans="2:13">
      <c r="B47">
        <v>130</v>
      </c>
      <c r="C47">
        <v>44</v>
      </c>
      <c r="D47">
        <v>1</v>
      </c>
      <c r="E47">
        <v>1</v>
      </c>
      <c r="F47">
        <v>44</v>
      </c>
      <c r="G47">
        <v>29</v>
      </c>
      <c r="H47">
        <f>------205</f>
        <v>205</v>
      </c>
      <c r="I47">
        <v>441</v>
      </c>
      <c r="J47" t="s">
        <v>121</v>
      </c>
      <c r="K47">
        <f>------28</f>
        <v>28</v>
      </c>
    </row>
    <row r="48" spans="2:13">
      <c r="B48">
        <v>133</v>
      </c>
      <c r="C48">
        <v>45</v>
      </c>
      <c r="D48">
        <v>1</v>
      </c>
      <c r="E48">
        <v>0</v>
      </c>
      <c r="F48">
        <v>64</v>
      </c>
      <c r="G48">
        <v>29</v>
      </c>
      <c r="H48">
        <f>------141</f>
        <v>141</v>
      </c>
      <c r="I48">
        <v>441</v>
      </c>
      <c r="J48" t="s">
        <v>96</v>
      </c>
      <c r="K48">
        <f>------29</f>
        <v>29</v>
      </c>
    </row>
    <row r="49" spans="2:11">
      <c r="B49">
        <v>136</v>
      </c>
      <c r="C49">
        <v>46</v>
      </c>
      <c r="D49">
        <v>1</v>
      </c>
      <c r="E49">
        <v>0</v>
      </c>
      <c r="F49">
        <v>32</v>
      </c>
      <c r="G49">
        <v>29</v>
      </c>
      <c r="H49">
        <f>------109</f>
        <v>109</v>
      </c>
      <c r="I49">
        <v>361</v>
      </c>
      <c r="J49" t="s">
        <v>117</v>
      </c>
      <c r="K49">
        <f>------14</f>
        <v>14</v>
      </c>
    </row>
    <row r="50" spans="2:11">
      <c r="B50">
        <v>139</v>
      </c>
      <c r="C50">
        <v>47</v>
      </c>
      <c r="D50">
        <v>1</v>
      </c>
      <c r="E50">
        <v>0</v>
      </c>
      <c r="F50">
        <v>20</v>
      </c>
      <c r="G50">
        <v>29</v>
      </c>
      <c r="H50">
        <f>------89</f>
        <v>89</v>
      </c>
      <c r="I50">
        <v>289</v>
      </c>
      <c r="J50" t="s">
        <v>54</v>
      </c>
      <c r="K50">
        <f>------15</f>
        <v>15</v>
      </c>
    </row>
    <row r="51" spans="2:11">
      <c r="B51">
        <v>142</v>
      </c>
      <c r="C51">
        <v>48</v>
      </c>
      <c r="D51">
        <v>1</v>
      </c>
      <c r="E51">
        <v>0</v>
      </c>
      <c r="F51">
        <v>16</v>
      </c>
      <c r="G51">
        <v>29</v>
      </c>
      <c r="H51">
        <f>------73</f>
        <v>73</v>
      </c>
      <c r="I51">
        <v>225</v>
      </c>
      <c r="J51" t="s">
        <v>96</v>
      </c>
      <c r="K51">
        <f>------16</f>
        <v>16</v>
      </c>
    </row>
    <row r="52" spans="2:11">
      <c r="B52">
        <v>145</v>
      </c>
      <c r="C52">
        <v>49</v>
      </c>
      <c r="D52">
        <v>1</v>
      </c>
      <c r="E52">
        <v>1</v>
      </c>
      <c r="F52">
        <v>36</v>
      </c>
      <c r="G52">
        <v>29</v>
      </c>
      <c r="H52">
        <f>------109</f>
        <v>109</v>
      </c>
      <c r="I52">
        <v>289</v>
      </c>
      <c r="J52" t="s">
        <v>118</v>
      </c>
      <c r="K52">
        <f>------17</f>
        <v>17</v>
      </c>
    </row>
    <row r="53" spans="2:11">
      <c r="B53">
        <v>148</v>
      </c>
      <c r="C53">
        <v>50</v>
      </c>
      <c r="D53">
        <v>1</v>
      </c>
      <c r="E53">
        <v>1</v>
      </c>
      <c r="F53">
        <v>48</v>
      </c>
      <c r="G53">
        <v>29</v>
      </c>
      <c r="H53">
        <f>------157</f>
        <v>157</v>
      </c>
      <c r="I53">
        <v>361</v>
      </c>
      <c r="J53" t="s">
        <v>52</v>
      </c>
      <c r="K53">
        <f>------18</f>
        <v>18</v>
      </c>
    </row>
    <row r="54" spans="2:11">
      <c r="B54">
        <v>151</v>
      </c>
      <c r="C54">
        <v>51</v>
      </c>
      <c r="D54">
        <v>1</v>
      </c>
      <c r="E54">
        <v>1</v>
      </c>
      <c r="F54">
        <v>32</v>
      </c>
      <c r="G54">
        <v>29</v>
      </c>
      <c r="H54">
        <f>------189</f>
        <v>189</v>
      </c>
      <c r="I54">
        <v>441</v>
      </c>
      <c r="J54" t="s">
        <v>52</v>
      </c>
      <c r="K54">
        <f>------19</f>
        <v>19</v>
      </c>
    </row>
    <row r="55" spans="2:11">
      <c r="B55">
        <v>154</v>
      </c>
      <c r="C55">
        <v>52</v>
      </c>
      <c r="D55">
        <v>1</v>
      </c>
      <c r="E55">
        <v>1</v>
      </c>
      <c r="F55">
        <v>28</v>
      </c>
      <c r="G55">
        <v>29</v>
      </c>
      <c r="H55">
        <f>------217</f>
        <v>217</v>
      </c>
      <c r="I55">
        <v>441</v>
      </c>
      <c r="J55" t="s">
        <v>61</v>
      </c>
      <c r="K55">
        <f>------20</f>
        <v>20</v>
      </c>
    </row>
    <row r="56" spans="2:11">
      <c r="B56">
        <v>157</v>
      </c>
      <c r="C56">
        <v>53</v>
      </c>
      <c r="D56">
        <v>1</v>
      </c>
      <c r="E56">
        <v>0</v>
      </c>
      <c r="F56">
        <v>44</v>
      </c>
      <c r="G56">
        <v>29</v>
      </c>
      <c r="H56">
        <f>------173</f>
        <v>173</v>
      </c>
      <c r="I56">
        <v>441</v>
      </c>
      <c r="J56" t="s">
        <v>58</v>
      </c>
      <c r="K56">
        <f>------21</f>
        <v>21</v>
      </c>
    </row>
    <row r="57" spans="2:11">
      <c r="B57">
        <v>160</v>
      </c>
      <c r="C57">
        <v>54</v>
      </c>
      <c r="D57">
        <v>1</v>
      </c>
      <c r="E57">
        <v>0</v>
      </c>
      <c r="F57">
        <v>24</v>
      </c>
      <c r="G57">
        <v>29</v>
      </c>
      <c r="H57">
        <f>------149</f>
        <v>149</v>
      </c>
      <c r="I57">
        <v>225</v>
      </c>
      <c r="J57" t="s">
        <v>119</v>
      </c>
      <c r="K57">
        <f>------22</f>
        <v>22</v>
      </c>
    </row>
    <row r="58" spans="2:11">
      <c r="B58">
        <v>163</v>
      </c>
      <c r="C58">
        <v>55</v>
      </c>
      <c r="D58">
        <v>1</v>
      </c>
      <c r="E58">
        <v>0</v>
      </c>
      <c r="F58">
        <v>20</v>
      </c>
      <c r="G58">
        <v>29</v>
      </c>
      <c r="H58">
        <f>------129</f>
        <v>129</v>
      </c>
      <c r="I58">
        <v>169</v>
      </c>
      <c r="J58" t="s">
        <v>68</v>
      </c>
      <c r="K58">
        <f>------23</f>
        <v>23</v>
      </c>
    </row>
    <row r="59" spans="2:11">
      <c r="B59">
        <v>166</v>
      </c>
      <c r="C59">
        <v>56</v>
      </c>
      <c r="D59">
        <v>1</v>
      </c>
      <c r="E59">
        <v>0</v>
      </c>
      <c r="F59">
        <v>20</v>
      </c>
      <c r="G59">
        <v>29</v>
      </c>
      <c r="H59">
        <f>------109</f>
        <v>109</v>
      </c>
      <c r="I59">
        <v>169</v>
      </c>
      <c r="J59" t="s">
        <v>106</v>
      </c>
      <c r="K59">
        <f>------24</f>
        <v>24</v>
      </c>
    </row>
    <row r="60" spans="2:11">
      <c r="B60">
        <v>169</v>
      </c>
      <c r="C60">
        <v>57</v>
      </c>
      <c r="D60">
        <v>1</v>
      </c>
      <c r="E60">
        <v>1</v>
      </c>
      <c r="F60">
        <v>12</v>
      </c>
      <c r="G60">
        <v>29</v>
      </c>
      <c r="H60">
        <f>------121</f>
        <v>121</v>
      </c>
      <c r="I60">
        <v>225</v>
      </c>
      <c r="J60" t="s">
        <v>120</v>
      </c>
      <c r="K60">
        <f>------25</f>
        <v>25</v>
      </c>
    </row>
    <row r="61" spans="2:11">
      <c r="B61">
        <v>172</v>
      </c>
      <c r="C61">
        <v>58</v>
      </c>
      <c r="D61">
        <v>1</v>
      </c>
      <c r="E61">
        <v>1</v>
      </c>
      <c r="F61">
        <v>20</v>
      </c>
      <c r="G61">
        <v>29</v>
      </c>
      <c r="H61">
        <f>------141</f>
        <v>141</v>
      </c>
      <c r="I61">
        <v>289</v>
      </c>
      <c r="J61" t="s">
        <v>61</v>
      </c>
      <c r="K61">
        <f>------26</f>
        <v>26</v>
      </c>
    </row>
    <row r="62" spans="2:11">
      <c r="B62">
        <v>175</v>
      </c>
      <c r="C62">
        <v>59</v>
      </c>
      <c r="D62">
        <v>1</v>
      </c>
      <c r="E62">
        <v>1</v>
      </c>
      <c r="F62">
        <v>20</v>
      </c>
      <c r="G62">
        <v>29</v>
      </c>
      <c r="H62">
        <f>------161</f>
        <v>161</v>
      </c>
      <c r="I62">
        <v>361</v>
      </c>
      <c r="J62" t="s">
        <v>59</v>
      </c>
      <c r="K62">
        <f>------27</f>
        <v>27</v>
      </c>
    </row>
    <row r="63" spans="2:11">
      <c r="B63">
        <v>178</v>
      </c>
      <c r="C63">
        <v>60</v>
      </c>
      <c r="D63">
        <v>1</v>
      </c>
      <c r="E63">
        <v>1</v>
      </c>
      <c r="F63">
        <v>44</v>
      </c>
      <c r="G63">
        <v>29</v>
      </c>
      <c r="H63">
        <f>------205</f>
        <v>205</v>
      </c>
      <c r="I63">
        <v>441</v>
      </c>
      <c r="J63" t="s">
        <v>121</v>
      </c>
      <c r="K63">
        <f>------28</f>
        <v>28</v>
      </c>
    </row>
    <row r="64" spans="2:11">
      <c r="B64">
        <v>181</v>
      </c>
      <c r="C64">
        <v>61</v>
      </c>
      <c r="D64">
        <v>1</v>
      </c>
      <c r="E64">
        <v>0</v>
      </c>
      <c r="F64">
        <v>64</v>
      </c>
      <c r="G64">
        <v>29</v>
      </c>
      <c r="H64">
        <f>------141</f>
        <v>141</v>
      </c>
      <c r="I64">
        <v>441</v>
      </c>
      <c r="J64" t="s">
        <v>96</v>
      </c>
      <c r="K64">
        <f>------29</f>
        <v>29</v>
      </c>
    </row>
    <row r="65" spans="2:11">
      <c r="B65">
        <v>184</v>
      </c>
      <c r="C65">
        <v>62</v>
      </c>
      <c r="D65">
        <v>1</v>
      </c>
      <c r="E65">
        <v>0</v>
      </c>
      <c r="F65">
        <v>32</v>
      </c>
      <c r="G65">
        <v>29</v>
      </c>
      <c r="H65">
        <f>------109</f>
        <v>109</v>
      </c>
      <c r="I65">
        <v>361</v>
      </c>
      <c r="J65" t="s">
        <v>117</v>
      </c>
      <c r="K65">
        <f>------14</f>
        <v>14</v>
      </c>
    </row>
    <row r="66" spans="2:11">
      <c r="B66">
        <v>187</v>
      </c>
      <c r="C66">
        <v>63</v>
      </c>
      <c r="D66">
        <v>1</v>
      </c>
      <c r="E66">
        <v>0</v>
      </c>
      <c r="F66">
        <v>20</v>
      </c>
      <c r="G66">
        <v>29</v>
      </c>
      <c r="H66">
        <f>------89</f>
        <v>89</v>
      </c>
      <c r="I66">
        <v>289</v>
      </c>
      <c r="J66" t="s">
        <v>54</v>
      </c>
      <c r="K66">
        <f>------15</f>
        <v>15</v>
      </c>
    </row>
    <row r="67" spans="2:11">
      <c r="B67">
        <v>190</v>
      </c>
      <c r="C67">
        <v>64</v>
      </c>
      <c r="D67">
        <v>1</v>
      </c>
      <c r="E67">
        <v>0</v>
      </c>
      <c r="F67">
        <v>16</v>
      </c>
      <c r="G67">
        <v>29</v>
      </c>
      <c r="H67">
        <f>------73</f>
        <v>73</v>
      </c>
      <c r="I67">
        <v>225</v>
      </c>
      <c r="J67" t="s">
        <v>96</v>
      </c>
      <c r="K67">
        <f>------16</f>
        <v>16</v>
      </c>
    </row>
    <row r="68" spans="2:11">
      <c r="B68">
        <v>193</v>
      </c>
      <c r="C68">
        <v>65</v>
      </c>
      <c r="D68">
        <v>1</v>
      </c>
      <c r="E68">
        <v>1</v>
      </c>
      <c r="F68">
        <v>36</v>
      </c>
      <c r="G68">
        <v>29</v>
      </c>
      <c r="H68">
        <f>------109</f>
        <v>109</v>
      </c>
      <c r="I68">
        <v>289</v>
      </c>
      <c r="J68" t="s">
        <v>118</v>
      </c>
      <c r="K68">
        <f>------17</f>
        <v>17</v>
      </c>
    </row>
    <row r="69" spans="2:11">
      <c r="B69">
        <v>196</v>
      </c>
      <c r="C69">
        <v>66</v>
      </c>
      <c r="D69">
        <v>1</v>
      </c>
      <c r="E69">
        <v>1</v>
      </c>
      <c r="F69">
        <v>48</v>
      </c>
      <c r="G69">
        <v>29</v>
      </c>
      <c r="H69">
        <f>------157</f>
        <v>157</v>
      </c>
      <c r="I69">
        <v>361</v>
      </c>
      <c r="J69" t="s">
        <v>52</v>
      </c>
      <c r="K69">
        <f>------18</f>
        <v>18</v>
      </c>
    </row>
    <row r="70" spans="2:11">
      <c r="B70">
        <v>199</v>
      </c>
      <c r="C70">
        <v>67</v>
      </c>
      <c r="D70">
        <v>1</v>
      </c>
      <c r="E70">
        <v>1</v>
      </c>
      <c r="F70">
        <v>32</v>
      </c>
      <c r="G70">
        <v>29</v>
      </c>
      <c r="H70">
        <f>------189</f>
        <v>189</v>
      </c>
      <c r="I70">
        <v>441</v>
      </c>
      <c r="J70" t="s">
        <v>52</v>
      </c>
      <c r="K70">
        <f>------19</f>
        <v>19</v>
      </c>
    </row>
    <row r="71" spans="2:11">
      <c r="B71">
        <v>202</v>
      </c>
      <c r="C71">
        <v>68</v>
      </c>
      <c r="D71">
        <v>1</v>
      </c>
      <c r="E71">
        <v>1</v>
      </c>
      <c r="F71">
        <v>28</v>
      </c>
      <c r="G71">
        <v>29</v>
      </c>
      <c r="H71">
        <f>------217</f>
        <v>217</v>
      </c>
      <c r="I71">
        <v>441</v>
      </c>
      <c r="J71" t="s">
        <v>61</v>
      </c>
      <c r="K71">
        <f>------20</f>
        <v>20</v>
      </c>
    </row>
    <row r="72" spans="2:11">
      <c r="B72">
        <v>205</v>
      </c>
      <c r="C72">
        <v>69</v>
      </c>
      <c r="D72">
        <v>1</v>
      </c>
      <c r="E72">
        <v>0</v>
      </c>
      <c r="F72">
        <v>44</v>
      </c>
      <c r="G72">
        <v>29</v>
      </c>
      <c r="H72">
        <f>------173</f>
        <v>173</v>
      </c>
      <c r="I72">
        <v>441</v>
      </c>
      <c r="J72" t="s">
        <v>58</v>
      </c>
      <c r="K72">
        <f>------21</f>
        <v>21</v>
      </c>
    </row>
    <row r="73" spans="2:11">
      <c r="B73">
        <v>208</v>
      </c>
      <c r="C73">
        <v>70</v>
      </c>
      <c r="D73">
        <v>1</v>
      </c>
      <c r="E73">
        <v>0</v>
      </c>
      <c r="F73">
        <v>24</v>
      </c>
      <c r="G73">
        <v>29</v>
      </c>
      <c r="H73">
        <f>------149</f>
        <v>149</v>
      </c>
      <c r="I73">
        <v>225</v>
      </c>
      <c r="J73" t="s">
        <v>119</v>
      </c>
      <c r="K73">
        <f>------22</f>
        <v>22</v>
      </c>
    </row>
    <row r="74" spans="2:11">
      <c r="B74">
        <v>211</v>
      </c>
      <c r="C74">
        <v>71</v>
      </c>
      <c r="D74">
        <v>1</v>
      </c>
      <c r="E74">
        <v>0</v>
      </c>
      <c r="F74">
        <v>20</v>
      </c>
      <c r="G74">
        <v>29</v>
      </c>
      <c r="H74">
        <f>------129</f>
        <v>129</v>
      </c>
      <c r="I74">
        <v>169</v>
      </c>
      <c r="J74" t="s">
        <v>68</v>
      </c>
      <c r="K74">
        <f>------23</f>
        <v>23</v>
      </c>
    </row>
    <row r="75" spans="2:11">
      <c r="B75">
        <v>214</v>
      </c>
      <c r="C75">
        <v>72</v>
      </c>
      <c r="D75">
        <v>1</v>
      </c>
      <c r="E75">
        <v>0</v>
      </c>
      <c r="F75">
        <v>20</v>
      </c>
      <c r="G75">
        <v>29</v>
      </c>
      <c r="H75">
        <f>------109</f>
        <v>109</v>
      </c>
      <c r="I75">
        <v>169</v>
      </c>
      <c r="J75" t="s">
        <v>106</v>
      </c>
      <c r="K75">
        <f>------24</f>
        <v>24</v>
      </c>
    </row>
    <row r="76" spans="2:11">
      <c r="B76">
        <v>217</v>
      </c>
      <c r="C76">
        <v>73</v>
      </c>
      <c r="D76">
        <v>1</v>
      </c>
      <c r="E76">
        <v>1</v>
      </c>
      <c r="F76">
        <v>12</v>
      </c>
      <c r="G76">
        <v>29</v>
      </c>
      <c r="H76">
        <f>------121</f>
        <v>121</v>
      </c>
      <c r="I76">
        <v>225</v>
      </c>
      <c r="J76" t="s">
        <v>120</v>
      </c>
      <c r="K76">
        <f>------25</f>
        <v>25</v>
      </c>
    </row>
    <row r="77" spans="2:11">
      <c r="B77">
        <v>220</v>
      </c>
      <c r="C77">
        <v>74</v>
      </c>
      <c r="D77">
        <v>1</v>
      </c>
      <c r="E77">
        <v>1</v>
      </c>
      <c r="F77">
        <v>20</v>
      </c>
      <c r="G77">
        <v>29</v>
      </c>
      <c r="H77">
        <f>------141</f>
        <v>141</v>
      </c>
      <c r="I77">
        <v>289</v>
      </c>
      <c r="J77" t="s">
        <v>61</v>
      </c>
      <c r="K77">
        <f>------26</f>
        <v>26</v>
      </c>
    </row>
    <row r="78" spans="2:11">
      <c r="B78">
        <v>223</v>
      </c>
      <c r="C78">
        <v>75</v>
      </c>
      <c r="D78">
        <v>1</v>
      </c>
      <c r="E78">
        <v>1</v>
      </c>
      <c r="F78">
        <v>20</v>
      </c>
      <c r="G78">
        <v>29</v>
      </c>
      <c r="H78">
        <f>------161</f>
        <v>161</v>
      </c>
      <c r="I78">
        <v>361</v>
      </c>
      <c r="J78" t="s">
        <v>59</v>
      </c>
      <c r="K78">
        <f>------27</f>
        <v>27</v>
      </c>
    </row>
    <row r="79" spans="2:11">
      <c r="B79">
        <v>226</v>
      </c>
      <c r="C79">
        <v>76</v>
      </c>
      <c r="D79">
        <v>1</v>
      </c>
      <c r="E79">
        <v>1</v>
      </c>
      <c r="F79">
        <v>44</v>
      </c>
      <c r="G79">
        <v>29</v>
      </c>
      <c r="H79">
        <f>------205</f>
        <v>205</v>
      </c>
      <c r="I79">
        <v>441</v>
      </c>
      <c r="J79" t="s">
        <v>121</v>
      </c>
      <c r="K79">
        <f>------28</f>
        <v>28</v>
      </c>
    </row>
    <row r="80" spans="2:11">
      <c r="B80">
        <v>229</v>
      </c>
      <c r="C80">
        <v>77</v>
      </c>
      <c r="D80">
        <v>1</v>
      </c>
      <c r="E80">
        <v>0</v>
      </c>
      <c r="F80">
        <v>64</v>
      </c>
      <c r="G80">
        <v>29</v>
      </c>
      <c r="H80">
        <f>------141</f>
        <v>141</v>
      </c>
      <c r="I80">
        <v>441</v>
      </c>
      <c r="J80" t="s">
        <v>96</v>
      </c>
      <c r="K80">
        <f>------29</f>
        <v>29</v>
      </c>
    </row>
    <row r="81" spans="2:11">
      <c r="B81">
        <v>232</v>
      </c>
      <c r="C81">
        <v>78</v>
      </c>
      <c r="D81">
        <v>1</v>
      </c>
      <c r="E81">
        <v>0</v>
      </c>
      <c r="F81">
        <v>32</v>
      </c>
      <c r="G81">
        <v>29</v>
      </c>
      <c r="H81">
        <f>------109</f>
        <v>109</v>
      </c>
      <c r="I81">
        <v>361</v>
      </c>
      <c r="J81" t="s">
        <v>117</v>
      </c>
      <c r="K81">
        <f>------14</f>
        <v>14</v>
      </c>
    </row>
    <row r="82" spans="2:11">
      <c r="B82">
        <v>235</v>
      </c>
      <c r="C82">
        <v>79</v>
      </c>
      <c r="D82">
        <v>1</v>
      </c>
      <c r="E82">
        <v>0</v>
      </c>
      <c r="F82">
        <v>20</v>
      </c>
      <c r="G82">
        <v>29</v>
      </c>
      <c r="H82">
        <f>------89</f>
        <v>89</v>
      </c>
      <c r="I82">
        <v>289</v>
      </c>
      <c r="J82" t="s">
        <v>54</v>
      </c>
      <c r="K82">
        <f>------15</f>
        <v>15</v>
      </c>
    </row>
    <row r="83" spans="2:11">
      <c r="B83">
        <v>238</v>
      </c>
      <c r="C83">
        <v>80</v>
      </c>
      <c r="D83">
        <v>1</v>
      </c>
      <c r="E83">
        <v>0</v>
      </c>
      <c r="F83">
        <v>16</v>
      </c>
      <c r="G83">
        <v>29</v>
      </c>
      <c r="H83">
        <f>------73</f>
        <v>73</v>
      </c>
      <c r="I83">
        <v>225</v>
      </c>
      <c r="J83" t="s">
        <v>96</v>
      </c>
      <c r="K83">
        <f>------16</f>
        <v>16</v>
      </c>
    </row>
    <row r="84" spans="2:11">
      <c r="B84">
        <v>241</v>
      </c>
      <c r="C84">
        <v>81</v>
      </c>
      <c r="D84">
        <v>1</v>
      </c>
      <c r="E84">
        <v>1</v>
      </c>
      <c r="F84">
        <v>36</v>
      </c>
      <c r="G84">
        <v>29</v>
      </c>
      <c r="H84">
        <f>------109</f>
        <v>109</v>
      </c>
      <c r="I84">
        <v>289</v>
      </c>
      <c r="J84" t="s">
        <v>118</v>
      </c>
      <c r="K84">
        <f>------17</f>
        <v>17</v>
      </c>
    </row>
    <row r="85" spans="2:11">
      <c r="B85">
        <v>244</v>
      </c>
      <c r="C85">
        <v>82</v>
      </c>
      <c r="D85">
        <v>1</v>
      </c>
      <c r="E85">
        <v>1</v>
      </c>
      <c r="F85">
        <v>48</v>
      </c>
      <c r="G85">
        <v>29</v>
      </c>
      <c r="H85">
        <f>------157</f>
        <v>157</v>
      </c>
      <c r="I85">
        <v>361</v>
      </c>
      <c r="J85" t="s">
        <v>52</v>
      </c>
      <c r="K85">
        <f>------18</f>
        <v>18</v>
      </c>
    </row>
    <row r="86" spans="2:11">
      <c r="B86">
        <v>247</v>
      </c>
      <c r="C86">
        <v>83</v>
      </c>
      <c r="D86">
        <v>1</v>
      </c>
      <c r="E86">
        <v>1</v>
      </c>
      <c r="F86">
        <v>32</v>
      </c>
      <c r="G86">
        <v>29</v>
      </c>
      <c r="H86">
        <f>------189</f>
        <v>189</v>
      </c>
      <c r="I86">
        <v>441</v>
      </c>
      <c r="J86" t="s">
        <v>52</v>
      </c>
      <c r="K86">
        <f>------19</f>
        <v>19</v>
      </c>
    </row>
    <row r="87" spans="2:11">
      <c r="B87">
        <v>250</v>
      </c>
      <c r="C87">
        <v>84</v>
      </c>
      <c r="D87">
        <v>1</v>
      </c>
      <c r="E87">
        <v>1</v>
      </c>
      <c r="F87">
        <v>28</v>
      </c>
      <c r="G87">
        <v>29</v>
      </c>
      <c r="H87">
        <f>------217</f>
        <v>217</v>
      </c>
      <c r="I87">
        <v>441</v>
      </c>
      <c r="J87" t="s">
        <v>61</v>
      </c>
      <c r="K87">
        <f>------20</f>
        <v>20</v>
      </c>
    </row>
    <row r="88" spans="2:11">
      <c r="B88">
        <v>253</v>
      </c>
      <c r="C88">
        <v>85</v>
      </c>
      <c r="D88">
        <v>1</v>
      </c>
      <c r="E88">
        <v>0</v>
      </c>
      <c r="F88">
        <v>44</v>
      </c>
      <c r="G88">
        <v>29</v>
      </c>
      <c r="H88">
        <f>------173</f>
        <v>173</v>
      </c>
      <c r="I88">
        <v>441</v>
      </c>
      <c r="J88" t="s">
        <v>58</v>
      </c>
      <c r="K88">
        <f>------21</f>
        <v>21</v>
      </c>
    </row>
    <row r="89" spans="2:11">
      <c r="B89">
        <v>256</v>
      </c>
      <c r="C89">
        <v>86</v>
      </c>
      <c r="D89">
        <v>1</v>
      </c>
      <c r="E89">
        <v>0</v>
      </c>
      <c r="F89">
        <v>24</v>
      </c>
      <c r="G89">
        <v>29</v>
      </c>
      <c r="H89">
        <f>------149</f>
        <v>149</v>
      </c>
      <c r="I89">
        <v>225</v>
      </c>
      <c r="J89" t="s">
        <v>119</v>
      </c>
      <c r="K89">
        <f>------22</f>
        <v>22</v>
      </c>
    </row>
    <row r="90" spans="2:11">
      <c r="B90">
        <v>259</v>
      </c>
      <c r="C90">
        <v>87</v>
      </c>
      <c r="D90">
        <v>1</v>
      </c>
      <c r="E90">
        <v>0</v>
      </c>
      <c r="F90">
        <v>20</v>
      </c>
      <c r="G90">
        <v>29</v>
      </c>
      <c r="H90">
        <f>------129</f>
        <v>129</v>
      </c>
      <c r="I90">
        <v>169</v>
      </c>
      <c r="J90" t="s">
        <v>68</v>
      </c>
      <c r="K90">
        <f>------23</f>
        <v>23</v>
      </c>
    </row>
    <row r="91" spans="2:11">
      <c r="B91">
        <v>262</v>
      </c>
      <c r="C91">
        <v>88</v>
      </c>
      <c r="D91">
        <v>1</v>
      </c>
      <c r="E91">
        <v>0</v>
      </c>
      <c r="F91">
        <v>20</v>
      </c>
      <c r="G91">
        <v>29</v>
      </c>
      <c r="H91">
        <f>------109</f>
        <v>109</v>
      </c>
      <c r="I91">
        <v>169</v>
      </c>
      <c r="J91" t="s">
        <v>106</v>
      </c>
      <c r="K91">
        <f>------24</f>
        <v>24</v>
      </c>
    </row>
    <row r="92" spans="2:11">
      <c r="B92">
        <v>265</v>
      </c>
      <c r="C92">
        <v>89</v>
      </c>
      <c r="D92">
        <v>1</v>
      </c>
      <c r="E92">
        <v>1</v>
      </c>
      <c r="F92">
        <v>12</v>
      </c>
      <c r="G92">
        <v>29</v>
      </c>
      <c r="H92">
        <f>------121</f>
        <v>121</v>
      </c>
      <c r="I92">
        <v>225</v>
      </c>
      <c r="J92" t="s">
        <v>120</v>
      </c>
      <c r="K92">
        <f>------25</f>
        <v>25</v>
      </c>
    </row>
    <row r="93" spans="2:11">
      <c r="B93">
        <v>268</v>
      </c>
      <c r="C93">
        <v>90</v>
      </c>
      <c r="D93">
        <v>1</v>
      </c>
      <c r="E93">
        <v>1</v>
      </c>
      <c r="F93">
        <v>20</v>
      </c>
      <c r="G93">
        <v>29</v>
      </c>
      <c r="H93">
        <f>------141</f>
        <v>141</v>
      </c>
      <c r="I93">
        <v>289</v>
      </c>
      <c r="J93" t="s">
        <v>61</v>
      </c>
      <c r="K93">
        <f>------26</f>
        <v>26</v>
      </c>
    </row>
    <row r="94" spans="2:11">
      <c r="B94">
        <v>271</v>
      </c>
      <c r="C94">
        <v>91</v>
      </c>
      <c r="D94">
        <v>1</v>
      </c>
      <c r="E94">
        <v>1</v>
      </c>
      <c r="F94">
        <v>20</v>
      </c>
      <c r="G94">
        <v>29</v>
      </c>
      <c r="H94">
        <f>------161</f>
        <v>161</v>
      </c>
      <c r="I94">
        <v>361</v>
      </c>
      <c r="J94" t="s">
        <v>59</v>
      </c>
      <c r="K94">
        <f>------27</f>
        <v>27</v>
      </c>
    </row>
    <row r="95" spans="2:11">
      <c r="B95">
        <v>274</v>
      </c>
      <c r="C95">
        <v>92</v>
      </c>
      <c r="D95">
        <v>1</v>
      </c>
      <c r="E95">
        <v>1</v>
      </c>
      <c r="F95">
        <v>44</v>
      </c>
      <c r="G95">
        <v>29</v>
      </c>
      <c r="H95">
        <f>------205</f>
        <v>205</v>
      </c>
      <c r="I95">
        <v>441</v>
      </c>
      <c r="J95" t="s">
        <v>121</v>
      </c>
      <c r="K95">
        <f>------28</f>
        <v>28</v>
      </c>
    </row>
    <row r="96" spans="2:11">
      <c r="B96">
        <v>277</v>
      </c>
      <c r="C96">
        <v>93</v>
      </c>
      <c r="D96">
        <v>1</v>
      </c>
      <c r="E96">
        <v>0</v>
      </c>
      <c r="F96">
        <v>64</v>
      </c>
      <c r="G96">
        <v>29</v>
      </c>
      <c r="H96">
        <f>------141</f>
        <v>141</v>
      </c>
      <c r="I96">
        <v>441</v>
      </c>
      <c r="J96" t="s">
        <v>96</v>
      </c>
      <c r="K96">
        <f>------29</f>
        <v>29</v>
      </c>
    </row>
    <row r="97" spans="2:11">
      <c r="B97">
        <v>280</v>
      </c>
      <c r="C97">
        <v>94</v>
      </c>
      <c r="D97">
        <v>1</v>
      </c>
      <c r="E97">
        <v>0</v>
      </c>
      <c r="F97">
        <v>32</v>
      </c>
      <c r="G97">
        <v>29</v>
      </c>
      <c r="H97">
        <f>------109</f>
        <v>109</v>
      </c>
      <c r="I97">
        <v>361</v>
      </c>
      <c r="J97" t="s">
        <v>117</v>
      </c>
      <c r="K97">
        <f>------14</f>
        <v>14</v>
      </c>
    </row>
    <row r="98" spans="2:11">
      <c r="B98">
        <v>283</v>
      </c>
      <c r="C98">
        <v>95</v>
      </c>
      <c r="D98">
        <v>1</v>
      </c>
      <c r="E98">
        <v>0</v>
      </c>
      <c r="F98">
        <v>20</v>
      </c>
      <c r="G98">
        <v>29</v>
      </c>
      <c r="H98">
        <f>------89</f>
        <v>89</v>
      </c>
      <c r="I98">
        <v>289</v>
      </c>
      <c r="J98" t="s">
        <v>54</v>
      </c>
      <c r="K98">
        <f>------15</f>
        <v>15</v>
      </c>
    </row>
    <row r="99" spans="2:11">
      <c r="B99">
        <v>286</v>
      </c>
      <c r="C99">
        <v>96</v>
      </c>
      <c r="D99">
        <v>1</v>
      </c>
      <c r="E99">
        <v>0</v>
      </c>
      <c r="F99">
        <v>16</v>
      </c>
      <c r="G99">
        <v>29</v>
      </c>
      <c r="H99">
        <f>------73</f>
        <v>73</v>
      </c>
      <c r="I99">
        <v>225</v>
      </c>
      <c r="J99" t="s">
        <v>96</v>
      </c>
      <c r="K99">
        <f>------16</f>
        <v>16</v>
      </c>
    </row>
    <row r="100" spans="2:11">
      <c r="B100">
        <v>289</v>
      </c>
      <c r="C100">
        <v>97</v>
      </c>
      <c r="D100">
        <v>1</v>
      </c>
      <c r="E100">
        <v>1</v>
      </c>
      <c r="F100">
        <v>36</v>
      </c>
      <c r="G100">
        <v>29</v>
      </c>
      <c r="H100">
        <f>------109</f>
        <v>109</v>
      </c>
      <c r="I100">
        <v>289</v>
      </c>
      <c r="J100" t="s">
        <v>118</v>
      </c>
      <c r="K100">
        <f>------17</f>
        <v>17</v>
      </c>
    </row>
    <row r="101" spans="2:11">
      <c r="B101">
        <v>292</v>
      </c>
      <c r="C101">
        <v>98</v>
      </c>
      <c r="D101">
        <v>1</v>
      </c>
      <c r="E101">
        <v>1</v>
      </c>
      <c r="F101">
        <v>48</v>
      </c>
      <c r="G101">
        <v>29</v>
      </c>
      <c r="H101">
        <f>------157</f>
        <v>157</v>
      </c>
      <c r="I101">
        <v>361</v>
      </c>
      <c r="J101" t="s">
        <v>52</v>
      </c>
      <c r="K101">
        <f>------18</f>
        <v>18</v>
      </c>
    </row>
    <row r="102" spans="2:11">
      <c r="B102">
        <v>295</v>
      </c>
      <c r="C102">
        <v>99</v>
      </c>
      <c r="D102">
        <v>1</v>
      </c>
      <c r="E102">
        <v>1</v>
      </c>
      <c r="F102">
        <v>32</v>
      </c>
      <c r="G102">
        <v>29</v>
      </c>
      <c r="H102">
        <f>------189</f>
        <v>189</v>
      </c>
      <c r="I102">
        <v>441</v>
      </c>
      <c r="J102" t="s">
        <v>52</v>
      </c>
      <c r="K102">
        <f>------19</f>
        <v>19</v>
      </c>
    </row>
    <row r="103" spans="2:11">
      <c r="B103">
        <v>298</v>
      </c>
      <c r="C103">
        <v>100</v>
      </c>
      <c r="D103">
        <v>1</v>
      </c>
      <c r="E103">
        <v>1</v>
      </c>
      <c r="F103">
        <v>28</v>
      </c>
      <c r="G103">
        <v>29</v>
      </c>
      <c r="H103">
        <f>------217</f>
        <v>217</v>
      </c>
      <c r="I103">
        <v>441</v>
      </c>
      <c r="J103" t="s">
        <v>61</v>
      </c>
      <c r="K103">
        <f>------20</f>
        <v>20</v>
      </c>
    </row>
    <row r="104" spans="2:11">
      <c r="B104">
        <v>301</v>
      </c>
      <c r="C104">
        <v>101</v>
      </c>
      <c r="D104">
        <v>1</v>
      </c>
      <c r="E104">
        <v>0</v>
      </c>
      <c r="F104">
        <v>44</v>
      </c>
      <c r="G104">
        <v>29</v>
      </c>
      <c r="H104">
        <f>------173</f>
        <v>173</v>
      </c>
      <c r="I104">
        <v>441</v>
      </c>
      <c r="J104" t="s">
        <v>58</v>
      </c>
      <c r="K104">
        <f>------21</f>
        <v>21</v>
      </c>
    </row>
    <row r="105" spans="2:11">
      <c r="B105">
        <v>304</v>
      </c>
      <c r="C105">
        <v>102</v>
      </c>
      <c r="D105">
        <v>1</v>
      </c>
      <c r="E105">
        <v>0</v>
      </c>
      <c r="F105">
        <v>24</v>
      </c>
      <c r="G105">
        <v>29</v>
      </c>
      <c r="H105">
        <f>------149</f>
        <v>149</v>
      </c>
      <c r="I105">
        <v>225</v>
      </c>
      <c r="J105" t="s">
        <v>119</v>
      </c>
      <c r="K105">
        <f>------22</f>
        <v>22</v>
      </c>
    </row>
    <row r="106" spans="2:11">
      <c r="B106">
        <v>307</v>
      </c>
      <c r="C106">
        <v>103</v>
      </c>
      <c r="D106">
        <v>1</v>
      </c>
      <c r="E106">
        <v>0</v>
      </c>
      <c r="F106">
        <v>20</v>
      </c>
      <c r="G106">
        <v>29</v>
      </c>
      <c r="H106">
        <f>------129</f>
        <v>129</v>
      </c>
      <c r="I106">
        <v>169</v>
      </c>
      <c r="J106" t="s">
        <v>68</v>
      </c>
      <c r="K106">
        <f>------23</f>
        <v>23</v>
      </c>
    </row>
    <row r="107" spans="2:11">
      <c r="B107">
        <v>310</v>
      </c>
      <c r="C107">
        <v>104</v>
      </c>
      <c r="D107">
        <v>1</v>
      </c>
      <c r="E107">
        <v>0</v>
      </c>
      <c r="F107">
        <v>20</v>
      </c>
      <c r="G107">
        <v>29</v>
      </c>
      <c r="H107">
        <f>------109</f>
        <v>109</v>
      </c>
      <c r="I107">
        <v>169</v>
      </c>
      <c r="J107" t="s">
        <v>106</v>
      </c>
      <c r="K107">
        <f>------24</f>
        <v>24</v>
      </c>
    </row>
    <row r="108" spans="2:11">
      <c r="B108">
        <v>313</v>
      </c>
      <c r="C108">
        <v>105</v>
      </c>
      <c r="D108">
        <v>1</v>
      </c>
      <c r="E108">
        <v>1</v>
      </c>
      <c r="F108">
        <v>12</v>
      </c>
      <c r="G108">
        <v>29</v>
      </c>
      <c r="H108">
        <f>------121</f>
        <v>121</v>
      </c>
      <c r="I108">
        <v>225</v>
      </c>
      <c r="J108" t="s">
        <v>120</v>
      </c>
      <c r="K108">
        <f>------25</f>
        <v>25</v>
      </c>
    </row>
    <row r="109" spans="2:11">
      <c r="B109">
        <v>316</v>
      </c>
      <c r="C109">
        <v>106</v>
      </c>
      <c r="D109">
        <v>1</v>
      </c>
      <c r="E109">
        <v>1</v>
      </c>
      <c r="F109">
        <v>20</v>
      </c>
      <c r="G109">
        <v>29</v>
      </c>
      <c r="H109">
        <f>------141</f>
        <v>141</v>
      </c>
      <c r="I109">
        <v>289</v>
      </c>
      <c r="J109" t="s">
        <v>61</v>
      </c>
      <c r="K109">
        <f>------26</f>
        <v>26</v>
      </c>
    </row>
    <row r="110" spans="2:11">
      <c r="B110">
        <v>319</v>
      </c>
      <c r="C110">
        <v>107</v>
      </c>
      <c r="D110">
        <v>1</v>
      </c>
      <c r="E110">
        <v>1</v>
      </c>
      <c r="F110">
        <v>20</v>
      </c>
      <c r="G110">
        <v>29</v>
      </c>
      <c r="H110">
        <f>------161</f>
        <v>161</v>
      </c>
      <c r="I110">
        <v>361</v>
      </c>
      <c r="J110" t="s">
        <v>59</v>
      </c>
      <c r="K110">
        <f>------27</f>
        <v>27</v>
      </c>
    </row>
    <row r="111" spans="2:11">
      <c r="B111">
        <v>322</v>
      </c>
      <c r="C111">
        <v>108</v>
      </c>
      <c r="D111">
        <v>1</v>
      </c>
      <c r="E111">
        <v>1</v>
      </c>
      <c r="F111">
        <v>44</v>
      </c>
      <c r="G111">
        <v>29</v>
      </c>
      <c r="H111">
        <f>------205</f>
        <v>205</v>
      </c>
      <c r="I111">
        <v>441</v>
      </c>
      <c r="J111" t="s">
        <v>121</v>
      </c>
      <c r="K111">
        <f>------28</f>
        <v>28</v>
      </c>
    </row>
    <row r="112" spans="2:11">
      <c r="B112">
        <v>325</v>
      </c>
      <c r="C112">
        <v>109</v>
      </c>
      <c r="D112">
        <v>1</v>
      </c>
      <c r="E112">
        <v>0</v>
      </c>
      <c r="F112">
        <v>64</v>
      </c>
      <c r="G112">
        <v>29</v>
      </c>
      <c r="H112">
        <f>------141</f>
        <v>141</v>
      </c>
      <c r="I112">
        <v>441</v>
      </c>
      <c r="J112" t="s">
        <v>96</v>
      </c>
      <c r="K112">
        <f>------29</f>
        <v>29</v>
      </c>
    </row>
    <row r="113" spans="2:11">
      <c r="B113">
        <v>328</v>
      </c>
      <c r="C113">
        <v>110</v>
      </c>
      <c r="D113">
        <v>1</v>
      </c>
      <c r="E113">
        <v>0</v>
      </c>
      <c r="F113">
        <v>32</v>
      </c>
      <c r="G113">
        <v>29</v>
      </c>
      <c r="H113">
        <f>------109</f>
        <v>109</v>
      </c>
      <c r="I113">
        <v>361</v>
      </c>
      <c r="J113" t="s">
        <v>117</v>
      </c>
      <c r="K113">
        <f>------14</f>
        <v>14</v>
      </c>
    </row>
    <row r="114" spans="2:11">
      <c r="B114">
        <v>331</v>
      </c>
      <c r="C114">
        <v>111</v>
      </c>
      <c r="D114">
        <v>1</v>
      </c>
      <c r="E114">
        <v>0</v>
      </c>
      <c r="F114">
        <v>20</v>
      </c>
      <c r="G114">
        <v>29</v>
      </c>
      <c r="H114">
        <f>------89</f>
        <v>89</v>
      </c>
      <c r="I114">
        <v>289</v>
      </c>
      <c r="J114" t="s">
        <v>54</v>
      </c>
      <c r="K114">
        <f>------15</f>
        <v>15</v>
      </c>
    </row>
    <row r="115" spans="2:11">
      <c r="B115">
        <v>334</v>
      </c>
      <c r="C115">
        <v>112</v>
      </c>
      <c r="D115">
        <v>1</v>
      </c>
      <c r="E115">
        <v>0</v>
      </c>
      <c r="F115">
        <v>16</v>
      </c>
      <c r="G115">
        <v>29</v>
      </c>
      <c r="H115">
        <f>------73</f>
        <v>73</v>
      </c>
      <c r="I115">
        <v>225</v>
      </c>
      <c r="J115" t="s">
        <v>96</v>
      </c>
      <c r="K115">
        <f>------16</f>
        <v>16</v>
      </c>
    </row>
    <row r="116" spans="2:11">
      <c r="B116">
        <v>337</v>
      </c>
      <c r="C116">
        <v>113</v>
      </c>
      <c r="D116">
        <v>1</v>
      </c>
      <c r="E116">
        <v>1</v>
      </c>
      <c r="F116">
        <v>36</v>
      </c>
      <c r="G116">
        <v>29</v>
      </c>
      <c r="H116">
        <f>------109</f>
        <v>109</v>
      </c>
      <c r="I116">
        <v>289</v>
      </c>
      <c r="J116" t="s">
        <v>118</v>
      </c>
      <c r="K116">
        <f>------17</f>
        <v>17</v>
      </c>
    </row>
    <row r="117" spans="2:11">
      <c r="B117">
        <v>340</v>
      </c>
      <c r="C117">
        <v>114</v>
      </c>
      <c r="D117">
        <v>1</v>
      </c>
      <c r="E117">
        <v>1</v>
      </c>
      <c r="F117">
        <v>48</v>
      </c>
      <c r="G117">
        <v>29</v>
      </c>
      <c r="H117">
        <f>------157</f>
        <v>157</v>
      </c>
      <c r="I117">
        <v>361</v>
      </c>
      <c r="J117" t="s">
        <v>52</v>
      </c>
      <c r="K117">
        <f>------18</f>
        <v>18</v>
      </c>
    </row>
    <row r="118" spans="2:11">
      <c r="B118">
        <v>343</v>
      </c>
      <c r="C118">
        <v>115</v>
      </c>
      <c r="D118">
        <v>1</v>
      </c>
      <c r="E118">
        <v>1</v>
      </c>
      <c r="F118">
        <v>32</v>
      </c>
      <c r="G118">
        <v>29</v>
      </c>
      <c r="H118">
        <f>------189</f>
        <v>189</v>
      </c>
      <c r="I118">
        <v>441</v>
      </c>
      <c r="J118" t="s">
        <v>52</v>
      </c>
      <c r="K118">
        <f>------19</f>
        <v>19</v>
      </c>
    </row>
    <row r="119" spans="2:11">
      <c r="B119">
        <v>346</v>
      </c>
      <c r="C119">
        <v>116</v>
      </c>
      <c r="D119">
        <v>1</v>
      </c>
      <c r="E119">
        <v>1</v>
      </c>
      <c r="F119">
        <v>28</v>
      </c>
      <c r="G119">
        <v>29</v>
      </c>
      <c r="H119">
        <f>------217</f>
        <v>217</v>
      </c>
      <c r="I119">
        <v>441</v>
      </c>
      <c r="J119" t="s">
        <v>61</v>
      </c>
      <c r="K119">
        <f>------20</f>
        <v>20</v>
      </c>
    </row>
    <row r="120" spans="2:11">
      <c r="B120">
        <v>349</v>
      </c>
      <c r="C120">
        <v>117</v>
      </c>
      <c r="D120">
        <v>1</v>
      </c>
      <c r="E120">
        <v>0</v>
      </c>
      <c r="F120">
        <v>44</v>
      </c>
      <c r="G120">
        <v>29</v>
      </c>
      <c r="H120">
        <f>------173</f>
        <v>173</v>
      </c>
      <c r="I120">
        <v>441</v>
      </c>
      <c r="J120" t="s">
        <v>58</v>
      </c>
      <c r="K120">
        <f>------21</f>
        <v>21</v>
      </c>
    </row>
    <row r="121" spans="2:11">
      <c r="B121">
        <v>352</v>
      </c>
      <c r="C121">
        <v>118</v>
      </c>
      <c r="D121">
        <v>1</v>
      </c>
      <c r="E121">
        <v>0</v>
      </c>
      <c r="F121">
        <v>24</v>
      </c>
      <c r="G121">
        <v>29</v>
      </c>
      <c r="H121">
        <f>------149</f>
        <v>149</v>
      </c>
      <c r="I121">
        <v>225</v>
      </c>
      <c r="J121" t="s">
        <v>119</v>
      </c>
      <c r="K121">
        <f>------22</f>
        <v>22</v>
      </c>
    </row>
    <row r="122" spans="2:11">
      <c r="B122">
        <v>355</v>
      </c>
      <c r="C122">
        <v>119</v>
      </c>
      <c r="D122">
        <v>1</v>
      </c>
      <c r="E122">
        <v>0</v>
      </c>
      <c r="F122">
        <v>20</v>
      </c>
      <c r="G122">
        <v>29</v>
      </c>
      <c r="H122">
        <f>------129</f>
        <v>129</v>
      </c>
      <c r="I122">
        <v>169</v>
      </c>
      <c r="J122" t="s">
        <v>68</v>
      </c>
      <c r="K122">
        <f>------23</f>
        <v>23</v>
      </c>
    </row>
    <row r="123" spans="2:11">
      <c r="B123">
        <v>358</v>
      </c>
      <c r="C123">
        <v>120</v>
      </c>
      <c r="D123">
        <v>1</v>
      </c>
      <c r="E123">
        <v>0</v>
      </c>
      <c r="F123">
        <v>20</v>
      </c>
      <c r="G123">
        <v>29</v>
      </c>
      <c r="H123">
        <f>------109</f>
        <v>109</v>
      </c>
      <c r="I123">
        <v>169</v>
      </c>
      <c r="J123" t="s">
        <v>106</v>
      </c>
      <c r="K123">
        <f>------24</f>
        <v>24</v>
      </c>
    </row>
    <row r="124" spans="2:11">
      <c r="B124">
        <v>361</v>
      </c>
      <c r="C124">
        <v>121</v>
      </c>
      <c r="D124">
        <v>1</v>
      </c>
      <c r="E124">
        <v>1</v>
      </c>
      <c r="F124">
        <v>12</v>
      </c>
      <c r="G124">
        <v>29</v>
      </c>
      <c r="H124">
        <f>------121</f>
        <v>121</v>
      </c>
      <c r="I124">
        <v>225</v>
      </c>
      <c r="J124" t="s">
        <v>120</v>
      </c>
      <c r="K124">
        <f>------25</f>
        <v>25</v>
      </c>
    </row>
    <row r="125" spans="2:11">
      <c r="B125">
        <v>364</v>
      </c>
      <c r="C125">
        <v>122</v>
      </c>
      <c r="D125">
        <v>1</v>
      </c>
      <c r="E125">
        <v>1</v>
      </c>
      <c r="F125">
        <v>20</v>
      </c>
      <c r="G125">
        <v>29</v>
      </c>
      <c r="H125">
        <f>------141</f>
        <v>141</v>
      </c>
      <c r="I125">
        <v>289</v>
      </c>
      <c r="J125" t="s">
        <v>61</v>
      </c>
      <c r="K125">
        <f>------26</f>
        <v>26</v>
      </c>
    </row>
    <row r="126" spans="2:11">
      <c r="B126">
        <v>367</v>
      </c>
      <c r="C126">
        <v>123</v>
      </c>
      <c r="D126">
        <v>1</v>
      </c>
      <c r="E126">
        <v>1</v>
      </c>
      <c r="F126">
        <v>20</v>
      </c>
      <c r="G126">
        <v>29</v>
      </c>
      <c r="H126">
        <f>------161</f>
        <v>161</v>
      </c>
      <c r="I126">
        <v>361</v>
      </c>
      <c r="J126" t="s">
        <v>59</v>
      </c>
      <c r="K126">
        <f>------27</f>
        <v>27</v>
      </c>
    </row>
    <row r="127" spans="2:11">
      <c r="B127">
        <v>370</v>
      </c>
      <c r="C127">
        <v>124</v>
      </c>
      <c r="D127">
        <v>1</v>
      </c>
      <c r="E127">
        <v>1</v>
      </c>
      <c r="F127">
        <v>44</v>
      </c>
      <c r="G127">
        <v>29</v>
      </c>
      <c r="H127">
        <f>------205</f>
        <v>205</v>
      </c>
      <c r="I127">
        <v>441</v>
      </c>
      <c r="J127" t="s">
        <v>121</v>
      </c>
      <c r="K127">
        <f>------28</f>
        <v>28</v>
      </c>
    </row>
    <row r="128" spans="2:11">
      <c r="B128">
        <v>373</v>
      </c>
      <c r="C128">
        <v>125</v>
      </c>
      <c r="D128">
        <v>1</v>
      </c>
      <c r="E128">
        <v>0</v>
      </c>
      <c r="F128">
        <v>64</v>
      </c>
      <c r="G128">
        <v>29</v>
      </c>
      <c r="H128">
        <f>------141</f>
        <v>141</v>
      </c>
      <c r="I128">
        <v>441</v>
      </c>
      <c r="J128" t="s">
        <v>96</v>
      </c>
      <c r="K128">
        <f>------29</f>
        <v>29</v>
      </c>
    </row>
    <row r="129" spans="2:11">
      <c r="B129">
        <v>376</v>
      </c>
      <c r="C129">
        <v>126</v>
      </c>
      <c r="D129">
        <v>1</v>
      </c>
      <c r="E129">
        <v>0</v>
      </c>
      <c r="F129">
        <v>32</v>
      </c>
      <c r="G129">
        <v>29</v>
      </c>
      <c r="H129">
        <f>------109</f>
        <v>109</v>
      </c>
      <c r="I129">
        <v>361</v>
      </c>
      <c r="J129" t="s">
        <v>117</v>
      </c>
      <c r="K129">
        <f>------14</f>
        <v>14</v>
      </c>
    </row>
    <row r="130" spans="2:11">
      <c r="B130">
        <v>379</v>
      </c>
      <c r="C130">
        <v>127</v>
      </c>
      <c r="D130">
        <v>1</v>
      </c>
      <c r="E130">
        <v>0</v>
      </c>
      <c r="F130">
        <v>20</v>
      </c>
      <c r="G130">
        <v>29</v>
      </c>
      <c r="H130">
        <f>------89</f>
        <v>89</v>
      </c>
      <c r="I130">
        <v>289</v>
      </c>
      <c r="J130" t="s">
        <v>54</v>
      </c>
      <c r="K130">
        <f>------15</f>
        <v>15</v>
      </c>
    </row>
    <row r="131" spans="2:11">
      <c r="B131">
        <v>382</v>
      </c>
      <c r="C131">
        <v>128</v>
      </c>
      <c r="D131">
        <v>1</v>
      </c>
      <c r="E131">
        <v>0</v>
      </c>
      <c r="F131">
        <v>16</v>
      </c>
      <c r="G131">
        <v>29</v>
      </c>
      <c r="H131">
        <f>------73</f>
        <v>73</v>
      </c>
      <c r="I131">
        <v>225</v>
      </c>
      <c r="J131" t="s">
        <v>96</v>
      </c>
      <c r="K131">
        <f>------16</f>
        <v>16</v>
      </c>
    </row>
    <row r="132" spans="2:11">
      <c r="B132">
        <v>385</v>
      </c>
      <c r="C132">
        <v>129</v>
      </c>
      <c r="D132">
        <v>1</v>
      </c>
      <c r="E132">
        <v>1</v>
      </c>
      <c r="F132">
        <v>36</v>
      </c>
      <c r="G132">
        <v>29</v>
      </c>
      <c r="H132">
        <f>------109</f>
        <v>109</v>
      </c>
      <c r="I132">
        <v>289</v>
      </c>
      <c r="J132" t="s">
        <v>118</v>
      </c>
      <c r="K132">
        <f>------17</f>
        <v>17</v>
      </c>
    </row>
    <row r="133" spans="2:11">
      <c r="B133">
        <v>388</v>
      </c>
      <c r="C133">
        <v>130</v>
      </c>
      <c r="D133">
        <v>1</v>
      </c>
      <c r="E133">
        <v>1</v>
      </c>
      <c r="F133">
        <v>48</v>
      </c>
      <c r="G133">
        <v>29</v>
      </c>
      <c r="H133">
        <f>------157</f>
        <v>157</v>
      </c>
      <c r="I133">
        <v>361</v>
      </c>
      <c r="J133" t="s">
        <v>52</v>
      </c>
      <c r="K133">
        <f>------18</f>
        <v>18</v>
      </c>
    </row>
    <row r="134" spans="2:11">
      <c r="B134">
        <v>391</v>
      </c>
      <c r="C134">
        <v>131</v>
      </c>
      <c r="D134">
        <v>1</v>
      </c>
      <c r="E134">
        <v>1</v>
      </c>
      <c r="F134">
        <v>32</v>
      </c>
      <c r="G134">
        <v>29</v>
      </c>
      <c r="H134">
        <f>------189</f>
        <v>189</v>
      </c>
      <c r="I134">
        <v>441</v>
      </c>
      <c r="J134" t="s">
        <v>52</v>
      </c>
      <c r="K134">
        <f>------19</f>
        <v>19</v>
      </c>
    </row>
    <row r="135" spans="2:11">
      <c r="B135">
        <v>394</v>
      </c>
      <c r="C135">
        <v>132</v>
      </c>
      <c r="D135">
        <v>1</v>
      </c>
      <c r="E135">
        <v>1</v>
      </c>
      <c r="F135">
        <v>28</v>
      </c>
      <c r="G135">
        <v>29</v>
      </c>
      <c r="H135">
        <f>------217</f>
        <v>217</v>
      </c>
      <c r="I135">
        <v>441</v>
      </c>
      <c r="J135" t="s">
        <v>61</v>
      </c>
      <c r="K135">
        <f>------20</f>
        <v>20</v>
      </c>
    </row>
    <row r="136" spans="2:11">
      <c r="B136">
        <v>397</v>
      </c>
      <c r="C136">
        <v>133</v>
      </c>
      <c r="D136">
        <v>1</v>
      </c>
      <c r="E136">
        <v>0</v>
      </c>
      <c r="F136">
        <v>44</v>
      </c>
      <c r="G136">
        <v>29</v>
      </c>
      <c r="H136">
        <f>------173</f>
        <v>173</v>
      </c>
      <c r="I136">
        <v>441</v>
      </c>
      <c r="J136" t="s">
        <v>58</v>
      </c>
      <c r="K136">
        <f>------21</f>
        <v>21</v>
      </c>
    </row>
    <row r="137" spans="2:11">
      <c r="B137">
        <v>400</v>
      </c>
      <c r="C137">
        <v>134</v>
      </c>
      <c r="D137">
        <v>1</v>
      </c>
      <c r="E137">
        <v>0</v>
      </c>
      <c r="F137">
        <v>24</v>
      </c>
      <c r="G137">
        <v>29</v>
      </c>
      <c r="H137">
        <f>------149</f>
        <v>149</v>
      </c>
      <c r="I137">
        <v>225</v>
      </c>
      <c r="J137" t="s">
        <v>119</v>
      </c>
      <c r="K137">
        <f>------22</f>
        <v>22</v>
      </c>
    </row>
    <row r="138" spans="2:11">
      <c r="B138">
        <v>403</v>
      </c>
      <c r="C138">
        <v>135</v>
      </c>
      <c r="D138">
        <v>1</v>
      </c>
      <c r="E138">
        <v>0</v>
      </c>
      <c r="F138">
        <v>20</v>
      </c>
      <c r="G138">
        <v>29</v>
      </c>
      <c r="H138">
        <f>------129</f>
        <v>129</v>
      </c>
      <c r="I138">
        <v>169</v>
      </c>
      <c r="J138" t="s">
        <v>68</v>
      </c>
      <c r="K138">
        <f>------23</f>
        <v>23</v>
      </c>
    </row>
    <row r="139" spans="2:11">
      <c r="B139">
        <v>406</v>
      </c>
      <c r="C139">
        <v>136</v>
      </c>
      <c r="D139">
        <v>1</v>
      </c>
      <c r="E139">
        <v>0</v>
      </c>
      <c r="F139">
        <v>20</v>
      </c>
      <c r="G139">
        <v>29</v>
      </c>
      <c r="H139">
        <f>------109</f>
        <v>109</v>
      </c>
      <c r="I139">
        <v>169</v>
      </c>
      <c r="J139" t="s">
        <v>106</v>
      </c>
      <c r="K139">
        <f>------24</f>
        <v>24</v>
      </c>
    </row>
    <row r="140" spans="2:11">
      <c r="B140">
        <v>409</v>
      </c>
      <c r="C140">
        <v>137</v>
      </c>
      <c r="D140">
        <v>1</v>
      </c>
      <c r="E140">
        <v>1</v>
      </c>
      <c r="F140">
        <v>12</v>
      </c>
      <c r="G140">
        <v>29</v>
      </c>
      <c r="H140">
        <f>------121</f>
        <v>121</v>
      </c>
      <c r="I140">
        <v>225</v>
      </c>
      <c r="J140" t="s">
        <v>120</v>
      </c>
      <c r="K140">
        <f>------25</f>
        <v>25</v>
      </c>
    </row>
    <row r="141" spans="2:11">
      <c r="B141">
        <v>412</v>
      </c>
      <c r="C141">
        <v>138</v>
      </c>
      <c r="D141">
        <v>1</v>
      </c>
      <c r="E141">
        <v>1</v>
      </c>
      <c r="F141">
        <v>20</v>
      </c>
      <c r="G141">
        <v>29</v>
      </c>
      <c r="H141">
        <f>------141</f>
        <v>141</v>
      </c>
      <c r="I141">
        <v>289</v>
      </c>
      <c r="J141" t="s">
        <v>61</v>
      </c>
      <c r="K141">
        <f>------26</f>
        <v>26</v>
      </c>
    </row>
    <row r="142" spans="2:11">
      <c r="B142">
        <v>415</v>
      </c>
      <c r="C142">
        <v>139</v>
      </c>
      <c r="D142">
        <v>1</v>
      </c>
      <c r="E142">
        <v>1</v>
      </c>
      <c r="F142">
        <v>20</v>
      </c>
      <c r="G142">
        <v>29</v>
      </c>
      <c r="H142">
        <f>------161</f>
        <v>161</v>
      </c>
      <c r="I142">
        <v>361</v>
      </c>
      <c r="J142" t="s">
        <v>59</v>
      </c>
      <c r="K142">
        <f>------27</f>
        <v>27</v>
      </c>
    </row>
    <row r="143" spans="2:11">
      <c r="B143">
        <v>418</v>
      </c>
      <c r="C143">
        <v>140</v>
      </c>
      <c r="D143">
        <v>1</v>
      </c>
      <c r="E143">
        <v>1</v>
      </c>
      <c r="F143">
        <v>44</v>
      </c>
      <c r="G143">
        <v>29</v>
      </c>
      <c r="H143">
        <f>------205</f>
        <v>205</v>
      </c>
      <c r="I143">
        <v>441</v>
      </c>
      <c r="J143" t="s">
        <v>121</v>
      </c>
      <c r="K143">
        <f>------28</f>
        <v>28</v>
      </c>
    </row>
    <row r="144" spans="2:11">
      <c r="B144">
        <v>421</v>
      </c>
      <c r="C144">
        <v>141</v>
      </c>
      <c r="D144">
        <v>1</v>
      </c>
      <c r="E144">
        <v>0</v>
      </c>
      <c r="F144">
        <v>64</v>
      </c>
      <c r="G144">
        <v>29</v>
      </c>
      <c r="H144">
        <f>------141</f>
        <v>141</v>
      </c>
      <c r="I144">
        <v>441</v>
      </c>
      <c r="J144" t="s">
        <v>96</v>
      </c>
      <c r="K144">
        <f>------29</f>
        <v>29</v>
      </c>
    </row>
    <row r="145" spans="2:11">
      <c r="B145">
        <v>424</v>
      </c>
      <c r="C145">
        <v>142</v>
      </c>
      <c r="D145">
        <v>1</v>
      </c>
      <c r="E145">
        <v>0</v>
      </c>
      <c r="F145">
        <v>32</v>
      </c>
      <c r="G145">
        <v>29</v>
      </c>
      <c r="H145">
        <f>------109</f>
        <v>109</v>
      </c>
      <c r="I145">
        <v>361</v>
      </c>
      <c r="J145" t="s">
        <v>117</v>
      </c>
      <c r="K145">
        <f>------14</f>
        <v>14</v>
      </c>
    </row>
    <row r="146" spans="2:11">
      <c r="B146">
        <v>427</v>
      </c>
      <c r="C146">
        <v>143</v>
      </c>
      <c r="D146">
        <v>1</v>
      </c>
      <c r="E146">
        <v>0</v>
      </c>
      <c r="F146">
        <v>20</v>
      </c>
      <c r="G146">
        <v>29</v>
      </c>
      <c r="H146">
        <f>------89</f>
        <v>89</v>
      </c>
      <c r="I146">
        <v>289</v>
      </c>
      <c r="J146" t="s">
        <v>54</v>
      </c>
      <c r="K146">
        <f>------15</f>
        <v>15</v>
      </c>
    </row>
    <row r="147" spans="2:11">
      <c r="B147">
        <v>430</v>
      </c>
      <c r="C147">
        <v>144</v>
      </c>
      <c r="D147">
        <v>1</v>
      </c>
      <c r="E147">
        <v>0</v>
      </c>
      <c r="F147">
        <v>16</v>
      </c>
      <c r="G147">
        <v>29</v>
      </c>
      <c r="H147">
        <f>------73</f>
        <v>73</v>
      </c>
      <c r="I147">
        <v>225</v>
      </c>
      <c r="J147" t="s">
        <v>96</v>
      </c>
      <c r="K147">
        <f>------16</f>
        <v>16</v>
      </c>
    </row>
    <row r="148" spans="2:11">
      <c r="B148">
        <v>433</v>
      </c>
      <c r="C148">
        <v>145</v>
      </c>
      <c r="D148">
        <v>1</v>
      </c>
      <c r="E148">
        <v>1</v>
      </c>
      <c r="F148">
        <v>36</v>
      </c>
      <c r="G148">
        <v>29</v>
      </c>
      <c r="H148">
        <f>------109</f>
        <v>109</v>
      </c>
      <c r="I148">
        <v>289</v>
      </c>
      <c r="J148" t="s">
        <v>118</v>
      </c>
      <c r="K148">
        <f>------17</f>
        <v>17</v>
      </c>
    </row>
    <row r="149" spans="2:11">
      <c r="B149">
        <v>436</v>
      </c>
      <c r="C149">
        <v>146</v>
      </c>
      <c r="D149">
        <v>1</v>
      </c>
      <c r="E149">
        <v>1</v>
      </c>
      <c r="F149">
        <v>48</v>
      </c>
      <c r="G149">
        <v>29</v>
      </c>
      <c r="H149">
        <f>------157</f>
        <v>157</v>
      </c>
      <c r="I149">
        <v>361</v>
      </c>
      <c r="J149" t="s">
        <v>52</v>
      </c>
      <c r="K149">
        <f>------18</f>
        <v>18</v>
      </c>
    </row>
    <row r="150" spans="2:11">
      <c r="B150">
        <v>439</v>
      </c>
      <c r="C150">
        <v>147</v>
      </c>
      <c r="D150">
        <v>1</v>
      </c>
      <c r="E150">
        <v>1</v>
      </c>
      <c r="F150">
        <v>32</v>
      </c>
      <c r="G150">
        <v>29</v>
      </c>
      <c r="H150">
        <f>------189</f>
        <v>189</v>
      </c>
      <c r="I150">
        <v>441</v>
      </c>
      <c r="J150" t="s">
        <v>52</v>
      </c>
      <c r="K150">
        <f>------19</f>
        <v>19</v>
      </c>
    </row>
    <row r="151" spans="2:11">
      <c r="B151">
        <v>442</v>
      </c>
      <c r="C151">
        <v>148</v>
      </c>
      <c r="D151">
        <v>1</v>
      </c>
      <c r="E151">
        <v>1</v>
      </c>
      <c r="F151">
        <v>28</v>
      </c>
      <c r="G151">
        <v>29</v>
      </c>
      <c r="H151">
        <f>------217</f>
        <v>217</v>
      </c>
      <c r="I151">
        <v>441</v>
      </c>
      <c r="J151" t="s">
        <v>61</v>
      </c>
      <c r="K151">
        <f>------20</f>
        <v>20</v>
      </c>
    </row>
    <row r="152" spans="2:11">
      <c r="B152">
        <v>445</v>
      </c>
      <c r="C152">
        <v>149</v>
      </c>
      <c r="D152">
        <v>1</v>
      </c>
      <c r="E152">
        <v>0</v>
      </c>
      <c r="F152">
        <v>44</v>
      </c>
      <c r="G152">
        <v>29</v>
      </c>
      <c r="H152">
        <f>------173</f>
        <v>173</v>
      </c>
      <c r="I152">
        <v>441</v>
      </c>
      <c r="J152" t="s">
        <v>58</v>
      </c>
      <c r="K152">
        <f>------21</f>
        <v>21</v>
      </c>
    </row>
    <row r="153" spans="2:11">
      <c r="B153">
        <v>448</v>
      </c>
      <c r="C153">
        <v>150</v>
      </c>
      <c r="D153">
        <v>1</v>
      </c>
      <c r="E153">
        <v>0</v>
      </c>
      <c r="F153">
        <v>24</v>
      </c>
      <c r="G153">
        <v>29</v>
      </c>
      <c r="H153">
        <f>------149</f>
        <v>149</v>
      </c>
      <c r="I153">
        <v>225</v>
      </c>
      <c r="J153" t="s">
        <v>119</v>
      </c>
      <c r="K153">
        <f>------22</f>
        <v>22</v>
      </c>
    </row>
    <row r="154" spans="2:11">
      <c r="B154">
        <v>451</v>
      </c>
      <c r="C154">
        <v>151</v>
      </c>
      <c r="D154">
        <v>1</v>
      </c>
      <c r="E154">
        <v>0</v>
      </c>
      <c r="F154">
        <v>20</v>
      </c>
      <c r="G154">
        <v>29</v>
      </c>
      <c r="H154">
        <f>------129</f>
        <v>129</v>
      </c>
      <c r="I154">
        <v>169</v>
      </c>
      <c r="J154" t="s">
        <v>68</v>
      </c>
      <c r="K154">
        <f>------23</f>
        <v>23</v>
      </c>
    </row>
    <row r="155" spans="2:11">
      <c r="B155">
        <v>454</v>
      </c>
      <c r="C155">
        <v>152</v>
      </c>
      <c r="D155">
        <v>1</v>
      </c>
      <c r="E155">
        <v>0</v>
      </c>
      <c r="F155">
        <v>20</v>
      </c>
      <c r="G155">
        <v>29</v>
      </c>
      <c r="H155">
        <f>------109</f>
        <v>109</v>
      </c>
      <c r="I155">
        <v>169</v>
      </c>
      <c r="J155" t="s">
        <v>106</v>
      </c>
      <c r="K155">
        <f>------24</f>
        <v>24</v>
      </c>
    </row>
    <row r="156" spans="2:11">
      <c r="B156">
        <v>457</v>
      </c>
      <c r="C156">
        <v>153</v>
      </c>
      <c r="D156">
        <v>1</v>
      </c>
      <c r="E156">
        <v>1</v>
      </c>
      <c r="F156">
        <v>12</v>
      </c>
      <c r="G156">
        <v>29</v>
      </c>
      <c r="H156">
        <f>------121</f>
        <v>121</v>
      </c>
      <c r="I156">
        <v>225</v>
      </c>
      <c r="J156" t="s">
        <v>120</v>
      </c>
      <c r="K156">
        <f>------25</f>
        <v>25</v>
      </c>
    </row>
    <row r="157" spans="2:11">
      <c r="B157">
        <v>460</v>
      </c>
      <c r="C157">
        <v>154</v>
      </c>
      <c r="D157">
        <v>1</v>
      </c>
      <c r="E157">
        <v>1</v>
      </c>
      <c r="F157">
        <v>20</v>
      </c>
      <c r="G157">
        <v>29</v>
      </c>
      <c r="H157">
        <f>------141</f>
        <v>141</v>
      </c>
      <c r="I157">
        <v>289</v>
      </c>
      <c r="J157" t="s">
        <v>61</v>
      </c>
      <c r="K157">
        <f>------26</f>
        <v>26</v>
      </c>
    </row>
    <row r="158" spans="2:11">
      <c r="B158">
        <v>463</v>
      </c>
      <c r="C158">
        <v>155</v>
      </c>
      <c r="D158">
        <v>1</v>
      </c>
      <c r="E158">
        <v>1</v>
      </c>
      <c r="F158">
        <v>20</v>
      </c>
      <c r="G158">
        <v>29</v>
      </c>
      <c r="H158">
        <f>------161</f>
        <v>161</v>
      </c>
      <c r="I158">
        <v>361</v>
      </c>
      <c r="J158" t="s">
        <v>59</v>
      </c>
      <c r="K158">
        <f>------27</f>
        <v>27</v>
      </c>
    </row>
    <row r="159" spans="2:11">
      <c r="B159">
        <v>466</v>
      </c>
      <c r="C159">
        <v>156</v>
      </c>
      <c r="D159">
        <v>1</v>
      </c>
      <c r="E159">
        <v>1</v>
      </c>
      <c r="F159">
        <v>44</v>
      </c>
      <c r="G159">
        <v>29</v>
      </c>
      <c r="H159">
        <f>------205</f>
        <v>205</v>
      </c>
      <c r="I159">
        <v>441</v>
      </c>
      <c r="J159" t="s">
        <v>121</v>
      </c>
      <c r="K159">
        <f>------28</f>
        <v>28</v>
      </c>
    </row>
    <row r="160" spans="2:11">
      <c r="B160">
        <v>469</v>
      </c>
      <c r="C160">
        <v>157</v>
      </c>
      <c r="D160">
        <v>1</v>
      </c>
      <c r="E160">
        <v>0</v>
      </c>
      <c r="F160">
        <v>64</v>
      </c>
      <c r="G160">
        <v>29</v>
      </c>
      <c r="H160">
        <f>------141</f>
        <v>141</v>
      </c>
      <c r="I160">
        <v>441</v>
      </c>
      <c r="J160" t="s">
        <v>96</v>
      </c>
      <c r="K160">
        <f>------29</f>
        <v>29</v>
      </c>
    </row>
    <row r="161" spans="2:11">
      <c r="B161">
        <v>472</v>
      </c>
      <c r="C161">
        <v>158</v>
      </c>
      <c r="D161">
        <v>1</v>
      </c>
      <c r="E161">
        <v>0</v>
      </c>
      <c r="F161">
        <v>32</v>
      </c>
      <c r="G161">
        <v>29</v>
      </c>
      <c r="H161">
        <f>------109</f>
        <v>109</v>
      </c>
      <c r="I161">
        <v>361</v>
      </c>
      <c r="J161" t="s">
        <v>117</v>
      </c>
      <c r="K161">
        <f>------14</f>
        <v>14</v>
      </c>
    </row>
    <row r="162" spans="2:11">
      <c r="B162">
        <v>475</v>
      </c>
      <c r="C162">
        <v>159</v>
      </c>
      <c r="D162">
        <v>1</v>
      </c>
      <c r="E162">
        <v>0</v>
      </c>
      <c r="F162">
        <v>20</v>
      </c>
      <c r="G162">
        <v>29</v>
      </c>
      <c r="H162">
        <f>------89</f>
        <v>89</v>
      </c>
      <c r="I162">
        <v>289</v>
      </c>
      <c r="J162" t="s">
        <v>54</v>
      </c>
      <c r="K162">
        <f>------15</f>
        <v>15</v>
      </c>
    </row>
    <row r="163" spans="2:11">
      <c r="B163">
        <v>478</v>
      </c>
      <c r="C163">
        <v>160</v>
      </c>
      <c r="D163">
        <v>1</v>
      </c>
      <c r="E163">
        <v>0</v>
      </c>
      <c r="F163">
        <v>16</v>
      </c>
      <c r="G163">
        <v>29</v>
      </c>
      <c r="H163">
        <f>------73</f>
        <v>73</v>
      </c>
      <c r="I163">
        <v>225</v>
      </c>
      <c r="J163" t="s">
        <v>96</v>
      </c>
      <c r="K163">
        <f>------16</f>
        <v>16</v>
      </c>
    </row>
    <row r="164" spans="2:11">
      <c r="B164">
        <v>481</v>
      </c>
      <c r="C164">
        <v>161</v>
      </c>
      <c r="D164">
        <v>1</v>
      </c>
      <c r="E164">
        <v>1</v>
      </c>
      <c r="F164">
        <v>36</v>
      </c>
      <c r="G164">
        <v>29</v>
      </c>
      <c r="H164">
        <f>------109</f>
        <v>109</v>
      </c>
      <c r="I164">
        <v>289</v>
      </c>
      <c r="J164" t="s">
        <v>118</v>
      </c>
      <c r="K164">
        <f>------17</f>
        <v>17</v>
      </c>
    </row>
    <row r="165" spans="2:11">
      <c r="B165">
        <v>484</v>
      </c>
      <c r="C165">
        <v>162</v>
      </c>
      <c r="D165">
        <v>1</v>
      </c>
      <c r="E165">
        <v>1</v>
      </c>
      <c r="F165">
        <v>48</v>
      </c>
      <c r="G165">
        <v>29</v>
      </c>
      <c r="H165">
        <f>------157</f>
        <v>157</v>
      </c>
      <c r="I165">
        <v>361</v>
      </c>
      <c r="J165" t="s">
        <v>52</v>
      </c>
      <c r="K165">
        <f>------18</f>
        <v>18</v>
      </c>
    </row>
    <row r="166" spans="2:11">
      <c r="B166">
        <v>487</v>
      </c>
      <c r="C166">
        <v>163</v>
      </c>
      <c r="D166">
        <v>1</v>
      </c>
      <c r="E166">
        <v>1</v>
      </c>
      <c r="F166">
        <v>32</v>
      </c>
      <c r="G166">
        <v>29</v>
      </c>
      <c r="H166">
        <f>------189</f>
        <v>189</v>
      </c>
      <c r="I166">
        <v>441</v>
      </c>
      <c r="J166" t="s">
        <v>52</v>
      </c>
      <c r="K166">
        <f>------19</f>
        <v>19</v>
      </c>
    </row>
    <row r="167" spans="2:11">
      <c r="B167">
        <v>490</v>
      </c>
      <c r="C167">
        <v>164</v>
      </c>
      <c r="D167">
        <v>1</v>
      </c>
      <c r="E167">
        <v>1</v>
      </c>
      <c r="F167">
        <v>28</v>
      </c>
      <c r="G167">
        <v>29</v>
      </c>
      <c r="H167">
        <f>------217</f>
        <v>217</v>
      </c>
      <c r="I167">
        <v>441</v>
      </c>
      <c r="J167" t="s">
        <v>61</v>
      </c>
      <c r="K167">
        <f>------20</f>
        <v>20</v>
      </c>
    </row>
    <row r="168" spans="2:11">
      <c r="B168">
        <v>493</v>
      </c>
      <c r="C168">
        <v>165</v>
      </c>
      <c r="D168">
        <v>1</v>
      </c>
      <c r="E168">
        <v>0</v>
      </c>
      <c r="F168">
        <v>44</v>
      </c>
      <c r="G168">
        <v>29</v>
      </c>
      <c r="H168">
        <f>------173</f>
        <v>173</v>
      </c>
      <c r="I168">
        <v>441</v>
      </c>
      <c r="J168" t="s">
        <v>58</v>
      </c>
      <c r="K168">
        <f>------21</f>
        <v>21</v>
      </c>
    </row>
    <row r="169" spans="2:11">
      <c r="B169">
        <v>496</v>
      </c>
      <c r="C169">
        <v>166</v>
      </c>
      <c r="D169">
        <v>1</v>
      </c>
      <c r="E169">
        <v>0</v>
      </c>
      <c r="F169">
        <v>24</v>
      </c>
      <c r="G169">
        <v>29</v>
      </c>
      <c r="H169">
        <f>------149</f>
        <v>149</v>
      </c>
      <c r="I169">
        <v>225</v>
      </c>
      <c r="J169" t="s">
        <v>119</v>
      </c>
      <c r="K169">
        <f>------22</f>
        <v>22</v>
      </c>
    </row>
    <row r="170" spans="2:11">
      <c r="B170">
        <v>499</v>
      </c>
      <c r="C170">
        <v>167</v>
      </c>
      <c r="D170">
        <v>1</v>
      </c>
      <c r="E170">
        <v>0</v>
      </c>
      <c r="F170">
        <v>20</v>
      </c>
      <c r="G170">
        <v>29</v>
      </c>
      <c r="H170">
        <f>------129</f>
        <v>129</v>
      </c>
      <c r="I170">
        <v>169</v>
      </c>
      <c r="J170" t="s">
        <v>68</v>
      </c>
      <c r="K170">
        <f>------23</f>
        <v>23</v>
      </c>
    </row>
    <row r="171" spans="2:11">
      <c r="B171">
        <v>502</v>
      </c>
      <c r="C171">
        <v>168</v>
      </c>
      <c r="D171">
        <v>1</v>
      </c>
      <c r="E171">
        <v>0</v>
      </c>
      <c r="F171">
        <v>20</v>
      </c>
      <c r="G171">
        <v>29</v>
      </c>
      <c r="H171">
        <f>------109</f>
        <v>109</v>
      </c>
      <c r="I171">
        <v>169</v>
      </c>
      <c r="J171" t="s">
        <v>106</v>
      </c>
      <c r="K171">
        <f>------24</f>
        <v>24</v>
      </c>
    </row>
    <row r="172" spans="2:11">
      <c r="B172">
        <v>505</v>
      </c>
      <c r="C172">
        <v>169</v>
      </c>
      <c r="D172">
        <v>1</v>
      </c>
      <c r="E172">
        <v>1</v>
      </c>
      <c r="F172">
        <v>12</v>
      </c>
      <c r="G172">
        <v>29</v>
      </c>
      <c r="H172">
        <f>------121</f>
        <v>121</v>
      </c>
      <c r="I172">
        <v>225</v>
      </c>
      <c r="J172" t="s">
        <v>120</v>
      </c>
      <c r="K172">
        <f>------25</f>
        <v>25</v>
      </c>
    </row>
    <row r="173" spans="2:11">
      <c r="B173">
        <v>508</v>
      </c>
      <c r="C173">
        <v>170</v>
      </c>
      <c r="D173">
        <v>1</v>
      </c>
      <c r="E173">
        <v>1</v>
      </c>
      <c r="F173">
        <v>20</v>
      </c>
      <c r="G173">
        <v>29</v>
      </c>
      <c r="H173">
        <f>------141</f>
        <v>141</v>
      </c>
      <c r="I173">
        <v>289</v>
      </c>
      <c r="J173" t="s">
        <v>61</v>
      </c>
      <c r="K173">
        <f>------26</f>
        <v>26</v>
      </c>
    </row>
    <row r="174" spans="2:11">
      <c r="B174">
        <v>511</v>
      </c>
      <c r="C174">
        <v>171</v>
      </c>
      <c r="D174">
        <v>1</v>
      </c>
      <c r="E174">
        <v>1</v>
      </c>
      <c r="F174">
        <v>20</v>
      </c>
      <c r="G174">
        <v>29</v>
      </c>
      <c r="H174">
        <f>------161</f>
        <v>161</v>
      </c>
      <c r="I174">
        <v>361</v>
      </c>
      <c r="J174" t="s">
        <v>59</v>
      </c>
      <c r="K174">
        <f>------27</f>
        <v>27</v>
      </c>
    </row>
    <row r="175" spans="2:11">
      <c r="B175">
        <v>514</v>
      </c>
      <c r="C175">
        <v>172</v>
      </c>
      <c r="D175">
        <v>1</v>
      </c>
      <c r="E175">
        <v>1</v>
      </c>
      <c r="F175">
        <v>44</v>
      </c>
      <c r="G175">
        <v>29</v>
      </c>
      <c r="H175">
        <f>------205</f>
        <v>205</v>
      </c>
      <c r="I175">
        <v>441</v>
      </c>
      <c r="J175" t="s">
        <v>121</v>
      </c>
      <c r="K175">
        <f>------28</f>
        <v>28</v>
      </c>
    </row>
    <row r="176" spans="2:11">
      <c r="B176">
        <v>517</v>
      </c>
      <c r="C176">
        <v>173</v>
      </c>
      <c r="D176">
        <v>1</v>
      </c>
      <c r="E176">
        <v>0</v>
      </c>
      <c r="F176">
        <v>64</v>
      </c>
      <c r="G176">
        <v>29</v>
      </c>
      <c r="H176">
        <f>------141</f>
        <v>141</v>
      </c>
      <c r="I176">
        <v>441</v>
      </c>
      <c r="J176" t="s">
        <v>96</v>
      </c>
      <c r="K176">
        <f>------29</f>
        <v>29</v>
      </c>
    </row>
    <row r="177" spans="2:11">
      <c r="B177">
        <v>520</v>
      </c>
      <c r="C177">
        <v>174</v>
      </c>
      <c r="D177">
        <v>1</v>
      </c>
      <c r="E177">
        <v>0</v>
      </c>
      <c r="F177">
        <v>32</v>
      </c>
      <c r="G177">
        <v>29</v>
      </c>
      <c r="H177">
        <f>------109</f>
        <v>109</v>
      </c>
      <c r="I177">
        <v>361</v>
      </c>
      <c r="J177" t="s">
        <v>117</v>
      </c>
      <c r="K177">
        <f>------14</f>
        <v>14</v>
      </c>
    </row>
    <row r="178" spans="2:11">
      <c r="B178">
        <v>523</v>
      </c>
      <c r="C178">
        <v>175</v>
      </c>
      <c r="D178">
        <v>1</v>
      </c>
      <c r="E178">
        <v>0</v>
      </c>
      <c r="F178">
        <v>20</v>
      </c>
      <c r="G178">
        <v>29</v>
      </c>
      <c r="H178">
        <f>------89</f>
        <v>89</v>
      </c>
      <c r="I178">
        <v>289</v>
      </c>
      <c r="J178" t="s">
        <v>54</v>
      </c>
      <c r="K178">
        <f>------15</f>
        <v>15</v>
      </c>
    </row>
    <row r="179" spans="2:11">
      <c r="B179">
        <v>526</v>
      </c>
      <c r="C179">
        <v>176</v>
      </c>
      <c r="D179">
        <v>1</v>
      </c>
      <c r="E179">
        <v>0</v>
      </c>
      <c r="F179">
        <v>16</v>
      </c>
      <c r="G179">
        <v>29</v>
      </c>
      <c r="H179">
        <f>------73</f>
        <v>73</v>
      </c>
      <c r="I179">
        <v>225</v>
      </c>
      <c r="J179" t="s">
        <v>96</v>
      </c>
      <c r="K179">
        <f>------16</f>
        <v>16</v>
      </c>
    </row>
    <row r="180" spans="2:11">
      <c r="B180">
        <v>529</v>
      </c>
      <c r="C180">
        <v>177</v>
      </c>
      <c r="D180">
        <v>1</v>
      </c>
      <c r="E180">
        <v>1</v>
      </c>
      <c r="F180">
        <v>36</v>
      </c>
      <c r="G180">
        <v>29</v>
      </c>
      <c r="H180">
        <f>------109</f>
        <v>109</v>
      </c>
      <c r="I180">
        <v>289</v>
      </c>
      <c r="J180" t="s">
        <v>118</v>
      </c>
      <c r="K180">
        <f>------17</f>
        <v>17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40"/>
  <sheetViews>
    <sheetView workbookViewId="0">
      <selection activeCell="K22" sqref="K22"/>
    </sheetView>
  </sheetViews>
  <sheetFormatPr defaultRowHeight="15"/>
  <cols>
    <col min="1" max="1" width="18.5703125" customWidth="1"/>
    <col min="2" max="2" width="23.28515625" customWidth="1"/>
    <col min="3" max="3" width="21.7109375" customWidth="1"/>
  </cols>
  <sheetData>
    <row r="1" spans="1:9">
      <c r="A1" s="17" t="s">
        <v>139</v>
      </c>
      <c r="B1" s="18"/>
      <c r="C1" s="18"/>
      <c r="D1" s="18"/>
      <c r="E1" s="18"/>
      <c r="F1" s="18"/>
      <c r="G1" s="18"/>
      <c r="H1" s="18"/>
      <c r="I1" s="18"/>
    </row>
    <row r="3" spans="1:9" ht="18.75">
      <c r="A3" s="1" t="s">
        <v>0</v>
      </c>
      <c r="B3" s="2"/>
      <c r="C3" s="2"/>
      <c r="D3" s="2"/>
      <c r="G3" t="s">
        <v>170</v>
      </c>
      <c r="H3" t="s">
        <v>169</v>
      </c>
    </row>
    <row r="4" spans="1:9">
      <c r="A4" s="3" t="s">
        <v>1</v>
      </c>
      <c r="B4" s="3" t="s">
        <v>2</v>
      </c>
      <c r="C4" s="3" t="s">
        <v>3</v>
      </c>
      <c r="D4" s="4" t="s">
        <v>4</v>
      </c>
      <c r="H4">
        <v>1</v>
      </c>
    </row>
    <row r="5" spans="1:9">
      <c r="A5" s="3" t="s">
        <v>5</v>
      </c>
      <c r="B5" s="5" t="s">
        <v>6</v>
      </c>
      <c r="C5" s="5" t="s">
        <v>7</v>
      </c>
      <c r="D5" s="5" t="s">
        <v>8</v>
      </c>
      <c r="H5">
        <v>2</v>
      </c>
    </row>
    <row r="6" spans="1:9">
      <c r="A6" s="3" t="s">
        <v>9</v>
      </c>
      <c r="B6" s="5">
        <v>1</v>
      </c>
      <c r="C6" s="7">
        <v>1</v>
      </c>
      <c r="D6" s="7">
        <v>3</v>
      </c>
      <c r="H6">
        <v>3</v>
      </c>
    </row>
    <row r="7" spans="1:9">
      <c r="A7" s="3" t="s">
        <v>10</v>
      </c>
      <c r="B7" s="5" t="s">
        <v>11</v>
      </c>
      <c r="C7" s="5" t="s">
        <v>12</v>
      </c>
      <c r="D7" s="5" t="s">
        <v>13</v>
      </c>
      <c r="H7">
        <v>4</v>
      </c>
    </row>
    <row r="8" spans="1:9">
      <c r="A8" s="3" t="s">
        <v>14</v>
      </c>
      <c r="B8" s="6" t="s">
        <v>15</v>
      </c>
      <c r="C8" s="5" t="s">
        <v>16</v>
      </c>
      <c r="D8" s="5" t="s">
        <v>16</v>
      </c>
      <c r="H8">
        <v>5</v>
      </c>
    </row>
    <row r="9" spans="1:9">
      <c r="A9" s="3" t="s">
        <v>17</v>
      </c>
      <c r="B9" s="6" t="s">
        <v>18</v>
      </c>
      <c r="C9" s="5" t="s">
        <v>19</v>
      </c>
      <c r="D9" s="5">
        <v>1</v>
      </c>
      <c r="H9">
        <v>6</v>
      </c>
    </row>
    <row r="10" spans="1:9">
      <c r="A10" s="3" t="s">
        <v>20</v>
      </c>
      <c r="B10" s="5">
        <v>4</v>
      </c>
      <c r="C10" s="5">
        <v>4</v>
      </c>
      <c r="D10" s="5" t="s">
        <v>8</v>
      </c>
      <c r="H10">
        <v>7</v>
      </c>
    </row>
    <row r="11" spans="1:9">
      <c r="A11" s="3" t="s">
        <v>21</v>
      </c>
      <c r="B11" s="5" t="s">
        <v>22</v>
      </c>
      <c r="C11" s="5">
        <v>1</v>
      </c>
      <c r="D11" s="5">
        <v>1</v>
      </c>
      <c r="H11">
        <v>9</v>
      </c>
    </row>
    <row r="12" spans="1:9">
      <c r="H12">
        <v>10</v>
      </c>
    </row>
    <row r="13" spans="1:9">
      <c r="A13" s="20" t="s">
        <v>140</v>
      </c>
      <c r="B13" s="21"/>
      <c r="C13" s="21"/>
      <c r="H13">
        <v>12</v>
      </c>
    </row>
    <row r="14" spans="1:9">
      <c r="H14">
        <v>14</v>
      </c>
    </row>
    <row r="15" spans="1:9">
      <c r="A15" s="22" t="s">
        <v>157</v>
      </c>
      <c r="H15">
        <v>15</v>
      </c>
    </row>
    <row r="16" spans="1:9">
      <c r="H16">
        <v>16</v>
      </c>
    </row>
    <row r="17" spans="8:11">
      <c r="H17">
        <v>17</v>
      </c>
    </row>
    <row r="18" spans="8:11">
      <c r="H18">
        <v>18</v>
      </c>
      <c r="K18" s="22" t="s">
        <v>171</v>
      </c>
    </row>
    <row r="19" spans="8:11">
      <c r="H19">
        <v>19</v>
      </c>
    </row>
    <row r="20" spans="8:11">
      <c r="H20">
        <v>20</v>
      </c>
    </row>
    <row r="21" spans="8:11">
      <c r="H21">
        <v>21</v>
      </c>
    </row>
    <row r="22" spans="8:11">
      <c r="H22">
        <v>23</v>
      </c>
    </row>
    <row r="23" spans="8:11">
      <c r="H23">
        <v>25</v>
      </c>
    </row>
    <row r="24" spans="8:11">
      <c r="H24">
        <v>26</v>
      </c>
    </row>
    <row r="25" spans="8:11">
      <c r="H25">
        <v>28</v>
      </c>
    </row>
    <row r="26" spans="8:11">
      <c r="H26">
        <v>30</v>
      </c>
    </row>
    <row r="27" spans="8:11">
      <c r="H27">
        <v>32</v>
      </c>
    </row>
    <row r="28" spans="8:11">
      <c r="H28">
        <v>34</v>
      </c>
    </row>
    <row r="29" spans="8:11">
      <c r="H29">
        <v>35</v>
      </c>
    </row>
    <row r="30" spans="8:11">
      <c r="H30">
        <v>37</v>
      </c>
    </row>
    <row r="31" spans="8:11">
      <c r="H31">
        <v>38</v>
      </c>
    </row>
    <row r="32" spans="8:11">
      <c r="H32">
        <v>39</v>
      </c>
    </row>
    <row r="33" spans="8:8">
      <c r="H33">
        <v>40</v>
      </c>
    </row>
    <row r="34" spans="8:8">
      <c r="H34">
        <v>40</v>
      </c>
    </row>
    <row r="35" spans="8:8">
      <c r="H35">
        <v>40</v>
      </c>
    </row>
    <row r="36" spans="8:8">
      <c r="H36">
        <v>40</v>
      </c>
    </row>
    <row r="37" spans="8:8">
      <c r="H37">
        <v>40</v>
      </c>
    </row>
    <row r="38" spans="8:8">
      <c r="H38">
        <v>40</v>
      </c>
    </row>
    <row r="39" spans="8:8">
      <c r="H39">
        <v>41</v>
      </c>
    </row>
    <row r="40" spans="8:8">
      <c r="H40">
        <v>42</v>
      </c>
    </row>
    <row r="41" spans="8:8">
      <c r="H41">
        <v>43</v>
      </c>
    </row>
    <row r="42" spans="8:8">
      <c r="H42">
        <v>44</v>
      </c>
    </row>
    <row r="43" spans="8:8">
      <c r="H43">
        <v>45</v>
      </c>
    </row>
    <row r="44" spans="8:8">
      <c r="H44">
        <v>46</v>
      </c>
    </row>
    <row r="45" spans="8:8">
      <c r="H45">
        <v>47</v>
      </c>
    </row>
    <row r="46" spans="8:8">
      <c r="H46">
        <v>47</v>
      </c>
    </row>
    <row r="47" spans="8:8">
      <c r="H47">
        <v>47</v>
      </c>
    </row>
    <row r="48" spans="8:8">
      <c r="H48">
        <v>47</v>
      </c>
    </row>
    <row r="49" spans="8:8">
      <c r="H49">
        <v>47</v>
      </c>
    </row>
    <row r="50" spans="8:8">
      <c r="H50">
        <v>47</v>
      </c>
    </row>
    <row r="51" spans="8:8">
      <c r="H51">
        <v>47</v>
      </c>
    </row>
    <row r="52" spans="8:8">
      <c r="H52">
        <v>47</v>
      </c>
    </row>
    <row r="53" spans="8:8">
      <c r="H53">
        <v>47</v>
      </c>
    </row>
    <row r="54" spans="8:8">
      <c r="H54">
        <v>47</v>
      </c>
    </row>
    <row r="55" spans="8:8">
      <c r="H55">
        <v>47</v>
      </c>
    </row>
    <row r="56" spans="8:8">
      <c r="H56">
        <v>47</v>
      </c>
    </row>
    <row r="57" spans="8:8">
      <c r="H57">
        <v>48</v>
      </c>
    </row>
    <row r="58" spans="8:8">
      <c r="H58">
        <v>49</v>
      </c>
    </row>
    <row r="59" spans="8:8">
      <c r="H59">
        <v>49</v>
      </c>
    </row>
    <row r="60" spans="8:8">
      <c r="H60">
        <v>49</v>
      </c>
    </row>
    <row r="61" spans="8:8">
      <c r="H61">
        <v>49</v>
      </c>
    </row>
    <row r="62" spans="8:8">
      <c r="H62">
        <v>49</v>
      </c>
    </row>
    <row r="63" spans="8:8">
      <c r="H63">
        <v>49</v>
      </c>
    </row>
    <row r="64" spans="8:8">
      <c r="H64">
        <v>49</v>
      </c>
    </row>
    <row r="65" spans="8:8">
      <c r="H65">
        <v>49</v>
      </c>
    </row>
    <row r="66" spans="8:8">
      <c r="H66">
        <v>50</v>
      </c>
    </row>
    <row r="67" spans="8:8">
      <c r="H67">
        <v>51</v>
      </c>
    </row>
    <row r="68" spans="8:8">
      <c r="H68">
        <v>51</v>
      </c>
    </row>
    <row r="69" spans="8:8">
      <c r="H69">
        <v>51</v>
      </c>
    </row>
    <row r="70" spans="8:8">
      <c r="H70">
        <v>51</v>
      </c>
    </row>
    <row r="71" spans="8:8">
      <c r="H71">
        <v>51</v>
      </c>
    </row>
    <row r="72" spans="8:8">
      <c r="H72">
        <v>51</v>
      </c>
    </row>
    <row r="73" spans="8:8">
      <c r="H73">
        <v>51</v>
      </c>
    </row>
    <row r="74" spans="8:8">
      <c r="H74">
        <v>51</v>
      </c>
    </row>
    <row r="75" spans="8:8">
      <c r="H75">
        <v>51</v>
      </c>
    </row>
    <row r="76" spans="8:8">
      <c r="H76">
        <v>51</v>
      </c>
    </row>
    <row r="77" spans="8:8">
      <c r="H77">
        <v>51</v>
      </c>
    </row>
    <row r="78" spans="8:8">
      <c r="H78">
        <v>51</v>
      </c>
    </row>
    <row r="79" spans="8:8">
      <c r="H79">
        <v>51</v>
      </c>
    </row>
    <row r="80" spans="8:8">
      <c r="H80">
        <v>51</v>
      </c>
    </row>
    <row r="81" spans="8:8">
      <c r="H81">
        <v>51</v>
      </c>
    </row>
    <row r="82" spans="8:8">
      <c r="H82">
        <v>51</v>
      </c>
    </row>
    <row r="83" spans="8:8">
      <c r="H83">
        <v>51</v>
      </c>
    </row>
    <row r="84" spans="8:8">
      <c r="H84">
        <v>52</v>
      </c>
    </row>
    <row r="85" spans="8:8">
      <c r="H85">
        <v>53</v>
      </c>
    </row>
    <row r="86" spans="8:8">
      <c r="H86">
        <v>53</v>
      </c>
    </row>
    <row r="87" spans="8:8">
      <c r="H87">
        <v>53</v>
      </c>
    </row>
    <row r="88" spans="8:8">
      <c r="H88">
        <v>53</v>
      </c>
    </row>
    <row r="89" spans="8:8">
      <c r="H89">
        <v>53</v>
      </c>
    </row>
    <row r="90" spans="8:8">
      <c r="H90">
        <v>53</v>
      </c>
    </row>
    <row r="91" spans="8:8">
      <c r="H91">
        <v>53</v>
      </c>
    </row>
    <row r="92" spans="8:8">
      <c r="H92">
        <v>53</v>
      </c>
    </row>
    <row r="93" spans="8:8">
      <c r="H93">
        <v>54</v>
      </c>
    </row>
    <row r="94" spans="8:8">
      <c r="H94">
        <v>55</v>
      </c>
    </row>
    <row r="95" spans="8:8">
      <c r="H95">
        <v>55</v>
      </c>
    </row>
    <row r="96" spans="8:8">
      <c r="H96">
        <v>55</v>
      </c>
    </row>
    <row r="97" spans="8:8">
      <c r="H97">
        <v>55</v>
      </c>
    </row>
    <row r="98" spans="8:8">
      <c r="H98">
        <v>55</v>
      </c>
    </row>
    <row r="99" spans="8:8">
      <c r="H99">
        <v>55</v>
      </c>
    </row>
    <row r="100" spans="8:8">
      <c r="H100">
        <v>55</v>
      </c>
    </row>
    <row r="101" spans="8:8">
      <c r="H101">
        <v>55</v>
      </c>
    </row>
    <row r="102" spans="8:8">
      <c r="H102">
        <v>55</v>
      </c>
    </row>
    <row r="103" spans="8:8">
      <c r="H103">
        <v>55</v>
      </c>
    </row>
    <row r="104" spans="8:8">
      <c r="H104">
        <v>55</v>
      </c>
    </row>
    <row r="105" spans="8:8">
      <c r="H105">
        <v>55</v>
      </c>
    </row>
    <row r="106" spans="8:8">
      <c r="H106">
        <v>55</v>
      </c>
    </row>
    <row r="107" spans="8:8">
      <c r="H107">
        <v>55</v>
      </c>
    </row>
    <row r="108" spans="8:8">
      <c r="H108">
        <v>55</v>
      </c>
    </row>
    <row r="109" spans="8:8">
      <c r="H109">
        <v>55</v>
      </c>
    </row>
    <row r="110" spans="8:8">
      <c r="H110">
        <v>55</v>
      </c>
    </row>
    <row r="111" spans="8:8">
      <c r="H111">
        <v>56</v>
      </c>
    </row>
    <row r="112" spans="8:8">
      <c r="H112">
        <v>57</v>
      </c>
    </row>
    <row r="113" spans="8:8">
      <c r="H113">
        <v>58</v>
      </c>
    </row>
    <row r="114" spans="8:8">
      <c r="H114">
        <v>59</v>
      </c>
    </row>
    <row r="115" spans="8:8">
      <c r="H115">
        <v>60</v>
      </c>
    </row>
    <row r="116" spans="8:8">
      <c r="H116">
        <v>61</v>
      </c>
    </row>
    <row r="117" spans="8:8">
      <c r="H117">
        <v>62</v>
      </c>
    </row>
    <row r="118" spans="8:8">
      <c r="H118">
        <v>63</v>
      </c>
    </row>
    <row r="119" spans="8:8">
      <c r="H119">
        <v>64</v>
      </c>
    </row>
    <row r="120" spans="8:8">
      <c r="H120">
        <v>65</v>
      </c>
    </row>
    <row r="121" spans="8:8">
      <c r="H121">
        <v>66</v>
      </c>
    </row>
    <row r="122" spans="8:8">
      <c r="H122">
        <v>67</v>
      </c>
    </row>
    <row r="123" spans="8:8">
      <c r="H123">
        <v>68</v>
      </c>
    </row>
    <row r="124" spans="8:8">
      <c r="H124">
        <v>69</v>
      </c>
    </row>
    <row r="125" spans="8:8">
      <c r="H125">
        <v>70</v>
      </c>
    </row>
    <row r="126" spans="8:8">
      <c r="H126">
        <v>71</v>
      </c>
    </row>
    <row r="127" spans="8:8">
      <c r="H127">
        <v>72</v>
      </c>
    </row>
    <row r="128" spans="8:8">
      <c r="H128">
        <v>73</v>
      </c>
    </row>
    <row r="129" spans="8:8">
      <c r="H129">
        <v>74</v>
      </c>
    </row>
    <row r="130" spans="8:8">
      <c r="H130">
        <v>75</v>
      </c>
    </row>
    <row r="131" spans="8:8">
      <c r="H131">
        <v>75</v>
      </c>
    </row>
    <row r="132" spans="8:8">
      <c r="H132">
        <v>75</v>
      </c>
    </row>
    <row r="133" spans="8:8">
      <c r="H133">
        <v>75</v>
      </c>
    </row>
    <row r="134" spans="8:8">
      <c r="H134">
        <v>75</v>
      </c>
    </row>
    <row r="135" spans="8:8">
      <c r="H135">
        <v>75</v>
      </c>
    </row>
    <row r="136" spans="8:8">
      <c r="H136">
        <v>75</v>
      </c>
    </row>
    <row r="137" spans="8:8">
      <c r="H137">
        <v>75</v>
      </c>
    </row>
    <row r="138" spans="8:8">
      <c r="H138">
        <v>76</v>
      </c>
    </row>
    <row r="139" spans="8:8">
      <c r="H139">
        <v>77</v>
      </c>
    </row>
    <row r="140" spans="8:8">
      <c r="H140">
        <v>77</v>
      </c>
    </row>
    <row r="141" spans="8:8">
      <c r="H141">
        <v>77</v>
      </c>
    </row>
    <row r="142" spans="8:8">
      <c r="H142">
        <v>77</v>
      </c>
    </row>
    <row r="143" spans="8:8">
      <c r="H143">
        <v>77</v>
      </c>
    </row>
    <row r="144" spans="8:8">
      <c r="H144">
        <v>77</v>
      </c>
    </row>
    <row r="145" spans="8:8">
      <c r="H145">
        <v>77</v>
      </c>
    </row>
    <row r="146" spans="8:8">
      <c r="H146">
        <v>77</v>
      </c>
    </row>
    <row r="147" spans="8:8">
      <c r="H147">
        <v>78</v>
      </c>
    </row>
    <row r="148" spans="8:8">
      <c r="H148">
        <v>79</v>
      </c>
    </row>
    <row r="149" spans="8:8">
      <c r="H149">
        <v>79</v>
      </c>
    </row>
    <row r="150" spans="8:8">
      <c r="H150">
        <v>79</v>
      </c>
    </row>
    <row r="151" spans="8:8">
      <c r="H151">
        <v>79</v>
      </c>
    </row>
    <row r="152" spans="8:8">
      <c r="H152">
        <v>79</v>
      </c>
    </row>
    <row r="153" spans="8:8">
      <c r="H153">
        <v>79</v>
      </c>
    </row>
    <row r="154" spans="8:8">
      <c r="H154">
        <v>79</v>
      </c>
    </row>
    <row r="155" spans="8:8">
      <c r="H155">
        <v>79</v>
      </c>
    </row>
    <row r="156" spans="8:8">
      <c r="H156">
        <v>79</v>
      </c>
    </row>
    <row r="157" spans="8:8">
      <c r="H157">
        <v>79</v>
      </c>
    </row>
    <row r="158" spans="8:8">
      <c r="H158">
        <v>79</v>
      </c>
    </row>
    <row r="159" spans="8:8">
      <c r="H159">
        <v>79</v>
      </c>
    </row>
    <row r="160" spans="8:8">
      <c r="H160">
        <v>79</v>
      </c>
    </row>
    <row r="161" spans="8:8">
      <c r="H161">
        <v>79</v>
      </c>
    </row>
    <row r="162" spans="8:8">
      <c r="H162">
        <v>79</v>
      </c>
    </row>
    <row r="163" spans="8:8">
      <c r="H163">
        <v>79</v>
      </c>
    </row>
    <row r="164" spans="8:8">
      <c r="H164">
        <v>79</v>
      </c>
    </row>
    <row r="165" spans="8:8">
      <c r="H165">
        <v>80</v>
      </c>
    </row>
    <row r="166" spans="8:8">
      <c r="H166">
        <v>81</v>
      </c>
    </row>
    <row r="167" spans="8:8">
      <c r="H167">
        <v>81</v>
      </c>
    </row>
    <row r="168" spans="8:8">
      <c r="H168">
        <v>81</v>
      </c>
    </row>
    <row r="169" spans="8:8">
      <c r="H169">
        <v>81</v>
      </c>
    </row>
    <row r="170" spans="8:8">
      <c r="H170">
        <v>81</v>
      </c>
    </row>
    <row r="171" spans="8:8">
      <c r="H171">
        <v>81</v>
      </c>
    </row>
    <row r="172" spans="8:8">
      <c r="H172">
        <v>81</v>
      </c>
    </row>
    <row r="173" spans="8:8">
      <c r="H173">
        <v>81</v>
      </c>
    </row>
    <row r="174" spans="8:8">
      <c r="H174">
        <v>82</v>
      </c>
    </row>
    <row r="175" spans="8:8">
      <c r="H175">
        <v>83</v>
      </c>
    </row>
    <row r="176" spans="8:8">
      <c r="H176">
        <v>83</v>
      </c>
    </row>
    <row r="177" spans="8:8">
      <c r="H177">
        <v>83</v>
      </c>
    </row>
    <row r="178" spans="8:8">
      <c r="H178">
        <v>83</v>
      </c>
    </row>
    <row r="179" spans="8:8">
      <c r="H179">
        <v>83</v>
      </c>
    </row>
    <row r="180" spans="8:8">
      <c r="H180">
        <v>83</v>
      </c>
    </row>
    <row r="181" spans="8:8">
      <c r="H181">
        <v>83</v>
      </c>
    </row>
    <row r="182" spans="8:8">
      <c r="H182">
        <v>83</v>
      </c>
    </row>
    <row r="183" spans="8:8">
      <c r="H183">
        <v>83</v>
      </c>
    </row>
    <row r="184" spans="8:8">
      <c r="H184">
        <v>83</v>
      </c>
    </row>
    <row r="185" spans="8:8">
      <c r="H185">
        <v>83</v>
      </c>
    </row>
    <row r="186" spans="8:8">
      <c r="H186">
        <v>83</v>
      </c>
    </row>
    <row r="187" spans="8:8">
      <c r="H187">
        <v>83</v>
      </c>
    </row>
    <row r="188" spans="8:8">
      <c r="H188">
        <v>83</v>
      </c>
    </row>
    <row r="189" spans="8:8">
      <c r="H189">
        <v>83</v>
      </c>
    </row>
    <row r="190" spans="8:8">
      <c r="H190">
        <v>83</v>
      </c>
    </row>
    <row r="191" spans="8:8">
      <c r="H191">
        <v>83</v>
      </c>
    </row>
    <row r="192" spans="8:8">
      <c r="H192">
        <v>84</v>
      </c>
    </row>
    <row r="193" spans="8:8">
      <c r="H193">
        <v>85</v>
      </c>
    </row>
    <row r="194" spans="8:8">
      <c r="H194">
        <v>86</v>
      </c>
    </row>
    <row r="195" spans="8:8">
      <c r="H195">
        <v>87</v>
      </c>
    </row>
    <row r="196" spans="8:8">
      <c r="H196">
        <v>88</v>
      </c>
    </row>
    <row r="197" spans="8:8">
      <c r="H197">
        <v>89</v>
      </c>
    </row>
    <row r="198" spans="8:8">
      <c r="H198">
        <v>90</v>
      </c>
    </row>
    <row r="199" spans="8:8">
      <c r="H199">
        <v>91</v>
      </c>
    </row>
    <row r="200" spans="8:8">
      <c r="H200">
        <v>92</v>
      </c>
    </row>
    <row r="201" spans="8:8">
      <c r="H201">
        <v>93</v>
      </c>
    </row>
    <row r="202" spans="8:8">
      <c r="H202">
        <v>94</v>
      </c>
    </row>
    <row r="203" spans="8:8">
      <c r="H203">
        <v>95</v>
      </c>
    </row>
    <row r="204" spans="8:8">
      <c r="H204">
        <v>96</v>
      </c>
    </row>
    <row r="205" spans="8:8">
      <c r="H205">
        <v>97</v>
      </c>
    </row>
    <row r="206" spans="8:8">
      <c r="H206">
        <v>98</v>
      </c>
    </row>
    <row r="207" spans="8:8">
      <c r="H207">
        <v>99</v>
      </c>
    </row>
    <row r="208" spans="8:8">
      <c r="H208">
        <v>100</v>
      </c>
    </row>
    <row r="209" spans="8:8">
      <c r="H209">
        <v>101</v>
      </c>
    </row>
    <row r="210" spans="8:8">
      <c r="H210">
        <v>102</v>
      </c>
    </row>
    <row r="211" spans="8:8">
      <c r="H211">
        <v>103</v>
      </c>
    </row>
    <row r="212" spans="8:8">
      <c r="H212">
        <v>103</v>
      </c>
    </row>
    <row r="213" spans="8:8">
      <c r="H213">
        <v>103</v>
      </c>
    </row>
    <row r="214" spans="8:8">
      <c r="H214">
        <v>103</v>
      </c>
    </row>
    <row r="215" spans="8:8">
      <c r="H215">
        <v>103</v>
      </c>
    </row>
    <row r="216" spans="8:8">
      <c r="H216">
        <v>103</v>
      </c>
    </row>
    <row r="217" spans="8:8">
      <c r="H217">
        <v>103</v>
      </c>
    </row>
    <row r="218" spans="8:8">
      <c r="H218">
        <v>103</v>
      </c>
    </row>
    <row r="219" spans="8:8">
      <c r="H219">
        <v>104</v>
      </c>
    </row>
    <row r="220" spans="8:8">
      <c r="H220">
        <v>105</v>
      </c>
    </row>
    <row r="221" spans="8:8">
      <c r="H221">
        <v>106</v>
      </c>
    </row>
    <row r="222" spans="8:8">
      <c r="H222">
        <v>107</v>
      </c>
    </row>
    <row r="223" spans="8:8">
      <c r="H223">
        <v>107</v>
      </c>
    </row>
    <row r="224" spans="8:8">
      <c r="H224">
        <v>107</v>
      </c>
    </row>
    <row r="225" spans="8:8">
      <c r="H225">
        <v>107</v>
      </c>
    </row>
    <row r="226" spans="8:8">
      <c r="H226">
        <v>107</v>
      </c>
    </row>
    <row r="227" spans="8:8">
      <c r="H227">
        <v>107</v>
      </c>
    </row>
    <row r="228" spans="8:8">
      <c r="H228">
        <v>108</v>
      </c>
    </row>
    <row r="229" spans="8:8">
      <c r="H229">
        <v>109</v>
      </c>
    </row>
    <row r="230" spans="8:8">
      <c r="H230">
        <v>109</v>
      </c>
    </row>
    <row r="231" spans="8:8">
      <c r="H231">
        <v>109</v>
      </c>
    </row>
    <row r="232" spans="8:8">
      <c r="H232">
        <v>109</v>
      </c>
    </row>
    <row r="233" spans="8:8">
      <c r="H233">
        <v>109</v>
      </c>
    </row>
    <row r="234" spans="8:8">
      <c r="H234">
        <v>109</v>
      </c>
    </row>
    <row r="235" spans="8:8">
      <c r="H235">
        <v>109</v>
      </c>
    </row>
    <row r="236" spans="8:8">
      <c r="H236">
        <v>109</v>
      </c>
    </row>
    <row r="237" spans="8:8">
      <c r="H237">
        <v>109</v>
      </c>
    </row>
    <row r="238" spans="8:8">
      <c r="H238">
        <v>109</v>
      </c>
    </row>
    <row r="239" spans="8:8">
      <c r="H239">
        <v>109</v>
      </c>
    </row>
    <row r="240" spans="8:8">
      <c r="H240">
        <v>109</v>
      </c>
    </row>
    <row r="241" spans="8:8">
      <c r="H241">
        <v>109</v>
      </c>
    </row>
    <row r="242" spans="8:8">
      <c r="H242">
        <v>109</v>
      </c>
    </row>
    <row r="243" spans="8:8">
      <c r="H243">
        <v>109</v>
      </c>
    </row>
    <row r="244" spans="8:8">
      <c r="H244">
        <v>109</v>
      </c>
    </row>
    <row r="245" spans="8:8">
      <c r="H245">
        <v>109</v>
      </c>
    </row>
    <row r="246" spans="8:8">
      <c r="H246">
        <v>110</v>
      </c>
    </row>
    <row r="247" spans="8:8">
      <c r="H247">
        <v>111</v>
      </c>
    </row>
    <row r="248" spans="8:8">
      <c r="H248">
        <v>111</v>
      </c>
    </row>
    <row r="249" spans="8:8">
      <c r="H249">
        <v>111</v>
      </c>
    </row>
    <row r="250" spans="8:8">
      <c r="H250">
        <v>111</v>
      </c>
    </row>
    <row r="251" spans="8:8">
      <c r="H251">
        <v>111</v>
      </c>
    </row>
    <row r="252" spans="8:8">
      <c r="H252">
        <v>111</v>
      </c>
    </row>
    <row r="253" spans="8:8">
      <c r="H253">
        <v>111</v>
      </c>
    </row>
    <row r="254" spans="8:8">
      <c r="H254">
        <v>111</v>
      </c>
    </row>
    <row r="255" spans="8:8">
      <c r="H255">
        <v>112</v>
      </c>
    </row>
    <row r="256" spans="8:8">
      <c r="H256">
        <v>113</v>
      </c>
    </row>
    <row r="257" spans="8:8">
      <c r="H257">
        <v>113</v>
      </c>
    </row>
    <row r="258" spans="8:8">
      <c r="H258">
        <v>113</v>
      </c>
    </row>
    <row r="259" spans="8:8">
      <c r="H259">
        <v>113</v>
      </c>
    </row>
    <row r="260" spans="8:8">
      <c r="H260">
        <v>113</v>
      </c>
    </row>
    <row r="261" spans="8:8">
      <c r="H261">
        <v>113</v>
      </c>
    </row>
    <row r="262" spans="8:8">
      <c r="H262">
        <v>113</v>
      </c>
    </row>
    <row r="263" spans="8:8">
      <c r="H263">
        <v>113</v>
      </c>
    </row>
    <row r="264" spans="8:8">
      <c r="H264">
        <v>113</v>
      </c>
    </row>
    <row r="265" spans="8:8">
      <c r="H265">
        <v>113</v>
      </c>
    </row>
    <row r="266" spans="8:8">
      <c r="H266">
        <v>113</v>
      </c>
    </row>
    <row r="267" spans="8:8">
      <c r="H267">
        <v>113</v>
      </c>
    </row>
    <row r="268" spans="8:8">
      <c r="H268">
        <v>113</v>
      </c>
    </row>
    <row r="269" spans="8:8">
      <c r="H269">
        <v>113</v>
      </c>
    </row>
    <row r="270" spans="8:8">
      <c r="H270">
        <v>113</v>
      </c>
    </row>
    <row r="271" spans="8:8">
      <c r="H271">
        <v>113</v>
      </c>
    </row>
    <row r="272" spans="8:8">
      <c r="H272">
        <v>113</v>
      </c>
    </row>
    <row r="273" spans="8:8">
      <c r="H273">
        <v>114</v>
      </c>
    </row>
    <row r="274" spans="8:8">
      <c r="H274">
        <v>115</v>
      </c>
    </row>
    <row r="275" spans="8:8">
      <c r="H275">
        <v>116</v>
      </c>
    </row>
    <row r="276" spans="8:8">
      <c r="H276">
        <v>117</v>
      </c>
    </row>
    <row r="277" spans="8:8">
      <c r="H277">
        <v>118</v>
      </c>
    </row>
    <row r="278" spans="8:8">
      <c r="H278">
        <v>119</v>
      </c>
    </row>
    <row r="279" spans="8:8">
      <c r="H279">
        <v>120</v>
      </c>
    </row>
    <row r="280" spans="8:8">
      <c r="H280">
        <v>121</v>
      </c>
    </row>
    <row r="281" spans="8:8">
      <c r="H281">
        <v>122</v>
      </c>
    </row>
    <row r="282" spans="8:8">
      <c r="H282">
        <v>123</v>
      </c>
    </row>
    <row r="283" spans="8:8">
      <c r="H283">
        <v>124</v>
      </c>
    </row>
    <row r="284" spans="8:8">
      <c r="H284">
        <v>125</v>
      </c>
    </row>
    <row r="285" spans="8:8">
      <c r="H285">
        <v>126</v>
      </c>
    </row>
    <row r="286" spans="8:8">
      <c r="H286">
        <v>127</v>
      </c>
    </row>
    <row r="287" spans="8:8">
      <c r="H287">
        <v>128</v>
      </c>
    </row>
    <row r="288" spans="8:8">
      <c r="H288">
        <v>129</v>
      </c>
    </row>
    <row r="289" spans="8:8">
      <c r="H289">
        <v>129</v>
      </c>
    </row>
    <row r="290" spans="8:8">
      <c r="H290">
        <v>129</v>
      </c>
    </row>
    <row r="291" spans="8:8">
      <c r="H291">
        <v>129</v>
      </c>
    </row>
    <row r="292" spans="8:8">
      <c r="H292">
        <v>129</v>
      </c>
    </row>
    <row r="293" spans="8:8">
      <c r="H293">
        <v>129</v>
      </c>
    </row>
    <row r="294" spans="8:8">
      <c r="H294">
        <v>129</v>
      </c>
    </row>
    <row r="295" spans="8:8">
      <c r="H295">
        <v>129</v>
      </c>
    </row>
    <row r="296" spans="8:8">
      <c r="H296">
        <v>129</v>
      </c>
    </row>
    <row r="297" spans="8:8">
      <c r="H297">
        <v>129</v>
      </c>
    </row>
    <row r="298" spans="8:8">
      <c r="H298">
        <v>129</v>
      </c>
    </row>
    <row r="299" spans="8:8">
      <c r="H299">
        <v>129</v>
      </c>
    </row>
    <row r="300" spans="8:8">
      <c r="H300">
        <v>130</v>
      </c>
    </row>
    <row r="301" spans="8:8">
      <c r="H301">
        <v>131</v>
      </c>
    </row>
    <row r="302" spans="8:8">
      <c r="H302">
        <v>132</v>
      </c>
    </row>
    <row r="303" spans="8:8">
      <c r="H303">
        <v>133</v>
      </c>
    </row>
    <row r="304" spans="8:8">
      <c r="H304">
        <v>134</v>
      </c>
    </row>
    <row r="305" spans="8:8">
      <c r="H305">
        <v>135</v>
      </c>
    </row>
    <row r="306" spans="8:8">
      <c r="H306">
        <v>135</v>
      </c>
    </row>
    <row r="307" spans="8:8">
      <c r="H307">
        <v>135</v>
      </c>
    </row>
    <row r="308" spans="8:8">
      <c r="H308">
        <v>135</v>
      </c>
    </row>
    <row r="309" spans="8:8">
      <c r="H309">
        <v>135</v>
      </c>
    </row>
    <row r="310" spans="8:8">
      <c r="H310">
        <v>135</v>
      </c>
    </row>
    <row r="311" spans="8:8">
      <c r="H311">
        <v>135</v>
      </c>
    </row>
    <row r="312" spans="8:8">
      <c r="H312">
        <v>135</v>
      </c>
    </row>
    <row r="313" spans="8:8">
      <c r="H313">
        <v>135</v>
      </c>
    </row>
    <row r="314" spans="8:8">
      <c r="H314">
        <v>135</v>
      </c>
    </row>
    <row r="315" spans="8:8">
      <c r="H315">
        <v>135</v>
      </c>
    </row>
    <row r="316" spans="8:8">
      <c r="H316">
        <v>135</v>
      </c>
    </row>
    <row r="317" spans="8:8">
      <c r="H317">
        <v>135</v>
      </c>
    </row>
    <row r="318" spans="8:8">
      <c r="H318">
        <v>135</v>
      </c>
    </row>
    <row r="319" spans="8:8">
      <c r="H319">
        <v>135</v>
      </c>
    </row>
    <row r="320" spans="8:8">
      <c r="H320">
        <v>135</v>
      </c>
    </row>
    <row r="321" spans="8:8">
      <c r="H321">
        <v>135</v>
      </c>
    </row>
    <row r="322" spans="8:8">
      <c r="H322">
        <v>135</v>
      </c>
    </row>
    <row r="323" spans="8:8">
      <c r="H323">
        <v>135</v>
      </c>
    </row>
    <row r="324" spans="8:8">
      <c r="H324">
        <v>135</v>
      </c>
    </row>
    <row r="325" spans="8:8">
      <c r="H325">
        <v>135</v>
      </c>
    </row>
    <row r="326" spans="8:8">
      <c r="H326">
        <v>135</v>
      </c>
    </row>
    <row r="327" spans="8:8">
      <c r="H327">
        <v>135</v>
      </c>
    </row>
    <row r="328" spans="8:8">
      <c r="H328">
        <v>135</v>
      </c>
    </row>
    <row r="329" spans="8:8">
      <c r="H329">
        <v>135</v>
      </c>
    </row>
    <row r="330" spans="8:8">
      <c r="H330">
        <v>135</v>
      </c>
    </row>
    <row r="331" spans="8:8">
      <c r="H331">
        <v>135</v>
      </c>
    </row>
    <row r="332" spans="8:8">
      <c r="H332">
        <v>135</v>
      </c>
    </row>
    <row r="333" spans="8:8">
      <c r="H333">
        <v>135</v>
      </c>
    </row>
    <row r="334" spans="8:8">
      <c r="H334">
        <v>135</v>
      </c>
    </row>
    <row r="335" spans="8:8">
      <c r="H335">
        <v>135</v>
      </c>
    </row>
    <row r="336" spans="8:8">
      <c r="H336">
        <v>135</v>
      </c>
    </row>
    <row r="337" spans="8:8">
      <c r="H337">
        <v>135</v>
      </c>
    </row>
    <row r="338" spans="8:8">
      <c r="H338">
        <v>135</v>
      </c>
    </row>
    <row r="339" spans="8:8">
      <c r="H339">
        <v>135</v>
      </c>
    </row>
    <row r="340" spans="8:8">
      <c r="H340">
        <v>135</v>
      </c>
    </row>
    <row r="341" spans="8:8">
      <c r="H341">
        <v>135</v>
      </c>
    </row>
    <row r="342" spans="8:8">
      <c r="H342">
        <v>135</v>
      </c>
    </row>
    <row r="343" spans="8:8">
      <c r="H343">
        <v>135</v>
      </c>
    </row>
    <row r="344" spans="8:8">
      <c r="H344">
        <v>135</v>
      </c>
    </row>
    <row r="345" spans="8:8">
      <c r="H345">
        <v>135</v>
      </c>
    </row>
    <row r="346" spans="8:8">
      <c r="H346">
        <v>135</v>
      </c>
    </row>
    <row r="347" spans="8:8">
      <c r="H347">
        <v>135</v>
      </c>
    </row>
    <row r="348" spans="8:8">
      <c r="H348">
        <v>135</v>
      </c>
    </row>
    <row r="349" spans="8:8">
      <c r="H349">
        <v>135</v>
      </c>
    </row>
    <row r="350" spans="8:8">
      <c r="H350">
        <v>135</v>
      </c>
    </row>
    <row r="351" spans="8:8">
      <c r="H351">
        <v>135</v>
      </c>
    </row>
    <row r="352" spans="8:8">
      <c r="H352">
        <v>135</v>
      </c>
    </row>
    <row r="353" spans="8:8">
      <c r="H353">
        <v>135</v>
      </c>
    </row>
    <row r="354" spans="8:8">
      <c r="H354">
        <v>135</v>
      </c>
    </row>
    <row r="355" spans="8:8">
      <c r="H355">
        <v>135</v>
      </c>
    </row>
    <row r="356" spans="8:8">
      <c r="H356">
        <v>135</v>
      </c>
    </row>
    <row r="357" spans="8:8">
      <c r="H357">
        <v>135</v>
      </c>
    </row>
    <row r="358" spans="8:8">
      <c r="H358">
        <v>135</v>
      </c>
    </row>
    <row r="359" spans="8:8">
      <c r="H359">
        <v>135</v>
      </c>
    </row>
    <row r="360" spans="8:8">
      <c r="H360">
        <v>135</v>
      </c>
    </row>
    <row r="361" spans="8:8">
      <c r="H361">
        <v>135</v>
      </c>
    </row>
    <row r="362" spans="8:8">
      <c r="H362">
        <v>135</v>
      </c>
    </row>
    <row r="363" spans="8:8">
      <c r="H363">
        <v>135</v>
      </c>
    </row>
    <row r="364" spans="8:8">
      <c r="H364">
        <v>135</v>
      </c>
    </row>
    <row r="365" spans="8:8">
      <c r="H365">
        <v>135</v>
      </c>
    </row>
    <row r="366" spans="8:8">
      <c r="H366">
        <v>135</v>
      </c>
    </row>
    <row r="367" spans="8:8">
      <c r="H367">
        <v>135</v>
      </c>
    </row>
    <row r="368" spans="8:8">
      <c r="H368">
        <v>135</v>
      </c>
    </row>
    <row r="369" spans="8:8">
      <c r="H369">
        <v>135</v>
      </c>
    </row>
    <row r="370" spans="8:8">
      <c r="H370">
        <v>135</v>
      </c>
    </row>
    <row r="371" spans="8:8">
      <c r="H371">
        <v>135</v>
      </c>
    </row>
    <row r="372" spans="8:8">
      <c r="H372">
        <v>136</v>
      </c>
    </row>
    <row r="373" spans="8:8">
      <c r="H373">
        <v>137</v>
      </c>
    </row>
    <row r="374" spans="8:8">
      <c r="H374">
        <v>138</v>
      </c>
    </row>
    <row r="375" spans="8:8">
      <c r="H375">
        <v>139</v>
      </c>
    </row>
    <row r="376" spans="8:8">
      <c r="H376">
        <v>139</v>
      </c>
    </row>
    <row r="377" spans="8:8">
      <c r="H377">
        <v>139</v>
      </c>
    </row>
    <row r="378" spans="8:8">
      <c r="H378">
        <v>139</v>
      </c>
    </row>
    <row r="379" spans="8:8">
      <c r="H379">
        <v>139</v>
      </c>
    </row>
    <row r="380" spans="8:8">
      <c r="H380">
        <v>139</v>
      </c>
    </row>
    <row r="381" spans="8:8">
      <c r="H381">
        <v>140</v>
      </c>
    </row>
    <row r="382" spans="8:8">
      <c r="H382">
        <v>141</v>
      </c>
    </row>
    <row r="383" spans="8:8">
      <c r="H383">
        <v>142</v>
      </c>
    </row>
    <row r="384" spans="8:8">
      <c r="H384">
        <v>143</v>
      </c>
    </row>
    <row r="385" spans="8:8">
      <c r="H385">
        <v>144</v>
      </c>
    </row>
    <row r="386" spans="8:8">
      <c r="H386" s="19">
        <v>145</v>
      </c>
    </row>
    <row r="387" spans="8:8">
      <c r="H387">
        <v>145</v>
      </c>
    </row>
    <row r="388" spans="8:8">
      <c r="H388">
        <v>145</v>
      </c>
    </row>
    <row r="389" spans="8:8">
      <c r="H389">
        <v>145</v>
      </c>
    </row>
    <row r="390" spans="8:8">
      <c r="H390">
        <v>145</v>
      </c>
    </row>
    <row r="391" spans="8:8">
      <c r="H391">
        <v>145</v>
      </c>
    </row>
    <row r="392" spans="8:8">
      <c r="H392">
        <v>145</v>
      </c>
    </row>
    <row r="393" spans="8:8">
      <c r="H393">
        <v>145</v>
      </c>
    </row>
    <row r="394" spans="8:8">
      <c r="H394">
        <v>145</v>
      </c>
    </row>
    <row r="395" spans="8:8">
      <c r="H395">
        <v>145</v>
      </c>
    </row>
    <row r="396" spans="8:8">
      <c r="H396">
        <v>145</v>
      </c>
    </row>
    <row r="397" spans="8:8">
      <c r="H397">
        <v>145</v>
      </c>
    </row>
    <row r="398" spans="8:8">
      <c r="H398">
        <v>145</v>
      </c>
    </row>
    <row r="399" spans="8:8">
      <c r="H399">
        <v>145</v>
      </c>
    </row>
    <row r="400" spans="8:8">
      <c r="H400">
        <v>145</v>
      </c>
    </row>
    <row r="401" spans="8:8">
      <c r="H401">
        <v>145</v>
      </c>
    </row>
    <row r="402" spans="8:8">
      <c r="H402">
        <v>145</v>
      </c>
    </row>
    <row r="403" spans="8:8">
      <c r="H403">
        <v>145</v>
      </c>
    </row>
    <row r="404" spans="8:8">
      <c r="H404">
        <v>145</v>
      </c>
    </row>
    <row r="405" spans="8:8">
      <c r="H405">
        <v>145</v>
      </c>
    </row>
    <row r="406" spans="8:8">
      <c r="H406">
        <v>145</v>
      </c>
    </row>
    <row r="407" spans="8:8">
      <c r="H407">
        <v>145</v>
      </c>
    </row>
    <row r="408" spans="8:8">
      <c r="H408">
        <v>145</v>
      </c>
    </row>
    <row r="409" spans="8:8">
      <c r="H409">
        <v>145</v>
      </c>
    </row>
    <row r="410" spans="8:8">
      <c r="H410">
        <v>145</v>
      </c>
    </row>
    <row r="411" spans="8:8">
      <c r="H411">
        <v>145</v>
      </c>
    </row>
    <row r="412" spans="8:8">
      <c r="H412">
        <v>145</v>
      </c>
    </row>
    <row r="413" spans="8:8">
      <c r="H413">
        <v>145</v>
      </c>
    </row>
    <row r="414" spans="8:8">
      <c r="H414">
        <v>145</v>
      </c>
    </row>
    <row r="415" spans="8:8">
      <c r="H415">
        <v>145</v>
      </c>
    </row>
    <row r="416" spans="8:8">
      <c r="H416">
        <v>145</v>
      </c>
    </row>
    <row r="417" spans="8:8">
      <c r="H417">
        <v>145</v>
      </c>
    </row>
    <row r="418" spans="8:8">
      <c r="H418">
        <v>145</v>
      </c>
    </row>
    <row r="419" spans="8:8">
      <c r="H419">
        <v>145</v>
      </c>
    </row>
    <row r="420" spans="8:8">
      <c r="H420">
        <v>145</v>
      </c>
    </row>
    <row r="421" spans="8:8">
      <c r="H421">
        <v>145</v>
      </c>
    </row>
    <row r="422" spans="8:8">
      <c r="H422">
        <v>145</v>
      </c>
    </row>
    <row r="423" spans="8:8">
      <c r="H423">
        <v>145</v>
      </c>
    </row>
    <row r="424" spans="8:8">
      <c r="H424">
        <v>145</v>
      </c>
    </row>
    <row r="425" spans="8:8">
      <c r="H425">
        <v>145</v>
      </c>
    </row>
    <row r="426" spans="8:8">
      <c r="H426">
        <v>145</v>
      </c>
    </row>
    <row r="427" spans="8:8">
      <c r="H427">
        <v>145</v>
      </c>
    </row>
    <row r="428" spans="8:8">
      <c r="H428">
        <v>145</v>
      </c>
    </row>
    <row r="429" spans="8:8">
      <c r="H429">
        <v>145</v>
      </c>
    </row>
    <row r="430" spans="8:8">
      <c r="H430">
        <v>145</v>
      </c>
    </row>
    <row r="431" spans="8:8">
      <c r="H431">
        <v>145</v>
      </c>
    </row>
    <row r="432" spans="8:8">
      <c r="H432">
        <v>145</v>
      </c>
    </row>
    <row r="433" spans="8:8">
      <c r="H433">
        <v>145</v>
      </c>
    </row>
    <row r="434" spans="8:8">
      <c r="H434">
        <v>145</v>
      </c>
    </row>
    <row r="435" spans="8:8">
      <c r="H435">
        <v>145</v>
      </c>
    </row>
    <row r="436" spans="8:8">
      <c r="H436">
        <v>145</v>
      </c>
    </row>
    <row r="437" spans="8:8">
      <c r="H437">
        <v>145</v>
      </c>
    </row>
    <row r="438" spans="8:8">
      <c r="H438">
        <v>145</v>
      </c>
    </row>
    <row r="439" spans="8:8">
      <c r="H439">
        <v>145</v>
      </c>
    </row>
    <row r="440" spans="8:8">
      <c r="H440">
        <v>145</v>
      </c>
    </row>
    <row r="441" spans="8:8">
      <c r="H441">
        <v>145</v>
      </c>
    </row>
    <row r="442" spans="8:8">
      <c r="H442">
        <v>145</v>
      </c>
    </row>
    <row r="443" spans="8:8">
      <c r="H443">
        <v>145</v>
      </c>
    </row>
    <row r="444" spans="8:8">
      <c r="H444">
        <v>145</v>
      </c>
    </row>
    <row r="445" spans="8:8">
      <c r="H445">
        <v>145</v>
      </c>
    </row>
    <row r="446" spans="8:8">
      <c r="H446">
        <v>145</v>
      </c>
    </row>
    <row r="447" spans="8:8">
      <c r="H447">
        <v>145</v>
      </c>
    </row>
    <row r="448" spans="8:8">
      <c r="H448">
        <v>145</v>
      </c>
    </row>
    <row r="449" spans="8:8">
      <c r="H449">
        <v>145</v>
      </c>
    </row>
    <row r="450" spans="8:8">
      <c r="H450">
        <v>145</v>
      </c>
    </row>
    <row r="451" spans="8:8">
      <c r="H451">
        <v>145</v>
      </c>
    </row>
    <row r="452" spans="8:8">
      <c r="H452">
        <v>145</v>
      </c>
    </row>
    <row r="453" spans="8:8">
      <c r="H453">
        <v>145</v>
      </c>
    </row>
    <row r="454" spans="8:8">
      <c r="H454">
        <v>145</v>
      </c>
    </row>
    <row r="455" spans="8:8">
      <c r="H455">
        <v>145</v>
      </c>
    </row>
    <row r="456" spans="8:8">
      <c r="H456">
        <v>145</v>
      </c>
    </row>
    <row r="457" spans="8:8">
      <c r="H457">
        <v>145</v>
      </c>
    </row>
    <row r="458" spans="8:8">
      <c r="H458">
        <v>145</v>
      </c>
    </row>
    <row r="459" spans="8:8">
      <c r="H459">
        <v>145</v>
      </c>
    </row>
    <row r="460" spans="8:8">
      <c r="H460">
        <v>145</v>
      </c>
    </row>
    <row r="461" spans="8:8">
      <c r="H461">
        <v>145</v>
      </c>
    </row>
    <row r="462" spans="8:8">
      <c r="H462">
        <v>145</v>
      </c>
    </row>
    <row r="463" spans="8:8">
      <c r="H463">
        <v>145</v>
      </c>
    </row>
    <row r="464" spans="8:8">
      <c r="H464">
        <v>145</v>
      </c>
    </row>
    <row r="465" spans="8:8">
      <c r="H465">
        <v>145</v>
      </c>
    </row>
    <row r="466" spans="8:8">
      <c r="H466">
        <v>145</v>
      </c>
    </row>
    <row r="467" spans="8:8">
      <c r="H467">
        <v>145</v>
      </c>
    </row>
    <row r="468" spans="8:8">
      <c r="H468">
        <v>145</v>
      </c>
    </row>
    <row r="469" spans="8:8">
      <c r="H469">
        <v>145</v>
      </c>
    </row>
    <row r="470" spans="8:8">
      <c r="H470">
        <v>145</v>
      </c>
    </row>
    <row r="471" spans="8:8">
      <c r="H471">
        <v>145</v>
      </c>
    </row>
    <row r="472" spans="8:8">
      <c r="H472">
        <v>145</v>
      </c>
    </row>
    <row r="473" spans="8:8">
      <c r="H473">
        <v>145</v>
      </c>
    </row>
    <row r="474" spans="8:8">
      <c r="H474">
        <v>145</v>
      </c>
    </row>
    <row r="475" spans="8:8">
      <c r="H475">
        <v>145</v>
      </c>
    </row>
    <row r="476" spans="8:8">
      <c r="H476">
        <v>145</v>
      </c>
    </row>
    <row r="477" spans="8:8">
      <c r="H477">
        <v>145</v>
      </c>
    </row>
    <row r="478" spans="8:8">
      <c r="H478">
        <v>145</v>
      </c>
    </row>
    <row r="479" spans="8:8">
      <c r="H479">
        <v>145</v>
      </c>
    </row>
    <row r="480" spans="8:8">
      <c r="H480">
        <v>145</v>
      </c>
    </row>
    <row r="481" spans="8:8">
      <c r="H481">
        <v>145</v>
      </c>
    </row>
    <row r="482" spans="8:8">
      <c r="H482">
        <v>145</v>
      </c>
    </row>
    <row r="483" spans="8:8">
      <c r="H483">
        <v>145</v>
      </c>
    </row>
    <row r="484" spans="8:8">
      <c r="H484">
        <v>145</v>
      </c>
    </row>
    <row r="485" spans="8:8">
      <c r="H485">
        <v>145</v>
      </c>
    </row>
    <row r="486" spans="8:8">
      <c r="H486">
        <v>145</v>
      </c>
    </row>
    <row r="487" spans="8:8">
      <c r="H487">
        <v>145</v>
      </c>
    </row>
    <row r="488" spans="8:8">
      <c r="H488">
        <v>145</v>
      </c>
    </row>
    <row r="489" spans="8:8">
      <c r="H489">
        <v>145</v>
      </c>
    </row>
    <row r="490" spans="8:8">
      <c r="H490">
        <v>145</v>
      </c>
    </row>
    <row r="491" spans="8:8">
      <c r="H491">
        <v>145</v>
      </c>
    </row>
    <row r="492" spans="8:8">
      <c r="H492">
        <v>145</v>
      </c>
    </row>
    <row r="493" spans="8:8">
      <c r="H493">
        <v>145</v>
      </c>
    </row>
    <row r="494" spans="8:8">
      <c r="H494">
        <v>145</v>
      </c>
    </row>
    <row r="495" spans="8:8">
      <c r="H495">
        <v>145</v>
      </c>
    </row>
    <row r="496" spans="8:8">
      <c r="H496">
        <v>145</v>
      </c>
    </row>
    <row r="497" spans="8:8">
      <c r="H497">
        <v>145</v>
      </c>
    </row>
    <row r="498" spans="8:8">
      <c r="H498">
        <v>145</v>
      </c>
    </row>
    <row r="499" spans="8:8">
      <c r="H499">
        <v>145</v>
      </c>
    </row>
    <row r="500" spans="8:8">
      <c r="H500">
        <v>145</v>
      </c>
    </row>
    <row r="501" spans="8:8">
      <c r="H501">
        <v>145</v>
      </c>
    </row>
    <row r="502" spans="8:8">
      <c r="H502">
        <v>145</v>
      </c>
    </row>
    <row r="503" spans="8:8">
      <c r="H503">
        <v>145</v>
      </c>
    </row>
    <row r="504" spans="8:8">
      <c r="H504">
        <v>145</v>
      </c>
    </row>
    <row r="505" spans="8:8">
      <c r="H505">
        <v>145</v>
      </c>
    </row>
    <row r="506" spans="8:8">
      <c r="H506">
        <v>145</v>
      </c>
    </row>
    <row r="507" spans="8:8">
      <c r="H507">
        <v>145</v>
      </c>
    </row>
    <row r="508" spans="8:8">
      <c r="H508">
        <v>145</v>
      </c>
    </row>
    <row r="509" spans="8:8">
      <c r="H509">
        <v>145</v>
      </c>
    </row>
    <row r="510" spans="8:8">
      <c r="H510">
        <v>145</v>
      </c>
    </row>
    <row r="511" spans="8:8">
      <c r="H511">
        <v>145</v>
      </c>
    </row>
    <row r="512" spans="8:8">
      <c r="H512">
        <v>145</v>
      </c>
    </row>
    <row r="513" spans="8:8">
      <c r="H513">
        <v>145</v>
      </c>
    </row>
    <row r="514" spans="8:8">
      <c r="H514">
        <v>145</v>
      </c>
    </row>
    <row r="515" spans="8:8">
      <c r="H515">
        <v>145</v>
      </c>
    </row>
    <row r="516" spans="8:8">
      <c r="H516">
        <v>145</v>
      </c>
    </row>
    <row r="517" spans="8:8">
      <c r="H517">
        <v>145</v>
      </c>
    </row>
    <row r="518" spans="8:8">
      <c r="H518">
        <v>145</v>
      </c>
    </row>
    <row r="519" spans="8:8">
      <c r="H519">
        <v>145</v>
      </c>
    </row>
    <row r="520" spans="8:8">
      <c r="H520">
        <v>145</v>
      </c>
    </row>
    <row r="521" spans="8:8">
      <c r="H521">
        <v>145</v>
      </c>
    </row>
    <row r="522" spans="8:8">
      <c r="H522">
        <v>145</v>
      </c>
    </row>
    <row r="523" spans="8:8">
      <c r="H523">
        <v>145</v>
      </c>
    </row>
    <row r="524" spans="8:8">
      <c r="H524">
        <v>145</v>
      </c>
    </row>
    <row r="525" spans="8:8">
      <c r="H525">
        <v>145</v>
      </c>
    </row>
    <row r="526" spans="8:8">
      <c r="H526">
        <v>145</v>
      </c>
    </row>
    <row r="527" spans="8:8">
      <c r="H527">
        <v>145</v>
      </c>
    </row>
    <row r="528" spans="8:8">
      <c r="H528">
        <v>145</v>
      </c>
    </row>
    <row r="529" spans="8:8">
      <c r="H529">
        <v>145</v>
      </c>
    </row>
    <row r="530" spans="8:8">
      <c r="H530">
        <v>145</v>
      </c>
    </row>
    <row r="531" spans="8:8">
      <c r="H531">
        <v>145</v>
      </c>
    </row>
    <row r="532" spans="8:8">
      <c r="H532">
        <v>145</v>
      </c>
    </row>
    <row r="533" spans="8:8">
      <c r="H533">
        <v>145</v>
      </c>
    </row>
    <row r="534" spans="8:8">
      <c r="H534">
        <v>145</v>
      </c>
    </row>
    <row r="535" spans="8:8">
      <c r="H535">
        <v>145</v>
      </c>
    </row>
    <row r="536" spans="8:8">
      <c r="H536">
        <v>145</v>
      </c>
    </row>
    <row r="537" spans="8:8">
      <c r="H537">
        <v>145</v>
      </c>
    </row>
    <row r="538" spans="8:8">
      <c r="H538">
        <v>145</v>
      </c>
    </row>
    <row r="539" spans="8:8">
      <c r="H539">
        <v>145</v>
      </c>
    </row>
    <row r="540" spans="8:8">
      <c r="H540">
        <v>145</v>
      </c>
    </row>
    <row r="541" spans="8:8">
      <c r="H541">
        <v>145</v>
      </c>
    </row>
    <row r="542" spans="8:8">
      <c r="H542">
        <v>145</v>
      </c>
    </row>
    <row r="543" spans="8:8">
      <c r="H543">
        <v>145</v>
      </c>
    </row>
    <row r="544" spans="8:8">
      <c r="H544">
        <v>145</v>
      </c>
    </row>
    <row r="545" spans="8:8">
      <c r="H545">
        <v>145</v>
      </c>
    </row>
    <row r="546" spans="8:8">
      <c r="H546">
        <v>145</v>
      </c>
    </row>
    <row r="547" spans="8:8">
      <c r="H547">
        <v>145</v>
      </c>
    </row>
    <row r="548" spans="8:8">
      <c r="H548">
        <v>145</v>
      </c>
    </row>
    <row r="549" spans="8:8">
      <c r="H549">
        <v>145</v>
      </c>
    </row>
    <row r="550" spans="8:8">
      <c r="H550">
        <v>145</v>
      </c>
    </row>
    <row r="551" spans="8:8">
      <c r="H551">
        <v>145</v>
      </c>
    </row>
    <row r="552" spans="8:8">
      <c r="H552">
        <v>145</v>
      </c>
    </row>
    <row r="553" spans="8:8">
      <c r="H553">
        <v>145</v>
      </c>
    </row>
    <row r="554" spans="8:8">
      <c r="H554">
        <v>145</v>
      </c>
    </row>
    <row r="555" spans="8:8">
      <c r="H555">
        <v>145</v>
      </c>
    </row>
    <row r="556" spans="8:8">
      <c r="H556">
        <v>145</v>
      </c>
    </row>
    <row r="557" spans="8:8">
      <c r="H557">
        <v>145</v>
      </c>
    </row>
    <row r="558" spans="8:8">
      <c r="H558">
        <v>145</v>
      </c>
    </row>
    <row r="559" spans="8:8">
      <c r="H559">
        <v>145</v>
      </c>
    </row>
    <row r="560" spans="8:8">
      <c r="H560">
        <v>145</v>
      </c>
    </row>
    <row r="561" spans="8:8">
      <c r="H561">
        <v>145</v>
      </c>
    </row>
    <row r="562" spans="8:8">
      <c r="H562">
        <v>145</v>
      </c>
    </row>
    <row r="563" spans="8:8">
      <c r="H563">
        <v>145</v>
      </c>
    </row>
    <row r="564" spans="8:8">
      <c r="H564">
        <v>145</v>
      </c>
    </row>
    <row r="565" spans="8:8">
      <c r="H565">
        <v>145</v>
      </c>
    </row>
    <row r="566" spans="8:8">
      <c r="H566">
        <v>145</v>
      </c>
    </row>
    <row r="567" spans="8:8">
      <c r="H567">
        <v>145</v>
      </c>
    </row>
    <row r="568" spans="8:8">
      <c r="H568">
        <v>145</v>
      </c>
    </row>
    <row r="569" spans="8:8">
      <c r="H569">
        <v>145</v>
      </c>
    </row>
    <row r="570" spans="8:8">
      <c r="H570">
        <v>145</v>
      </c>
    </row>
    <row r="571" spans="8:8">
      <c r="H571">
        <v>145</v>
      </c>
    </row>
    <row r="572" spans="8:8">
      <c r="H572">
        <v>145</v>
      </c>
    </row>
    <row r="573" spans="8:8">
      <c r="H573">
        <v>145</v>
      </c>
    </row>
    <row r="574" spans="8:8">
      <c r="H574">
        <v>145</v>
      </c>
    </row>
    <row r="575" spans="8:8">
      <c r="H575">
        <v>145</v>
      </c>
    </row>
    <row r="576" spans="8:8">
      <c r="H576">
        <v>145</v>
      </c>
    </row>
    <row r="577" spans="8:8">
      <c r="H577">
        <v>145</v>
      </c>
    </row>
    <row r="578" spans="8:8">
      <c r="H578">
        <v>145</v>
      </c>
    </row>
    <row r="579" spans="8:8">
      <c r="H579">
        <v>145</v>
      </c>
    </row>
    <row r="580" spans="8:8">
      <c r="H580">
        <v>145</v>
      </c>
    </row>
    <row r="581" spans="8:8">
      <c r="H581">
        <v>145</v>
      </c>
    </row>
    <row r="582" spans="8:8">
      <c r="H582">
        <v>145</v>
      </c>
    </row>
    <row r="583" spans="8:8">
      <c r="H583">
        <v>145</v>
      </c>
    </row>
    <row r="584" spans="8:8">
      <c r="H584">
        <v>145</v>
      </c>
    </row>
    <row r="585" spans="8:8">
      <c r="H585">
        <v>145</v>
      </c>
    </row>
    <row r="586" spans="8:8">
      <c r="H586">
        <v>145</v>
      </c>
    </row>
    <row r="587" spans="8:8">
      <c r="H587">
        <v>145</v>
      </c>
    </row>
    <row r="588" spans="8:8">
      <c r="H588">
        <v>145</v>
      </c>
    </row>
    <row r="589" spans="8:8">
      <c r="H589">
        <v>145</v>
      </c>
    </row>
    <row r="590" spans="8:8">
      <c r="H590">
        <v>145</v>
      </c>
    </row>
    <row r="591" spans="8:8">
      <c r="H591">
        <v>145</v>
      </c>
    </row>
    <row r="592" spans="8:8">
      <c r="H592">
        <v>145</v>
      </c>
    </row>
    <row r="593" spans="8:8">
      <c r="H593">
        <v>145</v>
      </c>
    </row>
    <row r="594" spans="8:8">
      <c r="H594">
        <v>145</v>
      </c>
    </row>
    <row r="595" spans="8:8">
      <c r="H595">
        <v>145</v>
      </c>
    </row>
    <row r="596" spans="8:8">
      <c r="H596">
        <v>145</v>
      </c>
    </row>
    <row r="597" spans="8:8">
      <c r="H597">
        <v>145</v>
      </c>
    </row>
    <row r="598" spans="8:8">
      <c r="H598">
        <v>145</v>
      </c>
    </row>
    <row r="599" spans="8:8">
      <c r="H599">
        <v>145</v>
      </c>
    </row>
    <row r="600" spans="8:8">
      <c r="H600">
        <v>145</v>
      </c>
    </row>
    <row r="601" spans="8:8">
      <c r="H601">
        <v>145</v>
      </c>
    </row>
    <row r="602" spans="8:8">
      <c r="H602">
        <v>145</v>
      </c>
    </row>
    <row r="603" spans="8:8">
      <c r="H603">
        <v>145</v>
      </c>
    </row>
    <row r="604" spans="8:8">
      <c r="H604">
        <v>145</v>
      </c>
    </row>
    <row r="605" spans="8:8">
      <c r="H605">
        <v>145</v>
      </c>
    </row>
    <row r="606" spans="8:8">
      <c r="H606">
        <v>145</v>
      </c>
    </row>
    <row r="607" spans="8:8">
      <c r="H607">
        <v>145</v>
      </c>
    </row>
    <row r="608" spans="8:8">
      <c r="H608">
        <v>145</v>
      </c>
    </row>
    <row r="609" spans="8:8">
      <c r="H609">
        <v>145</v>
      </c>
    </row>
    <row r="610" spans="8:8">
      <c r="H610">
        <v>145</v>
      </c>
    </row>
    <row r="611" spans="8:8">
      <c r="H611">
        <v>145</v>
      </c>
    </row>
    <row r="612" spans="8:8">
      <c r="H612">
        <v>145</v>
      </c>
    </row>
    <row r="613" spans="8:8">
      <c r="H613">
        <v>145</v>
      </c>
    </row>
    <row r="614" spans="8:8">
      <c r="H614">
        <v>145</v>
      </c>
    </row>
    <row r="615" spans="8:8">
      <c r="H615">
        <v>145</v>
      </c>
    </row>
    <row r="616" spans="8:8">
      <c r="H616">
        <v>145</v>
      </c>
    </row>
    <row r="617" spans="8:8">
      <c r="H617">
        <v>145</v>
      </c>
    </row>
    <row r="618" spans="8:8">
      <c r="H618">
        <v>145</v>
      </c>
    </row>
    <row r="619" spans="8:8">
      <c r="H619">
        <v>145</v>
      </c>
    </row>
    <row r="620" spans="8:8">
      <c r="H620">
        <v>145</v>
      </c>
    </row>
    <row r="621" spans="8:8">
      <c r="H621">
        <v>145</v>
      </c>
    </row>
    <row r="622" spans="8:8">
      <c r="H622">
        <v>145</v>
      </c>
    </row>
    <row r="623" spans="8:8">
      <c r="H623">
        <v>145</v>
      </c>
    </row>
    <row r="624" spans="8:8">
      <c r="H624">
        <v>145</v>
      </c>
    </row>
    <row r="625" spans="8:8">
      <c r="H625">
        <v>145</v>
      </c>
    </row>
    <row r="626" spans="8:8">
      <c r="H626">
        <v>145</v>
      </c>
    </row>
    <row r="627" spans="8:8">
      <c r="H627">
        <v>145</v>
      </c>
    </row>
    <row r="628" spans="8:8">
      <c r="H628">
        <v>145</v>
      </c>
    </row>
    <row r="629" spans="8:8">
      <c r="H629">
        <v>145</v>
      </c>
    </row>
    <row r="630" spans="8:8">
      <c r="H630">
        <v>145</v>
      </c>
    </row>
    <row r="631" spans="8:8">
      <c r="H631">
        <v>145</v>
      </c>
    </row>
    <row r="632" spans="8:8">
      <c r="H632">
        <v>145</v>
      </c>
    </row>
    <row r="633" spans="8:8">
      <c r="H633">
        <v>145</v>
      </c>
    </row>
    <row r="634" spans="8:8">
      <c r="H634">
        <v>145</v>
      </c>
    </row>
    <row r="635" spans="8:8">
      <c r="H635">
        <v>145</v>
      </c>
    </row>
    <row r="636" spans="8:8">
      <c r="H636">
        <v>145</v>
      </c>
    </row>
    <row r="637" spans="8:8">
      <c r="H637">
        <v>145</v>
      </c>
    </row>
    <row r="638" spans="8:8">
      <c r="H638">
        <v>145</v>
      </c>
    </row>
    <row r="639" spans="8:8">
      <c r="H639">
        <v>145</v>
      </c>
    </row>
    <row r="640" spans="8:8">
      <c r="H640">
        <v>145</v>
      </c>
    </row>
    <row r="641" spans="8:8">
      <c r="H641">
        <v>145</v>
      </c>
    </row>
    <row r="642" spans="8:8">
      <c r="H642">
        <v>145</v>
      </c>
    </row>
    <row r="643" spans="8:8">
      <c r="H643">
        <v>145</v>
      </c>
    </row>
    <row r="644" spans="8:8">
      <c r="H644">
        <v>145</v>
      </c>
    </row>
    <row r="645" spans="8:8">
      <c r="H645">
        <v>145</v>
      </c>
    </row>
    <row r="646" spans="8:8">
      <c r="H646">
        <v>145</v>
      </c>
    </row>
    <row r="647" spans="8:8">
      <c r="H647">
        <v>145</v>
      </c>
    </row>
    <row r="648" spans="8:8">
      <c r="H648">
        <v>145</v>
      </c>
    </row>
    <row r="649" spans="8:8">
      <c r="H649">
        <v>145</v>
      </c>
    </row>
    <row r="650" spans="8:8">
      <c r="H650">
        <v>145</v>
      </c>
    </row>
    <row r="651" spans="8:8">
      <c r="H651">
        <v>145</v>
      </c>
    </row>
    <row r="652" spans="8:8">
      <c r="H652">
        <v>145</v>
      </c>
    </row>
    <row r="653" spans="8:8">
      <c r="H653">
        <v>145</v>
      </c>
    </row>
    <row r="654" spans="8:8">
      <c r="H654">
        <v>145</v>
      </c>
    </row>
    <row r="655" spans="8:8">
      <c r="H655">
        <v>145</v>
      </c>
    </row>
    <row r="656" spans="8:8">
      <c r="H656">
        <v>145</v>
      </c>
    </row>
    <row r="657" spans="8:8">
      <c r="H657">
        <v>145</v>
      </c>
    </row>
    <row r="658" spans="8:8">
      <c r="H658">
        <v>145</v>
      </c>
    </row>
    <row r="659" spans="8:8">
      <c r="H659">
        <v>145</v>
      </c>
    </row>
    <row r="660" spans="8:8">
      <c r="H660">
        <v>145</v>
      </c>
    </row>
    <row r="661" spans="8:8">
      <c r="H661">
        <v>145</v>
      </c>
    </row>
    <row r="662" spans="8:8">
      <c r="H662">
        <v>145</v>
      </c>
    </row>
    <row r="663" spans="8:8">
      <c r="H663">
        <v>145</v>
      </c>
    </row>
    <row r="664" spans="8:8">
      <c r="H664">
        <v>145</v>
      </c>
    </row>
    <row r="665" spans="8:8">
      <c r="H665">
        <v>145</v>
      </c>
    </row>
    <row r="666" spans="8:8">
      <c r="H666">
        <v>145</v>
      </c>
    </row>
    <row r="667" spans="8:8">
      <c r="H667">
        <v>145</v>
      </c>
    </row>
    <row r="668" spans="8:8">
      <c r="H668">
        <v>145</v>
      </c>
    </row>
    <row r="669" spans="8:8">
      <c r="H669">
        <v>145</v>
      </c>
    </row>
    <row r="670" spans="8:8">
      <c r="H670">
        <v>145</v>
      </c>
    </row>
    <row r="671" spans="8:8">
      <c r="H671">
        <v>145</v>
      </c>
    </row>
    <row r="672" spans="8:8">
      <c r="H672">
        <v>145</v>
      </c>
    </row>
    <row r="673" spans="8:8">
      <c r="H673">
        <v>145</v>
      </c>
    </row>
    <row r="674" spans="8:8">
      <c r="H674">
        <v>145</v>
      </c>
    </row>
    <row r="675" spans="8:8">
      <c r="H675">
        <v>145</v>
      </c>
    </row>
    <row r="676" spans="8:8">
      <c r="H676">
        <v>145</v>
      </c>
    </row>
    <row r="677" spans="8:8">
      <c r="H677">
        <v>145</v>
      </c>
    </row>
    <row r="678" spans="8:8">
      <c r="H678">
        <v>145</v>
      </c>
    </row>
    <row r="679" spans="8:8">
      <c r="H679">
        <v>145</v>
      </c>
    </row>
    <row r="680" spans="8:8">
      <c r="H680">
        <v>145</v>
      </c>
    </row>
    <row r="681" spans="8:8">
      <c r="H681">
        <v>145</v>
      </c>
    </row>
    <row r="682" spans="8:8">
      <c r="H682">
        <v>145</v>
      </c>
    </row>
    <row r="683" spans="8:8">
      <c r="H683">
        <v>145</v>
      </c>
    </row>
    <row r="684" spans="8:8">
      <c r="H684">
        <v>145</v>
      </c>
    </row>
    <row r="685" spans="8:8">
      <c r="H685">
        <v>145</v>
      </c>
    </row>
    <row r="686" spans="8:8">
      <c r="H686">
        <v>145</v>
      </c>
    </row>
    <row r="687" spans="8:8">
      <c r="H687">
        <v>145</v>
      </c>
    </row>
    <row r="688" spans="8:8">
      <c r="H688">
        <v>145</v>
      </c>
    </row>
    <row r="689" spans="8:8">
      <c r="H689">
        <v>145</v>
      </c>
    </row>
    <row r="690" spans="8:8">
      <c r="H690">
        <v>145</v>
      </c>
    </row>
    <row r="691" spans="8:8">
      <c r="H691">
        <v>145</v>
      </c>
    </row>
    <row r="692" spans="8:8">
      <c r="H692">
        <v>145</v>
      </c>
    </row>
    <row r="693" spans="8:8">
      <c r="H693">
        <v>145</v>
      </c>
    </row>
    <row r="694" spans="8:8">
      <c r="H694">
        <v>145</v>
      </c>
    </row>
    <row r="695" spans="8:8">
      <c r="H695">
        <v>145</v>
      </c>
    </row>
    <row r="696" spans="8:8">
      <c r="H696">
        <v>145</v>
      </c>
    </row>
    <row r="697" spans="8:8">
      <c r="H697">
        <v>145</v>
      </c>
    </row>
    <row r="698" spans="8:8">
      <c r="H698">
        <v>145</v>
      </c>
    </row>
    <row r="699" spans="8:8">
      <c r="H699">
        <v>145</v>
      </c>
    </row>
    <row r="700" spans="8:8">
      <c r="H700">
        <v>145</v>
      </c>
    </row>
    <row r="701" spans="8:8">
      <c r="H701">
        <v>145</v>
      </c>
    </row>
    <row r="702" spans="8:8">
      <c r="H702">
        <v>145</v>
      </c>
    </row>
    <row r="703" spans="8:8">
      <c r="H703">
        <v>145</v>
      </c>
    </row>
    <row r="704" spans="8:8">
      <c r="H704">
        <v>145</v>
      </c>
    </row>
    <row r="705" spans="8:8">
      <c r="H705">
        <v>145</v>
      </c>
    </row>
    <row r="706" spans="8:8">
      <c r="H706">
        <v>145</v>
      </c>
    </row>
    <row r="707" spans="8:8">
      <c r="H707">
        <v>145</v>
      </c>
    </row>
    <row r="708" spans="8:8">
      <c r="H708">
        <v>145</v>
      </c>
    </row>
    <row r="709" spans="8:8">
      <c r="H709">
        <v>145</v>
      </c>
    </row>
    <row r="710" spans="8:8">
      <c r="H710">
        <v>145</v>
      </c>
    </row>
    <row r="711" spans="8:8">
      <c r="H711">
        <v>145</v>
      </c>
    </row>
    <row r="712" spans="8:8">
      <c r="H712">
        <v>145</v>
      </c>
    </row>
    <row r="713" spans="8:8">
      <c r="H713">
        <v>145</v>
      </c>
    </row>
    <row r="714" spans="8:8">
      <c r="H714">
        <v>145</v>
      </c>
    </row>
    <row r="715" spans="8:8">
      <c r="H715">
        <v>145</v>
      </c>
    </row>
    <row r="716" spans="8:8">
      <c r="H716">
        <v>145</v>
      </c>
    </row>
    <row r="717" spans="8:8">
      <c r="H717">
        <v>145</v>
      </c>
    </row>
    <row r="718" spans="8:8">
      <c r="H718">
        <v>145</v>
      </c>
    </row>
    <row r="719" spans="8:8">
      <c r="H719">
        <v>145</v>
      </c>
    </row>
    <row r="720" spans="8:8">
      <c r="H720">
        <v>145</v>
      </c>
    </row>
    <row r="721" spans="8:8">
      <c r="H721">
        <v>145</v>
      </c>
    </row>
    <row r="722" spans="8:8">
      <c r="H722">
        <v>145</v>
      </c>
    </row>
    <row r="723" spans="8:8">
      <c r="H723">
        <v>145</v>
      </c>
    </row>
    <row r="724" spans="8:8">
      <c r="H724">
        <v>145</v>
      </c>
    </row>
    <row r="725" spans="8:8">
      <c r="H725">
        <v>145</v>
      </c>
    </row>
    <row r="726" spans="8:8">
      <c r="H726">
        <v>145</v>
      </c>
    </row>
    <row r="727" spans="8:8">
      <c r="H727">
        <v>145</v>
      </c>
    </row>
    <row r="728" spans="8:8">
      <c r="H728">
        <v>145</v>
      </c>
    </row>
    <row r="729" spans="8:8">
      <c r="H729">
        <v>145</v>
      </c>
    </row>
    <row r="730" spans="8:8">
      <c r="H730">
        <v>145</v>
      </c>
    </row>
    <row r="731" spans="8:8">
      <c r="H731">
        <v>145</v>
      </c>
    </row>
    <row r="732" spans="8:8">
      <c r="H732">
        <v>145</v>
      </c>
    </row>
    <row r="733" spans="8:8">
      <c r="H733">
        <v>145</v>
      </c>
    </row>
    <row r="734" spans="8:8">
      <c r="H734">
        <v>145</v>
      </c>
    </row>
    <row r="735" spans="8:8">
      <c r="H735">
        <v>145</v>
      </c>
    </row>
    <row r="736" spans="8:8">
      <c r="H736">
        <v>145</v>
      </c>
    </row>
    <row r="737" spans="8:8">
      <c r="H737">
        <v>145</v>
      </c>
    </row>
    <row r="738" spans="8:8">
      <c r="H738">
        <v>145</v>
      </c>
    </row>
    <row r="739" spans="8:8">
      <c r="H739">
        <v>145</v>
      </c>
    </row>
    <row r="740" spans="8:8">
      <c r="H740">
        <v>145</v>
      </c>
    </row>
    <row r="741" spans="8:8">
      <c r="H741">
        <v>145</v>
      </c>
    </row>
    <row r="742" spans="8:8">
      <c r="H742">
        <v>145</v>
      </c>
    </row>
    <row r="743" spans="8:8">
      <c r="H743">
        <v>145</v>
      </c>
    </row>
    <row r="744" spans="8:8">
      <c r="H744">
        <v>145</v>
      </c>
    </row>
    <row r="745" spans="8:8">
      <c r="H745">
        <v>145</v>
      </c>
    </row>
    <row r="746" spans="8:8">
      <c r="H746">
        <v>145</v>
      </c>
    </row>
    <row r="747" spans="8:8">
      <c r="H747">
        <v>145</v>
      </c>
    </row>
    <row r="748" spans="8:8">
      <c r="H748">
        <v>145</v>
      </c>
    </row>
    <row r="749" spans="8:8">
      <c r="H749">
        <v>145</v>
      </c>
    </row>
    <row r="750" spans="8:8">
      <c r="H750">
        <v>145</v>
      </c>
    </row>
    <row r="751" spans="8:8">
      <c r="H751">
        <v>145</v>
      </c>
    </row>
    <row r="752" spans="8:8">
      <c r="H752">
        <v>145</v>
      </c>
    </row>
    <row r="753" spans="8:8">
      <c r="H753">
        <v>145</v>
      </c>
    </row>
    <row r="754" spans="8:8">
      <c r="H754">
        <v>145</v>
      </c>
    </row>
    <row r="755" spans="8:8">
      <c r="H755">
        <v>145</v>
      </c>
    </row>
    <row r="756" spans="8:8">
      <c r="H756">
        <v>145</v>
      </c>
    </row>
    <row r="757" spans="8:8">
      <c r="H757">
        <v>145</v>
      </c>
    </row>
    <row r="758" spans="8:8">
      <c r="H758">
        <v>145</v>
      </c>
    </row>
    <row r="759" spans="8:8">
      <c r="H759">
        <v>145</v>
      </c>
    </row>
    <row r="760" spans="8:8">
      <c r="H760">
        <v>145</v>
      </c>
    </row>
    <row r="761" spans="8:8">
      <c r="H761">
        <v>145</v>
      </c>
    </row>
    <row r="762" spans="8:8">
      <c r="H762">
        <v>145</v>
      </c>
    </row>
    <row r="763" spans="8:8">
      <c r="H763">
        <v>145</v>
      </c>
    </row>
    <row r="764" spans="8:8">
      <c r="H764">
        <v>145</v>
      </c>
    </row>
    <row r="765" spans="8:8">
      <c r="H765">
        <v>145</v>
      </c>
    </row>
    <row r="766" spans="8:8">
      <c r="H766">
        <v>145</v>
      </c>
    </row>
    <row r="767" spans="8:8">
      <c r="H767">
        <v>145</v>
      </c>
    </row>
    <row r="768" spans="8:8">
      <c r="H768">
        <v>145</v>
      </c>
    </row>
    <row r="769" spans="8:8">
      <c r="H769">
        <v>145</v>
      </c>
    </row>
    <row r="770" spans="8:8">
      <c r="H770">
        <v>145</v>
      </c>
    </row>
    <row r="771" spans="8:8">
      <c r="H771">
        <v>145</v>
      </c>
    </row>
    <row r="772" spans="8:8">
      <c r="H772">
        <v>145</v>
      </c>
    </row>
    <row r="773" spans="8:8">
      <c r="H773">
        <v>145</v>
      </c>
    </row>
    <row r="774" spans="8:8">
      <c r="H774">
        <v>145</v>
      </c>
    </row>
    <row r="775" spans="8:8">
      <c r="H775">
        <v>145</v>
      </c>
    </row>
    <row r="776" spans="8:8">
      <c r="H776">
        <v>145</v>
      </c>
    </row>
    <row r="777" spans="8:8">
      <c r="H777">
        <v>145</v>
      </c>
    </row>
    <row r="778" spans="8:8">
      <c r="H778">
        <v>145</v>
      </c>
    </row>
    <row r="779" spans="8:8">
      <c r="H779">
        <v>145</v>
      </c>
    </row>
    <row r="780" spans="8:8">
      <c r="H780">
        <v>145</v>
      </c>
    </row>
    <row r="781" spans="8:8">
      <c r="H781">
        <v>145</v>
      </c>
    </row>
    <row r="782" spans="8:8">
      <c r="H782">
        <v>145</v>
      </c>
    </row>
    <row r="783" spans="8:8">
      <c r="H783">
        <v>145</v>
      </c>
    </row>
    <row r="784" spans="8:8">
      <c r="H784">
        <v>145</v>
      </c>
    </row>
    <row r="785" spans="8:8">
      <c r="H785">
        <v>145</v>
      </c>
    </row>
    <row r="786" spans="8:8">
      <c r="H786">
        <v>145</v>
      </c>
    </row>
    <row r="787" spans="8:8">
      <c r="H787">
        <v>145</v>
      </c>
    </row>
    <row r="788" spans="8:8">
      <c r="H788">
        <v>145</v>
      </c>
    </row>
    <row r="789" spans="8:8">
      <c r="H789">
        <v>145</v>
      </c>
    </row>
    <row r="790" spans="8:8">
      <c r="H790">
        <v>145</v>
      </c>
    </row>
    <row r="791" spans="8:8">
      <c r="H791">
        <v>145</v>
      </c>
    </row>
    <row r="792" spans="8:8">
      <c r="H792">
        <v>145</v>
      </c>
    </row>
    <row r="793" spans="8:8">
      <c r="H793">
        <v>145</v>
      </c>
    </row>
    <row r="794" spans="8:8">
      <c r="H794">
        <v>145</v>
      </c>
    </row>
    <row r="795" spans="8:8">
      <c r="H795">
        <v>145</v>
      </c>
    </row>
    <row r="796" spans="8:8">
      <c r="H796">
        <v>145</v>
      </c>
    </row>
    <row r="797" spans="8:8">
      <c r="H797">
        <v>145</v>
      </c>
    </row>
    <row r="798" spans="8:8">
      <c r="H798">
        <v>145</v>
      </c>
    </row>
    <row r="799" spans="8:8">
      <c r="H799">
        <v>145</v>
      </c>
    </row>
    <row r="800" spans="8:8">
      <c r="H800">
        <v>145</v>
      </c>
    </row>
    <row r="801" spans="8:8">
      <c r="H801">
        <v>145</v>
      </c>
    </row>
    <row r="802" spans="8:8">
      <c r="H802">
        <v>145</v>
      </c>
    </row>
    <row r="803" spans="8:8">
      <c r="H803">
        <v>145</v>
      </c>
    </row>
    <row r="804" spans="8:8">
      <c r="H804">
        <v>145</v>
      </c>
    </row>
    <row r="805" spans="8:8">
      <c r="H805">
        <v>145</v>
      </c>
    </row>
    <row r="806" spans="8:8">
      <c r="H806">
        <v>145</v>
      </c>
    </row>
    <row r="807" spans="8:8">
      <c r="H807">
        <v>145</v>
      </c>
    </row>
    <row r="808" spans="8:8">
      <c r="H808">
        <v>145</v>
      </c>
    </row>
    <row r="809" spans="8:8">
      <c r="H809">
        <v>145</v>
      </c>
    </row>
    <row r="810" spans="8:8">
      <c r="H810">
        <v>145</v>
      </c>
    </row>
    <row r="811" spans="8:8">
      <c r="H811">
        <v>145</v>
      </c>
    </row>
    <row r="812" spans="8:8">
      <c r="H812">
        <v>145</v>
      </c>
    </row>
    <row r="813" spans="8:8">
      <c r="H813">
        <v>145</v>
      </c>
    </row>
    <row r="814" spans="8:8">
      <c r="H814">
        <v>145</v>
      </c>
    </row>
    <row r="815" spans="8:8">
      <c r="H815">
        <v>145</v>
      </c>
    </row>
    <row r="816" spans="8:8">
      <c r="H816">
        <v>145</v>
      </c>
    </row>
    <row r="817" spans="8:8">
      <c r="H817">
        <v>145</v>
      </c>
    </row>
    <row r="818" spans="8:8">
      <c r="H818">
        <v>145</v>
      </c>
    </row>
    <row r="819" spans="8:8">
      <c r="H819">
        <v>145</v>
      </c>
    </row>
    <row r="820" spans="8:8">
      <c r="H820">
        <v>145</v>
      </c>
    </row>
    <row r="821" spans="8:8">
      <c r="H821">
        <v>145</v>
      </c>
    </row>
    <row r="822" spans="8:8">
      <c r="H822">
        <v>145</v>
      </c>
    </row>
    <row r="823" spans="8:8">
      <c r="H823">
        <v>145</v>
      </c>
    </row>
    <row r="824" spans="8:8">
      <c r="H824">
        <v>145</v>
      </c>
    </row>
    <row r="825" spans="8:8">
      <c r="H825">
        <v>145</v>
      </c>
    </row>
    <row r="826" spans="8:8">
      <c r="H826">
        <v>145</v>
      </c>
    </row>
    <row r="827" spans="8:8">
      <c r="H827">
        <v>145</v>
      </c>
    </row>
    <row r="828" spans="8:8">
      <c r="H828">
        <v>145</v>
      </c>
    </row>
    <row r="829" spans="8:8">
      <c r="H829">
        <v>145</v>
      </c>
    </row>
    <row r="830" spans="8:8">
      <c r="H830">
        <v>145</v>
      </c>
    </row>
    <row r="831" spans="8:8">
      <c r="H831">
        <v>145</v>
      </c>
    </row>
    <row r="832" spans="8:8">
      <c r="H832">
        <v>145</v>
      </c>
    </row>
    <row r="833" spans="8:8">
      <c r="H833">
        <v>145</v>
      </c>
    </row>
    <row r="834" spans="8:8">
      <c r="H834">
        <v>145</v>
      </c>
    </row>
    <row r="835" spans="8:8">
      <c r="H835">
        <v>145</v>
      </c>
    </row>
    <row r="836" spans="8:8">
      <c r="H836">
        <v>145</v>
      </c>
    </row>
    <row r="837" spans="8:8">
      <c r="H837">
        <v>145</v>
      </c>
    </row>
    <row r="838" spans="8:8">
      <c r="H838">
        <v>145</v>
      </c>
    </row>
    <row r="839" spans="8:8">
      <c r="H839">
        <v>145</v>
      </c>
    </row>
    <row r="840" spans="8:8">
      <c r="H840">
        <v>145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E840"/>
  <sheetViews>
    <sheetView topLeftCell="A16" workbookViewId="0">
      <selection sqref="A1:H1"/>
    </sheetView>
  </sheetViews>
  <sheetFormatPr defaultRowHeight="15"/>
  <cols>
    <col min="8" max="8" width="22.140625" customWidth="1"/>
  </cols>
  <sheetData>
    <row r="1" spans="1:11">
      <c r="A1" s="17" t="s">
        <v>139</v>
      </c>
      <c r="B1" s="18"/>
      <c r="C1" s="18"/>
      <c r="D1" s="18"/>
      <c r="E1" s="18"/>
      <c r="F1" s="18"/>
      <c r="G1" s="18"/>
      <c r="H1" s="18"/>
    </row>
    <row r="3" spans="1:11">
      <c r="A3" t="s">
        <v>78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</row>
    <row r="4" spans="1:11"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f>------5</f>
        <v>5</v>
      </c>
      <c r="I4">
        <v>9</v>
      </c>
      <c r="J4" t="s">
        <v>50</v>
      </c>
      <c r="K4">
        <f>------1</f>
        <v>1</v>
      </c>
    </row>
    <row r="5" spans="1:11">
      <c r="B5">
        <v>4</v>
      </c>
      <c r="C5">
        <v>2</v>
      </c>
      <c r="D5">
        <v>0</v>
      </c>
      <c r="E5">
        <v>1</v>
      </c>
      <c r="F5">
        <v>4</v>
      </c>
      <c r="G5">
        <v>2</v>
      </c>
      <c r="H5">
        <f>------9</f>
        <v>9</v>
      </c>
      <c r="I5">
        <v>25</v>
      </c>
      <c r="J5" t="s">
        <v>51</v>
      </c>
      <c r="K5">
        <f>------2</f>
        <v>2</v>
      </c>
    </row>
    <row r="6" spans="1:11">
      <c r="B6">
        <v>7</v>
      </c>
      <c r="C6">
        <v>3</v>
      </c>
      <c r="D6">
        <v>0</v>
      </c>
      <c r="E6">
        <v>1</v>
      </c>
      <c r="F6">
        <v>12</v>
      </c>
      <c r="G6">
        <v>3</v>
      </c>
      <c r="H6">
        <f>------21</f>
        <v>21</v>
      </c>
      <c r="I6">
        <v>49</v>
      </c>
      <c r="J6" t="s">
        <v>52</v>
      </c>
      <c r="K6">
        <f>------3</f>
        <v>3</v>
      </c>
    </row>
    <row r="7" spans="1:11">
      <c r="B7">
        <v>10</v>
      </c>
      <c r="C7">
        <v>4</v>
      </c>
      <c r="D7">
        <v>0</v>
      </c>
      <c r="E7">
        <v>1</v>
      </c>
      <c r="F7">
        <v>8</v>
      </c>
      <c r="G7">
        <v>4</v>
      </c>
      <c r="H7">
        <f>------29</f>
        <v>29</v>
      </c>
      <c r="I7">
        <v>81</v>
      </c>
      <c r="J7" t="s">
        <v>51</v>
      </c>
      <c r="K7">
        <f>------4</f>
        <v>4</v>
      </c>
    </row>
    <row r="8" spans="1:11">
      <c r="B8">
        <v>13</v>
      </c>
      <c r="C8">
        <v>5</v>
      </c>
      <c r="D8">
        <v>0</v>
      </c>
      <c r="E8">
        <v>1</v>
      </c>
      <c r="F8">
        <v>12</v>
      </c>
      <c r="G8">
        <v>5</v>
      </c>
      <c r="H8">
        <f>------41</f>
        <v>41</v>
      </c>
      <c r="I8">
        <v>121</v>
      </c>
      <c r="J8" t="s">
        <v>53</v>
      </c>
      <c r="K8">
        <f>------5</f>
        <v>5</v>
      </c>
    </row>
    <row r="9" spans="1:11">
      <c r="B9">
        <v>16</v>
      </c>
      <c r="C9">
        <v>6</v>
      </c>
      <c r="D9">
        <v>1</v>
      </c>
      <c r="E9">
        <v>1</v>
      </c>
      <c r="F9">
        <v>12</v>
      </c>
      <c r="G9">
        <v>6</v>
      </c>
      <c r="H9">
        <f>------53</f>
        <v>53</v>
      </c>
      <c r="I9">
        <v>169</v>
      </c>
      <c r="J9" t="s">
        <v>54</v>
      </c>
      <c r="K9">
        <f>------6</f>
        <v>6</v>
      </c>
    </row>
    <row r="10" spans="1:11">
      <c r="B10">
        <v>19</v>
      </c>
      <c r="C10">
        <v>7</v>
      </c>
      <c r="D10">
        <v>1</v>
      </c>
      <c r="E10">
        <v>1</v>
      </c>
      <c r="F10">
        <v>36</v>
      </c>
      <c r="G10">
        <v>7</v>
      </c>
      <c r="H10">
        <f>------89</f>
        <v>89</v>
      </c>
      <c r="I10">
        <v>225</v>
      </c>
      <c r="J10" t="s">
        <v>55</v>
      </c>
      <c r="K10">
        <f>------7</f>
        <v>7</v>
      </c>
    </row>
    <row r="11" spans="1:11">
      <c r="B11">
        <v>22</v>
      </c>
      <c r="C11">
        <v>8</v>
      </c>
      <c r="D11">
        <v>1</v>
      </c>
      <c r="E11">
        <v>1</v>
      </c>
      <c r="F11">
        <v>28</v>
      </c>
      <c r="G11">
        <v>8</v>
      </c>
      <c r="H11">
        <f>------117</f>
        <v>117</v>
      </c>
      <c r="I11">
        <v>289</v>
      </c>
      <c r="J11" t="s">
        <v>55</v>
      </c>
      <c r="K11">
        <f>------8</f>
        <v>8</v>
      </c>
    </row>
    <row r="12" spans="1:11">
      <c r="B12">
        <v>25</v>
      </c>
      <c r="C12">
        <v>9</v>
      </c>
      <c r="D12">
        <v>1</v>
      </c>
      <c r="E12">
        <v>0</v>
      </c>
      <c r="F12">
        <v>32</v>
      </c>
      <c r="G12">
        <v>9</v>
      </c>
      <c r="H12">
        <f>------85</f>
        <v>85</v>
      </c>
      <c r="I12">
        <v>169</v>
      </c>
      <c r="J12" t="s">
        <v>56</v>
      </c>
      <c r="K12">
        <f>------9</f>
        <v>9</v>
      </c>
    </row>
    <row r="13" spans="1:11">
      <c r="B13">
        <v>28</v>
      </c>
      <c r="C13">
        <v>10</v>
      </c>
      <c r="D13">
        <v>1</v>
      </c>
      <c r="E13">
        <v>0</v>
      </c>
      <c r="F13">
        <v>24</v>
      </c>
      <c r="G13">
        <v>10</v>
      </c>
      <c r="H13">
        <f>------61</f>
        <v>61</v>
      </c>
      <c r="I13">
        <v>121</v>
      </c>
      <c r="J13" t="s">
        <v>56</v>
      </c>
      <c r="K13">
        <f>------10</f>
        <v>10</v>
      </c>
    </row>
    <row r="14" spans="1:11">
      <c r="B14">
        <v>31</v>
      </c>
      <c r="C14">
        <v>11</v>
      </c>
      <c r="D14">
        <v>1</v>
      </c>
      <c r="E14">
        <v>1</v>
      </c>
      <c r="F14">
        <v>4</v>
      </c>
      <c r="G14">
        <v>11</v>
      </c>
      <c r="H14">
        <f>------65</f>
        <v>65</v>
      </c>
      <c r="I14">
        <v>169</v>
      </c>
      <c r="J14" t="s">
        <v>118</v>
      </c>
      <c r="K14">
        <f>------11</f>
        <v>11</v>
      </c>
    </row>
    <row r="15" spans="1:11">
      <c r="B15">
        <v>34</v>
      </c>
      <c r="C15">
        <v>12</v>
      </c>
      <c r="D15">
        <v>1</v>
      </c>
      <c r="E15">
        <v>1</v>
      </c>
      <c r="F15">
        <v>12</v>
      </c>
      <c r="G15">
        <v>12</v>
      </c>
      <c r="H15">
        <f>------77</f>
        <v>77</v>
      </c>
      <c r="I15">
        <v>225</v>
      </c>
      <c r="J15" t="s">
        <v>53</v>
      </c>
      <c r="K15">
        <f>------12</f>
        <v>12</v>
      </c>
    </row>
    <row r="16" spans="1:11">
      <c r="B16">
        <v>37</v>
      </c>
      <c r="C16">
        <v>13</v>
      </c>
      <c r="D16">
        <v>1</v>
      </c>
      <c r="E16">
        <v>1</v>
      </c>
      <c r="F16">
        <v>12</v>
      </c>
      <c r="G16">
        <v>13</v>
      </c>
      <c r="H16">
        <f>------89</f>
        <v>89</v>
      </c>
      <c r="I16">
        <v>289</v>
      </c>
      <c r="J16" t="s">
        <v>54</v>
      </c>
      <c r="K16">
        <f>------13</f>
        <v>13</v>
      </c>
    </row>
    <row r="17" spans="2:11">
      <c r="B17">
        <v>40</v>
      </c>
      <c r="C17">
        <v>14</v>
      </c>
      <c r="D17">
        <v>1</v>
      </c>
      <c r="E17">
        <v>1</v>
      </c>
      <c r="F17">
        <v>36</v>
      </c>
      <c r="G17">
        <v>14</v>
      </c>
      <c r="H17">
        <f>------125</f>
        <v>125</v>
      </c>
      <c r="I17">
        <v>361</v>
      </c>
      <c r="J17" t="s">
        <v>57</v>
      </c>
      <c r="K17">
        <f>------14</f>
        <v>14</v>
      </c>
    </row>
    <row r="18" spans="2:11">
      <c r="B18">
        <v>43</v>
      </c>
      <c r="C18">
        <v>15</v>
      </c>
      <c r="D18">
        <v>1</v>
      </c>
      <c r="E18">
        <v>1</v>
      </c>
      <c r="F18">
        <v>28</v>
      </c>
      <c r="G18">
        <v>15</v>
      </c>
      <c r="H18">
        <f>------153</f>
        <v>153</v>
      </c>
      <c r="I18">
        <v>441</v>
      </c>
      <c r="J18" t="s">
        <v>57</v>
      </c>
      <c r="K18">
        <f>------15</f>
        <v>15</v>
      </c>
    </row>
    <row r="19" spans="2:11">
      <c r="B19">
        <v>46</v>
      </c>
      <c r="C19">
        <v>16</v>
      </c>
      <c r="D19">
        <v>1</v>
      </c>
      <c r="E19">
        <v>1</v>
      </c>
      <c r="F19">
        <v>32</v>
      </c>
      <c r="G19">
        <v>16</v>
      </c>
      <c r="H19">
        <f>------185</f>
        <v>185</v>
      </c>
      <c r="I19">
        <v>441</v>
      </c>
      <c r="J19" t="s">
        <v>141</v>
      </c>
      <c r="K19">
        <f>------16</f>
        <v>16</v>
      </c>
    </row>
    <row r="20" spans="2:11">
      <c r="B20">
        <v>49</v>
      </c>
      <c r="C20">
        <v>17</v>
      </c>
      <c r="D20">
        <v>1</v>
      </c>
      <c r="E20">
        <v>1</v>
      </c>
      <c r="F20">
        <v>20</v>
      </c>
      <c r="G20">
        <v>17</v>
      </c>
      <c r="H20">
        <f>------205</f>
        <v>205</v>
      </c>
      <c r="I20">
        <v>441</v>
      </c>
      <c r="J20" t="s">
        <v>121</v>
      </c>
      <c r="K20">
        <f>------17</f>
        <v>17</v>
      </c>
    </row>
    <row r="21" spans="2:11">
      <c r="B21">
        <v>52</v>
      </c>
      <c r="C21">
        <v>18</v>
      </c>
      <c r="D21">
        <v>1</v>
      </c>
      <c r="E21">
        <v>1</v>
      </c>
      <c r="F21">
        <v>40</v>
      </c>
      <c r="G21">
        <v>18</v>
      </c>
      <c r="H21">
        <f>------245</f>
        <v>245</v>
      </c>
      <c r="I21">
        <v>441</v>
      </c>
      <c r="J21" t="s">
        <v>50</v>
      </c>
      <c r="K21">
        <f>------18</f>
        <v>18</v>
      </c>
    </row>
    <row r="22" spans="2:11">
      <c r="B22">
        <v>55</v>
      </c>
      <c r="C22">
        <v>19</v>
      </c>
      <c r="D22">
        <v>1</v>
      </c>
      <c r="E22">
        <v>1</v>
      </c>
      <c r="F22">
        <v>40</v>
      </c>
      <c r="G22">
        <v>19</v>
      </c>
      <c r="H22">
        <f>------285</f>
        <v>285</v>
      </c>
      <c r="I22">
        <v>441</v>
      </c>
      <c r="J22" t="s">
        <v>103</v>
      </c>
      <c r="K22">
        <f>------19</f>
        <v>19</v>
      </c>
    </row>
    <row r="23" spans="2:11">
      <c r="B23">
        <v>58</v>
      </c>
      <c r="C23">
        <v>20</v>
      </c>
      <c r="D23">
        <v>1</v>
      </c>
      <c r="E23">
        <v>1</v>
      </c>
      <c r="F23">
        <v>24</v>
      </c>
      <c r="G23">
        <v>20</v>
      </c>
      <c r="H23">
        <f>------309</f>
        <v>309</v>
      </c>
      <c r="I23">
        <v>441</v>
      </c>
      <c r="J23" t="s">
        <v>97</v>
      </c>
      <c r="K23">
        <f>------20</f>
        <v>20</v>
      </c>
    </row>
    <row r="24" spans="2:11">
      <c r="B24">
        <v>61</v>
      </c>
      <c r="C24">
        <v>21</v>
      </c>
      <c r="D24">
        <v>1</v>
      </c>
      <c r="E24">
        <v>1</v>
      </c>
      <c r="F24">
        <v>24</v>
      </c>
      <c r="G24">
        <v>21</v>
      </c>
      <c r="H24">
        <f>------333</f>
        <v>333</v>
      </c>
      <c r="I24">
        <v>441</v>
      </c>
      <c r="J24" t="s">
        <v>68</v>
      </c>
      <c r="K24">
        <f>------21</f>
        <v>21</v>
      </c>
    </row>
    <row r="25" spans="2:11">
      <c r="B25">
        <v>64</v>
      </c>
      <c r="C25">
        <v>22</v>
      </c>
      <c r="D25">
        <v>1</v>
      </c>
      <c r="E25">
        <v>1</v>
      </c>
      <c r="F25">
        <v>16</v>
      </c>
      <c r="G25">
        <v>22</v>
      </c>
      <c r="H25">
        <f>------349</f>
        <v>349</v>
      </c>
      <c r="I25">
        <v>441</v>
      </c>
      <c r="J25" t="s">
        <v>142</v>
      </c>
      <c r="K25">
        <f>------22</f>
        <v>22</v>
      </c>
    </row>
    <row r="26" spans="2:11">
      <c r="B26">
        <v>67</v>
      </c>
      <c r="C26">
        <v>23</v>
      </c>
      <c r="D26">
        <v>1</v>
      </c>
      <c r="E26">
        <v>1</v>
      </c>
      <c r="F26">
        <v>16</v>
      </c>
      <c r="G26">
        <v>23</v>
      </c>
      <c r="H26">
        <f>------365</f>
        <v>365</v>
      </c>
      <c r="I26">
        <v>441</v>
      </c>
      <c r="J26" t="s">
        <v>71</v>
      </c>
      <c r="K26">
        <f>------23</f>
        <v>23</v>
      </c>
    </row>
    <row r="27" spans="2:11">
      <c r="B27">
        <v>70</v>
      </c>
      <c r="C27">
        <v>24</v>
      </c>
      <c r="D27">
        <v>1</v>
      </c>
      <c r="E27">
        <v>1</v>
      </c>
      <c r="F27">
        <v>16</v>
      </c>
      <c r="G27">
        <v>24</v>
      </c>
      <c r="H27">
        <f>------381</f>
        <v>381</v>
      </c>
      <c r="I27">
        <v>441</v>
      </c>
      <c r="J27" t="s">
        <v>143</v>
      </c>
      <c r="K27">
        <f>------24</f>
        <v>24</v>
      </c>
    </row>
    <row r="28" spans="2:11">
      <c r="B28">
        <v>73</v>
      </c>
      <c r="C28">
        <v>25</v>
      </c>
      <c r="D28">
        <v>1</v>
      </c>
      <c r="E28">
        <v>1</v>
      </c>
      <c r="F28">
        <v>16</v>
      </c>
      <c r="G28">
        <v>25</v>
      </c>
      <c r="H28">
        <f>------397</f>
        <v>397</v>
      </c>
      <c r="I28">
        <v>441</v>
      </c>
      <c r="J28" t="s">
        <v>7</v>
      </c>
      <c r="K28">
        <f>------25</f>
        <v>25</v>
      </c>
    </row>
    <row r="29" spans="2:11">
      <c r="B29">
        <v>76</v>
      </c>
      <c r="C29">
        <v>26</v>
      </c>
      <c r="D29">
        <v>1</v>
      </c>
      <c r="E29">
        <v>1</v>
      </c>
      <c r="F29">
        <v>0</v>
      </c>
      <c r="G29">
        <v>25</v>
      </c>
      <c r="H29">
        <f>------397</f>
        <v>397</v>
      </c>
      <c r="I29">
        <v>441</v>
      </c>
      <c r="J29" t="s">
        <v>7</v>
      </c>
      <c r="K29">
        <f>------25</f>
        <v>25</v>
      </c>
    </row>
    <row r="30" spans="2:11">
      <c r="B30">
        <v>79</v>
      </c>
      <c r="C30">
        <v>27</v>
      </c>
      <c r="D30">
        <v>1</v>
      </c>
      <c r="E30">
        <v>0</v>
      </c>
      <c r="F30">
        <v>48</v>
      </c>
      <c r="G30">
        <v>26</v>
      </c>
      <c r="H30">
        <f>------349</f>
        <v>349</v>
      </c>
      <c r="I30">
        <v>441</v>
      </c>
      <c r="J30" t="s">
        <v>142</v>
      </c>
      <c r="K30">
        <f>------26</f>
        <v>26</v>
      </c>
    </row>
    <row r="31" spans="2:11">
      <c r="B31">
        <v>82</v>
      </c>
      <c r="C31">
        <v>28</v>
      </c>
      <c r="D31">
        <v>1</v>
      </c>
      <c r="E31">
        <v>0</v>
      </c>
      <c r="F31">
        <v>36</v>
      </c>
      <c r="G31">
        <v>27</v>
      </c>
      <c r="H31">
        <f>------313</f>
        <v>313</v>
      </c>
      <c r="I31">
        <v>441</v>
      </c>
      <c r="J31" t="s">
        <v>63</v>
      </c>
      <c r="K31">
        <f>------27</f>
        <v>27</v>
      </c>
    </row>
    <row r="32" spans="2:11">
      <c r="B32">
        <v>85</v>
      </c>
      <c r="C32">
        <v>29</v>
      </c>
      <c r="D32">
        <v>1</v>
      </c>
      <c r="E32">
        <v>1</v>
      </c>
      <c r="F32">
        <v>56</v>
      </c>
      <c r="G32">
        <v>28</v>
      </c>
      <c r="H32">
        <f>------369</f>
        <v>369</v>
      </c>
      <c r="I32">
        <v>441</v>
      </c>
      <c r="J32" t="s">
        <v>66</v>
      </c>
      <c r="K32">
        <f>------28</f>
        <v>28</v>
      </c>
    </row>
    <row r="33" spans="2:31">
      <c r="B33">
        <v>88</v>
      </c>
      <c r="C33">
        <v>30</v>
      </c>
      <c r="D33">
        <v>1</v>
      </c>
      <c r="E33">
        <v>1</v>
      </c>
      <c r="F33">
        <v>16</v>
      </c>
      <c r="G33">
        <v>29</v>
      </c>
      <c r="H33">
        <f t="shared" ref="H33:H38" si="0">------385</f>
        <v>385</v>
      </c>
      <c r="I33">
        <v>441</v>
      </c>
      <c r="J33" t="s">
        <v>69</v>
      </c>
      <c r="K33">
        <f t="shared" ref="K33:K38" si="1">------29</f>
        <v>29</v>
      </c>
    </row>
    <row r="34" spans="2:31">
      <c r="B34">
        <v>91</v>
      </c>
      <c r="C34">
        <v>31</v>
      </c>
      <c r="D34">
        <v>1</v>
      </c>
      <c r="E34">
        <v>1</v>
      </c>
      <c r="F34">
        <v>0</v>
      </c>
      <c r="G34">
        <v>29</v>
      </c>
      <c r="H34">
        <f t="shared" si="0"/>
        <v>385</v>
      </c>
      <c r="I34">
        <v>441</v>
      </c>
      <c r="J34" t="s">
        <v>69</v>
      </c>
      <c r="K34">
        <f t="shared" si="1"/>
        <v>29</v>
      </c>
      <c r="AE34" t="s">
        <v>158</v>
      </c>
    </row>
    <row r="35" spans="2:31">
      <c r="B35">
        <v>94</v>
      </c>
      <c r="C35">
        <v>32</v>
      </c>
      <c r="D35">
        <v>1</v>
      </c>
      <c r="E35">
        <v>1</v>
      </c>
      <c r="F35">
        <v>0</v>
      </c>
      <c r="G35">
        <v>29</v>
      </c>
      <c r="H35">
        <f t="shared" si="0"/>
        <v>385</v>
      </c>
      <c r="I35">
        <v>441</v>
      </c>
      <c r="J35" t="s">
        <v>69</v>
      </c>
      <c r="K35">
        <f t="shared" si="1"/>
        <v>29</v>
      </c>
    </row>
    <row r="36" spans="2:31">
      <c r="B36">
        <v>97</v>
      </c>
      <c r="C36">
        <v>33</v>
      </c>
      <c r="D36">
        <v>1</v>
      </c>
      <c r="E36">
        <v>1</v>
      </c>
      <c r="F36">
        <v>0</v>
      </c>
      <c r="G36">
        <v>29</v>
      </c>
      <c r="H36">
        <f t="shared" si="0"/>
        <v>385</v>
      </c>
      <c r="I36">
        <v>441</v>
      </c>
      <c r="J36" t="s">
        <v>69</v>
      </c>
      <c r="K36">
        <f t="shared" si="1"/>
        <v>29</v>
      </c>
    </row>
    <row r="37" spans="2:31">
      <c r="B37">
        <v>100</v>
      </c>
      <c r="C37">
        <v>34</v>
      </c>
      <c r="D37">
        <v>1</v>
      </c>
      <c r="E37">
        <v>1</v>
      </c>
      <c r="F37">
        <v>0</v>
      </c>
      <c r="G37">
        <v>29</v>
      </c>
      <c r="H37">
        <f t="shared" si="0"/>
        <v>385</v>
      </c>
      <c r="I37">
        <v>441</v>
      </c>
      <c r="J37" t="s">
        <v>69</v>
      </c>
      <c r="K37">
        <f t="shared" si="1"/>
        <v>29</v>
      </c>
    </row>
    <row r="38" spans="2:31">
      <c r="B38">
        <v>103</v>
      </c>
      <c r="C38">
        <v>35</v>
      </c>
      <c r="D38">
        <v>1</v>
      </c>
      <c r="E38">
        <v>1</v>
      </c>
      <c r="F38">
        <v>0</v>
      </c>
      <c r="G38">
        <v>29</v>
      </c>
      <c r="H38">
        <f t="shared" si="0"/>
        <v>385</v>
      </c>
      <c r="I38">
        <v>441</v>
      </c>
      <c r="J38" t="s">
        <v>69</v>
      </c>
      <c r="K38">
        <f t="shared" si="1"/>
        <v>29</v>
      </c>
    </row>
    <row r="39" spans="2:31">
      <c r="B39">
        <v>106</v>
      </c>
      <c r="C39">
        <v>36</v>
      </c>
      <c r="D39">
        <v>1</v>
      </c>
      <c r="E39">
        <v>0</v>
      </c>
      <c r="F39">
        <v>40</v>
      </c>
      <c r="G39">
        <v>30</v>
      </c>
      <c r="H39">
        <f>------345</f>
        <v>345</v>
      </c>
      <c r="I39">
        <v>441</v>
      </c>
      <c r="J39" t="s">
        <v>75</v>
      </c>
      <c r="K39">
        <f>------30</f>
        <v>30</v>
      </c>
    </row>
    <row r="40" spans="2:31">
      <c r="B40">
        <v>109</v>
      </c>
      <c r="C40">
        <v>37</v>
      </c>
      <c r="D40">
        <v>1</v>
      </c>
      <c r="E40">
        <v>0</v>
      </c>
      <c r="F40">
        <v>24</v>
      </c>
      <c r="G40">
        <v>31</v>
      </c>
      <c r="H40">
        <f>------321</f>
        <v>321</v>
      </c>
      <c r="I40">
        <v>361</v>
      </c>
      <c r="J40" t="s">
        <v>76</v>
      </c>
      <c r="K40">
        <f>------31</f>
        <v>31</v>
      </c>
    </row>
    <row r="41" spans="2:31">
      <c r="B41">
        <v>112</v>
      </c>
      <c r="C41">
        <v>38</v>
      </c>
      <c r="D41">
        <v>1</v>
      </c>
      <c r="E41">
        <v>1</v>
      </c>
      <c r="F41">
        <v>52</v>
      </c>
      <c r="G41">
        <v>32</v>
      </c>
      <c r="H41">
        <f>------373</f>
        <v>373</v>
      </c>
      <c r="I41">
        <v>441</v>
      </c>
      <c r="J41" t="s">
        <v>74</v>
      </c>
      <c r="K41">
        <f>------32</f>
        <v>32</v>
      </c>
    </row>
    <row r="42" spans="2:31">
      <c r="B42">
        <v>115</v>
      </c>
      <c r="C42">
        <v>39</v>
      </c>
      <c r="D42">
        <v>1</v>
      </c>
      <c r="E42">
        <v>1</v>
      </c>
      <c r="F42">
        <v>8</v>
      </c>
      <c r="G42">
        <v>33</v>
      </c>
      <c r="H42">
        <f>------381</f>
        <v>381</v>
      </c>
      <c r="I42">
        <v>441</v>
      </c>
      <c r="J42" t="s">
        <v>143</v>
      </c>
      <c r="K42">
        <f>------33</f>
        <v>33</v>
      </c>
    </row>
    <row r="43" spans="2:31">
      <c r="B43">
        <v>118</v>
      </c>
      <c r="C43">
        <v>40</v>
      </c>
      <c r="D43">
        <v>1</v>
      </c>
      <c r="E43">
        <v>1</v>
      </c>
      <c r="F43">
        <v>8</v>
      </c>
      <c r="G43">
        <v>34</v>
      </c>
      <c r="H43">
        <f>------389</f>
        <v>389</v>
      </c>
      <c r="I43">
        <v>441</v>
      </c>
      <c r="J43" t="s">
        <v>72</v>
      </c>
      <c r="K43">
        <f>------34</f>
        <v>34</v>
      </c>
    </row>
    <row r="44" spans="2:31">
      <c r="B44">
        <v>121</v>
      </c>
      <c r="C44">
        <v>41</v>
      </c>
      <c r="D44">
        <v>1</v>
      </c>
      <c r="E44">
        <v>1</v>
      </c>
      <c r="F44">
        <v>16</v>
      </c>
      <c r="G44">
        <v>35</v>
      </c>
      <c r="H44">
        <f>------405</f>
        <v>405</v>
      </c>
      <c r="I44">
        <v>441</v>
      </c>
      <c r="J44" t="s">
        <v>73</v>
      </c>
      <c r="K44">
        <f>------35</f>
        <v>35</v>
      </c>
    </row>
    <row r="45" spans="2:31">
      <c r="B45">
        <v>124</v>
      </c>
      <c r="C45">
        <v>42</v>
      </c>
      <c r="D45">
        <v>1</v>
      </c>
      <c r="E45">
        <v>1</v>
      </c>
      <c r="F45">
        <v>16</v>
      </c>
      <c r="G45">
        <v>36</v>
      </c>
      <c r="H45">
        <f t="shared" ref="H45:H56" si="2">------421</f>
        <v>421</v>
      </c>
      <c r="I45">
        <v>441</v>
      </c>
      <c r="J45" t="s">
        <v>144</v>
      </c>
      <c r="K45">
        <f t="shared" ref="K45:K56" si="3">------36</f>
        <v>36</v>
      </c>
    </row>
    <row r="46" spans="2:31">
      <c r="B46">
        <v>127</v>
      </c>
      <c r="C46">
        <v>43</v>
      </c>
      <c r="D46">
        <v>1</v>
      </c>
      <c r="E46">
        <v>1</v>
      </c>
      <c r="F46">
        <v>0</v>
      </c>
      <c r="G46">
        <v>36</v>
      </c>
      <c r="H46">
        <f t="shared" si="2"/>
        <v>421</v>
      </c>
      <c r="I46">
        <v>441</v>
      </c>
      <c r="J46" t="s">
        <v>144</v>
      </c>
      <c r="K46">
        <f t="shared" si="3"/>
        <v>36</v>
      </c>
    </row>
    <row r="47" spans="2:31">
      <c r="B47">
        <v>130</v>
      </c>
      <c r="C47">
        <v>44</v>
      </c>
      <c r="D47">
        <v>1</v>
      </c>
      <c r="E47">
        <v>1</v>
      </c>
      <c r="F47">
        <v>0</v>
      </c>
      <c r="G47">
        <v>36</v>
      </c>
      <c r="H47">
        <f t="shared" si="2"/>
        <v>421</v>
      </c>
      <c r="I47">
        <v>441</v>
      </c>
      <c r="J47" t="s">
        <v>144</v>
      </c>
      <c r="K47">
        <f t="shared" si="3"/>
        <v>36</v>
      </c>
    </row>
    <row r="48" spans="2:31">
      <c r="B48">
        <v>133</v>
      </c>
      <c r="C48">
        <v>45</v>
      </c>
      <c r="D48">
        <v>1</v>
      </c>
      <c r="E48">
        <v>1</v>
      </c>
      <c r="F48">
        <v>0</v>
      </c>
      <c r="G48">
        <v>36</v>
      </c>
      <c r="H48">
        <f t="shared" si="2"/>
        <v>421</v>
      </c>
      <c r="I48">
        <v>441</v>
      </c>
      <c r="J48" t="s">
        <v>144</v>
      </c>
      <c r="K48">
        <f t="shared" si="3"/>
        <v>36</v>
      </c>
    </row>
    <row r="49" spans="2:11">
      <c r="B49">
        <v>136</v>
      </c>
      <c r="C49">
        <v>46</v>
      </c>
      <c r="D49">
        <v>1</v>
      </c>
      <c r="E49">
        <v>1</v>
      </c>
      <c r="F49">
        <v>0</v>
      </c>
      <c r="G49">
        <v>36</v>
      </c>
      <c r="H49">
        <f t="shared" si="2"/>
        <v>421</v>
      </c>
      <c r="I49">
        <v>441</v>
      </c>
      <c r="J49" t="s">
        <v>144</v>
      </c>
      <c r="K49">
        <f t="shared" si="3"/>
        <v>36</v>
      </c>
    </row>
    <row r="50" spans="2:11">
      <c r="B50">
        <v>139</v>
      </c>
      <c r="C50">
        <v>47</v>
      </c>
      <c r="D50">
        <v>1</v>
      </c>
      <c r="E50">
        <v>1</v>
      </c>
      <c r="F50">
        <v>0</v>
      </c>
      <c r="G50">
        <v>36</v>
      </c>
      <c r="H50">
        <f t="shared" si="2"/>
        <v>421</v>
      </c>
      <c r="I50">
        <v>441</v>
      </c>
      <c r="J50" t="s">
        <v>144</v>
      </c>
      <c r="K50">
        <f t="shared" si="3"/>
        <v>36</v>
      </c>
    </row>
    <row r="51" spans="2:11">
      <c r="B51">
        <v>142</v>
      </c>
      <c r="C51">
        <v>48</v>
      </c>
      <c r="D51">
        <v>1</v>
      </c>
      <c r="E51">
        <v>1</v>
      </c>
      <c r="F51">
        <v>0</v>
      </c>
      <c r="G51">
        <v>36</v>
      </c>
      <c r="H51">
        <f t="shared" si="2"/>
        <v>421</v>
      </c>
      <c r="I51">
        <v>441</v>
      </c>
      <c r="J51" t="s">
        <v>144</v>
      </c>
      <c r="K51">
        <f t="shared" si="3"/>
        <v>36</v>
      </c>
    </row>
    <row r="52" spans="2:11">
      <c r="B52">
        <v>145</v>
      </c>
      <c r="C52">
        <v>49</v>
      </c>
      <c r="D52">
        <v>1</v>
      </c>
      <c r="E52">
        <v>1</v>
      </c>
      <c r="F52">
        <v>0</v>
      </c>
      <c r="G52">
        <v>36</v>
      </c>
      <c r="H52">
        <f t="shared" si="2"/>
        <v>421</v>
      </c>
      <c r="I52">
        <v>441</v>
      </c>
      <c r="J52" t="s">
        <v>144</v>
      </c>
      <c r="K52">
        <f t="shared" si="3"/>
        <v>36</v>
      </c>
    </row>
    <row r="53" spans="2:11">
      <c r="B53">
        <v>148</v>
      </c>
      <c r="C53">
        <v>50</v>
      </c>
      <c r="D53">
        <v>1</v>
      </c>
      <c r="E53">
        <v>1</v>
      </c>
      <c r="F53">
        <v>0</v>
      </c>
      <c r="G53">
        <v>36</v>
      </c>
      <c r="H53">
        <f t="shared" si="2"/>
        <v>421</v>
      </c>
      <c r="I53">
        <v>441</v>
      </c>
      <c r="J53" t="s">
        <v>144</v>
      </c>
      <c r="K53">
        <f t="shared" si="3"/>
        <v>36</v>
      </c>
    </row>
    <row r="54" spans="2:11">
      <c r="B54">
        <v>151</v>
      </c>
      <c r="C54">
        <v>51</v>
      </c>
      <c r="D54">
        <v>1</v>
      </c>
      <c r="E54">
        <v>1</v>
      </c>
      <c r="F54">
        <v>0</v>
      </c>
      <c r="G54">
        <v>36</v>
      </c>
      <c r="H54">
        <f t="shared" si="2"/>
        <v>421</v>
      </c>
      <c r="I54">
        <v>441</v>
      </c>
      <c r="J54" t="s">
        <v>144</v>
      </c>
      <c r="K54">
        <f t="shared" si="3"/>
        <v>36</v>
      </c>
    </row>
    <row r="55" spans="2:11">
      <c r="B55">
        <v>154</v>
      </c>
      <c r="C55">
        <v>52</v>
      </c>
      <c r="D55">
        <v>1</v>
      </c>
      <c r="E55">
        <v>1</v>
      </c>
      <c r="F55">
        <v>0</v>
      </c>
      <c r="G55">
        <v>36</v>
      </c>
      <c r="H55">
        <f t="shared" si="2"/>
        <v>421</v>
      </c>
      <c r="I55">
        <v>441</v>
      </c>
      <c r="J55" t="s">
        <v>144</v>
      </c>
      <c r="K55">
        <f t="shared" si="3"/>
        <v>36</v>
      </c>
    </row>
    <row r="56" spans="2:11">
      <c r="B56">
        <v>157</v>
      </c>
      <c r="C56">
        <v>53</v>
      </c>
      <c r="D56">
        <v>1</v>
      </c>
      <c r="E56">
        <v>1</v>
      </c>
      <c r="F56">
        <v>0</v>
      </c>
      <c r="G56">
        <v>36</v>
      </c>
      <c r="H56">
        <f t="shared" si="2"/>
        <v>421</v>
      </c>
      <c r="I56">
        <v>441</v>
      </c>
      <c r="J56" t="s">
        <v>144</v>
      </c>
      <c r="K56">
        <f t="shared" si="3"/>
        <v>36</v>
      </c>
    </row>
    <row r="57" spans="2:11">
      <c r="B57">
        <v>160</v>
      </c>
      <c r="C57">
        <v>54</v>
      </c>
      <c r="D57">
        <v>1</v>
      </c>
      <c r="E57">
        <v>0</v>
      </c>
      <c r="F57">
        <v>8</v>
      </c>
      <c r="G57">
        <v>37</v>
      </c>
      <c r="H57">
        <f>------413</f>
        <v>413</v>
      </c>
      <c r="I57">
        <v>441</v>
      </c>
      <c r="J57" t="s">
        <v>145</v>
      </c>
      <c r="K57">
        <f>------37</f>
        <v>37</v>
      </c>
    </row>
    <row r="58" spans="2:11">
      <c r="B58">
        <v>163</v>
      </c>
      <c r="C58">
        <v>55</v>
      </c>
      <c r="D58">
        <v>1</v>
      </c>
      <c r="E58">
        <v>0</v>
      </c>
      <c r="F58">
        <v>12</v>
      </c>
      <c r="G58">
        <v>38</v>
      </c>
      <c r="H58">
        <f t="shared" ref="H58:H65" si="4">------401</f>
        <v>401</v>
      </c>
      <c r="I58">
        <v>441</v>
      </c>
      <c r="J58" t="s">
        <v>77</v>
      </c>
      <c r="K58">
        <f t="shared" ref="K58:K65" si="5">------38</f>
        <v>38</v>
      </c>
    </row>
    <row r="59" spans="2:11">
      <c r="B59">
        <v>166</v>
      </c>
      <c r="C59">
        <v>56</v>
      </c>
      <c r="D59">
        <v>1</v>
      </c>
      <c r="E59">
        <v>1</v>
      </c>
      <c r="F59">
        <v>0</v>
      </c>
      <c r="G59">
        <v>38</v>
      </c>
      <c r="H59">
        <f t="shared" si="4"/>
        <v>401</v>
      </c>
      <c r="I59">
        <v>441</v>
      </c>
      <c r="J59" t="s">
        <v>77</v>
      </c>
      <c r="K59">
        <f t="shared" si="5"/>
        <v>38</v>
      </c>
    </row>
    <row r="60" spans="2:11">
      <c r="B60">
        <v>169</v>
      </c>
      <c r="C60">
        <v>57</v>
      </c>
      <c r="D60">
        <v>1</v>
      </c>
      <c r="E60">
        <v>1</v>
      </c>
      <c r="F60">
        <v>0</v>
      </c>
      <c r="G60">
        <v>38</v>
      </c>
      <c r="H60">
        <f t="shared" si="4"/>
        <v>401</v>
      </c>
      <c r="I60">
        <v>441</v>
      </c>
      <c r="J60" t="s">
        <v>77</v>
      </c>
      <c r="K60">
        <f t="shared" si="5"/>
        <v>38</v>
      </c>
    </row>
    <row r="61" spans="2:11">
      <c r="B61">
        <v>172</v>
      </c>
      <c r="C61">
        <v>58</v>
      </c>
      <c r="D61">
        <v>1</v>
      </c>
      <c r="E61">
        <v>1</v>
      </c>
      <c r="F61">
        <v>0</v>
      </c>
      <c r="G61">
        <v>38</v>
      </c>
      <c r="H61">
        <f t="shared" si="4"/>
        <v>401</v>
      </c>
      <c r="I61">
        <v>441</v>
      </c>
      <c r="J61" t="s">
        <v>77</v>
      </c>
      <c r="K61">
        <f t="shared" si="5"/>
        <v>38</v>
      </c>
    </row>
    <row r="62" spans="2:11">
      <c r="B62">
        <v>175</v>
      </c>
      <c r="C62">
        <v>59</v>
      </c>
      <c r="D62">
        <v>1</v>
      </c>
      <c r="E62">
        <v>1</v>
      </c>
      <c r="F62">
        <v>0</v>
      </c>
      <c r="G62">
        <v>38</v>
      </c>
      <c r="H62">
        <f t="shared" si="4"/>
        <v>401</v>
      </c>
      <c r="I62">
        <v>441</v>
      </c>
      <c r="J62" t="s">
        <v>77</v>
      </c>
      <c r="K62">
        <f t="shared" si="5"/>
        <v>38</v>
      </c>
    </row>
    <row r="63" spans="2:11">
      <c r="B63">
        <v>178</v>
      </c>
      <c r="C63">
        <v>60</v>
      </c>
      <c r="D63">
        <v>1</v>
      </c>
      <c r="E63">
        <v>1</v>
      </c>
      <c r="F63">
        <v>0</v>
      </c>
      <c r="G63">
        <v>38</v>
      </c>
      <c r="H63">
        <f t="shared" si="4"/>
        <v>401</v>
      </c>
      <c r="I63">
        <v>441</v>
      </c>
      <c r="J63" t="s">
        <v>77</v>
      </c>
      <c r="K63">
        <f t="shared" si="5"/>
        <v>38</v>
      </c>
    </row>
    <row r="64" spans="2:11">
      <c r="B64">
        <v>181</v>
      </c>
      <c r="C64">
        <v>61</v>
      </c>
      <c r="D64">
        <v>1</v>
      </c>
      <c r="E64">
        <v>1</v>
      </c>
      <c r="F64">
        <v>0</v>
      </c>
      <c r="G64">
        <v>38</v>
      </c>
      <c r="H64">
        <f t="shared" si="4"/>
        <v>401</v>
      </c>
      <c r="I64">
        <v>441</v>
      </c>
      <c r="J64" t="s">
        <v>77</v>
      </c>
      <c r="K64">
        <f t="shared" si="5"/>
        <v>38</v>
      </c>
    </row>
    <row r="65" spans="2:11">
      <c r="B65">
        <v>184</v>
      </c>
      <c r="C65">
        <v>62</v>
      </c>
      <c r="D65">
        <v>1</v>
      </c>
      <c r="E65">
        <v>1</v>
      </c>
      <c r="F65">
        <v>0</v>
      </c>
      <c r="G65">
        <v>38</v>
      </c>
      <c r="H65">
        <f t="shared" si="4"/>
        <v>401</v>
      </c>
      <c r="I65">
        <v>441</v>
      </c>
      <c r="J65" t="s">
        <v>77</v>
      </c>
      <c r="K65">
        <f t="shared" si="5"/>
        <v>38</v>
      </c>
    </row>
    <row r="66" spans="2:11">
      <c r="B66">
        <v>187</v>
      </c>
      <c r="C66">
        <v>63</v>
      </c>
      <c r="D66">
        <v>1</v>
      </c>
      <c r="E66">
        <v>0</v>
      </c>
      <c r="F66">
        <v>16</v>
      </c>
      <c r="G66">
        <v>39</v>
      </c>
      <c r="H66">
        <f>------385</f>
        <v>385</v>
      </c>
      <c r="I66">
        <v>441</v>
      </c>
      <c r="J66" t="s">
        <v>69</v>
      </c>
      <c r="K66">
        <f>------39</f>
        <v>39</v>
      </c>
    </row>
    <row r="67" spans="2:11">
      <c r="B67">
        <v>190</v>
      </c>
      <c r="C67">
        <v>64</v>
      </c>
      <c r="D67">
        <v>1</v>
      </c>
      <c r="E67">
        <v>0</v>
      </c>
      <c r="F67">
        <v>20</v>
      </c>
      <c r="G67">
        <v>40</v>
      </c>
      <c r="H67">
        <f t="shared" ref="H67:H83" si="6">------365</f>
        <v>365</v>
      </c>
      <c r="I67">
        <v>441</v>
      </c>
      <c r="J67" t="s">
        <v>71</v>
      </c>
      <c r="K67">
        <f t="shared" ref="K67:K83" si="7">------40</f>
        <v>40</v>
      </c>
    </row>
    <row r="68" spans="2:11">
      <c r="B68">
        <v>193</v>
      </c>
      <c r="C68">
        <v>65</v>
      </c>
      <c r="D68">
        <v>1</v>
      </c>
      <c r="E68">
        <v>1</v>
      </c>
      <c r="F68">
        <v>0</v>
      </c>
      <c r="G68">
        <v>40</v>
      </c>
      <c r="H68">
        <f t="shared" si="6"/>
        <v>365</v>
      </c>
      <c r="I68">
        <v>441</v>
      </c>
      <c r="J68" t="s">
        <v>71</v>
      </c>
      <c r="K68">
        <f t="shared" si="7"/>
        <v>40</v>
      </c>
    </row>
    <row r="69" spans="2:11">
      <c r="B69">
        <v>196</v>
      </c>
      <c r="C69">
        <v>66</v>
      </c>
      <c r="D69">
        <v>1</v>
      </c>
      <c r="E69">
        <v>1</v>
      </c>
      <c r="F69">
        <v>0</v>
      </c>
      <c r="G69">
        <v>40</v>
      </c>
      <c r="H69">
        <f t="shared" si="6"/>
        <v>365</v>
      </c>
      <c r="I69">
        <v>441</v>
      </c>
      <c r="J69" t="s">
        <v>71</v>
      </c>
      <c r="K69">
        <f t="shared" si="7"/>
        <v>40</v>
      </c>
    </row>
    <row r="70" spans="2:11">
      <c r="B70">
        <v>199</v>
      </c>
      <c r="C70">
        <v>67</v>
      </c>
      <c r="D70">
        <v>1</v>
      </c>
      <c r="E70">
        <v>1</v>
      </c>
      <c r="F70">
        <v>0</v>
      </c>
      <c r="G70">
        <v>40</v>
      </c>
      <c r="H70">
        <f t="shared" si="6"/>
        <v>365</v>
      </c>
      <c r="I70">
        <v>441</v>
      </c>
      <c r="J70" t="s">
        <v>71</v>
      </c>
      <c r="K70">
        <f t="shared" si="7"/>
        <v>40</v>
      </c>
    </row>
    <row r="71" spans="2:11">
      <c r="B71">
        <v>202</v>
      </c>
      <c r="C71">
        <v>68</v>
      </c>
      <c r="D71">
        <v>1</v>
      </c>
      <c r="E71">
        <v>1</v>
      </c>
      <c r="F71">
        <v>0</v>
      </c>
      <c r="G71">
        <v>40</v>
      </c>
      <c r="H71">
        <f t="shared" si="6"/>
        <v>365</v>
      </c>
      <c r="I71">
        <v>441</v>
      </c>
      <c r="J71" t="s">
        <v>71</v>
      </c>
      <c r="K71">
        <f t="shared" si="7"/>
        <v>40</v>
      </c>
    </row>
    <row r="72" spans="2:11">
      <c r="B72">
        <v>205</v>
      </c>
      <c r="C72">
        <v>69</v>
      </c>
      <c r="D72">
        <v>1</v>
      </c>
      <c r="E72">
        <v>1</v>
      </c>
      <c r="F72">
        <v>0</v>
      </c>
      <c r="G72">
        <v>40</v>
      </c>
      <c r="H72">
        <f t="shared" si="6"/>
        <v>365</v>
      </c>
      <c r="I72">
        <v>441</v>
      </c>
      <c r="J72" t="s">
        <v>71</v>
      </c>
      <c r="K72">
        <f t="shared" si="7"/>
        <v>40</v>
      </c>
    </row>
    <row r="73" spans="2:11">
      <c r="B73">
        <v>208</v>
      </c>
      <c r="C73">
        <v>70</v>
      </c>
      <c r="D73">
        <v>1</v>
      </c>
      <c r="E73">
        <v>1</v>
      </c>
      <c r="F73">
        <v>0</v>
      </c>
      <c r="G73">
        <v>40</v>
      </c>
      <c r="H73">
        <f t="shared" si="6"/>
        <v>365</v>
      </c>
      <c r="I73">
        <v>441</v>
      </c>
      <c r="J73" t="s">
        <v>71</v>
      </c>
      <c r="K73">
        <f t="shared" si="7"/>
        <v>40</v>
      </c>
    </row>
    <row r="74" spans="2:11">
      <c r="B74">
        <v>211</v>
      </c>
      <c r="C74">
        <v>71</v>
      </c>
      <c r="D74">
        <v>1</v>
      </c>
      <c r="E74">
        <v>1</v>
      </c>
      <c r="F74">
        <v>0</v>
      </c>
      <c r="G74">
        <v>40</v>
      </c>
      <c r="H74">
        <f t="shared" si="6"/>
        <v>365</v>
      </c>
      <c r="I74">
        <v>441</v>
      </c>
      <c r="J74" t="s">
        <v>71</v>
      </c>
      <c r="K74">
        <f t="shared" si="7"/>
        <v>40</v>
      </c>
    </row>
    <row r="75" spans="2:11">
      <c r="B75">
        <v>214</v>
      </c>
      <c r="C75">
        <v>72</v>
      </c>
      <c r="D75">
        <v>1</v>
      </c>
      <c r="E75">
        <v>1</v>
      </c>
      <c r="F75">
        <v>0</v>
      </c>
      <c r="G75">
        <v>40</v>
      </c>
      <c r="H75">
        <f t="shared" si="6"/>
        <v>365</v>
      </c>
      <c r="I75">
        <v>441</v>
      </c>
      <c r="J75" t="s">
        <v>71</v>
      </c>
      <c r="K75">
        <f t="shared" si="7"/>
        <v>40</v>
      </c>
    </row>
    <row r="76" spans="2:11">
      <c r="B76">
        <v>217</v>
      </c>
      <c r="C76">
        <v>73</v>
      </c>
      <c r="D76">
        <v>1</v>
      </c>
      <c r="E76">
        <v>1</v>
      </c>
      <c r="F76">
        <v>0</v>
      </c>
      <c r="G76">
        <v>40</v>
      </c>
      <c r="H76">
        <f t="shared" si="6"/>
        <v>365</v>
      </c>
      <c r="I76">
        <v>441</v>
      </c>
      <c r="J76" t="s">
        <v>71</v>
      </c>
      <c r="K76">
        <f t="shared" si="7"/>
        <v>40</v>
      </c>
    </row>
    <row r="77" spans="2:11">
      <c r="B77">
        <v>220</v>
      </c>
      <c r="C77">
        <v>74</v>
      </c>
      <c r="D77">
        <v>1</v>
      </c>
      <c r="E77">
        <v>1</v>
      </c>
      <c r="F77">
        <v>0</v>
      </c>
      <c r="G77">
        <v>40</v>
      </c>
      <c r="H77">
        <f t="shared" si="6"/>
        <v>365</v>
      </c>
      <c r="I77">
        <v>441</v>
      </c>
      <c r="J77" t="s">
        <v>71</v>
      </c>
      <c r="K77">
        <f t="shared" si="7"/>
        <v>40</v>
      </c>
    </row>
    <row r="78" spans="2:11">
      <c r="B78">
        <v>223</v>
      </c>
      <c r="C78">
        <v>75</v>
      </c>
      <c r="D78">
        <v>1</v>
      </c>
      <c r="E78">
        <v>1</v>
      </c>
      <c r="F78">
        <v>0</v>
      </c>
      <c r="G78">
        <v>40</v>
      </c>
      <c r="H78">
        <f t="shared" si="6"/>
        <v>365</v>
      </c>
      <c r="I78">
        <v>441</v>
      </c>
      <c r="J78" t="s">
        <v>71</v>
      </c>
      <c r="K78">
        <f t="shared" si="7"/>
        <v>40</v>
      </c>
    </row>
    <row r="79" spans="2:11">
      <c r="B79">
        <v>226</v>
      </c>
      <c r="C79">
        <v>76</v>
      </c>
      <c r="D79">
        <v>1</v>
      </c>
      <c r="E79">
        <v>1</v>
      </c>
      <c r="F79">
        <v>0</v>
      </c>
      <c r="G79">
        <v>40</v>
      </c>
      <c r="H79">
        <f t="shared" si="6"/>
        <v>365</v>
      </c>
      <c r="I79">
        <v>441</v>
      </c>
      <c r="J79" t="s">
        <v>71</v>
      </c>
      <c r="K79">
        <f t="shared" si="7"/>
        <v>40</v>
      </c>
    </row>
    <row r="80" spans="2:11">
      <c r="B80">
        <v>229</v>
      </c>
      <c r="C80">
        <v>77</v>
      </c>
      <c r="D80">
        <v>1</v>
      </c>
      <c r="E80">
        <v>1</v>
      </c>
      <c r="F80">
        <v>0</v>
      </c>
      <c r="G80">
        <v>40</v>
      </c>
      <c r="H80">
        <f t="shared" si="6"/>
        <v>365</v>
      </c>
      <c r="I80">
        <v>441</v>
      </c>
      <c r="J80" t="s">
        <v>71</v>
      </c>
      <c r="K80">
        <f t="shared" si="7"/>
        <v>40</v>
      </c>
    </row>
    <row r="81" spans="2:11">
      <c r="B81">
        <v>232</v>
      </c>
      <c r="C81">
        <v>78</v>
      </c>
      <c r="D81">
        <v>1</v>
      </c>
      <c r="E81">
        <v>1</v>
      </c>
      <c r="F81">
        <v>0</v>
      </c>
      <c r="G81">
        <v>40</v>
      </c>
      <c r="H81">
        <f t="shared" si="6"/>
        <v>365</v>
      </c>
      <c r="I81">
        <v>441</v>
      </c>
      <c r="J81" t="s">
        <v>71</v>
      </c>
      <c r="K81">
        <f t="shared" si="7"/>
        <v>40</v>
      </c>
    </row>
    <row r="82" spans="2:11">
      <c r="B82">
        <v>235</v>
      </c>
      <c r="C82">
        <v>79</v>
      </c>
      <c r="D82">
        <v>1</v>
      </c>
      <c r="E82">
        <v>1</v>
      </c>
      <c r="F82">
        <v>0</v>
      </c>
      <c r="G82">
        <v>40</v>
      </c>
      <c r="H82">
        <f t="shared" si="6"/>
        <v>365</v>
      </c>
      <c r="I82">
        <v>441</v>
      </c>
      <c r="J82" t="s">
        <v>71</v>
      </c>
      <c r="K82">
        <f t="shared" si="7"/>
        <v>40</v>
      </c>
    </row>
    <row r="83" spans="2:11">
      <c r="B83">
        <v>238</v>
      </c>
      <c r="C83">
        <v>80</v>
      </c>
      <c r="D83">
        <v>1</v>
      </c>
      <c r="E83">
        <v>1</v>
      </c>
      <c r="F83">
        <v>0</v>
      </c>
      <c r="G83">
        <v>40</v>
      </c>
      <c r="H83">
        <f t="shared" si="6"/>
        <v>365</v>
      </c>
      <c r="I83">
        <v>441</v>
      </c>
      <c r="J83" t="s">
        <v>71</v>
      </c>
      <c r="K83">
        <f t="shared" si="7"/>
        <v>40</v>
      </c>
    </row>
    <row r="84" spans="2:11">
      <c r="B84">
        <v>241</v>
      </c>
      <c r="C84">
        <v>81</v>
      </c>
      <c r="D84">
        <v>1</v>
      </c>
      <c r="E84">
        <v>0</v>
      </c>
      <c r="F84">
        <v>24</v>
      </c>
      <c r="G84">
        <v>41</v>
      </c>
      <c r="H84">
        <f>------341</f>
        <v>341</v>
      </c>
      <c r="I84">
        <v>441</v>
      </c>
      <c r="J84" t="s">
        <v>64</v>
      </c>
      <c r="K84">
        <f>------41</f>
        <v>41</v>
      </c>
    </row>
    <row r="85" spans="2:11">
      <c r="B85">
        <v>244</v>
      </c>
      <c r="C85">
        <v>82</v>
      </c>
      <c r="D85">
        <v>1</v>
      </c>
      <c r="E85">
        <v>0</v>
      </c>
      <c r="F85">
        <v>28</v>
      </c>
      <c r="G85">
        <v>42</v>
      </c>
      <c r="H85">
        <f t="shared" ref="H85:H92" si="8">------313</f>
        <v>313</v>
      </c>
      <c r="I85">
        <v>441</v>
      </c>
      <c r="J85" t="s">
        <v>63</v>
      </c>
      <c r="K85">
        <f t="shared" ref="K85:K92" si="9">------42</f>
        <v>42</v>
      </c>
    </row>
    <row r="86" spans="2:11">
      <c r="B86">
        <v>247</v>
      </c>
      <c r="C86">
        <v>83</v>
      </c>
      <c r="D86">
        <v>1</v>
      </c>
      <c r="E86">
        <v>1</v>
      </c>
      <c r="F86">
        <v>0</v>
      </c>
      <c r="G86">
        <v>42</v>
      </c>
      <c r="H86">
        <f t="shared" si="8"/>
        <v>313</v>
      </c>
      <c r="I86">
        <v>441</v>
      </c>
      <c r="J86" t="s">
        <v>63</v>
      </c>
      <c r="K86">
        <f t="shared" si="9"/>
        <v>42</v>
      </c>
    </row>
    <row r="87" spans="2:11">
      <c r="B87">
        <v>250</v>
      </c>
      <c r="C87">
        <v>84</v>
      </c>
      <c r="D87">
        <v>1</v>
      </c>
      <c r="E87">
        <v>1</v>
      </c>
      <c r="F87">
        <v>0</v>
      </c>
      <c r="G87">
        <v>42</v>
      </c>
      <c r="H87">
        <f t="shared" si="8"/>
        <v>313</v>
      </c>
      <c r="I87">
        <v>441</v>
      </c>
      <c r="J87" t="s">
        <v>63</v>
      </c>
      <c r="K87">
        <f t="shared" si="9"/>
        <v>42</v>
      </c>
    </row>
    <row r="88" spans="2:11">
      <c r="B88">
        <v>253</v>
      </c>
      <c r="C88">
        <v>85</v>
      </c>
      <c r="D88">
        <v>1</v>
      </c>
      <c r="E88">
        <v>1</v>
      </c>
      <c r="F88">
        <v>0</v>
      </c>
      <c r="G88">
        <v>42</v>
      </c>
      <c r="H88">
        <f t="shared" si="8"/>
        <v>313</v>
      </c>
      <c r="I88">
        <v>441</v>
      </c>
      <c r="J88" t="s">
        <v>63</v>
      </c>
      <c r="K88">
        <f t="shared" si="9"/>
        <v>42</v>
      </c>
    </row>
    <row r="89" spans="2:11">
      <c r="B89">
        <v>256</v>
      </c>
      <c r="C89">
        <v>86</v>
      </c>
      <c r="D89">
        <v>1</v>
      </c>
      <c r="E89">
        <v>1</v>
      </c>
      <c r="F89">
        <v>0</v>
      </c>
      <c r="G89">
        <v>42</v>
      </c>
      <c r="H89">
        <f t="shared" si="8"/>
        <v>313</v>
      </c>
      <c r="I89">
        <v>441</v>
      </c>
      <c r="J89" t="s">
        <v>63</v>
      </c>
      <c r="K89">
        <f t="shared" si="9"/>
        <v>42</v>
      </c>
    </row>
    <row r="90" spans="2:11">
      <c r="B90">
        <v>259</v>
      </c>
      <c r="C90">
        <v>87</v>
      </c>
      <c r="D90">
        <v>1</v>
      </c>
      <c r="E90">
        <v>1</v>
      </c>
      <c r="F90">
        <v>0</v>
      </c>
      <c r="G90">
        <v>42</v>
      </c>
      <c r="H90">
        <f t="shared" si="8"/>
        <v>313</v>
      </c>
      <c r="I90">
        <v>441</v>
      </c>
      <c r="J90" t="s">
        <v>63</v>
      </c>
      <c r="K90">
        <f t="shared" si="9"/>
        <v>42</v>
      </c>
    </row>
    <row r="91" spans="2:11">
      <c r="B91">
        <v>262</v>
      </c>
      <c r="C91">
        <v>88</v>
      </c>
      <c r="D91">
        <v>1</v>
      </c>
      <c r="E91">
        <v>1</v>
      </c>
      <c r="F91">
        <v>0</v>
      </c>
      <c r="G91">
        <v>42</v>
      </c>
      <c r="H91">
        <f t="shared" si="8"/>
        <v>313</v>
      </c>
      <c r="I91">
        <v>441</v>
      </c>
      <c r="J91" t="s">
        <v>63</v>
      </c>
      <c r="K91">
        <f t="shared" si="9"/>
        <v>42</v>
      </c>
    </row>
    <row r="92" spans="2:11">
      <c r="B92">
        <v>265</v>
      </c>
      <c r="C92">
        <v>89</v>
      </c>
      <c r="D92">
        <v>1</v>
      </c>
      <c r="E92">
        <v>1</v>
      </c>
      <c r="F92">
        <v>0</v>
      </c>
      <c r="G92">
        <v>42</v>
      </c>
      <c r="H92">
        <f t="shared" si="8"/>
        <v>313</v>
      </c>
      <c r="I92">
        <v>441</v>
      </c>
      <c r="J92" t="s">
        <v>63</v>
      </c>
      <c r="K92">
        <f t="shared" si="9"/>
        <v>42</v>
      </c>
    </row>
    <row r="93" spans="2:11">
      <c r="B93">
        <v>268</v>
      </c>
      <c r="C93">
        <v>90</v>
      </c>
      <c r="D93">
        <v>1</v>
      </c>
      <c r="E93">
        <v>0</v>
      </c>
      <c r="F93">
        <v>32</v>
      </c>
      <c r="G93">
        <v>43</v>
      </c>
      <c r="H93">
        <f>------281</f>
        <v>281</v>
      </c>
      <c r="I93">
        <v>441</v>
      </c>
      <c r="J93" t="s">
        <v>106</v>
      </c>
      <c r="K93">
        <f>------43</f>
        <v>43</v>
      </c>
    </row>
    <row r="94" spans="2:11">
      <c r="B94">
        <v>271</v>
      </c>
      <c r="C94">
        <v>91</v>
      </c>
      <c r="D94">
        <v>1</v>
      </c>
      <c r="E94">
        <v>0</v>
      </c>
      <c r="F94">
        <v>36</v>
      </c>
      <c r="G94">
        <v>44</v>
      </c>
      <c r="H94">
        <f t="shared" ref="H94:H110" si="10">------245</f>
        <v>245</v>
      </c>
      <c r="I94">
        <v>441</v>
      </c>
      <c r="J94" t="s">
        <v>50</v>
      </c>
      <c r="K94">
        <f t="shared" ref="K94:K110" si="11">------44</f>
        <v>44</v>
      </c>
    </row>
    <row r="95" spans="2:11">
      <c r="B95">
        <v>274</v>
      </c>
      <c r="C95">
        <v>92</v>
      </c>
      <c r="D95">
        <v>1</v>
      </c>
      <c r="E95">
        <v>1</v>
      </c>
      <c r="F95">
        <v>0</v>
      </c>
      <c r="G95">
        <v>44</v>
      </c>
      <c r="H95">
        <f t="shared" si="10"/>
        <v>245</v>
      </c>
      <c r="I95">
        <v>441</v>
      </c>
      <c r="J95" t="s">
        <v>50</v>
      </c>
      <c r="K95">
        <f t="shared" si="11"/>
        <v>44</v>
      </c>
    </row>
    <row r="96" spans="2:11">
      <c r="B96">
        <v>277</v>
      </c>
      <c r="C96">
        <v>93</v>
      </c>
      <c r="D96">
        <v>1</v>
      </c>
      <c r="E96">
        <v>1</v>
      </c>
      <c r="F96">
        <v>0</v>
      </c>
      <c r="G96">
        <v>44</v>
      </c>
      <c r="H96">
        <f t="shared" si="10"/>
        <v>245</v>
      </c>
      <c r="I96">
        <v>441</v>
      </c>
      <c r="J96" t="s">
        <v>50</v>
      </c>
      <c r="K96">
        <f t="shared" si="11"/>
        <v>44</v>
      </c>
    </row>
    <row r="97" spans="2:11">
      <c r="B97">
        <v>280</v>
      </c>
      <c r="C97">
        <v>94</v>
      </c>
      <c r="D97">
        <v>1</v>
      </c>
      <c r="E97">
        <v>1</v>
      </c>
      <c r="F97">
        <v>0</v>
      </c>
      <c r="G97">
        <v>44</v>
      </c>
      <c r="H97">
        <f t="shared" si="10"/>
        <v>245</v>
      </c>
      <c r="I97">
        <v>441</v>
      </c>
      <c r="J97" t="s">
        <v>50</v>
      </c>
      <c r="K97">
        <f t="shared" si="11"/>
        <v>44</v>
      </c>
    </row>
    <row r="98" spans="2:11">
      <c r="B98">
        <v>283</v>
      </c>
      <c r="C98">
        <v>95</v>
      </c>
      <c r="D98">
        <v>1</v>
      </c>
      <c r="E98">
        <v>1</v>
      </c>
      <c r="F98">
        <v>0</v>
      </c>
      <c r="G98">
        <v>44</v>
      </c>
      <c r="H98">
        <f t="shared" si="10"/>
        <v>245</v>
      </c>
      <c r="I98">
        <v>441</v>
      </c>
      <c r="J98" t="s">
        <v>50</v>
      </c>
      <c r="K98">
        <f t="shared" si="11"/>
        <v>44</v>
      </c>
    </row>
    <row r="99" spans="2:11">
      <c r="B99">
        <v>286</v>
      </c>
      <c r="C99">
        <v>96</v>
      </c>
      <c r="D99">
        <v>1</v>
      </c>
      <c r="E99">
        <v>1</v>
      </c>
      <c r="F99">
        <v>0</v>
      </c>
      <c r="G99">
        <v>44</v>
      </c>
      <c r="H99">
        <f t="shared" si="10"/>
        <v>245</v>
      </c>
      <c r="I99">
        <v>441</v>
      </c>
      <c r="J99" t="s">
        <v>50</v>
      </c>
      <c r="K99">
        <f t="shared" si="11"/>
        <v>44</v>
      </c>
    </row>
    <row r="100" spans="2:11">
      <c r="B100">
        <v>289</v>
      </c>
      <c r="C100">
        <v>97</v>
      </c>
      <c r="D100">
        <v>1</v>
      </c>
      <c r="E100">
        <v>1</v>
      </c>
      <c r="F100">
        <v>0</v>
      </c>
      <c r="G100">
        <v>44</v>
      </c>
      <c r="H100">
        <f t="shared" si="10"/>
        <v>245</v>
      </c>
      <c r="I100">
        <v>441</v>
      </c>
      <c r="J100" t="s">
        <v>50</v>
      </c>
      <c r="K100">
        <f t="shared" si="11"/>
        <v>44</v>
      </c>
    </row>
    <row r="101" spans="2:11">
      <c r="B101">
        <v>292</v>
      </c>
      <c r="C101">
        <v>98</v>
      </c>
      <c r="D101">
        <v>1</v>
      </c>
      <c r="E101">
        <v>1</v>
      </c>
      <c r="F101">
        <v>0</v>
      </c>
      <c r="G101">
        <v>44</v>
      </c>
      <c r="H101">
        <f t="shared" si="10"/>
        <v>245</v>
      </c>
      <c r="I101">
        <v>441</v>
      </c>
      <c r="J101" t="s">
        <v>50</v>
      </c>
      <c r="K101">
        <f t="shared" si="11"/>
        <v>44</v>
      </c>
    </row>
    <row r="102" spans="2:11">
      <c r="B102">
        <v>295</v>
      </c>
      <c r="C102">
        <v>99</v>
      </c>
      <c r="D102">
        <v>1</v>
      </c>
      <c r="E102">
        <v>1</v>
      </c>
      <c r="F102">
        <v>0</v>
      </c>
      <c r="G102">
        <v>44</v>
      </c>
      <c r="H102">
        <f t="shared" si="10"/>
        <v>245</v>
      </c>
      <c r="I102">
        <v>441</v>
      </c>
      <c r="J102" t="s">
        <v>50</v>
      </c>
      <c r="K102">
        <f t="shared" si="11"/>
        <v>44</v>
      </c>
    </row>
    <row r="103" spans="2:11">
      <c r="B103">
        <v>298</v>
      </c>
      <c r="C103">
        <v>100</v>
      </c>
      <c r="D103">
        <v>1</v>
      </c>
      <c r="E103">
        <v>1</v>
      </c>
      <c r="F103">
        <v>0</v>
      </c>
      <c r="G103">
        <v>44</v>
      </c>
      <c r="H103">
        <f t="shared" si="10"/>
        <v>245</v>
      </c>
      <c r="I103">
        <v>441</v>
      </c>
      <c r="J103" t="s">
        <v>50</v>
      </c>
      <c r="K103">
        <f t="shared" si="11"/>
        <v>44</v>
      </c>
    </row>
    <row r="104" spans="2:11">
      <c r="B104">
        <v>301</v>
      </c>
      <c r="C104">
        <v>101</v>
      </c>
      <c r="D104">
        <v>1</v>
      </c>
      <c r="E104">
        <v>1</v>
      </c>
      <c r="F104">
        <v>0</v>
      </c>
      <c r="G104">
        <v>44</v>
      </c>
      <c r="H104">
        <f t="shared" si="10"/>
        <v>245</v>
      </c>
      <c r="I104">
        <v>441</v>
      </c>
      <c r="J104" t="s">
        <v>50</v>
      </c>
      <c r="K104">
        <f t="shared" si="11"/>
        <v>44</v>
      </c>
    </row>
    <row r="105" spans="2:11">
      <c r="B105">
        <v>304</v>
      </c>
      <c r="C105">
        <v>102</v>
      </c>
      <c r="D105">
        <v>1</v>
      </c>
      <c r="E105">
        <v>1</v>
      </c>
      <c r="F105">
        <v>0</v>
      </c>
      <c r="G105">
        <v>44</v>
      </c>
      <c r="H105">
        <f t="shared" si="10"/>
        <v>245</v>
      </c>
      <c r="I105">
        <v>441</v>
      </c>
      <c r="J105" t="s">
        <v>50</v>
      </c>
      <c r="K105">
        <f t="shared" si="11"/>
        <v>44</v>
      </c>
    </row>
    <row r="106" spans="2:11">
      <c r="B106">
        <v>307</v>
      </c>
      <c r="C106">
        <v>103</v>
      </c>
      <c r="D106">
        <v>1</v>
      </c>
      <c r="E106">
        <v>1</v>
      </c>
      <c r="F106">
        <v>0</v>
      </c>
      <c r="G106">
        <v>44</v>
      </c>
      <c r="H106">
        <f t="shared" si="10"/>
        <v>245</v>
      </c>
      <c r="I106">
        <v>441</v>
      </c>
      <c r="J106" t="s">
        <v>50</v>
      </c>
      <c r="K106">
        <f t="shared" si="11"/>
        <v>44</v>
      </c>
    </row>
    <row r="107" spans="2:11">
      <c r="B107">
        <v>310</v>
      </c>
      <c r="C107">
        <v>104</v>
      </c>
      <c r="D107">
        <v>1</v>
      </c>
      <c r="E107">
        <v>1</v>
      </c>
      <c r="F107">
        <v>0</v>
      </c>
      <c r="G107">
        <v>44</v>
      </c>
      <c r="H107">
        <f t="shared" si="10"/>
        <v>245</v>
      </c>
      <c r="I107">
        <v>441</v>
      </c>
      <c r="J107" t="s">
        <v>50</v>
      </c>
      <c r="K107">
        <f t="shared" si="11"/>
        <v>44</v>
      </c>
    </row>
    <row r="108" spans="2:11">
      <c r="B108">
        <v>313</v>
      </c>
      <c r="C108">
        <v>105</v>
      </c>
      <c r="D108">
        <v>1</v>
      </c>
      <c r="E108">
        <v>1</v>
      </c>
      <c r="F108">
        <v>0</v>
      </c>
      <c r="G108">
        <v>44</v>
      </c>
      <c r="H108">
        <f t="shared" si="10"/>
        <v>245</v>
      </c>
      <c r="I108">
        <v>441</v>
      </c>
      <c r="J108" t="s">
        <v>50</v>
      </c>
      <c r="K108">
        <f t="shared" si="11"/>
        <v>44</v>
      </c>
    </row>
    <row r="109" spans="2:11">
      <c r="B109">
        <v>316</v>
      </c>
      <c r="C109">
        <v>106</v>
      </c>
      <c r="D109">
        <v>1</v>
      </c>
      <c r="E109">
        <v>1</v>
      </c>
      <c r="F109">
        <v>0</v>
      </c>
      <c r="G109">
        <v>44</v>
      </c>
      <c r="H109">
        <f t="shared" si="10"/>
        <v>245</v>
      </c>
      <c r="I109">
        <v>441</v>
      </c>
      <c r="J109" t="s">
        <v>50</v>
      </c>
      <c r="K109">
        <f t="shared" si="11"/>
        <v>44</v>
      </c>
    </row>
    <row r="110" spans="2:11">
      <c r="B110">
        <v>319</v>
      </c>
      <c r="C110">
        <v>107</v>
      </c>
      <c r="D110">
        <v>1</v>
      </c>
      <c r="E110">
        <v>1</v>
      </c>
      <c r="F110">
        <v>0</v>
      </c>
      <c r="G110">
        <v>44</v>
      </c>
      <c r="H110">
        <f t="shared" si="10"/>
        <v>245</v>
      </c>
      <c r="I110">
        <v>441</v>
      </c>
      <c r="J110" t="s">
        <v>50</v>
      </c>
      <c r="K110">
        <f t="shared" si="11"/>
        <v>44</v>
      </c>
    </row>
    <row r="111" spans="2:11">
      <c r="B111">
        <v>322</v>
      </c>
      <c r="C111">
        <v>108</v>
      </c>
      <c r="D111">
        <v>1</v>
      </c>
      <c r="E111">
        <v>0</v>
      </c>
      <c r="F111">
        <v>40</v>
      </c>
      <c r="G111">
        <v>45</v>
      </c>
      <c r="H111">
        <f>------205</f>
        <v>205</v>
      </c>
      <c r="I111">
        <v>441</v>
      </c>
      <c r="J111" t="s">
        <v>121</v>
      </c>
      <c r="K111">
        <f>------45</f>
        <v>45</v>
      </c>
    </row>
    <row r="112" spans="2:11">
      <c r="B112">
        <v>325</v>
      </c>
      <c r="C112">
        <v>109</v>
      </c>
      <c r="D112">
        <v>1</v>
      </c>
      <c r="E112">
        <v>0</v>
      </c>
      <c r="F112">
        <v>40</v>
      </c>
      <c r="G112">
        <v>46</v>
      </c>
      <c r="H112">
        <f>------165</f>
        <v>165</v>
      </c>
      <c r="I112">
        <v>361</v>
      </c>
      <c r="J112" t="s">
        <v>121</v>
      </c>
      <c r="K112">
        <f>------46</f>
        <v>46</v>
      </c>
    </row>
    <row r="113" spans="2:11">
      <c r="B113">
        <v>328</v>
      </c>
      <c r="C113">
        <v>110</v>
      </c>
      <c r="D113">
        <v>1</v>
      </c>
      <c r="E113">
        <v>1</v>
      </c>
      <c r="F113">
        <v>4</v>
      </c>
      <c r="G113">
        <v>47</v>
      </c>
      <c r="H113">
        <f>------169</f>
        <v>169</v>
      </c>
      <c r="I113">
        <v>441</v>
      </c>
      <c r="J113" t="s">
        <v>118</v>
      </c>
      <c r="K113">
        <f>------47</f>
        <v>47</v>
      </c>
    </row>
    <row r="114" spans="2:11">
      <c r="B114">
        <v>331</v>
      </c>
      <c r="C114">
        <v>111</v>
      </c>
      <c r="D114">
        <v>1</v>
      </c>
      <c r="E114">
        <v>1</v>
      </c>
      <c r="F114">
        <v>8</v>
      </c>
      <c r="G114">
        <v>48</v>
      </c>
      <c r="H114">
        <f>------177</f>
        <v>177</v>
      </c>
      <c r="I114">
        <v>441</v>
      </c>
      <c r="J114" t="s">
        <v>55</v>
      </c>
      <c r="K114">
        <f>------48</f>
        <v>48</v>
      </c>
    </row>
    <row r="115" spans="2:11">
      <c r="B115">
        <v>334</v>
      </c>
      <c r="C115">
        <v>112</v>
      </c>
      <c r="D115">
        <v>1</v>
      </c>
      <c r="E115">
        <v>1</v>
      </c>
      <c r="F115">
        <v>8</v>
      </c>
      <c r="G115">
        <v>49</v>
      </c>
      <c r="H115">
        <f>------185</f>
        <v>185</v>
      </c>
      <c r="I115">
        <v>441</v>
      </c>
      <c r="J115" t="s">
        <v>141</v>
      </c>
      <c r="K115">
        <f>------49</f>
        <v>49</v>
      </c>
    </row>
    <row r="116" spans="2:11">
      <c r="B116">
        <v>337</v>
      </c>
      <c r="C116">
        <v>113</v>
      </c>
      <c r="D116">
        <v>1</v>
      </c>
      <c r="E116">
        <v>1</v>
      </c>
      <c r="F116">
        <v>16</v>
      </c>
      <c r="G116">
        <v>50</v>
      </c>
      <c r="H116">
        <f>------201</f>
        <v>201</v>
      </c>
      <c r="I116">
        <v>441</v>
      </c>
      <c r="J116" t="s">
        <v>121</v>
      </c>
      <c r="K116">
        <f>------50</f>
        <v>50</v>
      </c>
    </row>
    <row r="117" spans="2:11">
      <c r="B117">
        <v>340</v>
      </c>
      <c r="C117">
        <v>114</v>
      </c>
      <c r="D117">
        <v>1</v>
      </c>
      <c r="E117">
        <v>1</v>
      </c>
      <c r="F117">
        <v>16</v>
      </c>
      <c r="G117">
        <v>51</v>
      </c>
      <c r="H117">
        <f>------217</f>
        <v>217</v>
      </c>
      <c r="I117">
        <v>441</v>
      </c>
      <c r="J117" t="s">
        <v>61</v>
      </c>
      <c r="K117">
        <f>------51</f>
        <v>51</v>
      </c>
    </row>
    <row r="118" spans="2:11">
      <c r="B118">
        <v>343</v>
      </c>
      <c r="C118">
        <v>115</v>
      </c>
      <c r="D118">
        <v>1</v>
      </c>
      <c r="E118">
        <v>1</v>
      </c>
      <c r="F118">
        <v>16</v>
      </c>
      <c r="G118">
        <v>52</v>
      </c>
      <c r="H118">
        <f>------233</f>
        <v>233</v>
      </c>
      <c r="I118">
        <v>441</v>
      </c>
      <c r="J118" t="s">
        <v>146</v>
      </c>
      <c r="K118">
        <f>------52</f>
        <v>52</v>
      </c>
    </row>
    <row r="119" spans="2:11">
      <c r="B119">
        <v>346</v>
      </c>
      <c r="C119">
        <v>116</v>
      </c>
      <c r="D119">
        <v>1</v>
      </c>
      <c r="E119">
        <v>1</v>
      </c>
      <c r="F119">
        <v>16</v>
      </c>
      <c r="G119">
        <v>53</v>
      </c>
      <c r="H119">
        <f>------249</f>
        <v>249</v>
      </c>
      <c r="I119">
        <v>441</v>
      </c>
      <c r="J119" t="s">
        <v>50</v>
      </c>
      <c r="K119">
        <f>------53</f>
        <v>53</v>
      </c>
    </row>
    <row r="120" spans="2:11">
      <c r="B120">
        <v>349</v>
      </c>
      <c r="C120">
        <v>117</v>
      </c>
      <c r="D120">
        <v>1</v>
      </c>
      <c r="E120">
        <v>0</v>
      </c>
      <c r="F120">
        <v>72</v>
      </c>
      <c r="G120">
        <v>54</v>
      </c>
      <c r="H120">
        <f>------177</f>
        <v>177</v>
      </c>
      <c r="I120">
        <v>441</v>
      </c>
      <c r="J120" t="s">
        <v>55</v>
      </c>
      <c r="K120">
        <f>------54</f>
        <v>54</v>
      </c>
    </row>
    <row r="121" spans="2:11">
      <c r="B121">
        <v>352</v>
      </c>
      <c r="C121">
        <v>118</v>
      </c>
      <c r="D121">
        <v>1</v>
      </c>
      <c r="E121">
        <v>0</v>
      </c>
      <c r="F121">
        <v>32</v>
      </c>
      <c r="G121">
        <v>55</v>
      </c>
      <c r="H121">
        <f>------145</f>
        <v>145</v>
      </c>
      <c r="I121">
        <v>441</v>
      </c>
      <c r="J121" t="s">
        <v>147</v>
      </c>
      <c r="K121">
        <f>------55</f>
        <v>55</v>
      </c>
    </row>
    <row r="122" spans="2:11">
      <c r="B122">
        <v>355</v>
      </c>
      <c r="C122">
        <v>119</v>
      </c>
      <c r="D122">
        <v>1</v>
      </c>
      <c r="E122">
        <v>1</v>
      </c>
      <c r="F122">
        <v>48</v>
      </c>
      <c r="G122">
        <v>56</v>
      </c>
      <c r="H122">
        <f>------193</f>
        <v>193</v>
      </c>
      <c r="I122">
        <v>441</v>
      </c>
      <c r="J122" t="s">
        <v>148</v>
      </c>
      <c r="K122">
        <f>------56</f>
        <v>56</v>
      </c>
    </row>
    <row r="123" spans="2:11">
      <c r="B123">
        <v>358</v>
      </c>
      <c r="C123">
        <v>120</v>
      </c>
      <c r="D123">
        <v>1</v>
      </c>
      <c r="E123">
        <v>1</v>
      </c>
      <c r="F123">
        <v>52</v>
      </c>
      <c r="G123">
        <v>57</v>
      </c>
      <c r="H123">
        <f>------245</f>
        <v>245</v>
      </c>
      <c r="I123">
        <v>441</v>
      </c>
      <c r="J123" t="s">
        <v>50</v>
      </c>
      <c r="K123">
        <f>------57</f>
        <v>57</v>
      </c>
    </row>
    <row r="124" spans="2:11">
      <c r="B124">
        <v>361</v>
      </c>
      <c r="C124">
        <v>121</v>
      </c>
      <c r="D124">
        <v>1</v>
      </c>
      <c r="E124">
        <v>1</v>
      </c>
      <c r="F124">
        <v>44</v>
      </c>
      <c r="G124">
        <v>58</v>
      </c>
      <c r="H124">
        <f>------289</f>
        <v>289</v>
      </c>
      <c r="I124">
        <v>441</v>
      </c>
      <c r="J124" t="s">
        <v>119</v>
      </c>
      <c r="K124">
        <f>------58</f>
        <v>58</v>
      </c>
    </row>
    <row r="125" spans="2:11">
      <c r="B125">
        <v>364</v>
      </c>
      <c r="C125">
        <v>122</v>
      </c>
      <c r="D125">
        <v>1</v>
      </c>
      <c r="E125">
        <v>1</v>
      </c>
      <c r="F125">
        <v>32</v>
      </c>
      <c r="G125">
        <v>59</v>
      </c>
      <c r="H125">
        <f>------321</f>
        <v>321</v>
      </c>
      <c r="I125">
        <v>441</v>
      </c>
      <c r="J125" t="s">
        <v>67</v>
      </c>
      <c r="K125">
        <f>------59</f>
        <v>59</v>
      </c>
    </row>
    <row r="126" spans="2:11">
      <c r="B126">
        <v>367</v>
      </c>
      <c r="C126">
        <v>123</v>
      </c>
      <c r="D126">
        <v>1</v>
      </c>
      <c r="E126">
        <v>1</v>
      </c>
      <c r="F126">
        <v>40</v>
      </c>
      <c r="G126">
        <v>60</v>
      </c>
      <c r="H126">
        <f>------361</f>
        <v>361</v>
      </c>
      <c r="I126">
        <v>441</v>
      </c>
      <c r="J126" t="s">
        <v>109</v>
      </c>
      <c r="K126">
        <f>------60</f>
        <v>60</v>
      </c>
    </row>
    <row r="127" spans="2:11">
      <c r="B127">
        <v>370</v>
      </c>
      <c r="C127">
        <v>124</v>
      </c>
      <c r="D127">
        <v>1</v>
      </c>
      <c r="E127">
        <v>1</v>
      </c>
      <c r="F127">
        <v>40</v>
      </c>
      <c r="G127">
        <v>61</v>
      </c>
      <c r="H127">
        <f>------401</f>
        <v>401</v>
      </c>
      <c r="I127">
        <v>441</v>
      </c>
      <c r="J127" t="s">
        <v>77</v>
      </c>
      <c r="K127">
        <f>------61</f>
        <v>61</v>
      </c>
    </row>
    <row r="128" spans="2:11">
      <c r="B128">
        <v>373</v>
      </c>
      <c r="C128">
        <v>125</v>
      </c>
      <c r="D128">
        <v>1</v>
      </c>
      <c r="E128">
        <v>1</v>
      </c>
      <c r="F128">
        <v>20</v>
      </c>
      <c r="G128">
        <v>62</v>
      </c>
      <c r="H128">
        <f>------421</f>
        <v>421</v>
      </c>
      <c r="I128">
        <v>441</v>
      </c>
      <c r="J128" t="s">
        <v>144</v>
      </c>
      <c r="K128">
        <f>------62</f>
        <v>62</v>
      </c>
    </row>
    <row r="129" spans="2:11">
      <c r="B129">
        <v>376</v>
      </c>
      <c r="C129">
        <v>126</v>
      </c>
      <c r="D129">
        <v>1</v>
      </c>
      <c r="E129">
        <v>1</v>
      </c>
      <c r="F129">
        <v>12</v>
      </c>
      <c r="G129">
        <v>63</v>
      </c>
      <c r="H129">
        <f>------433</f>
        <v>433</v>
      </c>
      <c r="I129">
        <v>441</v>
      </c>
      <c r="J129" t="s">
        <v>149</v>
      </c>
      <c r="K129">
        <f>------63</f>
        <v>63</v>
      </c>
    </row>
    <row r="130" spans="2:11">
      <c r="B130">
        <v>379</v>
      </c>
      <c r="C130">
        <v>127</v>
      </c>
      <c r="D130">
        <v>1</v>
      </c>
      <c r="E130">
        <v>1</v>
      </c>
      <c r="F130">
        <v>4</v>
      </c>
      <c r="G130">
        <v>64</v>
      </c>
      <c r="H130">
        <f t="shared" ref="H130:H137" si="12">------437</f>
        <v>437</v>
      </c>
      <c r="I130">
        <v>441</v>
      </c>
      <c r="J130" t="s">
        <v>150</v>
      </c>
      <c r="K130">
        <f t="shared" ref="K130:K137" si="13">------64</f>
        <v>64</v>
      </c>
    </row>
    <row r="131" spans="2:11">
      <c r="B131">
        <v>382</v>
      </c>
      <c r="C131">
        <v>128</v>
      </c>
      <c r="D131">
        <v>1</v>
      </c>
      <c r="E131">
        <v>1</v>
      </c>
      <c r="F131">
        <v>0</v>
      </c>
      <c r="G131">
        <v>64</v>
      </c>
      <c r="H131">
        <f t="shared" si="12"/>
        <v>437</v>
      </c>
      <c r="I131">
        <v>441</v>
      </c>
      <c r="J131" t="s">
        <v>150</v>
      </c>
      <c r="K131">
        <f t="shared" si="13"/>
        <v>64</v>
      </c>
    </row>
    <row r="132" spans="2:11">
      <c r="B132">
        <v>385</v>
      </c>
      <c r="C132">
        <v>129</v>
      </c>
      <c r="D132">
        <v>1</v>
      </c>
      <c r="E132">
        <v>1</v>
      </c>
      <c r="F132">
        <v>0</v>
      </c>
      <c r="G132">
        <v>64</v>
      </c>
      <c r="H132">
        <f t="shared" si="12"/>
        <v>437</v>
      </c>
      <c r="I132">
        <v>441</v>
      </c>
      <c r="J132" t="s">
        <v>150</v>
      </c>
      <c r="K132">
        <f t="shared" si="13"/>
        <v>64</v>
      </c>
    </row>
    <row r="133" spans="2:11">
      <c r="B133">
        <v>388</v>
      </c>
      <c r="C133">
        <v>130</v>
      </c>
      <c r="D133">
        <v>1</v>
      </c>
      <c r="E133">
        <v>1</v>
      </c>
      <c r="F133">
        <v>0</v>
      </c>
      <c r="G133">
        <v>64</v>
      </c>
      <c r="H133">
        <f t="shared" si="12"/>
        <v>437</v>
      </c>
      <c r="I133">
        <v>441</v>
      </c>
      <c r="J133" t="s">
        <v>150</v>
      </c>
      <c r="K133">
        <f t="shared" si="13"/>
        <v>64</v>
      </c>
    </row>
    <row r="134" spans="2:11">
      <c r="B134">
        <v>391</v>
      </c>
      <c r="C134">
        <v>131</v>
      </c>
      <c r="D134">
        <v>1</v>
      </c>
      <c r="E134">
        <v>1</v>
      </c>
      <c r="F134">
        <v>0</v>
      </c>
      <c r="G134">
        <v>64</v>
      </c>
      <c r="H134">
        <f t="shared" si="12"/>
        <v>437</v>
      </c>
      <c r="I134">
        <v>441</v>
      </c>
      <c r="J134" t="s">
        <v>150</v>
      </c>
      <c r="K134">
        <f t="shared" si="13"/>
        <v>64</v>
      </c>
    </row>
    <row r="135" spans="2:11">
      <c r="B135">
        <v>394</v>
      </c>
      <c r="C135">
        <v>132</v>
      </c>
      <c r="D135">
        <v>1</v>
      </c>
      <c r="E135">
        <v>1</v>
      </c>
      <c r="F135">
        <v>0</v>
      </c>
      <c r="G135">
        <v>64</v>
      </c>
      <c r="H135">
        <f t="shared" si="12"/>
        <v>437</v>
      </c>
      <c r="I135">
        <v>441</v>
      </c>
      <c r="J135" t="s">
        <v>150</v>
      </c>
      <c r="K135">
        <f t="shared" si="13"/>
        <v>64</v>
      </c>
    </row>
    <row r="136" spans="2:11">
      <c r="B136">
        <v>397</v>
      </c>
      <c r="C136">
        <v>133</v>
      </c>
      <c r="D136">
        <v>1</v>
      </c>
      <c r="E136">
        <v>1</v>
      </c>
      <c r="F136">
        <v>0</v>
      </c>
      <c r="G136">
        <v>64</v>
      </c>
      <c r="H136">
        <f t="shared" si="12"/>
        <v>437</v>
      </c>
      <c r="I136">
        <v>441</v>
      </c>
      <c r="J136" t="s">
        <v>150</v>
      </c>
      <c r="K136">
        <f t="shared" si="13"/>
        <v>64</v>
      </c>
    </row>
    <row r="137" spans="2:11">
      <c r="B137">
        <v>400</v>
      </c>
      <c r="C137">
        <v>134</v>
      </c>
      <c r="D137">
        <v>1</v>
      </c>
      <c r="E137">
        <v>1</v>
      </c>
      <c r="F137">
        <v>0</v>
      </c>
      <c r="G137">
        <v>64</v>
      </c>
      <c r="H137">
        <f t="shared" si="12"/>
        <v>437</v>
      </c>
      <c r="I137">
        <v>441</v>
      </c>
      <c r="J137" t="s">
        <v>150</v>
      </c>
      <c r="K137">
        <f t="shared" si="13"/>
        <v>64</v>
      </c>
    </row>
    <row r="138" spans="2:11">
      <c r="B138">
        <v>403</v>
      </c>
      <c r="C138">
        <v>135</v>
      </c>
      <c r="D138">
        <v>1</v>
      </c>
      <c r="E138">
        <v>0</v>
      </c>
      <c r="F138">
        <v>8</v>
      </c>
      <c r="G138">
        <v>65</v>
      </c>
      <c r="H138">
        <f>------429</f>
        <v>429</v>
      </c>
      <c r="I138">
        <v>441</v>
      </c>
      <c r="J138" t="s">
        <v>151</v>
      </c>
      <c r="K138">
        <f>------65</f>
        <v>65</v>
      </c>
    </row>
    <row r="139" spans="2:11">
      <c r="B139">
        <v>406</v>
      </c>
      <c r="C139">
        <v>136</v>
      </c>
      <c r="D139">
        <v>1</v>
      </c>
      <c r="E139">
        <v>0</v>
      </c>
      <c r="F139">
        <v>12</v>
      </c>
      <c r="G139">
        <v>66</v>
      </c>
      <c r="H139">
        <f t="shared" ref="H139:H146" si="14">------417</f>
        <v>417</v>
      </c>
      <c r="I139">
        <v>441</v>
      </c>
      <c r="J139" t="s">
        <v>144</v>
      </c>
      <c r="K139">
        <f t="shared" ref="K139:K146" si="15">------66</f>
        <v>66</v>
      </c>
    </row>
    <row r="140" spans="2:11">
      <c r="B140">
        <v>409</v>
      </c>
      <c r="C140">
        <v>137</v>
      </c>
      <c r="D140">
        <v>1</v>
      </c>
      <c r="E140">
        <v>1</v>
      </c>
      <c r="F140">
        <v>0</v>
      </c>
      <c r="G140">
        <v>66</v>
      </c>
      <c r="H140">
        <f t="shared" si="14"/>
        <v>417</v>
      </c>
      <c r="I140">
        <v>441</v>
      </c>
      <c r="J140" t="s">
        <v>144</v>
      </c>
      <c r="K140">
        <f t="shared" si="15"/>
        <v>66</v>
      </c>
    </row>
    <row r="141" spans="2:11">
      <c r="B141">
        <v>412</v>
      </c>
      <c r="C141">
        <v>138</v>
      </c>
      <c r="D141">
        <v>1</v>
      </c>
      <c r="E141">
        <v>1</v>
      </c>
      <c r="F141">
        <v>0</v>
      </c>
      <c r="G141">
        <v>66</v>
      </c>
      <c r="H141">
        <f t="shared" si="14"/>
        <v>417</v>
      </c>
      <c r="I141">
        <v>441</v>
      </c>
      <c r="J141" t="s">
        <v>144</v>
      </c>
      <c r="K141">
        <f t="shared" si="15"/>
        <v>66</v>
      </c>
    </row>
    <row r="142" spans="2:11">
      <c r="B142">
        <v>415</v>
      </c>
      <c r="C142">
        <v>139</v>
      </c>
      <c r="D142">
        <v>1</v>
      </c>
      <c r="E142">
        <v>1</v>
      </c>
      <c r="F142">
        <v>0</v>
      </c>
      <c r="G142">
        <v>66</v>
      </c>
      <c r="H142">
        <f t="shared" si="14"/>
        <v>417</v>
      </c>
      <c r="I142">
        <v>441</v>
      </c>
      <c r="J142" t="s">
        <v>144</v>
      </c>
      <c r="K142">
        <f t="shared" si="15"/>
        <v>66</v>
      </c>
    </row>
    <row r="143" spans="2:11">
      <c r="B143">
        <v>418</v>
      </c>
      <c r="C143">
        <v>140</v>
      </c>
      <c r="D143">
        <v>1</v>
      </c>
      <c r="E143">
        <v>1</v>
      </c>
      <c r="F143">
        <v>0</v>
      </c>
      <c r="G143">
        <v>66</v>
      </c>
      <c r="H143">
        <f t="shared" si="14"/>
        <v>417</v>
      </c>
      <c r="I143">
        <v>441</v>
      </c>
      <c r="J143" t="s">
        <v>144</v>
      </c>
      <c r="K143">
        <f t="shared" si="15"/>
        <v>66</v>
      </c>
    </row>
    <row r="144" spans="2:11">
      <c r="B144">
        <v>421</v>
      </c>
      <c r="C144">
        <v>141</v>
      </c>
      <c r="D144">
        <v>1</v>
      </c>
      <c r="E144">
        <v>1</v>
      </c>
      <c r="F144">
        <v>0</v>
      </c>
      <c r="G144">
        <v>66</v>
      </c>
      <c r="H144">
        <f t="shared" si="14"/>
        <v>417</v>
      </c>
      <c r="I144">
        <v>441</v>
      </c>
      <c r="J144" t="s">
        <v>144</v>
      </c>
      <c r="K144">
        <f t="shared" si="15"/>
        <v>66</v>
      </c>
    </row>
    <row r="145" spans="2:11">
      <c r="B145">
        <v>424</v>
      </c>
      <c r="C145">
        <v>142</v>
      </c>
      <c r="D145">
        <v>1</v>
      </c>
      <c r="E145">
        <v>1</v>
      </c>
      <c r="F145">
        <v>0</v>
      </c>
      <c r="G145">
        <v>66</v>
      </c>
      <c r="H145">
        <f t="shared" si="14"/>
        <v>417</v>
      </c>
      <c r="I145">
        <v>441</v>
      </c>
      <c r="J145" t="s">
        <v>144</v>
      </c>
      <c r="K145">
        <f t="shared" si="15"/>
        <v>66</v>
      </c>
    </row>
    <row r="146" spans="2:11">
      <c r="B146">
        <v>427</v>
      </c>
      <c r="C146">
        <v>143</v>
      </c>
      <c r="D146">
        <v>1</v>
      </c>
      <c r="E146">
        <v>1</v>
      </c>
      <c r="F146">
        <v>0</v>
      </c>
      <c r="G146">
        <v>66</v>
      </c>
      <c r="H146">
        <f t="shared" si="14"/>
        <v>417</v>
      </c>
      <c r="I146">
        <v>441</v>
      </c>
      <c r="J146" t="s">
        <v>144</v>
      </c>
      <c r="K146">
        <f t="shared" si="15"/>
        <v>66</v>
      </c>
    </row>
    <row r="147" spans="2:11">
      <c r="B147">
        <v>430</v>
      </c>
      <c r="C147">
        <v>144</v>
      </c>
      <c r="D147">
        <v>1</v>
      </c>
      <c r="E147">
        <v>0</v>
      </c>
      <c r="F147">
        <v>16</v>
      </c>
      <c r="G147">
        <v>67</v>
      </c>
      <c r="H147">
        <f>------401</f>
        <v>401</v>
      </c>
      <c r="I147">
        <v>441</v>
      </c>
      <c r="J147" t="s">
        <v>77</v>
      </c>
      <c r="K147">
        <f>------67</f>
        <v>67</v>
      </c>
    </row>
    <row r="148" spans="2:11">
      <c r="B148">
        <v>433</v>
      </c>
      <c r="C148">
        <v>145</v>
      </c>
      <c r="D148">
        <v>1</v>
      </c>
      <c r="E148">
        <v>0</v>
      </c>
      <c r="F148">
        <v>20</v>
      </c>
      <c r="G148">
        <v>68</v>
      </c>
      <c r="H148">
        <f t="shared" ref="H148:H164" si="16">------381</f>
        <v>381</v>
      </c>
      <c r="I148">
        <v>441</v>
      </c>
      <c r="J148" t="s">
        <v>143</v>
      </c>
      <c r="K148">
        <f t="shared" ref="K148:K164" si="17">------68</f>
        <v>68</v>
      </c>
    </row>
    <row r="149" spans="2:11">
      <c r="B149">
        <v>436</v>
      </c>
      <c r="C149">
        <v>146</v>
      </c>
      <c r="D149">
        <v>1</v>
      </c>
      <c r="E149">
        <v>1</v>
      </c>
      <c r="F149">
        <v>0</v>
      </c>
      <c r="G149">
        <v>68</v>
      </c>
      <c r="H149">
        <f t="shared" si="16"/>
        <v>381</v>
      </c>
      <c r="I149">
        <v>441</v>
      </c>
      <c r="J149" t="s">
        <v>143</v>
      </c>
      <c r="K149">
        <f t="shared" si="17"/>
        <v>68</v>
      </c>
    </row>
    <row r="150" spans="2:11">
      <c r="B150">
        <v>439</v>
      </c>
      <c r="C150">
        <v>147</v>
      </c>
      <c r="D150">
        <v>1</v>
      </c>
      <c r="E150">
        <v>1</v>
      </c>
      <c r="F150">
        <v>0</v>
      </c>
      <c r="G150">
        <v>68</v>
      </c>
      <c r="H150">
        <f t="shared" si="16"/>
        <v>381</v>
      </c>
      <c r="I150">
        <v>441</v>
      </c>
      <c r="J150" t="s">
        <v>143</v>
      </c>
      <c r="K150">
        <f t="shared" si="17"/>
        <v>68</v>
      </c>
    </row>
    <row r="151" spans="2:11">
      <c r="B151">
        <v>442</v>
      </c>
      <c r="C151">
        <v>148</v>
      </c>
      <c r="D151">
        <v>1</v>
      </c>
      <c r="E151">
        <v>1</v>
      </c>
      <c r="F151">
        <v>0</v>
      </c>
      <c r="G151">
        <v>68</v>
      </c>
      <c r="H151">
        <f t="shared" si="16"/>
        <v>381</v>
      </c>
      <c r="I151">
        <v>441</v>
      </c>
      <c r="J151" t="s">
        <v>143</v>
      </c>
      <c r="K151">
        <f t="shared" si="17"/>
        <v>68</v>
      </c>
    </row>
    <row r="152" spans="2:11">
      <c r="B152">
        <v>445</v>
      </c>
      <c r="C152">
        <v>149</v>
      </c>
      <c r="D152">
        <v>1</v>
      </c>
      <c r="E152">
        <v>1</v>
      </c>
      <c r="F152">
        <v>0</v>
      </c>
      <c r="G152">
        <v>68</v>
      </c>
      <c r="H152">
        <f t="shared" si="16"/>
        <v>381</v>
      </c>
      <c r="I152">
        <v>441</v>
      </c>
      <c r="J152" t="s">
        <v>143</v>
      </c>
      <c r="K152">
        <f t="shared" si="17"/>
        <v>68</v>
      </c>
    </row>
    <row r="153" spans="2:11">
      <c r="B153">
        <v>448</v>
      </c>
      <c r="C153">
        <v>150</v>
      </c>
      <c r="D153">
        <v>1</v>
      </c>
      <c r="E153">
        <v>1</v>
      </c>
      <c r="F153">
        <v>0</v>
      </c>
      <c r="G153">
        <v>68</v>
      </c>
      <c r="H153">
        <f t="shared" si="16"/>
        <v>381</v>
      </c>
      <c r="I153">
        <v>441</v>
      </c>
      <c r="J153" t="s">
        <v>143</v>
      </c>
      <c r="K153">
        <f t="shared" si="17"/>
        <v>68</v>
      </c>
    </row>
    <row r="154" spans="2:11">
      <c r="B154">
        <v>451</v>
      </c>
      <c r="C154">
        <v>151</v>
      </c>
      <c r="D154">
        <v>1</v>
      </c>
      <c r="E154">
        <v>1</v>
      </c>
      <c r="F154">
        <v>0</v>
      </c>
      <c r="G154">
        <v>68</v>
      </c>
      <c r="H154">
        <f t="shared" si="16"/>
        <v>381</v>
      </c>
      <c r="I154">
        <v>441</v>
      </c>
      <c r="J154" t="s">
        <v>143</v>
      </c>
      <c r="K154">
        <f t="shared" si="17"/>
        <v>68</v>
      </c>
    </row>
    <row r="155" spans="2:11">
      <c r="B155">
        <v>454</v>
      </c>
      <c r="C155">
        <v>152</v>
      </c>
      <c r="D155">
        <v>1</v>
      </c>
      <c r="E155">
        <v>1</v>
      </c>
      <c r="F155">
        <v>0</v>
      </c>
      <c r="G155">
        <v>68</v>
      </c>
      <c r="H155">
        <f t="shared" si="16"/>
        <v>381</v>
      </c>
      <c r="I155">
        <v>441</v>
      </c>
      <c r="J155" t="s">
        <v>143</v>
      </c>
      <c r="K155">
        <f t="shared" si="17"/>
        <v>68</v>
      </c>
    </row>
    <row r="156" spans="2:11">
      <c r="B156">
        <v>457</v>
      </c>
      <c r="C156">
        <v>153</v>
      </c>
      <c r="D156">
        <v>1</v>
      </c>
      <c r="E156">
        <v>1</v>
      </c>
      <c r="F156">
        <v>0</v>
      </c>
      <c r="G156">
        <v>68</v>
      </c>
      <c r="H156">
        <f t="shared" si="16"/>
        <v>381</v>
      </c>
      <c r="I156">
        <v>441</v>
      </c>
      <c r="J156" t="s">
        <v>143</v>
      </c>
      <c r="K156">
        <f t="shared" si="17"/>
        <v>68</v>
      </c>
    </row>
    <row r="157" spans="2:11">
      <c r="B157">
        <v>460</v>
      </c>
      <c r="C157">
        <v>154</v>
      </c>
      <c r="D157">
        <v>1</v>
      </c>
      <c r="E157">
        <v>1</v>
      </c>
      <c r="F157">
        <v>0</v>
      </c>
      <c r="G157">
        <v>68</v>
      </c>
      <c r="H157">
        <f t="shared" si="16"/>
        <v>381</v>
      </c>
      <c r="I157">
        <v>441</v>
      </c>
      <c r="J157" t="s">
        <v>143</v>
      </c>
      <c r="K157">
        <f t="shared" si="17"/>
        <v>68</v>
      </c>
    </row>
    <row r="158" spans="2:11">
      <c r="B158">
        <v>463</v>
      </c>
      <c r="C158">
        <v>155</v>
      </c>
      <c r="D158">
        <v>1</v>
      </c>
      <c r="E158">
        <v>1</v>
      </c>
      <c r="F158">
        <v>0</v>
      </c>
      <c r="G158">
        <v>68</v>
      </c>
      <c r="H158">
        <f t="shared" si="16"/>
        <v>381</v>
      </c>
      <c r="I158">
        <v>441</v>
      </c>
      <c r="J158" t="s">
        <v>143</v>
      </c>
      <c r="K158">
        <f t="shared" si="17"/>
        <v>68</v>
      </c>
    </row>
    <row r="159" spans="2:11">
      <c r="B159">
        <v>466</v>
      </c>
      <c r="C159">
        <v>156</v>
      </c>
      <c r="D159">
        <v>1</v>
      </c>
      <c r="E159">
        <v>1</v>
      </c>
      <c r="F159">
        <v>0</v>
      </c>
      <c r="G159">
        <v>68</v>
      </c>
      <c r="H159">
        <f t="shared" si="16"/>
        <v>381</v>
      </c>
      <c r="I159">
        <v>441</v>
      </c>
      <c r="J159" t="s">
        <v>143</v>
      </c>
      <c r="K159">
        <f t="shared" si="17"/>
        <v>68</v>
      </c>
    </row>
    <row r="160" spans="2:11">
      <c r="B160">
        <v>469</v>
      </c>
      <c r="C160">
        <v>157</v>
      </c>
      <c r="D160">
        <v>1</v>
      </c>
      <c r="E160">
        <v>1</v>
      </c>
      <c r="F160">
        <v>0</v>
      </c>
      <c r="G160">
        <v>68</v>
      </c>
      <c r="H160">
        <f t="shared" si="16"/>
        <v>381</v>
      </c>
      <c r="I160">
        <v>441</v>
      </c>
      <c r="J160" t="s">
        <v>143</v>
      </c>
      <c r="K160">
        <f t="shared" si="17"/>
        <v>68</v>
      </c>
    </row>
    <row r="161" spans="2:11">
      <c r="B161">
        <v>472</v>
      </c>
      <c r="C161">
        <v>158</v>
      </c>
      <c r="D161">
        <v>1</v>
      </c>
      <c r="E161">
        <v>1</v>
      </c>
      <c r="F161">
        <v>0</v>
      </c>
      <c r="G161">
        <v>68</v>
      </c>
      <c r="H161">
        <f t="shared" si="16"/>
        <v>381</v>
      </c>
      <c r="I161">
        <v>441</v>
      </c>
      <c r="J161" t="s">
        <v>143</v>
      </c>
      <c r="K161">
        <f t="shared" si="17"/>
        <v>68</v>
      </c>
    </row>
    <row r="162" spans="2:11">
      <c r="B162">
        <v>475</v>
      </c>
      <c r="C162">
        <v>159</v>
      </c>
      <c r="D162">
        <v>1</v>
      </c>
      <c r="E162">
        <v>1</v>
      </c>
      <c r="F162">
        <v>0</v>
      </c>
      <c r="G162">
        <v>68</v>
      </c>
      <c r="H162">
        <f t="shared" si="16"/>
        <v>381</v>
      </c>
      <c r="I162">
        <v>441</v>
      </c>
      <c r="J162" t="s">
        <v>143</v>
      </c>
      <c r="K162">
        <f t="shared" si="17"/>
        <v>68</v>
      </c>
    </row>
    <row r="163" spans="2:11">
      <c r="B163">
        <v>478</v>
      </c>
      <c r="C163">
        <v>160</v>
      </c>
      <c r="D163">
        <v>1</v>
      </c>
      <c r="E163">
        <v>1</v>
      </c>
      <c r="F163">
        <v>0</v>
      </c>
      <c r="G163">
        <v>68</v>
      </c>
      <c r="H163">
        <f t="shared" si="16"/>
        <v>381</v>
      </c>
      <c r="I163">
        <v>441</v>
      </c>
      <c r="J163" t="s">
        <v>143</v>
      </c>
      <c r="K163">
        <f t="shared" si="17"/>
        <v>68</v>
      </c>
    </row>
    <row r="164" spans="2:11">
      <c r="B164">
        <v>481</v>
      </c>
      <c r="C164">
        <v>161</v>
      </c>
      <c r="D164">
        <v>1</v>
      </c>
      <c r="E164">
        <v>1</v>
      </c>
      <c r="F164">
        <v>0</v>
      </c>
      <c r="G164">
        <v>68</v>
      </c>
      <c r="H164">
        <f t="shared" si="16"/>
        <v>381</v>
      </c>
      <c r="I164">
        <v>441</v>
      </c>
      <c r="J164" t="s">
        <v>143</v>
      </c>
      <c r="K164">
        <f t="shared" si="17"/>
        <v>68</v>
      </c>
    </row>
    <row r="165" spans="2:11">
      <c r="B165">
        <v>484</v>
      </c>
      <c r="C165">
        <v>162</v>
      </c>
      <c r="D165">
        <v>1</v>
      </c>
      <c r="E165">
        <v>0</v>
      </c>
      <c r="F165">
        <v>24</v>
      </c>
      <c r="G165">
        <v>69</v>
      </c>
      <c r="H165">
        <f>------357</f>
        <v>357</v>
      </c>
      <c r="I165">
        <v>441</v>
      </c>
      <c r="J165" t="s">
        <v>65</v>
      </c>
      <c r="K165">
        <f>------69</f>
        <v>69</v>
      </c>
    </row>
    <row r="166" spans="2:11">
      <c r="B166">
        <v>487</v>
      </c>
      <c r="C166">
        <v>163</v>
      </c>
      <c r="D166">
        <v>1</v>
      </c>
      <c r="E166">
        <v>0</v>
      </c>
      <c r="F166">
        <v>28</v>
      </c>
      <c r="G166">
        <v>70</v>
      </c>
      <c r="H166">
        <f t="shared" ref="H166:H173" si="18">------329</f>
        <v>329</v>
      </c>
      <c r="I166">
        <v>441</v>
      </c>
      <c r="J166" t="s">
        <v>99</v>
      </c>
      <c r="K166">
        <f t="shared" ref="K166:K173" si="19">------70</f>
        <v>70</v>
      </c>
    </row>
    <row r="167" spans="2:11">
      <c r="B167">
        <v>490</v>
      </c>
      <c r="C167">
        <v>164</v>
      </c>
      <c r="D167">
        <v>1</v>
      </c>
      <c r="E167">
        <v>1</v>
      </c>
      <c r="F167">
        <v>0</v>
      </c>
      <c r="G167">
        <v>70</v>
      </c>
      <c r="H167">
        <f t="shared" si="18"/>
        <v>329</v>
      </c>
      <c r="I167">
        <v>441</v>
      </c>
      <c r="J167" t="s">
        <v>99</v>
      </c>
      <c r="K167">
        <f t="shared" si="19"/>
        <v>70</v>
      </c>
    </row>
    <row r="168" spans="2:11">
      <c r="B168">
        <v>493</v>
      </c>
      <c r="C168">
        <v>165</v>
      </c>
      <c r="D168">
        <v>1</v>
      </c>
      <c r="E168">
        <v>1</v>
      </c>
      <c r="F168">
        <v>0</v>
      </c>
      <c r="G168">
        <v>70</v>
      </c>
      <c r="H168">
        <f t="shared" si="18"/>
        <v>329</v>
      </c>
      <c r="I168">
        <v>441</v>
      </c>
      <c r="J168" t="s">
        <v>99</v>
      </c>
      <c r="K168">
        <f t="shared" si="19"/>
        <v>70</v>
      </c>
    </row>
    <row r="169" spans="2:11">
      <c r="B169">
        <v>496</v>
      </c>
      <c r="C169">
        <v>166</v>
      </c>
      <c r="D169">
        <v>1</v>
      </c>
      <c r="E169">
        <v>1</v>
      </c>
      <c r="F169">
        <v>0</v>
      </c>
      <c r="G169">
        <v>70</v>
      </c>
      <c r="H169">
        <f t="shared" si="18"/>
        <v>329</v>
      </c>
      <c r="I169">
        <v>441</v>
      </c>
      <c r="J169" t="s">
        <v>99</v>
      </c>
      <c r="K169">
        <f t="shared" si="19"/>
        <v>70</v>
      </c>
    </row>
    <row r="170" spans="2:11">
      <c r="B170">
        <v>499</v>
      </c>
      <c r="C170">
        <v>167</v>
      </c>
      <c r="D170">
        <v>1</v>
      </c>
      <c r="E170">
        <v>1</v>
      </c>
      <c r="F170">
        <v>0</v>
      </c>
      <c r="G170">
        <v>70</v>
      </c>
      <c r="H170">
        <f t="shared" si="18"/>
        <v>329</v>
      </c>
      <c r="I170">
        <v>441</v>
      </c>
      <c r="J170" t="s">
        <v>99</v>
      </c>
      <c r="K170">
        <f t="shared" si="19"/>
        <v>70</v>
      </c>
    </row>
    <row r="171" spans="2:11">
      <c r="B171">
        <v>502</v>
      </c>
      <c r="C171">
        <v>168</v>
      </c>
      <c r="D171">
        <v>1</v>
      </c>
      <c r="E171">
        <v>1</v>
      </c>
      <c r="F171">
        <v>0</v>
      </c>
      <c r="G171">
        <v>70</v>
      </c>
      <c r="H171">
        <f t="shared" si="18"/>
        <v>329</v>
      </c>
      <c r="I171">
        <v>441</v>
      </c>
      <c r="J171" t="s">
        <v>99</v>
      </c>
      <c r="K171">
        <f t="shared" si="19"/>
        <v>70</v>
      </c>
    </row>
    <row r="172" spans="2:11">
      <c r="B172">
        <v>505</v>
      </c>
      <c r="C172">
        <v>169</v>
      </c>
      <c r="D172">
        <v>1</v>
      </c>
      <c r="E172">
        <v>1</v>
      </c>
      <c r="F172">
        <v>0</v>
      </c>
      <c r="G172">
        <v>70</v>
      </c>
      <c r="H172">
        <f t="shared" si="18"/>
        <v>329</v>
      </c>
      <c r="I172">
        <v>441</v>
      </c>
      <c r="J172" t="s">
        <v>99</v>
      </c>
      <c r="K172">
        <f t="shared" si="19"/>
        <v>70</v>
      </c>
    </row>
    <row r="173" spans="2:11">
      <c r="B173">
        <v>508</v>
      </c>
      <c r="C173">
        <v>170</v>
      </c>
      <c r="D173">
        <v>1</v>
      </c>
      <c r="E173">
        <v>1</v>
      </c>
      <c r="F173">
        <v>0</v>
      </c>
      <c r="G173">
        <v>70</v>
      </c>
      <c r="H173">
        <f t="shared" si="18"/>
        <v>329</v>
      </c>
      <c r="I173">
        <v>441</v>
      </c>
      <c r="J173" t="s">
        <v>99</v>
      </c>
      <c r="K173">
        <f t="shared" si="19"/>
        <v>70</v>
      </c>
    </row>
    <row r="174" spans="2:11">
      <c r="B174">
        <v>511</v>
      </c>
      <c r="C174">
        <v>171</v>
      </c>
      <c r="D174">
        <v>1</v>
      </c>
      <c r="E174">
        <v>0</v>
      </c>
      <c r="F174">
        <v>32</v>
      </c>
      <c r="G174">
        <v>71</v>
      </c>
      <c r="H174">
        <f>------297</f>
        <v>297</v>
      </c>
      <c r="I174">
        <v>441</v>
      </c>
      <c r="J174" t="s">
        <v>104</v>
      </c>
      <c r="K174">
        <f>------71</f>
        <v>71</v>
      </c>
    </row>
    <row r="175" spans="2:11">
      <c r="B175">
        <v>514</v>
      </c>
      <c r="C175">
        <v>172</v>
      </c>
      <c r="D175">
        <v>1</v>
      </c>
      <c r="E175">
        <v>0</v>
      </c>
      <c r="F175">
        <v>36</v>
      </c>
      <c r="G175">
        <v>72</v>
      </c>
      <c r="H175">
        <f t="shared" ref="H175:H191" si="20">------261</f>
        <v>261</v>
      </c>
      <c r="I175">
        <v>441</v>
      </c>
      <c r="J175" t="s">
        <v>107</v>
      </c>
      <c r="K175">
        <f t="shared" ref="K175:K191" si="21">------72</f>
        <v>72</v>
      </c>
    </row>
    <row r="176" spans="2:11">
      <c r="B176">
        <v>517</v>
      </c>
      <c r="C176">
        <v>173</v>
      </c>
      <c r="D176">
        <v>1</v>
      </c>
      <c r="E176">
        <v>1</v>
      </c>
      <c r="F176">
        <v>0</v>
      </c>
      <c r="G176">
        <v>72</v>
      </c>
      <c r="H176">
        <f t="shared" si="20"/>
        <v>261</v>
      </c>
      <c r="I176">
        <v>441</v>
      </c>
      <c r="J176" t="s">
        <v>107</v>
      </c>
      <c r="K176">
        <f t="shared" si="21"/>
        <v>72</v>
      </c>
    </row>
    <row r="177" spans="2:11">
      <c r="B177">
        <v>520</v>
      </c>
      <c r="C177">
        <v>174</v>
      </c>
      <c r="D177">
        <v>1</v>
      </c>
      <c r="E177">
        <v>1</v>
      </c>
      <c r="F177">
        <v>0</v>
      </c>
      <c r="G177">
        <v>72</v>
      </c>
      <c r="H177">
        <f t="shared" si="20"/>
        <v>261</v>
      </c>
      <c r="I177">
        <v>441</v>
      </c>
      <c r="J177" t="s">
        <v>107</v>
      </c>
      <c r="K177">
        <f t="shared" si="21"/>
        <v>72</v>
      </c>
    </row>
    <row r="178" spans="2:11">
      <c r="B178">
        <v>523</v>
      </c>
      <c r="C178">
        <v>175</v>
      </c>
      <c r="D178">
        <v>1</v>
      </c>
      <c r="E178">
        <v>1</v>
      </c>
      <c r="F178">
        <v>0</v>
      </c>
      <c r="G178">
        <v>72</v>
      </c>
      <c r="H178">
        <f t="shared" si="20"/>
        <v>261</v>
      </c>
      <c r="I178">
        <v>441</v>
      </c>
      <c r="J178" t="s">
        <v>107</v>
      </c>
      <c r="K178">
        <f t="shared" si="21"/>
        <v>72</v>
      </c>
    </row>
    <row r="179" spans="2:11">
      <c r="B179">
        <v>526</v>
      </c>
      <c r="C179">
        <v>176</v>
      </c>
      <c r="D179">
        <v>1</v>
      </c>
      <c r="E179">
        <v>1</v>
      </c>
      <c r="F179">
        <v>0</v>
      </c>
      <c r="G179">
        <v>72</v>
      </c>
      <c r="H179">
        <f t="shared" si="20"/>
        <v>261</v>
      </c>
      <c r="I179">
        <v>441</v>
      </c>
      <c r="J179" t="s">
        <v>107</v>
      </c>
      <c r="K179">
        <f t="shared" si="21"/>
        <v>72</v>
      </c>
    </row>
    <row r="180" spans="2:11">
      <c r="B180">
        <v>529</v>
      </c>
      <c r="C180">
        <v>177</v>
      </c>
      <c r="D180">
        <v>1</v>
      </c>
      <c r="E180">
        <v>1</v>
      </c>
      <c r="F180">
        <v>0</v>
      </c>
      <c r="G180">
        <v>72</v>
      </c>
      <c r="H180">
        <f t="shared" si="20"/>
        <v>261</v>
      </c>
      <c r="I180">
        <v>441</v>
      </c>
      <c r="J180" t="s">
        <v>107</v>
      </c>
      <c r="K180">
        <f t="shared" si="21"/>
        <v>72</v>
      </c>
    </row>
    <row r="181" spans="2:11">
      <c r="B181">
        <v>532</v>
      </c>
      <c r="C181">
        <v>178</v>
      </c>
      <c r="D181">
        <v>1</v>
      </c>
      <c r="E181">
        <v>1</v>
      </c>
      <c r="F181">
        <v>0</v>
      </c>
      <c r="G181">
        <v>72</v>
      </c>
      <c r="H181">
        <f t="shared" si="20"/>
        <v>261</v>
      </c>
      <c r="I181">
        <v>441</v>
      </c>
      <c r="J181" t="s">
        <v>107</v>
      </c>
      <c r="K181">
        <f t="shared" si="21"/>
        <v>72</v>
      </c>
    </row>
    <row r="182" spans="2:11">
      <c r="B182">
        <v>535</v>
      </c>
      <c r="C182">
        <v>179</v>
      </c>
      <c r="D182">
        <v>1</v>
      </c>
      <c r="E182">
        <v>1</v>
      </c>
      <c r="F182">
        <v>0</v>
      </c>
      <c r="G182">
        <v>72</v>
      </c>
      <c r="H182">
        <f t="shared" si="20"/>
        <v>261</v>
      </c>
      <c r="I182">
        <v>441</v>
      </c>
      <c r="J182" t="s">
        <v>107</v>
      </c>
      <c r="K182">
        <f t="shared" si="21"/>
        <v>72</v>
      </c>
    </row>
    <row r="183" spans="2:11">
      <c r="B183">
        <v>538</v>
      </c>
      <c r="C183">
        <v>180</v>
      </c>
      <c r="D183">
        <v>1</v>
      </c>
      <c r="E183">
        <v>1</v>
      </c>
      <c r="F183">
        <v>0</v>
      </c>
      <c r="G183">
        <v>72</v>
      </c>
      <c r="H183">
        <f t="shared" si="20"/>
        <v>261</v>
      </c>
      <c r="I183">
        <v>441</v>
      </c>
      <c r="J183" t="s">
        <v>107</v>
      </c>
      <c r="K183">
        <f t="shared" si="21"/>
        <v>72</v>
      </c>
    </row>
    <row r="184" spans="2:11">
      <c r="B184">
        <v>541</v>
      </c>
      <c r="C184">
        <v>181</v>
      </c>
      <c r="D184">
        <v>1</v>
      </c>
      <c r="E184">
        <v>1</v>
      </c>
      <c r="F184">
        <v>0</v>
      </c>
      <c r="G184">
        <v>72</v>
      </c>
      <c r="H184">
        <f t="shared" si="20"/>
        <v>261</v>
      </c>
      <c r="I184">
        <v>441</v>
      </c>
      <c r="J184" t="s">
        <v>107</v>
      </c>
      <c r="K184">
        <f t="shared" si="21"/>
        <v>72</v>
      </c>
    </row>
    <row r="185" spans="2:11">
      <c r="B185">
        <v>544</v>
      </c>
      <c r="C185">
        <v>182</v>
      </c>
      <c r="D185">
        <v>1</v>
      </c>
      <c r="E185">
        <v>1</v>
      </c>
      <c r="F185">
        <v>0</v>
      </c>
      <c r="G185">
        <v>72</v>
      </c>
      <c r="H185">
        <f t="shared" si="20"/>
        <v>261</v>
      </c>
      <c r="I185">
        <v>441</v>
      </c>
      <c r="J185" t="s">
        <v>107</v>
      </c>
      <c r="K185">
        <f t="shared" si="21"/>
        <v>72</v>
      </c>
    </row>
    <row r="186" spans="2:11">
      <c r="B186">
        <v>547</v>
      </c>
      <c r="C186">
        <v>183</v>
      </c>
      <c r="D186">
        <v>1</v>
      </c>
      <c r="E186">
        <v>1</v>
      </c>
      <c r="F186">
        <v>0</v>
      </c>
      <c r="G186">
        <v>72</v>
      </c>
      <c r="H186">
        <f t="shared" si="20"/>
        <v>261</v>
      </c>
      <c r="I186">
        <v>441</v>
      </c>
      <c r="J186" t="s">
        <v>107</v>
      </c>
      <c r="K186">
        <f t="shared" si="21"/>
        <v>72</v>
      </c>
    </row>
    <row r="187" spans="2:11">
      <c r="B187">
        <v>550</v>
      </c>
      <c r="C187">
        <v>184</v>
      </c>
      <c r="D187">
        <v>1</v>
      </c>
      <c r="E187">
        <v>1</v>
      </c>
      <c r="F187">
        <v>0</v>
      </c>
      <c r="G187">
        <v>72</v>
      </c>
      <c r="H187">
        <f t="shared" si="20"/>
        <v>261</v>
      </c>
      <c r="I187">
        <v>441</v>
      </c>
      <c r="J187" t="s">
        <v>107</v>
      </c>
      <c r="K187">
        <f t="shared" si="21"/>
        <v>72</v>
      </c>
    </row>
    <row r="188" spans="2:11">
      <c r="B188">
        <v>553</v>
      </c>
      <c r="C188">
        <v>185</v>
      </c>
      <c r="D188">
        <v>1</v>
      </c>
      <c r="E188">
        <v>1</v>
      </c>
      <c r="F188">
        <v>0</v>
      </c>
      <c r="G188">
        <v>72</v>
      </c>
      <c r="H188">
        <f t="shared" si="20"/>
        <v>261</v>
      </c>
      <c r="I188">
        <v>441</v>
      </c>
      <c r="J188" t="s">
        <v>107</v>
      </c>
      <c r="K188">
        <f t="shared" si="21"/>
        <v>72</v>
      </c>
    </row>
    <row r="189" spans="2:11">
      <c r="B189">
        <v>556</v>
      </c>
      <c r="C189">
        <v>186</v>
      </c>
      <c r="D189">
        <v>1</v>
      </c>
      <c r="E189">
        <v>1</v>
      </c>
      <c r="F189">
        <v>0</v>
      </c>
      <c r="G189">
        <v>72</v>
      </c>
      <c r="H189">
        <f t="shared" si="20"/>
        <v>261</v>
      </c>
      <c r="I189">
        <v>441</v>
      </c>
      <c r="J189" t="s">
        <v>107</v>
      </c>
      <c r="K189">
        <f t="shared" si="21"/>
        <v>72</v>
      </c>
    </row>
    <row r="190" spans="2:11">
      <c r="B190">
        <v>559</v>
      </c>
      <c r="C190">
        <v>187</v>
      </c>
      <c r="D190">
        <v>1</v>
      </c>
      <c r="E190">
        <v>1</v>
      </c>
      <c r="F190">
        <v>0</v>
      </c>
      <c r="G190">
        <v>72</v>
      </c>
      <c r="H190">
        <f t="shared" si="20"/>
        <v>261</v>
      </c>
      <c r="I190">
        <v>441</v>
      </c>
      <c r="J190" t="s">
        <v>107</v>
      </c>
      <c r="K190">
        <f t="shared" si="21"/>
        <v>72</v>
      </c>
    </row>
    <row r="191" spans="2:11">
      <c r="B191">
        <v>562</v>
      </c>
      <c r="C191">
        <v>188</v>
      </c>
      <c r="D191">
        <v>1</v>
      </c>
      <c r="E191">
        <v>1</v>
      </c>
      <c r="F191">
        <v>0</v>
      </c>
      <c r="G191">
        <v>72</v>
      </c>
      <c r="H191">
        <f t="shared" si="20"/>
        <v>261</v>
      </c>
      <c r="I191">
        <v>441</v>
      </c>
      <c r="J191" t="s">
        <v>107</v>
      </c>
      <c r="K191">
        <f t="shared" si="21"/>
        <v>72</v>
      </c>
    </row>
    <row r="192" spans="2:11">
      <c r="B192">
        <v>565</v>
      </c>
      <c r="C192">
        <v>189</v>
      </c>
      <c r="D192">
        <v>1</v>
      </c>
      <c r="E192">
        <v>0</v>
      </c>
      <c r="F192">
        <v>40</v>
      </c>
      <c r="G192">
        <v>73</v>
      </c>
      <c r="H192">
        <f>------221</f>
        <v>221</v>
      </c>
      <c r="I192">
        <v>441</v>
      </c>
      <c r="J192" t="s">
        <v>56</v>
      </c>
      <c r="K192">
        <f>------73</f>
        <v>73</v>
      </c>
    </row>
    <row r="193" spans="2:11">
      <c r="B193">
        <v>568</v>
      </c>
      <c r="C193">
        <v>190</v>
      </c>
      <c r="D193">
        <v>1</v>
      </c>
      <c r="E193">
        <v>0</v>
      </c>
      <c r="F193">
        <v>40</v>
      </c>
      <c r="G193">
        <v>74</v>
      </c>
      <c r="H193">
        <f>------181</f>
        <v>181</v>
      </c>
      <c r="I193">
        <v>361</v>
      </c>
      <c r="J193" t="s">
        <v>56</v>
      </c>
      <c r="K193">
        <f>------74</f>
        <v>74</v>
      </c>
    </row>
    <row r="194" spans="2:11">
      <c r="B194">
        <v>571</v>
      </c>
      <c r="C194">
        <v>191</v>
      </c>
      <c r="D194">
        <v>1</v>
      </c>
      <c r="E194">
        <v>1</v>
      </c>
      <c r="F194">
        <v>4</v>
      </c>
      <c r="G194">
        <v>75</v>
      </c>
      <c r="H194">
        <f>------185</f>
        <v>185</v>
      </c>
      <c r="I194">
        <v>441</v>
      </c>
      <c r="J194" t="s">
        <v>141</v>
      </c>
      <c r="K194">
        <f>------75</f>
        <v>75</v>
      </c>
    </row>
    <row r="195" spans="2:11">
      <c r="B195">
        <v>574</v>
      </c>
      <c r="C195">
        <v>192</v>
      </c>
      <c r="D195">
        <v>1</v>
      </c>
      <c r="E195">
        <v>1</v>
      </c>
      <c r="F195">
        <v>8</v>
      </c>
      <c r="G195">
        <v>76</v>
      </c>
      <c r="H195">
        <f>------193</f>
        <v>193</v>
      </c>
      <c r="I195">
        <v>441</v>
      </c>
      <c r="J195" t="s">
        <v>148</v>
      </c>
      <c r="K195">
        <f>------76</f>
        <v>76</v>
      </c>
    </row>
    <row r="196" spans="2:11">
      <c r="B196">
        <v>577</v>
      </c>
      <c r="C196">
        <v>193</v>
      </c>
      <c r="D196">
        <v>1</v>
      </c>
      <c r="E196">
        <v>1</v>
      </c>
      <c r="F196">
        <v>8</v>
      </c>
      <c r="G196">
        <v>77</v>
      </c>
      <c r="H196">
        <f>------201</f>
        <v>201</v>
      </c>
      <c r="I196">
        <v>441</v>
      </c>
      <c r="J196" t="s">
        <v>121</v>
      </c>
      <c r="K196">
        <f>------77</f>
        <v>77</v>
      </c>
    </row>
    <row r="197" spans="2:11">
      <c r="B197">
        <v>580</v>
      </c>
      <c r="C197">
        <v>194</v>
      </c>
      <c r="D197">
        <v>1</v>
      </c>
      <c r="E197">
        <v>1</v>
      </c>
      <c r="F197">
        <v>16</v>
      </c>
      <c r="G197">
        <v>78</v>
      </c>
      <c r="H197">
        <f>------217</f>
        <v>217</v>
      </c>
      <c r="I197">
        <v>441</v>
      </c>
      <c r="J197" t="s">
        <v>61</v>
      </c>
      <c r="K197">
        <f>------78</f>
        <v>78</v>
      </c>
    </row>
    <row r="198" spans="2:11">
      <c r="B198">
        <v>583</v>
      </c>
      <c r="C198">
        <v>195</v>
      </c>
      <c r="D198">
        <v>1</v>
      </c>
      <c r="E198">
        <v>1</v>
      </c>
      <c r="F198">
        <v>16</v>
      </c>
      <c r="G198">
        <v>79</v>
      </c>
      <c r="H198">
        <f>------233</f>
        <v>233</v>
      </c>
      <c r="I198">
        <v>441</v>
      </c>
      <c r="J198" t="s">
        <v>146</v>
      </c>
      <c r="K198">
        <f>------79</f>
        <v>79</v>
      </c>
    </row>
    <row r="199" spans="2:11">
      <c r="B199">
        <v>586</v>
      </c>
      <c r="C199">
        <v>196</v>
      </c>
      <c r="D199">
        <v>1</v>
      </c>
      <c r="E199">
        <v>1</v>
      </c>
      <c r="F199">
        <v>16</v>
      </c>
      <c r="G199">
        <v>80</v>
      </c>
      <c r="H199">
        <f>------249</f>
        <v>249</v>
      </c>
      <c r="I199">
        <v>441</v>
      </c>
      <c r="J199" t="s">
        <v>50</v>
      </c>
      <c r="K199">
        <f>------80</f>
        <v>80</v>
      </c>
    </row>
    <row r="200" spans="2:11">
      <c r="B200">
        <v>589</v>
      </c>
      <c r="C200">
        <v>197</v>
      </c>
      <c r="D200">
        <v>1</v>
      </c>
      <c r="E200">
        <v>1</v>
      </c>
      <c r="F200">
        <v>16</v>
      </c>
      <c r="G200">
        <v>81</v>
      </c>
      <c r="H200">
        <f>------265</f>
        <v>265</v>
      </c>
      <c r="I200">
        <v>441</v>
      </c>
      <c r="J200" t="s">
        <v>102</v>
      </c>
      <c r="K200">
        <f>------81</f>
        <v>81</v>
      </c>
    </row>
    <row r="201" spans="2:11">
      <c r="B201">
        <v>592</v>
      </c>
      <c r="C201">
        <v>198</v>
      </c>
      <c r="D201">
        <v>1</v>
      </c>
      <c r="E201">
        <v>0</v>
      </c>
      <c r="F201">
        <v>72</v>
      </c>
      <c r="G201">
        <v>82</v>
      </c>
      <c r="H201">
        <f>------193</f>
        <v>193</v>
      </c>
      <c r="I201">
        <v>441</v>
      </c>
      <c r="J201" t="s">
        <v>148</v>
      </c>
      <c r="K201">
        <f>------82</f>
        <v>82</v>
      </c>
    </row>
    <row r="202" spans="2:11">
      <c r="B202">
        <v>595</v>
      </c>
      <c r="C202">
        <v>199</v>
      </c>
      <c r="D202">
        <v>1</v>
      </c>
      <c r="E202">
        <v>0</v>
      </c>
      <c r="F202">
        <v>36</v>
      </c>
      <c r="G202">
        <v>83</v>
      </c>
      <c r="H202">
        <f>------157</f>
        <v>157</v>
      </c>
      <c r="I202">
        <v>441</v>
      </c>
      <c r="J202" t="s">
        <v>51</v>
      </c>
      <c r="K202">
        <f>------83</f>
        <v>83</v>
      </c>
    </row>
    <row r="203" spans="2:11">
      <c r="B203">
        <v>598</v>
      </c>
      <c r="C203">
        <v>200</v>
      </c>
      <c r="D203">
        <v>1</v>
      </c>
      <c r="E203">
        <v>1</v>
      </c>
      <c r="F203">
        <v>32</v>
      </c>
      <c r="G203">
        <v>84</v>
      </c>
      <c r="H203">
        <f>------189</f>
        <v>189</v>
      </c>
      <c r="I203">
        <v>441</v>
      </c>
      <c r="J203" t="s">
        <v>52</v>
      </c>
      <c r="K203">
        <f>------84</f>
        <v>84</v>
      </c>
    </row>
    <row r="204" spans="2:11">
      <c r="B204">
        <v>601</v>
      </c>
      <c r="C204">
        <v>201</v>
      </c>
      <c r="D204">
        <v>1</v>
      </c>
      <c r="E204">
        <v>1</v>
      </c>
      <c r="F204">
        <v>32</v>
      </c>
      <c r="G204">
        <v>85</v>
      </c>
      <c r="H204">
        <f>------221</f>
        <v>221</v>
      </c>
      <c r="I204">
        <v>441</v>
      </c>
      <c r="J204" t="s">
        <v>56</v>
      </c>
      <c r="K204">
        <f>------85</f>
        <v>85</v>
      </c>
    </row>
    <row r="205" spans="2:11">
      <c r="B205">
        <v>604</v>
      </c>
      <c r="C205">
        <v>202</v>
      </c>
      <c r="D205">
        <v>1</v>
      </c>
      <c r="E205">
        <v>1</v>
      </c>
      <c r="F205">
        <v>40</v>
      </c>
      <c r="G205">
        <v>86</v>
      </c>
      <c r="H205">
        <f>------261</f>
        <v>261</v>
      </c>
      <c r="I205">
        <v>441</v>
      </c>
      <c r="J205" t="s">
        <v>107</v>
      </c>
      <c r="K205">
        <f>------86</f>
        <v>86</v>
      </c>
    </row>
    <row r="206" spans="2:11">
      <c r="B206">
        <v>607</v>
      </c>
      <c r="C206">
        <v>203</v>
      </c>
      <c r="D206">
        <v>1</v>
      </c>
      <c r="E206">
        <v>1</v>
      </c>
      <c r="F206">
        <v>40</v>
      </c>
      <c r="G206">
        <v>87</v>
      </c>
      <c r="H206">
        <f>------301</f>
        <v>301</v>
      </c>
      <c r="I206">
        <v>441</v>
      </c>
      <c r="J206" t="s">
        <v>100</v>
      </c>
      <c r="K206">
        <f>------87</f>
        <v>87</v>
      </c>
    </row>
    <row r="207" spans="2:11">
      <c r="B207">
        <v>610</v>
      </c>
      <c r="C207">
        <v>204</v>
      </c>
      <c r="D207">
        <v>1</v>
      </c>
      <c r="E207">
        <v>1</v>
      </c>
      <c r="F207">
        <v>40</v>
      </c>
      <c r="G207">
        <v>88</v>
      </c>
      <c r="H207">
        <f>------341</f>
        <v>341</v>
      </c>
      <c r="I207">
        <v>441</v>
      </c>
      <c r="J207" t="s">
        <v>64</v>
      </c>
      <c r="K207">
        <f>------88</f>
        <v>88</v>
      </c>
    </row>
    <row r="208" spans="2:11">
      <c r="B208">
        <v>613</v>
      </c>
      <c r="C208">
        <v>205</v>
      </c>
      <c r="D208">
        <v>1</v>
      </c>
      <c r="E208">
        <v>1</v>
      </c>
      <c r="F208">
        <v>28</v>
      </c>
      <c r="G208">
        <v>89</v>
      </c>
      <c r="H208">
        <f>------369</f>
        <v>369</v>
      </c>
      <c r="I208">
        <v>441</v>
      </c>
      <c r="J208" t="s">
        <v>66</v>
      </c>
      <c r="K208">
        <f>------89</f>
        <v>89</v>
      </c>
    </row>
    <row r="209" spans="2:11">
      <c r="B209">
        <v>616</v>
      </c>
      <c r="C209">
        <v>206</v>
      </c>
      <c r="D209">
        <v>1</v>
      </c>
      <c r="E209">
        <v>1</v>
      </c>
      <c r="F209">
        <v>20</v>
      </c>
      <c r="G209">
        <v>90</v>
      </c>
      <c r="H209">
        <f>------389</f>
        <v>389</v>
      </c>
      <c r="I209">
        <v>441</v>
      </c>
      <c r="J209" t="s">
        <v>72</v>
      </c>
      <c r="K209">
        <f>------90</f>
        <v>90</v>
      </c>
    </row>
    <row r="210" spans="2:11">
      <c r="B210">
        <v>619</v>
      </c>
      <c r="C210">
        <v>207</v>
      </c>
      <c r="D210">
        <v>1</v>
      </c>
      <c r="E210">
        <v>1</v>
      </c>
      <c r="F210">
        <v>12</v>
      </c>
      <c r="G210">
        <v>91</v>
      </c>
      <c r="H210">
        <f>------401</f>
        <v>401</v>
      </c>
      <c r="I210">
        <v>441</v>
      </c>
      <c r="J210" t="s">
        <v>77</v>
      </c>
      <c r="K210">
        <f>------91</f>
        <v>91</v>
      </c>
    </row>
    <row r="211" spans="2:11">
      <c r="B211">
        <v>622</v>
      </c>
      <c r="C211">
        <v>208</v>
      </c>
      <c r="D211">
        <v>1</v>
      </c>
      <c r="E211">
        <v>1</v>
      </c>
      <c r="F211">
        <v>4</v>
      </c>
      <c r="G211">
        <v>92</v>
      </c>
      <c r="H211">
        <f t="shared" ref="H211:H218" si="22">------405</f>
        <v>405</v>
      </c>
      <c r="I211">
        <v>441</v>
      </c>
      <c r="J211" t="s">
        <v>73</v>
      </c>
      <c r="K211">
        <f t="shared" ref="K211:K218" si="23">------92</f>
        <v>92</v>
      </c>
    </row>
    <row r="212" spans="2:11">
      <c r="B212">
        <v>625</v>
      </c>
      <c r="C212">
        <v>209</v>
      </c>
      <c r="D212">
        <v>1</v>
      </c>
      <c r="E212">
        <v>1</v>
      </c>
      <c r="F212">
        <v>0</v>
      </c>
      <c r="G212">
        <v>92</v>
      </c>
      <c r="H212">
        <f t="shared" si="22"/>
        <v>405</v>
      </c>
      <c r="I212">
        <v>441</v>
      </c>
      <c r="J212" t="s">
        <v>73</v>
      </c>
      <c r="K212">
        <f t="shared" si="23"/>
        <v>92</v>
      </c>
    </row>
    <row r="213" spans="2:11">
      <c r="B213">
        <v>628</v>
      </c>
      <c r="C213">
        <v>210</v>
      </c>
      <c r="D213">
        <v>1</v>
      </c>
      <c r="E213">
        <v>1</v>
      </c>
      <c r="F213">
        <v>0</v>
      </c>
      <c r="G213">
        <v>92</v>
      </c>
      <c r="H213">
        <f t="shared" si="22"/>
        <v>405</v>
      </c>
      <c r="I213">
        <v>441</v>
      </c>
      <c r="J213" t="s">
        <v>73</v>
      </c>
      <c r="K213">
        <f t="shared" si="23"/>
        <v>92</v>
      </c>
    </row>
    <row r="214" spans="2:11">
      <c r="B214">
        <v>631</v>
      </c>
      <c r="C214">
        <v>211</v>
      </c>
      <c r="D214">
        <v>1</v>
      </c>
      <c r="E214">
        <v>1</v>
      </c>
      <c r="F214">
        <v>0</v>
      </c>
      <c r="G214">
        <v>92</v>
      </c>
      <c r="H214">
        <f t="shared" si="22"/>
        <v>405</v>
      </c>
      <c r="I214">
        <v>441</v>
      </c>
      <c r="J214" t="s">
        <v>73</v>
      </c>
      <c r="K214">
        <f t="shared" si="23"/>
        <v>92</v>
      </c>
    </row>
    <row r="215" spans="2:11">
      <c r="B215">
        <v>634</v>
      </c>
      <c r="C215">
        <v>212</v>
      </c>
      <c r="D215">
        <v>1</v>
      </c>
      <c r="E215">
        <v>1</v>
      </c>
      <c r="F215">
        <v>0</v>
      </c>
      <c r="G215">
        <v>92</v>
      </c>
      <c r="H215">
        <f t="shared" si="22"/>
        <v>405</v>
      </c>
      <c r="I215">
        <v>441</v>
      </c>
      <c r="J215" t="s">
        <v>73</v>
      </c>
      <c r="K215">
        <f t="shared" si="23"/>
        <v>92</v>
      </c>
    </row>
    <row r="216" spans="2:11">
      <c r="B216">
        <v>637</v>
      </c>
      <c r="C216">
        <v>213</v>
      </c>
      <c r="D216">
        <v>1</v>
      </c>
      <c r="E216">
        <v>1</v>
      </c>
      <c r="F216">
        <v>0</v>
      </c>
      <c r="G216">
        <v>92</v>
      </c>
      <c r="H216">
        <f t="shared" si="22"/>
        <v>405</v>
      </c>
      <c r="I216">
        <v>441</v>
      </c>
      <c r="J216" t="s">
        <v>73</v>
      </c>
      <c r="K216">
        <f t="shared" si="23"/>
        <v>92</v>
      </c>
    </row>
    <row r="217" spans="2:11">
      <c r="B217">
        <v>640</v>
      </c>
      <c r="C217">
        <v>214</v>
      </c>
      <c r="D217">
        <v>1</v>
      </c>
      <c r="E217">
        <v>1</v>
      </c>
      <c r="F217">
        <v>0</v>
      </c>
      <c r="G217">
        <v>92</v>
      </c>
      <c r="H217">
        <f t="shared" si="22"/>
        <v>405</v>
      </c>
      <c r="I217">
        <v>441</v>
      </c>
      <c r="J217" t="s">
        <v>73</v>
      </c>
      <c r="K217">
        <f t="shared" si="23"/>
        <v>92</v>
      </c>
    </row>
    <row r="218" spans="2:11">
      <c r="B218">
        <v>643</v>
      </c>
      <c r="C218">
        <v>215</v>
      </c>
      <c r="D218">
        <v>1</v>
      </c>
      <c r="E218">
        <v>1</v>
      </c>
      <c r="F218">
        <v>0</v>
      </c>
      <c r="G218">
        <v>92</v>
      </c>
      <c r="H218">
        <f t="shared" si="22"/>
        <v>405</v>
      </c>
      <c r="I218">
        <v>441</v>
      </c>
      <c r="J218" t="s">
        <v>73</v>
      </c>
      <c r="K218">
        <f t="shared" si="23"/>
        <v>92</v>
      </c>
    </row>
    <row r="219" spans="2:11">
      <c r="B219">
        <v>646</v>
      </c>
      <c r="C219">
        <v>216</v>
      </c>
      <c r="D219">
        <v>1</v>
      </c>
      <c r="E219">
        <v>0</v>
      </c>
      <c r="F219">
        <v>32</v>
      </c>
      <c r="G219">
        <v>93</v>
      </c>
      <c r="H219">
        <f>------373</f>
        <v>373</v>
      </c>
      <c r="I219">
        <v>441</v>
      </c>
      <c r="J219" t="s">
        <v>74</v>
      </c>
      <c r="K219">
        <f>------93</f>
        <v>93</v>
      </c>
    </row>
    <row r="220" spans="2:11">
      <c r="B220">
        <v>649</v>
      </c>
      <c r="C220">
        <v>217</v>
      </c>
      <c r="D220">
        <v>1</v>
      </c>
      <c r="E220">
        <v>0</v>
      </c>
      <c r="F220">
        <v>20</v>
      </c>
      <c r="G220">
        <v>94</v>
      </c>
      <c r="H220">
        <f>------353</f>
        <v>353</v>
      </c>
      <c r="I220">
        <v>441</v>
      </c>
      <c r="J220" t="s">
        <v>98</v>
      </c>
      <c r="K220">
        <f>------94</f>
        <v>94</v>
      </c>
    </row>
    <row r="221" spans="2:11">
      <c r="B221">
        <v>652</v>
      </c>
      <c r="C221">
        <v>218</v>
      </c>
      <c r="D221">
        <v>1</v>
      </c>
      <c r="E221">
        <v>1</v>
      </c>
      <c r="F221">
        <v>32</v>
      </c>
      <c r="G221">
        <v>95</v>
      </c>
      <c r="H221">
        <f>------385</f>
        <v>385</v>
      </c>
      <c r="I221">
        <v>441</v>
      </c>
      <c r="J221" t="s">
        <v>69</v>
      </c>
      <c r="K221">
        <f>------95</f>
        <v>95</v>
      </c>
    </row>
    <row r="222" spans="2:11">
      <c r="B222">
        <v>655</v>
      </c>
      <c r="C222">
        <v>219</v>
      </c>
      <c r="D222">
        <v>1</v>
      </c>
      <c r="E222">
        <v>1</v>
      </c>
      <c r="F222">
        <v>16</v>
      </c>
      <c r="G222">
        <v>96</v>
      </c>
      <c r="H222">
        <f t="shared" ref="H222:H227" si="24">------401</f>
        <v>401</v>
      </c>
      <c r="I222">
        <v>441</v>
      </c>
      <c r="J222" t="s">
        <v>77</v>
      </c>
      <c r="K222">
        <f t="shared" ref="K222:K227" si="25">------96</f>
        <v>96</v>
      </c>
    </row>
    <row r="223" spans="2:11">
      <c r="B223">
        <v>658</v>
      </c>
      <c r="C223">
        <v>220</v>
      </c>
      <c r="D223">
        <v>1</v>
      </c>
      <c r="E223">
        <v>1</v>
      </c>
      <c r="F223">
        <v>0</v>
      </c>
      <c r="G223">
        <v>96</v>
      </c>
      <c r="H223">
        <f t="shared" si="24"/>
        <v>401</v>
      </c>
      <c r="I223">
        <v>441</v>
      </c>
      <c r="J223" t="s">
        <v>77</v>
      </c>
      <c r="K223">
        <f t="shared" si="25"/>
        <v>96</v>
      </c>
    </row>
    <row r="224" spans="2:11">
      <c r="B224">
        <v>661</v>
      </c>
      <c r="C224">
        <v>221</v>
      </c>
      <c r="D224">
        <v>1</v>
      </c>
      <c r="E224">
        <v>1</v>
      </c>
      <c r="F224">
        <v>0</v>
      </c>
      <c r="G224">
        <v>96</v>
      </c>
      <c r="H224">
        <f t="shared" si="24"/>
        <v>401</v>
      </c>
      <c r="I224">
        <v>441</v>
      </c>
      <c r="J224" t="s">
        <v>77</v>
      </c>
      <c r="K224">
        <f t="shared" si="25"/>
        <v>96</v>
      </c>
    </row>
    <row r="225" spans="2:11">
      <c r="B225">
        <v>664</v>
      </c>
      <c r="C225">
        <v>222</v>
      </c>
      <c r="D225">
        <v>1</v>
      </c>
      <c r="E225">
        <v>1</v>
      </c>
      <c r="F225">
        <v>0</v>
      </c>
      <c r="G225">
        <v>96</v>
      </c>
      <c r="H225">
        <f t="shared" si="24"/>
        <v>401</v>
      </c>
      <c r="I225">
        <v>441</v>
      </c>
      <c r="J225" t="s">
        <v>77</v>
      </c>
      <c r="K225">
        <f t="shared" si="25"/>
        <v>96</v>
      </c>
    </row>
    <row r="226" spans="2:11">
      <c r="B226">
        <v>667</v>
      </c>
      <c r="C226">
        <v>223</v>
      </c>
      <c r="D226">
        <v>1</v>
      </c>
      <c r="E226">
        <v>1</v>
      </c>
      <c r="F226">
        <v>0</v>
      </c>
      <c r="G226">
        <v>96</v>
      </c>
      <c r="H226">
        <f t="shared" si="24"/>
        <v>401</v>
      </c>
      <c r="I226">
        <v>441</v>
      </c>
      <c r="J226" t="s">
        <v>77</v>
      </c>
      <c r="K226">
        <f t="shared" si="25"/>
        <v>96</v>
      </c>
    </row>
    <row r="227" spans="2:11">
      <c r="B227">
        <v>670</v>
      </c>
      <c r="C227">
        <v>224</v>
      </c>
      <c r="D227">
        <v>1</v>
      </c>
      <c r="E227">
        <v>1</v>
      </c>
      <c r="F227">
        <v>0</v>
      </c>
      <c r="G227">
        <v>96</v>
      </c>
      <c r="H227">
        <f t="shared" si="24"/>
        <v>401</v>
      </c>
      <c r="I227">
        <v>441</v>
      </c>
      <c r="J227" t="s">
        <v>77</v>
      </c>
      <c r="K227">
        <f t="shared" si="25"/>
        <v>96</v>
      </c>
    </row>
    <row r="228" spans="2:11">
      <c r="B228">
        <v>673</v>
      </c>
      <c r="C228">
        <v>225</v>
      </c>
      <c r="D228">
        <v>1</v>
      </c>
      <c r="E228">
        <v>0</v>
      </c>
      <c r="F228">
        <v>16</v>
      </c>
      <c r="G228">
        <v>97</v>
      </c>
      <c r="H228">
        <f>------385</f>
        <v>385</v>
      </c>
      <c r="I228">
        <v>441</v>
      </c>
      <c r="J228" t="s">
        <v>69</v>
      </c>
      <c r="K228">
        <f>------97</f>
        <v>97</v>
      </c>
    </row>
    <row r="229" spans="2:11">
      <c r="B229">
        <v>676</v>
      </c>
      <c r="C229">
        <v>226</v>
      </c>
      <c r="D229">
        <v>1</v>
      </c>
      <c r="E229">
        <v>0</v>
      </c>
      <c r="F229">
        <v>20</v>
      </c>
      <c r="G229">
        <v>98</v>
      </c>
      <c r="H229">
        <f t="shared" ref="H229:H245" si="26">------365</f>
        <v>365</v>
      </c>
      <c r="I229">
        <v>441</v>
      </c>
      <c r="J229" t="s">
        <v>71</v>
      </c>
      <c r="K229">
        <f t="shared" ref="K229:K245" si="27">------98</f>
        <v>98</v>
      </c>
    </row>
    <row r="230" spans="2:11">
      <c r="B230">
        <v>679</v>
      </c>
      <c r="C230">
        <v>227</v>
      </c>
      <c r="D230">
        <v>1</v>
      </c>
      <c r="E230">
        <v>1</v>
      </c>
      <c r="F230">
        <v>0</v>
      </c>
      <c r="G230">
        <v>98</v>
      </c>
      <c r="H230">
        <f t="shared" si="26"/>
        <v>365</v>
      </c>
      <c r="I230">
        <v>441</v>
      </c>
      <c r="J230" t="s">
        <v>71</v>
      </c>
      <c r="K230">
        <f t="shared" si="27"/>
        <v>98</v>
      </c>
    </row>
    <row r="231" spans="2:11">
      <c r="B231">
        <v>682</v>
      </c>
      <c r="C231">
        <v>228</v>
      </c>
      <c r="D231">
        <v>1</v>
      </c>
      <c r="E231">
        <v>1</v>
      </c>
      <c r="F231">
        <v>0</v>
      </c>
      <c r="G231">
        <v>98</v>
      </c>
      <c r="H231">
        <f t="shared" si="26"/>
        <v>365</v>
      </c>
      <c r="I231">
        <v>441</v>
      </c>
      <c r="J231" t="s">
        <v>71</v>
      </c>
      <c r="K231">
        <f t="shared" si="27"/>
        <v>98</v>
      </c>
    </row>
    <row r="232" spans="2:11">
      <c r="B232">
        <v>685</v>
      </c>
      <c r="C232">
        <v>229</v>
      </c>
      <c r="D232">
        <v>1</v>
      </c>
      <c r="E232">
        <v>1</v>
      </c>
      <c r="F232">
        <v>0</v>
      </c>
      <c r="G232">
        <v>98</v>
      </c>
      <c r="H232">
        <f t="shared" si="26"/>
        <v>365</v>
      </c>
      <c r="I232">
        <v>441</v>
      </c>
      <c r="J232" t="s">
        <v>71</v>
      </c>
      <c r="K232">
        <f t="shared" si="27"/>
        <v>98</v>
      </c>
    </row>
    <row r="233" spans="2:11">
      <c r="B233">
        <v>688</v>
      </c>
      <c r="C233">
        <v>230</v>
      </c>
      <c r="D233">
        <v>1</v>
      </c>
      <c r="E233">
        <v>1</v>
      </c>
      <c r="F233">
        <v>0</v>
      </c>
      <c r="G233">
        <v>98</v>
      </c>
      <c r="H233">
        <f t="shared" si="26"/>
        <v>365</v>
      </c>
      <c r="I233">
        <v>441</v>
      </c>
      <c r="J233" t="s">
        <v>71</v>
      </c>
      <c r="K233">
        <f t="shared" si="27"/>
        <v>98</v>
      </c>
    </row>
    <row r="234" spans="2:11">
      <c r="B234">
        <v>691</v>
      </c>
      <c r="C234">
        <v>231</v>
      </c>
      <c r="D234">
        <v>1</v>
      </c>
      <c r="E234">
        <v>1</v>
      </c>
      <c r="F234">
        <v>0</v>
      </c>
      <c r="G234">
        <v>98</v>
      </c>
      <c r="H234">
        <f t="shared" si="26"/>
        <v>365</v>
      </c>
      <c r="I234">
        <v>441</v>
      </c>
      <c r="J234" t="s">
        <v>71</v>
      </c>
      <c r="K234">
        <f t="shared" si="27"/>
        <v>98</v>
      </c>
    </row>
    <row r="235" spans="2:11">
      <c r="B235">
        <v>694</v>
      </c>
      <c r="C235">
        <v>232</v>
      </c>
      <c r="D235">
        <v>1</v>
      </c>
      <c r="E235">
        <v>1</v>
      </c>
      <c r="F235">
        <v>0</v>
      </c>
      <c r="G235">
        <v>98</v>
      </c>
      <c r="H235">
        <f t="shared" si="26"/>
        <v>365</v>
      </c>
      <c r="I235">
        <v>441</v>
      </c>
      <c r="J235" t="s">
        <v>71</v>
      </c>
      <c r="K235">
        <f t="shared" si="27"/>
        <v>98</v>
      </c>
    </row>
    <row r="236" spans="2:11">
      <c r="B236">
        <v>697</v>
      </c>
      <c r="C236">
        <v>233</v>
      </c>
      <c r="D236">
        <v>1</v>
      </c>
      <c r="E236">
        <v>1</v>
      </c>
      <c r="F236">
        <v>0</v>
      </c>
      <c r="G236">
        <v>98</v>
      </c>
      <c r="H236">
        <f t="shared" si="26"/>
        <v>365</v>
      </c>
      <c r="I236">
        <v>441</v>
      </c>
      <c r="J236" t="s">
        <v>71</v>
      </c>
      <c r="K236">
        <f t="shared" si="27"/>
        <v>98</v>
      </c>
    </row>
    <row r="237" spans="2:11">
      <c r="B237">
        <v>700</v>
      </c>
      <c r="C237">
        <v>234</v>
      </c>
      <c r="D237">
        <v>1</v>
      </c>
      <c r="E237">
        <v>1</v>
      </c>
      <c r="F237">
        <v>0</v>
      </c>
      <c r="G237">
        <v>98</v>
      </c>
      <c r="H237">
        <f t="shared" si="26"/>
        <v>365</v>
      </c>
      <c r="I237">
        <v>441</v>
      </c>
      <c r="J237" t="s">
        <v>71</v>
      </c>
      <c r="K237">
        <f t="shared" si="27"/>
        <v>98</v>
      </c>
    </row>
    <row r="238" spans="2:11">
      <c r="B238">
        <v>703</v>
      </c>
      <c r="C238">
        <v>235</v>
      </c>
      <c r="D238">
        <v>1</v>
      </c>
      <c r="E238">
        <v>1</v>
      </c>
      <c r="F238">
        <v>0</v>
      </c>
      <c r="G238">
        <v>98</v>
      </c>
      <c r="H238">
        <f t="shared" si="26"/>
        <v>365</v>
      </c>
      <c r="I238">
        <v>441</v>
      </c>
      <c r="J238" t="s">
        <v>71</v>
      </c>
      <c r="K238">
        <f t="shared" si="27"/>
        <v>98</v>
      </c>
    </row>
    <row r="239" spans="2:11">
      <c r="B239">
        <v>706</v>
      </c>
      <c r="C239">
        <v>236</v>
      </c>
      <c r="D239">
        <v>1</v>
      </c>
      <c r="E239">
        <v>1</v>
      </c>
      <c r="F239">
        <v>0</v>
      </c>
      <c r="G239">
        <v>98</v>
      </c>
      <c r="H239">
        <f t="shared" si="26"/>
        <v>365</v>
      </c>
      <c r="I239">
        <v>441</v>
      </c>
      <c r="J239" t="s">
        <v>71</v>
      </c>
      <c r="K239">
        <f t="shared" si="27"/>
        <v>98</v>
      </c>
    </row>
    <row r="240" spans="2:11">
      <c r="B240">
        <v>709</v>
      </c>
      <c r="C240">
        <v>237</v>
      </c>
      <c r="D240">
        <v>1</v>
      </c>
      <c r="E240">
        <v>1</v>
      </c>
      <c r="F240">
        <v>0</v>
      </c>
      <c r="G240">
        <v>98</v>
      </c>
      <c r="H240">
        <f t="shared" si="26"/>
        <v>365</v>
      </c>
      <c r="I240">
        <v>441</v>
      </c>
      <c r="J240" t="s">
        <v>71</v>
      </c>
      <c r="K240">
        <f t="shared" si="27"/>
        <v>98</v>
      </c>
    </row>
    <row r="241" spans="2:11">
      <c r="B241">
        <v>712</v>
      </c>
      <c r="C241">
        <v>238</v>
      </c>
      <c r="D241">
        <v>1</v>
      </c>
      <c r="E241">
        <v>1</v>
      </c>
      <c r="F241">
        <v>0</v>
      </c>
      <c r="G241">
        <v>98</v>
      </c>
      <c r="H241">
        <f t="shared" si="26"/>
        <v>365</v>
      </c>
      <c r="I241">
        <v>441</v>
      </c>
      <c r="J241" t="s">
        <v>71</v>
      </c>
      <c r="K241">
        <f t="shared" si="27"/>
        <v>98</v>
      </c>
    </row>
    <row r="242" spans="2:11">
      <c r="B242">
        <v>715</v>
      </c>
      <c r="C242">
        <v>239</v>
      </c>
      <c r="D242">
        <v>1</v>
      </c>
      <c r="E242">
        <v>1</v>
      </c>
      <c r="F242">
        <v>0</v>
      </c>
      <c r="G242">
        <v>98</v>
      </c>
      <c r="H242">
        <f t="shared" si="26"/>
        <v>365</v>
      </c>
      <c r="I242">
        <v>441</v>
      </c>
      <c r="J242" t="s">
        <v>71</v>
      </c>
      <c r="K242">
        <f t="shared" si="27"/>
        <v>98</v>
      </c>
    </row>
    <row r="243" spans="2:11">
      <c r="B243">
        <v>718</v>
      </c>
      <c r="C243">
        <v>240</v>
      </c>
      <c r="D243">
        <v>1</v>
      </c>
      <c r="E243">
        <v>1</v>
      </c>
      <c r="F243">
        <v>0</v>
      </c>
      <c r="G243">
        <v>98</v>
      </c>
      <c r="H243">
        <f t="shared" si="26"/>
        <v>365</v>
      </c>
      <c r="I243">
        <v>441</v>
      </c>
      <c r="J243" t="s">
        <v>71</v>
      </c>
      <c r="K243">
        <f t="shared" si="27"/>
        <v>98</v>
      </c>
    </row>
    <row r="244" spans="2:11">
      <c r="B244">
        <v>721</v>
      </c>
      <c r="C244">
        <v>241</v>
      </c>
      <c r="D244">
        <v>1</v>
      </c>
      <c r="E244">
        <v>1</v>
      </c>
      <c r="F244">
        <v>0</v>
      </c>
      <c r="G244">
        <v>98</v>
      </c>
      <c r="H244">
        <f t="shared" si="26"/>
        <v>365</v>
      </c>
      <c r="I244">
        <v>441</v>
      </c>
      <c r="J244" t="s">
        <v>71</v>
      </c>
      <c r="K244">
        <f t="shared" si="27"/>
        <v>98</v>
      </c>
    </row>
    <row r="245" spans="2:11">
      <c r="B245">
        <v>724</v>
      </c>
      <c r="C245">
        <v>242</v>
      </c>
      <c r="D245">
        <v>1</v>
      </c>
      <c r="E245">
        <v>1</v>
      </c>
      <c r="F245">
        <v>0</v>
      </c>
      <c r="G245">
        <v>98</v>
      </c>
      <c r="H245">
        <f t="shared" si="26"/>
        <v>365</v>
      </c>
      <c r="I245">
        <v>441</v>
      </c>
      <c r="J245" t="s">
        <v>71</v>
      </c>
      <c r="K245">
        <f t="shared" si="27"/>
        <v>98</v>
      </c>
    </row>
    <row r="246" spans="2:11">
      <c r="B246">
        <v>727</v>
      </c>
      <c r="C246">
        <v>243</v>
      </c>
      <c r="D246">
        <v>1</v>
      </c>
      <c r="E246">
        <v>0</v>
      </c>
      <c r="F246">
        <v>24</v>
      </c>
      <c r="G246">
        <v>99</v>
      </c>
      <c r="H246">
        <f>------341</f>
        <v>341</v>
      </c>
      <c r="I246">
        <v>441</v>
      </c>
      <c r="J246" t="s">
        <v>64</v>
      </c>
      <c r="K246">
        <f>------99</f>
        <v>99</v>
      </c>
    </row>
    <row r="247" spans="2:11">
      <c r="B247">
        <v>730</v>
      </c>
      <c r="C247">
        <v>244</v>
      </c>
      <c r="D247">
        <v>1</v>
      </c>
      <c r="E247">
        <v>0</v>
      </c>
      <c r="F247">
        <v>28</v>
      </c>
      <c r="G247">
        <v>100</v>
      </c>
      <c r="H247">
        <f t="shared" ref="H247:H254" si="28">------313</f>
        <v>313</v>
      </c>
      <c r="I247">
        <v>441</v>
      </c>
      <c r="J247" t="s">
        <v>63</v>
      </c>
      <c r="K247">
        <f t="shared" ref="K247:K254" si="29">------100</f>
        <v>100</v>
      </c>
    </row>
    <row r="248" spans="2:11">
      <c r="B248">
        <v>733</v>
      </c>
      <c r="C248">
        <v>245</v>
      </c>
      <c r="D248">
        <v>1</v>
      </c>
      <c r="E248">
        <v>1</v>
      </c>
      <c r="F248">
        <v>0</v>
      </c>
      <c r="G248">
        <v>100</v>
      </c>
      <c r="H248">
        <f t="shared" si="28"/>
        <v>313</v>
      </c>
      <c r="I248">
        <v>441</v>
      </c>
      <c r="J248" t="s">
        <v>63</v>
      </c>
      <c r="K248">
        <f t="shared" si="29"/>
        <v>100</v>
      </c>
    </row>
    <row r="249" spans="2:11">
      <c r="B249">
        <v>736</v>
      </c>
      <c r="C249">
        <v>246</v>
      </c>
      <c r="D249">
        <v>1</v>
      </c>
      <c r="E249">
        <v>1</v>
      </c>
      <c r="F249">
        <v>0</v>
      </c>
      <c r="G249">
        <v>100</v>
      </c>
      <c r="H249">
        <f t="shared" si="28"/>
        <v>313</v>
      </c>
      <c r="I249">
        <v>441</v>
      </c>
      <c r="J249" t="s">
        <v>63</v>
      </c>
      <c r="K249">
        <f t="shared" si="29"/>
        <v>100</v>
      </c>
    </row>
    <row r="250" spans="2:11">
      <c r="B250">
        <v>739</v>
      </c>
      <c r="C250">
        <v>247</v>
      </c>
      <c r="D250">
        <v>1</v>
      </c>
      <c r="E250">
        <v>1</v>
      </c>
      <c r="F250">
        <v>0</v>
      </c>
      <c r="G250">
        <v>100</v>
      </c>
      <c r="H250">
        <f t="shared" si="28"/>
        <v>313</v>
      </c>
      <c r="I250">
        <v>441</v>
      </c>
      <c r="J250" t="s">
        <v>63</v>
      </c>
      <c r="K250">
        <f t="shared" si="29"/>
        <v>100</v>
      </c>
    </row>
    <row r="251" spans="2:11">
      <c r="B251">
        <v>742</v>
      </c>
      <c r="C251">
        <v>248</v>
      </c>
      <c r="D251">
        <v>1</v>
      </c>
      <c r="E251">
        <v>1</v>
      </c>
      <c r="F251">
        <v>0</v>
      </c>
      <c r="G251">
        <v>100</v>
      </c>
      <c r="H251">
        <f t="shared" si="28"/>
        <v>313</v>
      </c>
      <c r="I251">
        <v>441</v>
      </c>
      <c r="J251" t="s">
        <v>63</v>
      </c>
      <c r="K251">
        <f t="shared" si="29"/>
        <v>100</v>
      </c>
    </row>
    <row r="252" spans="2:11">
      <c r="B252">
        <v>745</v>
      </c>
      <c r="C252">
        <v>249</v>
      </c>
      <c r="D252">
        <v>1</v>
      </c>
      <c r="E252">
        <v>1</v>
      </c>
      <c r="F252">
        <v>0</v>
      </c>
      <c r="G252">
        <v>100</v>
      </c>
      <c r="H252">
        <f t="shared" si="28"/>
        <v>313</v>
      </c>
      <c r="I252">
        <v>441</v>
      </c>
      <c r="J252" t="s">
        <v>63</v>
      </c>
      <c r="K252">
        <f t="shared" si="29"/>
        <v>100</v>
      </c>
    </row>
    <row r="253" spans="2:11">
      <c r="B253">
        <v>748</v>
      </c>
      <c r="C253">
        <v>250</v>
      </c>
      <c r="D253">
        <v>1</v>
      </c>
      <c r="E253">
        <v>1</v>
      </c>
      <c r="F253">
        <v>0</v>
      </c>
      <c r="G253">
        <v>100</v>
      </c>
      <c r="H253">
        <f t="shared" si="28"/>
        <v>313</v>
      </c>
      <c r="I253">
        <v>441</v>
      </c>
      <c r="J253" t="s">
        <v>63</v>
      </c>
      <c r="K253">
        <f t="shared" si="29"/>
        <v>100</v>
      </c>
    </row>
    <row r="254" spans="2:11">
      <c r="B254">
        <v>751</v>
      </c>
      <c r="C254">
        <v>251</v>
      </c>
      <c r="D254">
        <v>1</v>
      </c>
      <c r="E254">
        <v>1</v>
      </c>
      <c r="F254">
        <v>0</v>
      </c>
      <c r="G254">
        <v>100</v>
      </c>
      <c r="H254">
        <f t="shared" si="28"/>
        <v>313</v>
      </c>
      <c r="I254">
        <v>441</v>
      </c>
      <c r="J254" t="s">
        <v>63</v>
      </c>
      <c r="K254">
        <f t="shared" si="29"/>
        <v>100</v>
      </c>
    </row>
    <row r="255" spans="2:11">
      <c r="B255">
        <v>754</v>
      </c>
      <c r="C255">
        <v>252</v>
      </c>
      <c r="D255">
        <v>1</v>
      </c>
      <c r="E255">
        <v>0</v>
      </c>
      <c r="F255">
        <v>32</v>
      </c>
      <c r="G255">
        <v>101</v>
      </c>
      <c r="H255">
        <f>------281</f>
        <v>281</v>
      </c>
      <c r="I255">
        <v>441</v>
      </c>
      <c r="J255" t="s">
        <v>106</v>
      </c>
      <c r="K255">
        <f>------101</f>
        <v>101</v>
      </c>
    </row>
    <row r="256" spans="2:11">
      <c r="B256">
        <v>757</v>
      </c>
      <c r="C256">
        <v>253</v>
      </c>
      <c r="D256">
        <v>1</v>
      </c>
      <c r="E256">
        <v>0</v>
      </c>
      <c r="F256">
        <v>36</v>
      </c>
      <c r="G256">
        <v>102</v>
      </c>
      <c r="H256">
        <f t="shared" ref="H256:H272" si="30">------245</f>
        <v>245</v>
      </c>
      <c r="I256">
        <v>441</v>
      </c>
      <c r="J256" t="s">
        <v>50</v>
      </c>
      <c r="K256">
        <f t="shared" ref="K256:K272" si="31">------102</f>
        <v>102</v>
      </c>
    </row>
    <row r="257" spans="2:11">
      <c r="B257">
        <v>760</v>
      </c>
      <c r="C257">
        <v>254</v>
      </c>
      <c r="D257">
        <v>1</v>
      </c>
      <c r="E257">
        <v>1</v>
      </c>
      <c r="F257">
        <v>0</v>
      </c>
      <c r="G257">
        <v>102</v>
      </c>
      <c r="H257">
        <f t="shared" si="30"/>
        <v>245</v>
      </c>
      <c r="I257">
        <v>441</v>
      </c>
      <c r="J257" t="s">
        <v>50</v>
      </c>
      <c r="K257">
        <f t="shared" si="31"/>
        <v>102</v>
      </c>
    </row>
    <row r="258" spans="2:11">
      <c r="B258">
        <v>763</v>
      </c>
      <c r="C258">
        <v>255</v>
      </c>
      <c r="D258">
        <v>1</v>
      </c>
      <c r="E258">
        <v>1</v>
      </c>
      <c r="F258">
        <v>0</v>
      </c>
      <c r="G258">
        <v>102</v>
      </c>
      <c r="H258">
        <f t="shared" si="30"/>
        <v>245</v>
      </c>
      <c r="I258">
        <v>441</v>
      </c>
      <c r="J258" t="s">
        <v>50</v>
      </c>
      <c r="K258">
        <f t="shared" si="31"/>
        <v>102</v>
      </c>
    </row>
    <row r="259" spans="2:11">
      <c r="B259">
        <v>766</v>
      </c>
      <c r="C259">
        <v>256</v>
      </c>
      <c r="D259">
        <v>1</v>
      </c>
      <c r="E259">
        <v>1</v>
      </c>
      <c r="F259">
        <v>0</v>
      </c>
      <c r="G259">
        <v>102</v>
      </c>
      <c r="H259">
        <f t="shared" si="30"/>
        <v>245</v>
      </c>
      <c r="I259">
        <v>441</v>
      </c>
      <c r="J259" t="s">
        <v>50</v>
      </c>
      <c r="K259">
        <f t="shared" si="31"/>
        <v>102</v>
      </c>
    </row>
    <row r="260" spans="2:11">
      <c r="B260">
        <v>769</v>
      </c>
      <c r="C260">
        <v>257</v>
      </c>
      <c r="D260">
        <v>1</v>
      </c>
      <c r="E260">
        <v>1</v>
      </c>
      <c r="F260">
        <v>0</v>
      </c>
      <c r="G260">
        <v>102</v>
      </c>
      <c r="H260">
        <f t="shared" si="30"/>
        <v>245</v>
      </c>
      <c r="I260">
        <v>441</v>
      </c>
      <c r="J260" t="s">
        <v>50</v>
      </c>
      <c r="K260">
        <f t="shared" si="31"/>
        <v>102</v>
      </c>
    </row>
    <row r="261" spans="2:11">
      <c r="B261">
        <v>772</v>
      </c>
      <c r="C261">
        <v>258</v>
      </c>
      <c r="D261">
        <v>1</v>
      </c>
      <c r="E261">
        <v>1</v>
      </c>
      <c r="F261">
        <v>0</v>
      </c>
      <c r="G261">
        <v>102</v>
      </c>
      <c r="H261">
        <f t="shared" si="30"/>
        <v>245</v>
      </c>
      <c r="I261">
        <v>441</v>
      </c>
      <c r="J261" t="s">
        <v>50</v>
      </c>
      <c r="K261">
        <f t="shared" si="31"/>
        <v>102</v>
      </c>
    </row>
    <row r="262" spans="2:11">
      <c r="B262">
        <v>775</v>
      </c>
      <c r="C262">
        <v>259</v>
      </c>
      <c r="D262">
        <v>1</v>
      </c>
      <c r="E262">
        <v>1</v>
      </c>
      <c r="F262">
        <v>0</v>
      </c>
      <c r="G262">
        <v>102</v>
      </c>
      <c r="H262">
        <f t="shared" si="30"/>
        <v>245</v>
      </c>
      <c r="I262">
        <v>441</v>
      </c>
      <c r="J262" t="s">
        <v>50</v>
      </c>
      <c r="K262">
        <f t="shared" si="31"/>
        <v>102</v>
      </c>
    </row>
    <row r="263" spans="2:11">
      <c r="B263">
        <v>778</v>
      </c>
      <c r="C263">
        <v>260</v>
      </c>
      <c r="D263">
        <v>1</v>
      </c>
      <c r="E263">
        <v>1</v>
      </c>
      <c r="F263">
        <v>0</v>
      </c>
      <c r="G263">
        <v>102</v>
      </c>
      <c r="H263">
        <f t="shared" si="30"/>
        <v>245</v>
      </c>
      <c r="I263">
        <v>441</v>
      </c>
      <c r="J263" t="s">
        <v>50</v>
      </c>
      <c r="K263">
        <f t="shared" si="31"/>
        <v>102</v>
      </c>
    </row>
    <row r="264" spans="2:11">
      <c r="B264">
        <v>781</v>
      </c>
      <c r="C264">
        <v>261</v>
      </c>
      <c r="D264">
        <v>1</v>
      </c>
      <c r="E264">
        <v>1</v>
      </c>
      <c r="F264">
        <v>0</v>
      </c>
      <c r="G264">
        <v>102</v>
      </c>
      <c r="H264">
        <f t="shared" si="30"/>
        <v>245</v>
      </c>
      <c r="I264">
        <v>441</v>
      </c>
      <c r="J264" t="s">
        <v>50</v>
      </c>
      <c r="K264">
        <f t="shared" si="31"/>
        <v>102</v>
      </c>
    </row>
    <row r="265" spans="2:11">
      <c r="B265">
        <v>784</v>
      </c>
      <c r="C265">
        <v>262</v>
      </c>
      <c r="D265">
        <v>1</v>
      </c>
      <c r="E265">
        <v>1</v>
      </c>
      <c r="F265">
        <v>0</v>
      </c>
      <c r="G265">
        <v>102</v>
      </c>
      <c r="H265">
        <f t="shared" si="30"/>
        <v>245</v>
      </c>
      <c r="I265">
        <v>441</v>
      </c>
      <c r="J265" t="s">
        <v>50</v>
      </c>
      <c r="K265">
        <f t="shared" si="31"/>
        <v>102</v>
      </c>
    </row>
    <row r="266" spans="2:11">
      <c r="B266">
        <v>787</v>
      </c>
      <c r="C266">
        <v>263</v>
      </c>
      <c r="D266">
        <v>1</v>
      </c>
      <c r="E266">
        <v>1</v>
      </c>
      <c r="F266">
        <v>0</v>
      </c>
      <c r="G266">
        <v>102</v>
      </c>
      <c r="H266">
        <f t="shared" si="30"/>
        <v>245</v>
      </c>
      <c r="I266">
        <v>441</v>
      </c>
      <c r="J266" t="s">
        <v>50</v>
      </c>
      <c r="K266">
        <f t="shared" si="31"/>
        <v>102</v>
      </c>
    </row>
    <row r="267" spans="2:11">
      <c r="B267">
        <v>790</v>
      </c>
      <c r="C267">
        <v>264</v>
      </c>
      <c r="D267">
        <v>1</v>
      </c>
      <c r="E267">
        <v>1</v>
      </c>
      <c r="F267">
        <v>0</v>
      </c>
      <c r="G267">
        <v>102</v>
      </c>
      <c r="H267">
        <f t="shared" si="30"/>
        <v>245</v>
      </c>
      <c r="I267">
        <v>441</v>
      </c>
      <c r="J267" t="s">
        <v>50</v>
      </c>
      <c r="K267">
        <f t="shared" si="31"/>
        <v>102</v>
      </c>
    </row>
    <row r="268" spans="2:11">
      <c r="B268">
        <v>793</v>
      </c>
      <c r="C268">
        <v>265</v>
      </c>
      <c r="D268">
        <v>1</v>
      </c>
      <c r="E268">
        <v>1</v>
      </c>
      <c r="F268">
        <v>0</v>
      </c>
      <c r="G268">
        <v>102</v>
      </c>
      <c r="H268">
        <f t="shared" si="30"/>
        <v>245</v>
      </c>
      <c r="I268">
        <v>441</v>
      </c>
      <c r="J268" t="s">
        <v>50</v>
      </c>
      <c r="K268">
        <f t="shared" si="31"/>
        <v>102</v>
      </c>
    </row>
    <row r="269" spans="2:11">
      <c r="B269">
        <v>796</v>
      </c>
      <c r="C269">
        <v>266</v>
      </c>
      <c r="D269">
        <v>1</v>
      </c>
      <c r="E269">
        <v>1</v>
      </c>
      <c r="F269">
        <v>0</v>
      </c>
      <c r="G269">
        <v>102</v>
      </c>
      <c r="H269">
        <f t="shared" si="30"/>
        <v>245</v>
      </c>
      <c r="I269">
        <v>441</v>
      </c>
      <c r="J269" t="s">
        <v>50</v>
      </c>
      <c r="K269">
        <f t="shared" si="31"/>
        <v>102</v>
      </c>
    </row>
    <row r="270" spans="2:11">
      <c r="B270">
        <v>799</v>
      </c>
      <c r="C270">
        <v>267</v>
      </c>
      <c r="D270">
        <v>1</v>
      </c>
      <c r="E270">
        <v>1</v>
      </c>
      <c r="F270">
        <v>0</v>
      </c>
      <c r="G270">
        <v>102</v>
      </c>
      <c r="H270">
        <f t="shared" si="30"/>
        <v>245</v>
      </c>
      <c r="I270">
        <v>441</v>
      </c>
      <c r="J270" t="s">
        <v>50</v>
      </c>
      <c r="K270">
        <f t="shared" si="31"/>
        <v>102</v>
      </c>
    </row>
    <row r="271" spans="2:11">
      <c r="B271">
        <v>802</v>
      </c>
      <c r="C271">
        <v>268</v>
      </c>
      <c r="D271">
        <v>1</v>
      </c>
      <c r="E271">
        <v>1</v>
      </c>
      <c r="F271">
        <v>0</v>
      </c>
      <c r="G271">
        <v>102</v>
      </c>
      <c r="H271">
        <f t="shared" si="30"/>
        <v>245</v>
      </c>
      <c r="I271">
        <v>441</v>
      </c>
      <c r="J271" t="s">
        <v>50</v>
      </c>
      <c r="K271">
        <f t="shared" si="31"/>
        <v>102</v>
      </c>
    </row>
    <row r="272" spans="2:11">
      <c r="B272">
        <v>805</v>
      </c>
      <c r="C272">
        <v>269</v>
      </c>
      <c r="D272">
        <v>1</v>
      </c>
      <c r="E272">
        <v>1</v>
      </c>
      <c r="F272">
        <v>0</v>
      </c>
      <c r="G272">
        <v>102</v>
      </c>
      <c r="H272">
        <f t="shared" si="30"/>
        <v>245</v>
      </c>
      <c r="I272">
        <v>441</v>
      </c>
      <c r="J272" t="s">
        <v>50</v>
      </c>
      <c r="K272">
        <f t="shared" si="31"/>
        <v>102</v>
      </c>
    </row>
    <row r="273" spans="2:11">
      <c r="B273">
        <v>808</v>
      </c>
      <c r="C273">
        <v>270</v>
      </c>
      <c r="D273">
        <v>1</v>
      </c>
      <c r="E273">
        <v>0</v>
      </c>
      <c r="F273">
        <v>40</v>
      </c>
      <c r="G273">
        <v>103</v>
      </c>
      <c r="H273">
        <f>------205</f>
        <v>205</v>
      </c>
      <c r="I273">
        <v>441</v>
      </c>
      <c r="J273" t="s">
        <v>121</v>
      </c>
      <c r="K273">
        <f>------103</f>
        <v>103</v>
      </c>
    </row>
    <row r="274" spans="2:11">
      <c r="B274">
        <v>811</v>
      </c>
      <c r="C274">
        <v>271</v>
      </c>
      <c r="D274">
        <v>1</v>
      </c>
      <c r="E274">
        <v>0</v>
      </c>
      <c r="F274">
        <v>36</v>
      </c>
      <c r="G274">
        <v>104</v>
      </c>
      <c r="H274">
        <f>------169</f>
        <v>169</v>
      </c>
      <c r="I274">
        <v>361</v>
      </c>
      <c r="J274" t="s">
        <v>152</v>
      </c>
      <c r="K274">
        <f>------104</f>
        <v>104</v>
      </c>
    </row>
    <row r="275" spans="2:11">
      <c r="B275">
        <v>814</v>
      </c>
      <c r="C275">
        <v>272</v>
      </c>
      <c r="D275">
        <v>1</v>
      </c>
      <c r="E275">
        <v>1</v>
      </c>
      <c r="F275">
        <v>20</v>
      </c>
      <c r="G275">
        <v>105</v>
      </c>
      <c r="H275">
        <f>------189</f>
        <v>189</v>
      </c>
      <c r="I275">
        <v>441</v>
      </c>
      <c r="J275" t="s">
        <v>52</v>
      </c>
      <c r="K275">
        <f>------105</f>
        <v>105</v>
      </c>
    </row>
    <row r="276" spans="2:11">
      <c r="B276">
        <v>817</v>
      </c>
      <c r="C276">
        <v>273</v>
      </c>
      <c r="D276">
        <v>1</v>
      </c>
      <c r="E276">
        <v>1</v>
      </c>
      <c r="F276">
        <v>28</v>
      </c>
      <c r="G276">
        <v>106</v>
      </c>
      <c r="H276">
        <f>------217</f>
        <v>217</v>
      </c>
      <c r="I276">
        <v>441</v>
      </c>
      <c r="J276" t="s">
        <v>61</v>
      </c>
      <c r="K276">
        <f>------106</f>
        <v>106</v>
      </c>
    </row>
    <row r="277" spans="2:11">
      <c r="B277">
        <v>820</v>
      </c>
      <c r="C277">
        <v>274</v>
      </c>
      <c r="D277">
        <v>1</v>
      </c>
      <c r="E277">
        <v>1</v>
      </c>
      <c r="F277">
        <v>20</v>
      </c>
      <c r="G277">
        <v>107</v>
      </c>
      <c r="H277">
        <f>------237</f>
        <v>237</v>
      </c>
      <c r="I277">
        <v>441</v>
      </c>
      <c r="J277" t="s">
        <v>120</v>
      </c>
      <c r="K277">
        <f>------107</f>
        <v>107</v>
      </c>
    </row>
    <row r="278" spans="2:11">
      <c r="B278">
        <v>823</v>
      </c>
      <c r="C278">
        <v>275</v>
      </c>
      <c r="D278">
        <v>1</v>
      </c>
      <c r="E278">
        <v>1</v>
      </c>
      <c r="F278">
        <v>40</v>
      </c>
      <c r="G278">
        <v>108</v>
      </c>
      <c r="H278">
        <f>------277</f>
        <v>277</v>
      </c>
      <c r="I278">
        <v>441</v>
      </c>
      <c r="J278" t="s">
        <v>101</v>
      </c>
      <c r="K278">
        <f>------108</f>
        <v>108</v>
      </c>
    </row>
    <row r="279" spans="2:11">
      <c r="B279">
        <v>826</v>
      </c>
      <c r="C279">
        <v>276</v>
      </c>
      <c r="D279">
        <v>1</v>
      </c>
      <c r="E279">
        <v>1</v>
      </c>
      <c r="F279">
        <v>40</v>
      </c>
      <c r="G279">
        <v>109</v>
      </c>
      <c r="H279">
        <f>------317</f>
        <v>317</v>
      </c>
      <c r="I279">
        <v>441</v>
      </c>
      <c r="J279" t="s">
        <v>153</v>
      </c>
      <c r="K279">
        <f>------109</f>
        <v>109</v>
      </c>
    </row>
    <row r="280" spans="2:11">
      <c r="B280">
        <v>829</v>
      </c>
      <c r="C280">
        <v>277</v>
      </c>
      <c r="D280">
        <v>1</v>
      </c>
      <c r="E280">
        <v>1</v>
      </c>
      <c r="F280">
        <v>24</v>
      </c>
      <c r="G280">
        <v>110</v>
      </c>
      <c r="H280">
        <f>------341</f>
        <v>341</v>
      </c>
      <c r="I280">
        <v>441</v>
      </c>
      <c r="J280" t="s">
        <v>64</v>
      </c>
      <c r="K280">
        <f>------110</f>
        <v>110</v>
      </c>
    </row>
    <row r="281" spans="2:11">
      <c r="B281">
        <v>832</v>
      </c>
      <c r="C281">
        <v>278</v>
      </c>
      <c r="D281">
        <v>1</v>
      </c>
      <c r="E281">
        <v>1</v>
      </c>
      <c r="F281">
        <v>24</v>
      </c>
      <c r="G281">
        <v>111</v>
      </c>
      <c r="H281">
        <f>------365</f>
        <v>365</v>
      </c>
      <c r="I281">
        <v>441</v>
      </c>
      <c r="J281" t="s">
        <v>71</v>
      </c>
      <c r="K281">
        <f>------111</f>
        <v>111</v>
      </c>
    </row>
    <row r="282" spans="2:11">
      <c r="B282">
        <v>835</v>
      </c>
      <c r="C282">
        <v>279</v>
      </c>
      <c r="D282">
        <v>1</v>
      </c>
      <c r="E282">
        <v>0</v>
      </c>
      <c r="F282">
        <v>40</v>
      </c>
      <c r="G282">
        <v>112</v>
      </c>
      <c r="H282">
        <f>------325</f>
        <v>325</v>
      </c>
      <c r="I282">
        <v>441</v>
      </c>
      <c r="J282" t="s">
        <v>70</v>
      </c>
      <c r="K282">
        <f>------112</f>
        <v>112</v>
      </c>
    </row>
    <row r="283" spans="2:11">
      <c r="B283">
        <v>838</v>
      </c>
      <c r="C283">
        <v>280</v>
      </c>
      <c r="D283">
        <v>1</v>
      </c>
      <c r="E283">
        <v>0</v>
      </c>
      <c r="F283">
        <v>28</v>
      </c>
      <c r="G283">
        <v>113</v>
      </c>
      <c r="H283">
        <f>------297</f>
        <v>297</v>
      </c>
      <c r="I283">
        <v>441</v>
      </c>
      <c r="J283" t="s">
        <v>104</v>
      </c>
      <c r="K283">
        <f>------113</f>
        <v>113</v>
      </c>
    </row>
    <row r="284" spans="2:11">
      <c r="B284">
        <v>841</v>
      </c>
      <c r="C284">
        <v>281</v>
      </c>
      <c r="D284">
        <v>1</v>
      </c>
      <c r="E284">
        <v>1</v>
      </c>
      <c r="F284">
        <v>16</v>
      </c>
      <c r="G284">
        <v>114</v>
      </c>
      <c r="H284">
        <f>------313</f>
        <v>313</v>
      </c>
      <c r="I284">
        <v>441</v>
      </c>
      <c r="J284" t="s">
        <v>63</v>
      </c>
      <c r="K284">
        <f>------114</f>
        <v>114</v>
      </c>
    </row>
    <row r="285" spans="2:11">
      <c r="B285">
        <v>844</v>
      </c>
      <c r="C285">
        <v>282</v>
      </c>
      <c r="D285">
        <v>1</v>
      </c>
      <c r="E285">
        <v>1</v>
      </c>
      <c r="F285">
        <v>24</v>
      </c>
      <c r="G285">
        <v>115</v>
      </c>
      <c r="H285">
        <f>------337</f>
        <v>337</v>
      </c>
      <c r="I285">
        <v>441</v>
      </c>
      <c r="J285" t="s">
        <v>68</v>
      </c>
      <c r="K285">
        <f>------115</f>
        <v>115</v>
      </c>
    </row>
    <row r="286" spans="2:11">
      <c r="B286">
        <v>847</v>
      </c>
      <c r="C286">
        <v>283</v>
      </c>
      <c r="D286">
        <v>1</v>
      </c>
      <c r="E286">
        <v>1</v>
      </c>
      <c r="F286">
        <v>16</v>
      </c>
      <c r="G286">
        <v>116</v>
      </c>
      <c r="H286">
        <f>------353</f>
        <v>353</v>
      </c>
      <c r="I286">
        <v>441</v>
      </c>
      <c r="J286" t="s">
        <v>98</v>
      </c>
      <c r="K286">
        <f>------116</f>
        <v>116</v>
      </c>
    </row>
    <row r="287" spans="2:11">
      <c r="B287">
        <v>850</v>
      </c>
      <c r="C287">
        <v>284</v>
      </c>
      <c r="D287">
        <v>1</v>
      </c>
      <c r="E287">
        <v>1</v>
      </c>
      <c r="F287">
        <v>32</v>
      </c>
      <c r="G287">
        <v>117</v>
      </c>
      <c r="H287">
        <f>------385</f>
        <v>385</v>
      </c>
      <c r="I287">
        <v>441</v>
      </c>
      <c r="J287" t="s">
        <v>69</v>
      </c>
      <c r="K287">
        <f>------117</f>
        <v>117</v>
      </c>
    </row>
    <row r="288" spans="2:11">
      <c r="B288">
        <v>853</v>
      </c>
      <c r="C288">
        <v>285</v>
      </c>
      <c r="D288">
        <v>1</v>
      </c>
      <c r="E288">
        <v>1</v>
      </c>
      <c r="F288">
        <v>16</v>
      </c>
      <c r="G288">
        <v>118</v>
      </c>
      <c r="H288">
        <f t="shared" ref="H288:H299" si="32">------401</f>
        <v>401</v>
      </c>
      <c r="I288">
        <v>441</v>
      </c>
      <c r="J288" t="s">
        <v>77</v>
      </c>
      <c r="K288">
        <f t="shared" ref="K288:K299" si="33">------118</f>
        <v>118</v>
      </c>
    </row>
    <row r="289" spans="2:11">
      <c r="B289">
        <v>856</v>
      </c>
      <c r="C289">
        <v>286</v>
      </c>
      <c r="D289">
        <v>1</v>
      </c>
      <c r="E289">
        <v>1</v>
      </c>
      <c r="F289">
        <v>0</v>
      </c>
      <c r="G289">
        <v>118</v>
      </c>
      <c r="H289">
        <f t="shared" si="32"/>
        <v>401</v>
      </c>
      <c r="I289">
        <v>441</v>
      </c>
      <c r="J289" t="s">
        <v>77</v>
      </c>
      <c r="K289">
        <f t="shared" si="33"/>
        <v>118</v>
      </c>
    </row>
    <row r="290" spans="2:11">
      <c r="B290">
        <v>859</v>
      </c>
      <c r="C290">
        <v>287</v>
      </c>
      <c r="D290">
        <v>1</v>
      </c>
      <c r="E290">
        <v>1</v>
      </c>
      <c r="F290">
        <v>0</v>
      </c>
      <c r="G290">
        <v>118</v>
      </c>
      <c r="H290">
        <f t="shared" si="32"/>
        <v>401</v>
      </c>
      <c r="I290">
        <v>441</v>
      </c>
      <c r="J290" t="s">
        <v>77</v>
      </c>
      <c r="K290">
        <f t="shared" si="33"/>
        <v>118</v>
      </c>
    </row>
    <row r="291" spans="2:11">
      <c r="B291">
        <v>862</v>
      </c>
      <c r="C291">
        <v>288</v>
      </c>
      <c r="D291">
        <v>1</v>
      </c>
      <c r="E291">
        <v>1</v>
      </c>
      <c r="F291">
        <v>0</v>
      </c>
      <c r="G291">
        <v>118</v>
      </c>
      <c r="H291">
        <f t="shared" si="32"/>
        <v>401</v>
      </c>
      <c r="I291">
        <v>441</v>
      </c>
      <c r="J291" t="s">
        <v>77</v>
      </c>
      <c r="K291">
        <f t="shared" si="33"/>
        <v>118</v>
      </c>
    </row>
    <row r="292" spans="2:11">
      <c r="B292">
        <v>865</v>
      </c>
      <c r="C292">
        <v>289</v>
      </c>
      <c r="D292">
        <v>1</v>
      </c>
      <c r="E292">
        <v>1</v>
      </c>
      <c r="F292">
        <v>0</v>
      </c>
      <c r="G292">
        <v>118</v>
      </c>
      <c r="H292">
        <f t="shared" si="32"/>
        <v>401</v>
      </c>
      <c r="I292">
        <v>441</v>
      </c>
      <c r="J292" t="s">
        <v>77</v>
      </c>
      <c r="K292">
        <f t="shared" si="33"/>
        <v>118</v>
      </c>
    </row>
    <row r="293" spans="2:11">
      <c r="B293">
        <v>868</v>
      </c>
      <c r="C293">
        <v>290</v>
      </c>
      <c r="D293">
        <v>1</v>
      </c>
      <c r="E293">
        <v>1</v>
      </c>
      <c r="F293">
        <v>0</v>
      </c>
      <c r="G293">
        <v>118</v>
      </c>
      <c r="H293">
        <f t="shared" si="32"/>
        <v>401</v>
      </c>
      <c r="I293">
        <v>441</v>
      </c>
      <c r="J293" t="s">
        <v>77</v>
      </c>
      <c r="K293">
        <f t="shared" si="33"/>
        <v>118</v>
      </c>
    </row>
    <row r="294" spans="2:11">
      <c r="B294">
        <v>871</v>
      </c>
      <c r="C294">
        <v>291</v>
      </c>
      <c r="D294">
        <v>1</v>
      </c>
      <c r="E294">
        <v>1</v>
      </c>
      <c r="F294">
        <v>0</v>
      </c>
      <c r="G294">
        <v>118</v>
      </c>
      <c r="H294">
        <f t="shared" si="32"/>
        <v>401</v>
      </c>
      <c r="I294">
        <v>441</v>
      </c>
      <c r="J294" t="s">
        <v>77</v>
      </c>
      <c r="K294">
        <f t="shared" si="33"/>
        <v>118</v>
      </c>
    </row>
    <row r="295" spans="2:11">
      <c r="B295">
        <v>874</v>
      </c>
      <c r="C295">
        <v>292</v>
      </c>
      <c r="D295">
        <v>1</v>
      </c>
      <c r="E295">
        <v>1</v>
      </c>
      <c r="F295">
        <v>0</v>
      </c>
      <c r="G295">
        <v>118</v>
      </c>
      <c r="H295">
        <f t="shared" si="32"/>
        <v>401</v>
      </c>
      <c r="I295">
        <v>441</v>
      </c>
      <c r="J295" t="s">
        <v>77</v>
      </c>
      <c r="K295">
        <f t="shared" si="33"/>
        <v>118</v>
      </c>
    </row>
    <row r="296" spans="2:11">
      <c r="B296">
        <v>877</v>
      </c>
      <c r="C296">
        <v>293</v>
      </c>
      <c r="D296">
        <v>1</v>
      </c>
      <c r="E296">
        <v>1</v>
      </c>
      <c r="F296">
        <v>0</v>
      </c>
      <c r="G296">
        <v>118</v>
      </c>
      <c r="H296">
        <f t="shared" si="32"/>
        <v>401</v>
      </c>
      <c r="I296">
        <v>441</v>
      </c>
      <c r="J296" t="s">
        <v>77</v>
      </c>
      <c r="K296">
        <f t="shared" si="33"/>
        <v>118</v>
      </c>
    </row>
    <row r="297" spans="2:11">
      <c r="B297">
        <v>880</v>
      </c>
      <c r="C297">
        <v>294</v>
      </c>
      <c r="D297">
        <v>1</v>
      </c>
      <c r="E297">
        <v>1</v>
      </c>
      <c r="F297">
        <v>0</v>
      </c>
      <c r="G297">
        <v>118</v>
      </c>
      <c r="H297">
        <f t="shared" si="32"/>
        <v>401</v>
      </c>
      <c r="I297">
        <v>441</v>
      </c>
      <c r="J297" t="s">
        <v>77</v>
      </c>
      <c r="K297">
        <f t="shared" si="33"/>
        <v>118</v>
      </c>
    </row>
    <row r="298" spans="2:11">
      <c r="B298">
        <v>883</v>
      </c>
      <c r="C298">
        <v>295</v>
      </c>
      <c r="D298">
        <v>1</v>
      </c>
      <c r="E298">
        <v>1</v>
      </c>
      <c r="F298">
        <v>0</v>
      </c>
      <c r="G298">
        <v>118</v>
      </c>
      <c r="H298">
        <f t="shared" si="32"/>
        <v>401</v>
      </c>
      <c r="I298">
        <v>441</v>
      </c>
      <c r="J298" t="s">
        <v>77</v>
      </c>
      <c r="K298">
        <f t="shared" si="33"/>
        <v>118</v>
      </c>
    </row>
    <row r="299" spans="2:11">
      <c r="B299">
        <v>886</v>
      </c>
      <c r="C299">
        <v>296</v>
      </c>
      <c r="D299">
        <v>1</v>
      </c>
      <c r="E299">
        <v>1</v>
      </c>
      <c r="F299">
        <v>0</v>
      </c>
      <c r="G299">
        <v>118</v>
      </c>
      <c r="H299">
        <f t="shared" si="32"/>
        <v>401</v>
      </c>
      <c r="I299">
        <v>441</v>
      </c>
      <c r="J299" t="s">
        <v>77</v>
      </c>
      <c r="K299">
        <f t="shared" si="33"/>
        <v>118</v>
      </c>
    </row>
    <row r="300" spans="2:11">
      <c r="B300">
        <v>889</v>
      </c>
      <c r="C300">
        <v>297</v>
      </c>
      <c r="D300">
        <v>1</v>
      </c>
      <c r="E300">
        <v>0</v>
      </c>
      <c r="F300">
        <v>40</v>
      </c>
      <c r="G300">
        <v>119</v>
      </c>
      <c r="H300">
        <f>------361</f>
        <v>361</v>
      </c>
      <c r="I300">
        <v>441</v>
      </c>
      <c r="J300" t="s">
        <v>109</v>
      </c>
      <c r="K300">
        <f>------119</f>
        <v>119</v>
      </c>
    </row>
    <row r="301" spans="2:11">
      <c r="B301">
        <v>892</v>
      </c>
      <c r="C301">
        <v>298</v>
      </c>
      <c r="D301">
        <v>1</v>
      </c>
      <c r="E301">
        <v>0</v>
      </c>
      <c r="F301">
        <v>24</v>
      </c>
      <c r="G301">
        <v>120</v>
      </c>
      <c r="H301">
        <f>------337</f>
        <v>337</v>
      </c>
      <c r="I301">
        <v>361</v>
      </c>
      <c r="J301" t="s">
        <v>154</v>
      </c>
      <c r="K301">
        <f>------120</f>
        <v>120</v>
      </c>
    </row>
    <row r="302" spans="2:11">
      <c r="B302">
        <v>895</v>
      </c>
      <c r="C302">
        <v>299</v>
      </c>
      <c r="D302">
        <v>1</v>
      </c>
      <c r="E302">
        <v>1</v>
      </c>
      <c r="F302">
        <v>52</v>
      </c>
      <c r="G302">
        <v>121</v>
      </c>
      <c r="H302">
        <f>------389</f>
        <v>389</v>
      </c>
      <c r="I302">
        <v>441</v>
      </c>
      <c r="J302" t="s">
        <v>72</v>
      </c>
      <c r="K302">
        <f>------121</f>
        <v>121</v>
      </c>
    </row>
    <row r="303" spans="2:11">
      <c r="B303">
        <v>898</v>
      </c>
      <c r="C303">
        <v>300</v>
      </c>
      <c r="D303">
        <v>1</v>
      </c>
      <c r="E303">
        <v>1</v>
      </c>
      <c r="F303">
        <v>8</v>
      </c>
      <c r="G303">
        <v>122</v>
      </c>
      <c r="H303">
        <f>------397</f>
        <v>397</v>
      </c>
      <c r="I303">
        <v>441</v>
      </c>
      <c r="J303" t="s">
        <v>7</v>
      </c>
      <c r="K303">
        <f>------122</f>
        <v>122</v>
      </c>
    </row>
    <row r="304" spans="2:11">
      <c r="B304">
        <v>901</v>
      </c>
      <c r="C304">
        <v>301</v>
      </c>
      <c r="D304">
        <v>1</v>
      </c>
      <c r="E304">
        <v>1</v>
      </c>
      <c r="F304">
        <v>8</v>
      </c>
      <c r="G304">
        <v>123</v>
      </c>
      <c r="H304">
        <f>------405</f>
        <v>405</v>
      </c>
      <c r="I304">
        <v>441</v>
      </c>
      <c r="J304" t="s">
        <v>73</v>
      </c>
      <c r="K304">
        <f>------123</f>
        <v>123</v>
      </c>
    </row>
    <row r="305" spans="2:11">
      <c r="B305">
        <v>904</v>
      </c>
      <c r="C305">
        <v>302</v>
      </c>
      <c r="D305">
        <v>1</v>
      </c>
      <c r="E305">
        <v>1</v>
      </c>
      <c r="F305">
        <v>16</v>
      </c>
      <c r="G305">
        <v>124</v>
      </c>
      <c r="H305">
        <f>------421</f>
        <v>421</v>
      </c>
      <c r="I305">
        <v>441</v>
      </c>
      <c r="J305" t="s">
        <v>144</v>
      </c>
      <c r="K305">
        <f>------124</f>
        <v>124</v>
      </c>
    </row>
    <row r="306" spans="2:11">
      <c r="B306">
        <v>907</v>
      </c>
      <c r="C306">
        <v>303</v>
      </c>
      <c r="D306">
        <v>1</v>
      </c>
      <c r="E306">
        <v>1</v>
      </c>
      <c r="F306">
        <v>16</v>
      </c>
      <c r="G306">
        <v>124</v>
      </c>
      <c r="H306">
        <f>------437</f>
        <v>437</v>
      </c>
      <c r="I306">
        <v>441</v>
      </c>
      <c r="J306" t="s">
        <v>150</v>
      </c>
      <c r="K306">
        <f>------64</f>
        <v>64</v>
      </c>
    </row>
    <row r="307" spans="2:11">
      <c r="B307">
        <v>910</v>
      </c>
      <c r="C307">
        <v>304</v>
      </c>
      <c r="D307">
        <v>1</v>
      </c>
      <c r="E307">
        <v>1</v>
      </c>
      <c r="F307">
        <v>0</v>
      </c>
      <c r="G307">
        <v>124</v>
      </c>
      <c r="H307">
        <f>------437</f>
        <v>437</v>
      </c>
      <c r="I307">
        <v>441</v>
      </c>
      <c r="J307" t="s">
        <v>150</v>
      </c>
      <c r="K307">
        <f>------64</f>
        <v>64</v>
      </c>
    </row>
    <row r="308" spans="2:11">
      <c r="B308">
        <v>913</v>
      </c>
      <c r="C308">
        <v>305</v>
      </c>
      <c r="D308">
        <v>1</v>
      </c>
      <c r="E308">
        <v>1</v>
      </c>
      <c r="F308">
        <v>0</v>
      </c>
      <c r="G308">
        <v>124</v>
      </c>
      <c r="H308">
        <f>------437</f>
        <v>437</v>
      </c>
      <c r="I308">
        <v>441</v>
      </c>
      <c r="J308" t="s">
        <v>150</v>
      </c>
      <c r="K308">
        <f>------64</f>
        <v>64</v>
      </c>
    </row>
    <row r="309" spans="2:11">
      <c r="B309">
        <v>916</v>
      </c>
      <c r="C309">
        <v>306</v>
      </c>
      <c r="D309">
        <v>1</v>
      </c>
      <c r="E309">
        <v>0</v>
      </c>
      <c r="F309">
        <v>8</v>
      </c>
      <c r="G309">
        <v>124</v>
      </c>
      <c r="H309">
        <f>------429</f>
        <v>429</v>
      </c>
      <c r="I309">
        <v>441</v>
      </c>
      <c r="J309" t="s">
        <v>151</v>
      </c>
      <c r="K309">
        <f>------65</f>
        <v>65</v>
      </c>
    </row>
    <row r="310" spans="2:11">
      <c r="B310">
        <v>919</v>
      </c>
      <c r="C310">
        <v>307</v>
      </c>
      <c r="D310">
        <v>1</v>
      </c>
      <c r="E310">
        <v>0</v>
      </c>
      <c r="F310">
        <v>12</v>
      </c>
      <c r="G310">
        <v>124</v>
      </c>
      <c r="H310">
        <f t="shared" ref="H310:H326" si="34">------417</f>
        <v>417</v>
      </c>
      <c r="I310">
        <v>441</v>
      </c>
      <c r="J310" t="s">
        <v>144</v>
      </c>
      <c r="K310">
        <f t="shared" ref="K310:K326" si="35">------66</f>
        <v>66</v>
      </c>
    </row>
    <row r="311" spans="2:11">
      <c r="B311">
        <v>922</v>
      </c>
      <c r="C311">
        <v>308</v>
      </c>
      <c r="D311">
        <v>1</v>
      </c>
      <c r="E311">
        <v>1</v>
      </c>
      <c r="F311">
        <v>0</v>
      </c>
      <c r="G311">
        <v>124</v>
      </c>
      <c r="H311">
        <f t="shared" si="34"/>
        <v>417</v>
      </c>
      <c r="I311">
        <v>441</v>
      </c>
      <c r="J311" t="s">
        <v>144</v>
      </c>
      <c r="K311">
        <f t="shared" si="35"/>
        <v>66</v>
      </c>
    </row>
    <row r="312" spans="2:11">
      <c r="B312">
        <v>925</v>
      </c>
      <c r="C312">
        <v>309</v>
      </c>
      <c r="D312">
        <v>1</v>
      </c>
      <c r="E312">
        <v>1</v>
      </c>
      <c r="F312">
        <v>0</v>
      </c>
      <c r="G312">
        <v>124</v>
      </c>
      <c r="H312">
        <f t="shared" si="34"/>
        <v>417</v>
      </c>
      <c r="I312">
        <v>441</v>
      </c>
      <c r="J312" t="s">
        <v>144</v>
      </c>
      <c r="K312">
        <f t="shared" si="35"/>
        <v>66</v>
      </c>
    </row>
    <row r="313" spans="2:11">
      <c r="B313">
        <v>928</v>
      </c>
      <c r="C313">
        <v>310</v>
      </c>
      <c r="D313">
        <v>1</v>
      </c>
      <c r="E313">
        <v>1</v>
      </c>
      <c r="F313">
        <v>0</v>
      </c>
      <c r="G313">
        <v>124</v>
      </c>
      <c r="H313">
        <f t="shared" si="34"/>
        <v>417</v>
      </c>
      <c r="I313">
        <v>441</v>
      </c>
      <c r="J313" t="s">
        <v>144</v>
      </c>
      <c r="K313">
        <f t="shared" si="35"/>
        <v>66</v>
      </c>
    </row>
    <row r="314" spans="2:11">
      <c r="B314">
        <v>931</v>
      </c>
      <c r="C314">
        <v>311</v>
      </c>
      <c r="D314">
        <v>1</v>
      </c>
      <c r="E314">
        <v>1</v>
      </c>
      <c r="F314">
        <v>0</v>
      </c>
      <c r="G314">
        <v>124</v>
      </c>
      <c r="H314">
        <f t="shared" si="34"/>
        <v>417</v>
      </c>
      <c r="I314">
        <v>441</v>
      </c>
      <c r="J314" t="s">
        <v>144</v>
      </c>
      <c r="K314">
        <f t="shared" si="35"/>
        <v>66</v>
      </c>
    </row>
    <row r="315" spans="2:11">
      <c r="B315">
        <v>934</v>
      </c>
      <c r="C315">
        <v>312</v>
      </c>
      <c r="D315">
        <v>1</v>
      </c>
      <c r="E315">
        <v>1</v>
      </c>
      <c r="F315">
        <v>0</v>
      </c>
      <c r="G315">
        <v>124</v>
      </c>
      <c r="H315">
        <f t="shared" si="34"/>
        <v>417</v>
      </c>
      <c r="I315">
        <v>441</v>
      </c>
      <c r="J315" t="s">
        <v>144</v>
      </c>
      <c r="K315">
        <f t="shared" si="35"/>
        <v>66</v>
      </c>
    </row>
    <row r="316" spans="2:11">
      <c r="B316">
        <v>937</v>
      </c>
      <c r="C316">
        <v>313</v>
      </c>
      <c r="D316">
        <v>1</v>
      </c>
      <c r="E316">
        <v>1</v>
      </c>
      <c r="F316">
        <v>0</v>
      </c>
      <c r="G316">
        <v>124</v>
      </c>
      <c r="H316">
        <f t="shared" si="34"/>
        <v>417</v>
      </c>
      <c r="I316">
        <v>441</v>
      </c>
      <c r="J316" t="s">
        <v>144</v>
      </c>
      <c r="K316">
        <f t="shared" si="35"/>
        <v>66</v>
      </c>
    </row>
    <row r="317" spans="2:11">
      <c r="B317">
        <v>940</v>
      </c>
      <c r="C317">
        <v>314</v>
      </c>
      <c r="D317">
        <v>1</v>
      </c>
      <c r="E317">
        <v>1</v>
      </c>
      <c r="F317">
        <v>0</v>
      </c>
      <c r="G317">
        <v>124</v>
      </c>
      <c r="H317">
        <f t="shared" si="34"/>
        <v>417</v>
      </c>
      <c r="I317">
        <v>441</v>
      </c>
      <c r="J317" t="s">
        <v>144</v>
      </c>
      <c r="K317">
        <f t="shared" si="35"/>
        <v>66</v>
      </c>
    </row>
    <row r="318" spans="2:11">
      <c r="B318">
        <v>943</v>
      </c>
      <c r="C318">
        <v>315</v>
      </c>
      <c r="D318">
        <v>1</v>
      </c>
      <c r="E318">
        <v>1</v>
      </c>
      <c r="F318">
        <v>0</v>
      </c>
      <c r="G318">
        <v>124</v>
      </c>
      <c r="H318">
        <f t="shared" si="34"/>
        <v>417</v>
      </c>
      <c r="I318">
        <v>441</v>
      </c>
      <c r="J318" t="s">
        <v>144</v>
      </c>
      <c r="K318">
        <f t="shared" si="35"/>
        <v>66</v>
      </c>
    </row>
    <row r="319" spans="2:11">
      <c r="B319">
        <v>946</v>
      </c>
      <c r="C319">
        <v>316</v>
      </c>
      <c r="D319">
        <v>1</v>
      </c>
      <c r="E319">
        <v>1</v>
      </c>
      <c r="F319">
        <v>0</v>
      </c>
      <c r="G319">
        <v>124</v>
      </c>
      <c r="H319">
        <f t="shared" si="34"/>
        <v>417</v>
      </c>
      <c r="I319">
        <v>441</v>
      </c>
      <c r="J319" t="s">
        <v>144</v>
      </c>
      <c r="K319">
        <f t="shared" si="35"/>
        <v>66</v>
      </c>
    </row>
    <row r="320" spans="2:11">
      <c r="B320">
        <v>949</v>
      </c>
      <c r="C320">
        <v>317</v>
      </c>
      <c r="D320">
        <v>1</v>
      </c>
      <c r="E320">
        <v>1</v>
      </c>
      <c r="F320">
        <v>0</v>
      </c>
      <c r="G320">
        <v>124</v>
      </c>
      <c r="H320">
        <f t="shared" si="34"/>
        <v>417</v>
      </c>
      <c r="I320">
        <v>441</v>
      </c>
      <c r="J320" t="s">
        <v>144</v>
      </c>
      <c r="K320">
        <f t="shared" si="35"/>
        <v>66</v>
      </c>
    </row>
    <row r="321" spans="2:11">
      <c r="B321">
        <v>952</v>
      </c>
      <c r="C321">
        <v>318</v>
      </c>
      <c r="D321">
        <v>1</v>
      </c>
      <c r="E321">
        <v>1</v>
      </c>
      <c r="F321">
        <v>0</v>
      </c>
      <c r="G321">
        <v>124</v>
      </c>
      <c r="H321">
        <f t="shared" si="34"/>
        <v>417</v>
      </c>
      <c r="I321">
        <v>441</v>
      </c>
      <c r="J321" t="s">
        <v>144</v>
      </c>
      <c r="K321">
        <f t="shared" si="35"/>
        <v>66</v>
      </c>
    </row>
    <row r="322" spans="2:11">
      <c r="B322">
        <v>955</v>
      </c>
      <c r="C322">
        <v>319</v>
      </c>
      <c r="D322">
        <v>1</v>
      </c>
      <c r="E322">
        <v>1</v>
      </c>
      <c r="F322">
        <v>0</v>
      </c>
      <c r="G322">
        <v>124</v>
      </c>
      <c r="H322">
        <f t="shared" si="34"/>
        <v>417</v>
      </c>
      <c r="I322">
        <v>441</v>
      </c>
      <c r="J322" t="s">
        <v>144</v>
      </c>
      <c r="K322">
        <f t="shared" si="35"/>
        <v>66</v>
      </c>
    </row>
    <row r="323" spans="2:11">
      <c r="B323">
        <v>958</v>
      </c>
      <c r="C323">
        <v>320</v>
      </c>
      <c r="D323">
        <v>1</v>
      </c>
      <c r="E323">
        <v>1</v>
      </c>
      <c r="F323">
        <v>0</v>
      </c>
      <c r="G323">
        <v>124</v>
      </c>
      <c r="H323">
        <f t="shared" si="34"/>
        <v>417</v>
      </c>
      <c r="I323">
        <v>441</v>
      </c>
      <c r="J323" t="s">
        <v>144</v>
      </c>
      <c r="K323">
        <f t="shared" si="35"/>
        <v>66</v>
      </c>
    </row>
    <row r="324" spans="2:11">
      <c r="B324">
        <v>961</v>
      </c>
      <c r="C324">
        <v>321</v>
      </c>
      <c r="D324">
        <v>1</v>
      </c>
      <c r="E324">
        <v>1</v>
      </c>
      <c r="F324">
        <v>0</v>
      </c>
      <c r="G324">
        <v>124</v>
      </c>
      <c r="H324">
        <f t="shared" si="34"/>
        <v>417</v>
      </c>
      <c r="I324">
        <v>441</v>
      </c>
      <c r="J324" t="s">
        <v>144</v>
      </c>
      <c r="K324">
        <f t="shared" si="35"/>
        <v>66</v>
      </c>
    </row>
    <row r="325" spans="2:11">
      <c r="B325">
        <v>964</v>
      </c>
      <c r="C325">
        <v>322</v>
      </c>
      <c r="D325">
        <v>1</v>
      </c>
      <c r="E325">
        <v>1</v>
      </c>
      <c r="F325">
        <v>0</v>
      </c>
      <c r="G325">
        <v>124</v>
      </c>
      <c r="H325">
        <f t="shared" si="34"/>
        <v>417</v>
      </c>
      <c r="I325">
        <v>441</v>
      </c>
      <c r="J325" t="s">
        <v>144</v>
      </c>
      <c r="K325">
        <f t="shared" si="35"/>
        <v>66</v>
      </c>
    </row>
    <row r="326" spans="2:11">
      <c r="B326">
        <v>967</v>
      </c>
      <c r="C326">
        <v>323</v>
      </c>
      <c r="D326">
        <v>1</v>
      </c>
      <c r="E326">
        <v>1</v>
      </c>
      <c r="F326">
        <v>0</v>
      </c>
      <c r="G326">
        <v>124</v>
      </c>
      <c r="H326">
        <f t="shared" si="34"/>
        <v>417</v>
      </c>
      <c r="I326">
        <v>441</v>
      </c>
      <c r="J326" t="s">
        <v>144</v>
      </c>
      <c r="K326">
        <f t="shared" si="35"/>
        <v>66</v>
      </c>
    </row>
    <row r="327" spans="2:11">
      <c r="B327">
        <v>970</v>
      </c>
      <c r="C327">
        <v>324</v>
      </c>
      <c r="D327">
        <v>1</v>
      </c>
      <c r="E327">
        <v>0</v>
      </c>
      <c r="F327">
        <v>16</v>
      </c>
      <c r="G327">
        <v>124</v>
      </c>
      <c r="H327">
        <f>------401</f>
        <v>401</v>
      </c>
      <c r="I327">
        <v>441</v>
      </c>
      <c r="J327" t="s">
        <v>77</v>
      </c>
      <c r="K327">
        <f>------67</f>
        <v>67</v>
      </c>
    </row>
    <row r="328" spans="2:11">
      <c r="B328">
        <v>973</v>
      </c>
      <c r="C328">
        <v>325</v>
      </c>
      <c r="D328">
        <v>1</v>
      </c>
      <c r="E328">
        <v>0</v>
      </c>
      <c r="F328">
        <v>20</v>
      </c>
      <c r="G328">
        <v>124</v>
      </c>
      <c r="H328">
        <f t="shared" ref="H328:H335" si="36">------381</f>
        <v>381</v>
      </c>
      <c r="I328">
        <v>441</v>
      </c>
      <c r="J328" t="s">
        <v>143</v>
      </c>
      <c r="K328">
        <f t="shared" ref="K328:K335" si="37">------68</f>
        <v>68</v>
      </c>
    </row>
    <row r="329" spans="2:11">
      <c r="B329">
        <v>976</v>
      </c>
      <c r="C329">
        <v>326</v>
      </c>
      <c r="D329">
        <v>1</v>
      </c>
      <c r="E329">
        <v>1</v>
      </c>
      <c r="F329">
        <v>0</v>
      </c>
      <c r="G329">
        <v>124</v>
      </c>
      <c r="H329">
        <f t="shared" si="36"/>
        <v>381</v>
      </c>
      <c r="I329">
        <v>441</v>
      </c>
      <c r="J329" t="s">
        <v>143</v>
      </c>
      <c r="K329">
        <f t="shared" si="37"/>
        <v>68</v>
      </c>
    </row>
    <row r="330" spans="2:11">
      <c r="B330">
        <v>979</v>
      </c>
      <c r="C330">
        <v>327</v>
      </c>
      <c r="D330">
        <v>1</v>
      </c>
      <c r="E330">
        <v>1</v>
      </c>
      <c r="F330">
        <v>0</v>
      </c>
      <c r="G330">
        <v>124</v>
      </c>
      <c r="H330">
        <f t="shared" si="36"/>
        <v>381</v>
      </c>
      <c r="I330">
        <v>441</v>
      </c>
      <c r="J330" t="s">
        <v>143</v>
      </c>
      <c r="K330">
        <f t="shared" si="37"/>
        <v>68</v>
      </c>
    </row>
    <row r="331" spans="2:11">
      <c r="B331">
        <v>982</v>
      </c>
      <c r="C331">
        <v>328</v>
      </c>
      <c r="D331">
        <v>1</v>
      </c>
      <c r="E331">
        <v>1</v>
      </c>
      <c r="F331">
        <v>0</v>
      </c>
      <c r="G331">
        <v>124</v>
      </c>
      <c r="H331">
        <f t="shared" si="36"/>
        <v>381</v>
      </c>
      <c r="I331">
        <v>441</v>
      </c>
      <c r="J331" t="s">
        <v>143</v>
      </c>
      <c r="K331">
        <f t="shared" si="37"/>
        <v>68</v>
      </c>
    </row>
    <row r="332" spans="2:11">
      <c r="B332">
        <v>985</v>
      </c>
      <c r="C332">
        <v>329</v>
      </c>
      <c r="D332">
        <v>1</v>
      </c>
      <c r="E332">
        <v>1</v>
      </c>
      <c r="F332">
        <v>0</v>
      </c>
      <c r="G332">
        <v>124</v>
      </c>
      <c r="H332">
        <f t="shared" si="36"/>
        <v>381</v>
      </c>
      <c r="I332">
        <v>441</v>
      </c>
      <c r="J332" t="s">
        <v>143</v>
      </c>
      <c r="K332">
        <f t="shared" si="37"/>
        <v>68</v>
      </c>
    </row>
    <row r="333" spans="2:11">
      <c r="B333">
        <v>988</v>
      </c>
      <c r="C333">
        <v>330</v>
      </c>
      <c r="D333">
        <v>1</v>
      </c>
      <c r="E333">
        <v>1</v>
      </c>
      <c r="F333">
        <v>0</v>
      </c>
      <c r="G333">
        <v>124</v>
      </c>
      <c r="H333">
        <f t="shared" si="36"/>
        <v>381</v>
      </c>
      <c r="I333">
        <v>441</v>
      </c>
      <c r="J333" t="s">
        <v>143</v>
      </c>
      <c r="K333">
        <f t="shared" si="37"/>
        <v>68</v>
      </c>
    </row>
    <row r="334" spans="2:11">
      <c r="B334">
        <v>991</v>
      </c>
      <c r="C334">
        <v>331</v>
      </c>
      <c r="D334">
        <v>1</v>
      </c>
      <c r="E334">
        <v>1</v>
      </c>
      <c r="F334">
        <v>0</v>
      </c>
      <c r="G334">
        <v>124</v>
      </c>
      <c r="H334">
        <f t="shared" si="36"/>
        <v>381</v>
      </c>
      <c r="I334">
        <v>441</v>
      </c>
      <c r="J334" t="s">
        <v>143</v>
      </c>
      <c r="K334">
        <f t="shared" si="37"/>
        <v>68</v>
      </c>
    </row>
    <row r="335" spans="2:11">
      <c r="B335">
        <v>994</v>
      </c>
      <c r="C335">
        <v>332</v>
      </c>
      <c r="D335">
        <v>1</v>
      </c>
      <c r="E335">
        <v>1</v>
      </c>
      <c r="F335">
        <v>0</v>
      </c>
      <c r="G335">
        <v>124</v>
      </c>
      <c r="H335">
        <f t="shared" si="36"/>
        <v>381</v>
      </c>
      <c r="I335">
        <v>441</v>
      </c>
      <c r="J335" t="s">
        <v>143</v>
      </c>
      <c r="K335">
        <f t="shared" si="37"/>
        <v>68</v>
      </c>
    </row>
    <row r="336" spans="2:11">
      <c r="B336">
        <v>997</v>
      </c>
      <c r="C336">
        <v>333</v>
      </c>
      <c r="D336">
        <v>1</v>
      </c>
      <c r="E336">
        <v>0</v>
      </c>
      <c r="F336">
        <v>24</v>
      </c>
      <c r="G336">
        <v>124</v>
      </c>
      <c r="H336">
        <f>------357</f>
        <v>357</v>
      </c>
      <c r="I336">
        <v>441</v>
      </c>
      <c r="J336" t="s">
        <v>65</v>
      </c>
      <c r="K336">
        <f>------69</f>
        <v>69</v>
      </c>
    </row>
    <row r="337" spans="2:11">
      <c r="B337">
        <v>1000</v>
      </c>
      <c r="C337">
        <v>334</v>
      </c>
      <c r="D337">
        <v>1</v>
      </c>
      <c r="E337">
        <v>0</v>
      </c>
      <c r="F337">
        <v>28</v>
      </c>
      <c r="G337">
        <v>124</v>
      </c>
      <c r="H337">
        <f t="shared" ref="H337:H353" si="38">------329</f>
        <v>329</v>
      </c>
      <c r="I337">
        <v>441</v>
      </c>
      <c r="J337" t="s">
        <v>99</v>
      </c>
      <c r="K337">
        <f t="shared" ref="K337:K353" si="39">------70</f>
        <v>70</v>
      </c>
    </row>
    <row r="338" spans="2:11">
      <c r="B338">
        <v>1003</v>
      </c>
      <c r="C338">
        <v>335</v>
      </c>
      <c r="D338">
        <v>1</v>
      </c>
      <c r="E338">
        <v>1</v>
      </c>
      <c r="F338">
        <v>0</v>
      </c>
      <c r="G338">
        <v>124</v>
      </c>
      <c r="H338">
        <f t="shared" si="38"/>
        <v>329</v>
      </c>
      <c r="I338">
        <v>441</v>
      </c>
      <c r="J338" t="s">
        <v>99</v>
      </c>
      <c r="K338">
        <f t="shared" si="39"/>
        <v>70</v>
      </c>
    </row>
    <row r="339" spans="2:11">
      <c r="B339">
        <v>1006</v>
      </c>
      <c r="C339">
        <v>336</v>
      </c>
      <c r="D339">
        <v>1</v>
      </c>
      <c r="E339">
        <v>1</v>
      </c>
      <c r="F339">
        <v>0</v>
      </c>
      <c r="G339">
        <v>124</v>
      </c>
      <c r="H339">
        <f t="shared" si="38"/>
        <v>329</v>
      </c>
      <c r="I339">
        <v>441</v>
      </c>
      <c r="J339" t="s">
        <v>99</v>
      </c>
      <c r="K339">
        <f t="shared" si="39"/>
        <v>70</v>
      </c>
    </row>
    <row r="340" spans="2:11">
      <c r="B340">
        <v>1009</v>
      </c>
      <c r="C340">
        <v>337</v>
      </c>
      <c r="D340">
        <v>1</v>
      </c>
      <c r="E340">
        <v>1</v>
      </c>
      <c r="F340">
        <v>0</v>
      </c>
      <c r="G340">
        <v>124</v>
      </c>
      <c r="H340">
        <f t="shared" si="38"/>
        <v>329</v>
      </c>
      <c r="I340">
        <v>441</v>
      </c>
      <c r="J340" t="s">
        <v>99</v>
      </c>
      <c r="K340">
        <f t="shared" si="39"/>
        <v>70</v>
      </c>
    </row>
    <row r="341" spans="2:11">
      <c r="B341">
        <v>1012</v>
      </c>
      <c r="C341">
        <v>338</v>
      </c>
      <c r="D341">
        <v>1</v>
      </c>
      <c r="E341">
        <v>1</v>
      </c>
      <c r="F341">
        <v>0</v>
      </c>
      <c r="G341">
        <v>124</v>
      </c>
      <c r="H341">
        <f t="shared" si="38"/>
        <v>329</v>
      </c>
      <c r="I341">
        <v>441</v>
      </c>
      <c r="J341" t="s">
        <v>99</v>
      </c>
      <c r="K341">
        <f t="shared" si="39"/>
        <v>70</v>
      </c>
    </row>
    <row r="342" spans="2:11">
      <c r="B342">
        <v>1015</v>
      </c>
      <c r="C342">
        <v>339</v>
      </c>
      <c r="D342">
        <v>1</v>
      </c>
      <c r="E342">
        <v>1</v>
      </c>
      <c r="F342">
        <v>0</v>
      </c>
      <c r="G342">
        <v>124</v>
      </c>
      <c r="H342">
        <f t="shared" si="38"/>
        <v>329</v>
      </c>
      <c r="I342">
        <v>441</v>
      </c>
      <c r="J342" t="s">
        <v>99</v>
      </c>
      <c r="K342">
        <f t="shared" si="39"/>
        <v>70</v>
      </c>
    </row>
    <row r="343" spans="2:11">
      <c r="B343">
        <v>1018</v>
      </c>
      <c r="C343">
        <v>340</v>
      </c>
      <c r="D343">
        <v>1</v>
      </c>
      <c r="E343">
        <v>1</v>
      </c>
      <c r="F343">
        <v>0</v>
      </c>
      <c r="G343">
        <v>124</v>
      </c>
      <c r="H343">
        <f t="shared" si="38"/>
        <v>329</v>
      </c>
      <c r="I343">
        <v>441</v>
      </c>
      <c r="J343" t="s">
        <v>99</v>
      </c>
      <c r="K343">
        <f t="shared" si="39"/>
        <v>70</v>
      </c>
    </row>
    <row r="344" spans="2:11">
      <c r="B344">
        <v>1021</v>
      </c>
      <c r="C344">
        <v>341</v>
      </c>
      <c r="D344">
        <v>1</v>
      </c>
      <c r="E344">
        <v>1</v>
      </c>
      <c r="F344">
        <v>0</v>
      </c>
      <c r="G344">
        <v>124</v>
      </c>
      <c r="H344">
        <f t="shared" si="38"/>
        <v>329</v>
      </c>
      <c r="I344">
        <v>441</v>
      </c>
      <c r="J344" t="s">
        <v>99</v>
      </c>
      <c r="K344">
        <f t="shared" si="39"/>
        <v>70</v>
      </c>
    </row>
    <row r="345" spans="2:11">
      <c r="B345">
        <v>1024</v>
      </c>
      <c r="C345">
        <v>342</v>
      </c>
      <c r="D345">
        <v>1</v>
      </c>
      <c r="E345">
        <v>1</v>
      </c>
      <c r="F345">
        <v>0</v>
      </c>
      <c r="G345">
        <v>124</v>
      </c>
      <c r="H345">
        <f t="shared" si="38"/>
        <v>329</v>
      </c>
      <c r="I345">
        <v>441</v>
      </c>
      <c r="J345" t="s">
        <v>99</v>
      </c>
      <c r="K345">
        <f t="shared" si="39"/>
        <v>70</v>
      </c>
    </row>
    <row r="346" spans="2:11">
      <c r="B346">
        <v>1027</v>
      </c>
      <c r="C346">
        <v>343</v>
      </c>
      <c r="D346">
        <v>1</v>
      </c>
      <c r="E346">
        <v>1</v>
      </c>
      <c r="F346">
        <v>0</v>
      </c>
      <c r="G346">
        <v>124</v>
      </c>
      <c r="H346">
        <f t="shared" si="38"/>
        <v>329</v>
      </c>
      <c r="I346">
        <v>441</v>
      </c>
      <c r="J346" t="s">
        <v>99</v>
      </c>
      <c r="K346">
        <f t="shared" si="39"/>
        <v>70</v>
      </c>
    </row>
    <row r="347" spans="2:11">
      <c r="B347">
        <v>1030</v>
      </c>
      <c r="C347">
        <v>344</v>
      </c>
      <c r="D347">
        <v>1</v>
      </c>
      <c r="E347">
        <v>1</v>
      </c>
      <c r="F347">
        <v>0</v>
      </c>
      <c r="G347">
        <v>124</v>
      </c>
      <c r="H347">
        <f t="shared" si="38"/>
        <v>329</v>
      </c>
      <c r="I347">
        <v>441</v>
      </c>
      <c r="J347" t="s">
        <v>99</v>
      </c>
      <c r="K347">
        <f t="shared" si="39"/>
        <v>70</v>
      </c>
    </row>
    <row r="348" spans="2:11">
      <c r="B348">
        <v>1033</v>
      </c>
      <c r="C348">
        <v>345</v>
      </c>
      <c r="D348">
        <v>1</v>
      </c>
      <c r="E348">
        <v>1</v>
      </c>
      <c r="F348">
        <v>0</v>
      </c>
      <c r="G348">
        <v>124</v>
      </c>
      <c r="H348">
        <f t="shared" si="38"/>
        <v>329</v>
      </c>
      <c r="I348">
        <v>441</v>
      </c>
      <c r="J348" t="s">
        <v>99</v>
      </c>
      <c r="K348">
        <f t="shared" si="39"/>
        <v>70</v>
      </c>
    </row>
    <row r="349" spans="2:11">
      <c r="B349">
        <v>1036</v>
      </c>
      <c r="C349">
        <v>346</v>
      </c>
      <c r="D349">
        <v>1</v>
      </c>
      <c r="E349">
        <v>1</v>
      </c>
      <c r="F349">
        <v>0</v>
      </c>
      <c r="G349">
        <v>124</v>
      </c>
      <c r="H349">
        <f t="shared" si="38"/>
        <v>329</v>
      </c>
      <c r="I349">
        <v>441</v>
      </c>
      <c r="J349" t="s">
        <v>99</v>
      </c>
      <c r="K349">
        <f t="shared" si="39"/>
        <v>70</v>
      </c>
    </row>
    <row r="350" spans="2:11">
      <c r="B350">
        <v>1039</v>
      </c>
      <c r="C350">
        <v>347</v>
      </c>
      <c r="D350">
        <v>1</v>
      </c>
      <c r="E350">
        <v>1</v>
      </c>
      <c r="F350">
        <v>0</v>
      </c>
      <c r="G350">
        <v>124</v>
      </c>
      <c r="H350">
        <f t="shared" si="38"/>
        <v>329</v>
      </c>
      <c r="I350">
        <v>441</v>
      </c>
      <c r="J350" t="s">
        <v>99</v>
      </c>
      <c r="K350">
        <f t="shared" si="39"/>
        <v>70</v>
      </c>
    </row>
    <row r="351" spans="2:11">
      <c r="B351">
        <v>1042</v>
      </c>
      <c r="C351">
        <v>348</v>
      </c>
      <c r="D351">
        <v>1</v>
      </c>
      <c r="E351">
        <v>1</v>
      </c>
      <c r="F351">
        <v>0</v>
      </c>
      <c r="G351">
        <v>124</v>
      </c>
      <c r="H351">
        <f t="shared" si="38"/>
        <v>329</v>
      </c>
      <c r="I351">
        <v>441</v>
      </c>
      <c r="J351" t="s">
        <v>99</v>
      </c>
      <c r="K351">
        <f t="shared" si="39"/>
        <v>70</v>
      </c>
    </row>
    <row r="352" spans="2:11">
      <c r="B352">
        <v>1045</v>
      </c>
      <c r="C352">
        <v>349</v>
      </c>
      <c r="D352">
        <v>1</v>
      </c>
      <c r="E352">
        <v>1</v>
      </c>
      <c r="F352">
        <v>0</v>
      </c>
      <c r="G352">
        <v>124</v>
      </c>
      <c r="H352">
        <f t="shared" si="38"/>
        <v>329</v>
      </c>
      <c r="I352">
        <v>441</v>
      </c>
      <c r="J352" t="s">
        <v>99</v>
      </c>
      <c r="K352">
        <f t="shared" si="39"/>
        <v>70</v>
      </c>
    </row>
    <row r="353" spans="2:11">
      <c r="B353">
        <v>1048</v>
      </c>
      <c r="C353">
        <v>350</v>
      </c>
      <c r="D353">
        <v>1</v>
      </c>
      <c r="E353">
        <v>1</v>
      </c>
      <c r="F353">
        <v>0</v>
      </c>
      <c r="G353">
        <v>124</v>
      </c>
      <c r="H353">
        <f t="shared" si="38"/>
        <v>329</v>
      </c>
      <c r="I353">
        <v>441</v>
      </c>
      <c r="J353" t="s">
        <v>99</v>
      </c>
      <c r="K353">
        <f t="shared" si="39"/>
        <v>70</v>
      </c>
    </row>
    <row r="354" spans="2:11">
      <c r="B354">
        <v>1051</v>
      </c>
      <c r="C354">
        <v>351</v>
      </c>
      <c r="D354">
        <v>1</v>
      </c>
      <c r="E354">
        <v>0</v>
      </c>
      <c r="F354">
        <v>32</v>
      </c>
      <c r="G354">
        <v>124</v>
      </c>
      <c r="H354">
        <f>------297</f>
        <v>297</v>
      </c>
      <c r="I354">
        <v>441</v>
      </c>
      <c r="J354" t="s">
        <v>104</v>
      </c>
      <c r="K354">
        <f>------71</f>
        <v>71</v>
      </c>
    </row>
    <row r="355" spans="2:11">
      <c r="B355">
        <v>1054</v>
      </c>
      <c r="C355">
        <v>352</v>
      </c>
      <c r="D355">
        <v>1</v>
      </c>
      <c r="E355">
        <v>0</v>
      </c>
      <c r="F355">
        <v>36</v>
      </c>
      <c r="G355">
        <v>124</v>
      </c>
      <c r="H355">
        <f t="shared" ref="H355:H362" si="40">------261</f>
        <v>261</v>
      </c>
      <c r="I355">
        <v>441</v>
      </c>
      <c r="J355" t="s">
        <v>107</v>
      </c>
      <c r="K355">
        <f t="shared" ref="K355:K362" si="41">------72</f>
        <v>72</v>
      </c>
    </row>
    <row r="356" spans="2:11">
      <c r="B356">
        <v>1057</v>
      </c>
      <c r="C356">
        <v>353</v>
      </c>
      <c r="D356">
        <v>1</v>
      </c>
      <c r="E356">
        <v>1</v>
      </c>
      <c r="F356">
        <v>0</v>
      </c>
      <c r="G356">
        <v>124</v>
      </c>
      <c r="H356">
        <f t="shared" si="40"/>
        <v>261</v>
      </c>
      <c r="I356">
        <v>441</v>
      </c>
      <c r="J356" t="s">
        <v>107</v>
      </c>
      <c r="K356">
        <f t="shared" si="41"/>
        <v>72</v>
      </c>
    </row>
    <row r="357" spans="2:11">
      <c r="B357">
        <v>1060</v>
      </c>
      <c r="C357">
        <v>354</v>
      </c>
      <c r="D357">
        <v>1</v>
      </c>
      <c r="E357">
        <v>1</v>
      </c>
      <c r="F357">
        <v>0</v>
      </c>
      <c r="G357">
        <v>124</v>
      </c>
      <c r="H357">
        <f t="shared" si="40"/>
        <v>261</v>
      </c>
      <c r="I357">
        <v>441</v>
      </c>
      <c r="J357" t="s">
        <v>107</v>
      </c>
      <c r="K357">
        <f t="shared" si="41"/>
        <v>72</v>
      </c>
    </row>
    <row r="358" spans="2:11">
      <c r="B358">
        <v>1063</v>
      </c>
      <c r="C358">
        <v>355</v>
      </c>
      <c r="D358">
        <v>1</v>
      </c>
      <c r="E358">
        <v>1</v>
      </c>
      <c r="F358">
        <v>0</v>
      </c>
      <c r="G358">
        <v>124</v>
      </c>
      <c r="H358">
        <f t="shared" si="40"/>
        <v>261</v>
      </c>
      <c r="I358">
        <v>441</v>
      </c>
      <c r="J358" t="s">
        <v>107</v>
      </c>
      <c r="K358">
        <f t="shared" si="41"/>
        <v>72</v>
      </c>
    </row>
    <row r="359" spans="2:11">
      <c r="B359">
        <v>1066</v>
      </c>
      <c r="C359">
        <v>356</v>
      </c>
      <c r="D359">
        <v>1</v>
      </c>
      <c r="E359">
        <v>1</v>
      </c>
      <c r="F359">
        <v>0</v>
      </c>
      <c r="G359">
        <v>124</v>
      </c>
      <c r="H359">
        <f t="shared" si="40"/>
        <v>261</v>
      </c>
      <c r="I359">
        <v>441</v>
      </c>
      <c r="J359" t="s">
        <v>107</v>
      </c>
      <c r="K359">
        <f t="shared" si="41"/>
        <v>72</v>
      </c>
    </row>
    <row r="360" spans="2:11">
      <c r="B360">
        <v>1069</v>
      </c>
      <c r="C360">
        <v>357</v>
      </c>
      <c r="D360">
        <v>1</v>
      </c>
      <c r="E360">
        <v>1</v>
      </c>
      <c r="F360">
        <v>0</v>
      </c>
      <c r="G360">
        <v>124</v>
      </c>
      <c r="H360">
        <f t="shared" si="40"/>
        <v>261</v>
      </c>
      <c r="I360">
        <v>441</v>
      </c>
      <c r="J360" t="s">
        <v>107</v>
      </c>
      <c r="K360">
        <f t="shared" si="41"/>
        <v>72</v>
      </c>
    </row>
    <row r="361" spans="2:11">
      <c r="B361">
        <v>1072</v>
      </c>
      <c r="C361">
        <v>358</v>
      </c>
      <c r="D361">
        <v>1</v>
      </c>
      <c r="E361">
        <v>1</v>
      </c>
      <c r="F361">
        <v>0</v>
      </c>
      <c r="G361">
        <v>124</v>
      </c>
      <c r="H361">
        <f t="shared" si="40"/>
        <v>261</v>
      </c>
      <c r="I361">
        <v>441</v>
      </c>
      <c r="J361" t="s">
        <v>107</v>
      </c>
      <c r="K361">
        <f t="shared" si="41"/>
        <v>72</v>
      </c>
    </row>
    <row r="362" spans="2:11">
      <c r="B362">
        <v>1075</v>
      </c>
      <c r="C362">
        <v>359</v>
      </c>
      <c r="D362">
        <v>1</v>
      </c>
      <c r="E362">
        <v>1</v>
      </c>
      <c r="F362">
        <v>0</v>
      </c>
      <c r="G362">
        <v>124</v>
      </c>
      <c r="H362">
        <f t="shared" si="40"/>
        <v>261</v>
      </c>
      <c r="I362">
        <v>441</v>
      </c>
      <c r="J362" t="s">
        <v>107</v>
      </c>
      <c r="K362">
        <f t="shared" si="41"/>
        <v>72</v>
      </c>
    </row>
    <row r="363" spans="2:11">
      <c r="B363">
        <v>1078</v>
      </c>
      <c r="C363">
        <v>360</v>
      </c>
      <c r="D363">
        <v>1</v>
      </c>
      <c r="E363">
        <v>0</v>
      </c>
      <c r="F363">
        <v>40</v>
      </c>
      <c r="G363">
        <v>124</v>
      </c>
      <c r="H363">
        <f>------221</f>
        <v>221</v>
      </c>
      <c r="I363">
        <v>441</v>
      </c>
      <c r="J363" t="s">
        <v>56</v>
      </c>
      <c r="K363">
        <f>------73</f>
        <v>73</v>
      </c>
    </row>
    <row r="364" spans="2:11">
      <c r="B364">
        <v>1081</v>
      </c>
      <c r="C364">
        <v>361</v>
      </c>
      <c r="D364">
        <v>1</v>
      </c>
      <c r="E364">
        <v>0</v>
      </c>
      <c r="F364">
        <v>40</v>
      </c>
      <c r="G364">
        <v>124</v>
      </c>
      <c r="H364">
        <f>------181</f>
        <v>181</v>
      </c>
      <c r="I364">
        <v>361</v>
      </c>
      <c r="J364" t="s">
        <v>56</v>
      </c>
      <c r="K364">
        <f>------74</f>
        <v>74</v>
      </c>
    </row>
    <row r="365" spans="2:11">
      <c r="B365">
        <v>1084</v>
      </c>
      <c r="C365">
        <v>362</v>
      </c>
      <c r="D365">
        <v>1</v>
      </c>
      <c r="E365">
        <v>1</v>
      </c>
      <c r="F365">
        <v>4</v>
      </c>
      <c r="G365">
        <v>124</v>
      </c>
      <c r="H365">
        <f>------185</f>
        <v>185</v>
      </c>
      <c r="I365">
        <v>441</v>
      </c>
      <c r="J365" t="s">
        <v>141</v>
      </c>
      <c r="K365">
        <f>------75</f>
        <v>75</v>
      </c>
    </row>
    <row r="366" spans="2:11">
      <c r="B366">
        <v>1087</v>
      </c>
      <c r="C366">
        <v>363</v>
      </c>
      <c r="D366">
        <v>1</v>
      </c>
      <c r="E366">
        <v>1</v>
      </c>
      <c r="F366">
        <v>8</v>
      </c>
      <c r="G366">
        <v>124</v>
      </c>
      <c r="H366">
        <f>------193</f>
        <v>193</v>
      </c>
      <c r="I366">
        <v>441</v>
      </c>
      <c r="J366" t="s">
        <v>148</v>
      </c>
      <c r="K366">
        <f>------76</f>
        <v>76</v>
      </c>
    </row>
    <row r="367" spans="2:11">
      <c r="B367">
        <v>1090</v>
      </c>
      <c r="C367">
        <v>364</v>
      </c>
      <c r="D367">
        <v>1</v>
      </c>
      <c r="E367">
        <v>1</v>
      </c>
      <c r="F367">
        <v>8</v>
      </c>
      <c r="G367">
        <v>124</v>
      </c>
      <c r="H367">
        <f>------201</f>
        <v>201</v>
      </c>
      <c r="I367">
        <v>441</v>
      </c>
      <c r="J367" t="s">
        <v>121</v>
      </c>
      <c r="K367">
        <f>------77</f>
        <v>77</v>
      </c>
    </row>
    <row r="368" spans="2:11">
      <c r="B368">
        <v>1093</v>
      </c>
      <c r="C368">
        <v>365</v>
      </c>
      <c r="D368">
        <v>1</v>
      </c>
      <c r="E368">
        <v>1</v>
      </c>
      <c r="F368">
        <v>16</v>
      </c>
      <c r="G368">
        <v>124</v>
      </c>
      <c r="H368">
        <f>------217</f>
        <v>217</v>
      </c>
      <c r="I368">
        <v>441</v>
      </c>
      <c r="J368" t="s">
        <v>61</v>
      </c>
      <c r="K368">
        <f>------78</f>
        <v>78</v>
      </c>
    </row>
    <row r="369" spans="2:11">
      <c r="B369">
        <v>1096</v>
      </c>
      <c r="C369">
        <v>366</v>
      </c>
      <c r="D369">
        <v>1</v>
      </c>
      <c r="E369">
        <v>1</v>
      </c>
      <c r="F369">
        <v>16</v>
      </c>
      <c r="G369">
        <v>124</v>
      </c>
      <c r="H369">
        <f>------233</f>
        <v>233</v>
      </c>
      <c r="I369">
        <v>441</v>
      </c>
      <c r="J369" t="s">
        <v>146</v>
      </c>
      <c r="K369">
        <f>------79</f>
        <v>79</v>
      </c>
    </row>
    <row r="370" spans="2:11">
      <c r="B370">
        <v>1099</v>
      </c>
      <c r="C370">
        <v>367</v>
      </c>
      <c r="D370">
        <v>1</v>
      </c>
      <c r="E370">
        <v>1</v>
      </c>
      <c r="F370">
        <v>16</v>
      </c>
      <c r="G370">
        <v>124</v>
      </c>
      <c r="H370">
        <f>------249</f>
        <v>249</v>
      </c>
      <c r="I370">
        <v>441</v>
      </c>
      <c r="J370" t="s">
        <v>50</v>
      </c>
      <c r="K370">
        <f>------80</f>
        <v>80</v>
      </c>
    </row>
    <row r="371" spans="2:11">
      <c r="B371">
        <v>1102</v>
      </c>
      <c r="C371">
        <v>368</v>
      </c>
      <c r="D371">
        <v>1</v>
      </c>
      <c r="E371">
        <v>1</v>
      </c>
      <c r="F371">
        <v>16</v>
      </c>
      <c r="G371">
        <v>124</v>
      </c>
      <c r="H371">
        <f>------265</f>
        <v>265</v>
      </c>
      <c r="I371">
        <v>441</v>
      </c>
      <c r="J371" t="s">
        <v>102</v>
      </c>
      <c r="K371">
        <f>------81</f>
        <v>81</v>
      </c>
    </row>
    <row r="372" spans="2:11">
      <c r="B372">
        <v>1105</v>
      </c>
      <c r="C372">
        <v>369</v>
      </c>
      <c r="D372">
        <v>1</v>
      </c>
      <c r="E372">
        <v>1</v>
      </c>
      <c r="F372">
        <v>40</v>
      </c>
      <c r="G372">
        <v>125</v>
      </c>
      <c r="H372">
        <f>------305</f>
        <v>305</v>
      </c>
      <c r="I372">
        <v>441</v>
      </c>
      <c r="J372" t="s">
        <v>155</v>
      </c>
      <c r="K372">
        <f>------125</f>
        <v>125</v>
      </c>
    </row>
    <row r="373" spans="2:11">
      <c r="B373">
        <v>1108</v>
      </c>
      <c r="C373">
        <v>370</v>
      </c>
      <c r="D373">
        <v>1</v>
      </c>
      <c r="E373">
        <v>1</v>
      </c>
      <c r="F373">
        <v>40</v>
      </c>
      <c r="G373">
        <v>126</v>
      </c>
      <c r="H373">
        <f>------345</f>
        <v>345</v>
      </c>
      <c r="I373">
        <v>441</v>
      </c>
      <c r="J373" t="s">
        <v>75</v>
      </c>
      <c r="K373">
        <f>------126</f>
        <v>126</v>
      </c>
    </row>
    <row r="374" spans="2:11">
      <c r="B374">
        <v>1111</v>
      </c>
      <c r="C374">
        <v>371</v>
      </c>
      <c r="D374">
        <v>1</v>
      </c>
      <c r="E374">
        <v>1</v>
      </c>
      <c r="F374">
        <v>16</v>
      </c>
      <c r="G374">
        <v>127</v>
      </c>
      <c r="H374">
        <f>------361</f>
        <v>361</v>
      </c>
      <c r="I374">
        <v>441</v>
      </c>
      <c r="J374" t="s">
        <v>109</v>
      </c>
      <c r="K374">
        <f>------127</f>
        <v>127</v>
      </c>
    </row>
    <row r="375" spans="2:11">
      <c r="B375">
        <v>1114</v>
      </c>
      <c r="C375">
        <v>372</v>
      </c>
      <c r="D375">
        <v>1</v>
      </c>
      <c r="E375">
        <v>1</v>
      </c>
      <c r="F375">
        <v>4</v>
      </c>
      <c r="G375">
        <v>128</v>
      </c>
      <c r="H375">
        <f t="shared" ref="H375:H380" si="42">------365</f>
        <v>365</v>
      </c>
      <c r="I375">
        <v>441</v>
      </c>
      <c r="J375" t="s">
        <v>71</v>
      </c>
      <c r="K375">
        <f t="shared" ref="K375:K380" si="43">------128</f>
        <v>128</v>
      </c>
    </row>
    <row r="376" spans="2:11">
      <c r="B376">
        <v>1117</v>
      </c>
      <c r="C376">
        <v>373</v>
      </c>
      <c r="D376">
        <v>1</v>
      </c>
      <c r="E376">
        <v>1</v>
      </c>
      <c r="F376">
        <v>0</v>
      </c>
      <c r="G376">
        <v>128</v>
      </c>
      <c r="H376">
        <f t="shared" si="42"/>
        <v>365</v>
      </c>
      <c r="I376">
        <v>441</v>
      </c>
      <c r="J376" t="s">
        <v>71</v>
      </c>
      <c r="K376">
        <f t="shared" si="43"/>
        <v>128</v>
      </c>
    </row>
    <row r="377" spans="2:11">
      <c r="B377">
        <v>1120</v>
      </c>
      <c r="C377">
        <v>374</v>
      </c>
      <c r="D377">
        <v>1</v>
      </c>
      <c r="E377">
        <v>1</v>
      </c>
      <c r="F377">
        <v>0</v>
      </c>
      <c r="G377">
        <v>128</v>
      </c>
      <c r="H377">
        <f t="shared" si="42"/>
        <v>365</v>
      </c>
      <c r="I377">
        <v>441</v>
      </c>
      <c r="J377" t="s">
        <v>71</v>
      </c>
      <c r="K377">
        <f t="shared" si="43"/>
        <v>128</v>
      </c>
    </row>
    <row r="378" spans="2:11">
      <c r="B378">
        <v>1123</v>
      </c>
      <c r="C378">
        <v>375</v>
      </c>
      <c r="D378">
        <v>1</v>
      </c>
      <c r="E378">
        <v>1</v>
      </c>
      <c r="F378">
        <v>0</v>
      </c>
      <c r="G378">
        <v>128</v>
      </c>
      <c r="H378">
        <f t="shared" si="42"/>
        <v>365</v>
      </c>
      <c r="I378">
        <v>441</v>
      </c>
      <c r="J378" t="s">
        <v>71</v>
      </c>
      <c r="K378">
        <f t="shared" si="43"/>
        <v>128</v>
      </c>
    </row>
    <row r="379" spans="2:11">
      <c r="B379">
        <v>1126</v>
      </c>
      <c r="C379">
        <v>376</v>
      </c>
      <c r="D379">
        <v>1</v>
      </c>
      <c r="E379">
        <v>1</v>
      </c>
      <c r="F379">
        <v>0</v>
      </c>
      <c r="G379">
        <v>128</v>
      </c>
      <c r="H379">
        <f t="shared" si="42"/>
        <v>365</v>
      </c>
      <c r="I379">
        <v>441</v>
      </c>
      <c r="J379" t="s">
        <v>71</v>
      </c>
      <c r="K379">
        <f t="shared" si="43"/>
        <v>128</v>
      </c>
    </row>
    <row r="380" spans="2:11">
      <c r="B380">
        <v>1129</v>
      </c>
      <c r="C380">
        <v>377</v>
      </c>
      <c r="D380">
        <v>1</v>
      </c>
      <c r="E380">
        <v>1</v>
      </c>
      <c r="F380">
        <v>0</v>
      </c>
      <c r="G380">
        <v>128</v>
      </c>
      <c r="H380">
        <f t="shared" si="42"/>
        <v>365</v>
      </c>
      <c r="I380">
        <v>441</v>
      </c>
      <c r="J380" t="s">
        <v>71</v>
      </c>
      <c r="K380">
        <f t="shared" si="43"/>
        <v>128</v>
      </c>
    </row>
    <row r="381" spans="2:11">
      <c r="B381">
        <v>1132</v>
      </c>
      <c r="C381">
        <v>378</v>
      </c>
      <c r="D381">
        <v>1</v>
      </c>
      <c r="E381">
        <v>0</v>
      </c>
      <c r="F381">
        <v>56</v>
      </c>
      <c r="G381">
        <v>129</v>
      </c>
      <c r="H381">
        <f>------309</f>
        <v>309</v>
      </c>
      <c r="I381">
        <v>441</v>
      </c>
      <c r="J381" t="s">
        <v>97</v>
      </c>
      <c r="K381">
        <f>------129</f>
        <v>129</v>
      </c>
    </row>
    <row r="382" spans="2:11">
      <c r="B382">
        <v>1135</v>
      </c>
      <c r="C382">
        <v>379</v>
      </c>
      <c r="D382">
        <v>1</v>
      </c>
      <c r="E382">
        <v>0</v>
      </c>
      <c r="F382">
        <v>40</v>
      </c>
      <c r="G382">
        <v>130</v>
      </c>
      <c r="H382">
        <f>------269</f>
        <v>269</v>
      </c>
      <c r="I382">
        <v>441</v>
      </c>
      <c r="J382" t="s">
        <v>156</v>
      </c>
      <c r="K382">
        <f>------130</f>
        <v>130</v>
      </c>
    </row>
    <row r="383" spans="2:11">
      <c r="B383">
        <v>1138</v>
      </c>
      <c r="C383">
        <v>380</v>
      </c>
      <c r="D383">
        <v>1</v>
      </c>
      <c r="E383">
        <v>1</v>
      </c>
      <c r="F383">
        <v>32</v>
      </c>
      <c r="G383">
        <v>131</v>
      </c>
      <c r="H383">
        <f>------301</f>
        <v>301</v>
      </c>
      <c r="I383">
        <v>441</v>
      </c>
      <c r="J383" t="s">
        <v>100</v>
      </c>
      <c r="K383">
        <f>------131</f>
        <v>131</v>
      </c>
    </row>
    <row r="384" spans="2:11">
      <c r="B384">
        <v>1141</v>
      </c>
      <c r="C384">
        <v>381</v>
      </c>
      <c r="D384">
        <v>1</v>
      </c>
      <c r="E384">
        <v>1</v>
      </c>
      <c r="F384">
        <v>36</v>
      </c>
      <c r="G384">
        <v>132</v>
      </c>
      <c r="H384">
        <f>------337</f>
        <v>337</v>
      </c>
      <c r="I384">
        <v>441</v>
      </c>
      <c r="J384" t="s">
        <v>68</v>
      </c>
      <c r="K384">
        <f>------132</f>
        <v>132</v>
      </c>
    </row>
    <row r="385" spans="1:11">
      <c r="B385">
        <v>1144</v>
      </c>
      <c r="C385">
        <v>382</v>
      </c>
      <c r="D385">
        <v>1</v>
      </c>
      <c r="E385">
        <v>1</v>
      </c>
      <c r="F385">
        <v>36</v>
      </c>
      <c r="G385">
        <v>133</v>
      </c>
      <c r="H385">
        <f>------373</f>
        <v>373</v>
      </c>
      <c r="I385">
        <v>441</v>
      </c>
      <c r="J385" t="s">
        <v>74</v>
      </c>
      <c r="K385">
        <f>------133</f>
        <v>133</v>
      </c>
    </row>
    <row r="386" spans="1:11">
      <c r="A386" s="19"/>
      <c r="B386" s="19">
        <v>1147</v>
      </c>
      <c r="C386" s="19">
        <v>383</v>
      </c>
      <c r="D386" s="19">
        <v>1</v>
      </c>
      <c r="E386" s="19">
        <v>1</v>
      </c>
      <c r="F386" s="19">
        <v>44</v>
      </c>
      <c r="G386" s="26">
        <v>134</v>
      </c>
      <c r="H386" s="19">
        <f>------417</f>
        <v>417</v>
      </c>
      <c r="I386" s="19">
        <v>441</v>
      </c>
      <c r="J386" s="19" t="s">
        <v>144</v>
      </c>
      <c r="K386" s="2">
        <f>------134</f>
        <v>134</v>
      </c>
    </row>
    <row r="387" spans="1:11">
      <c r="B387">
        <v>1150</v>
      </c>
      <c r="C387">
        <v>384</v>
      </c>
      <c r="D387">
        <v>1</v>
      </c>
      <c r="E387">
        <v>1</v>
      </c>
      <c r="F387">
        <v>20</v>
      </c>
      <c r="G387">
        <v>134</v>
      </c>
      <c r="H387">
        <f>------437</f>
        <v>437</v>
      </c>
      <c r="I387">
        <v>441</v>
      </c>
      <c r="J387" t="s">
        <v>150</v>
      </c>
      <c r="K387" s="2">
        <f>------64</f>
        <v>64</v>
      </c>
    </row>
    <row r="388" spans="1:11">
      <c r="B388">
        <v>1153</v>
      </c>
      <c r="C388">
        <v>385</v>
      </c>
      <c r="D388">
        <v>1</v>
      </c>
      <c r="E388">
        <v>1</v>
      </c>
      <c r="F388">
        <v>0</v>
      </c>
      <c r="G388">
        <v>134</v>
      </c>
      <c r="H388">
        <f>------437</f>
        <v>437</v>
      </c>
      <c r="I388">
        <v>441</v>
      </c>
      <c r="J388" t="s">
        <v>150</v>
      </c>
      <c r="K388" s="2">
        <f>------64</f>
        <v>64</v>
      </c>
    </row>
    <row r="389" spans="1:11">
      <c r="B389">
        <v>1156</v>
      </c>
      <c r="C389">
        <v>386</v>
      </c>
      <c r="D389">
        <v>1</v>
      </c>
      <c r="E389">
        <v>1</v>
      </c>
      <c r="F389">
        <v>0</v>
      </c>
      <c r="G389">
        <v>134</v>
      </c>
      <c r="H389">
        <f>------437</f>
        <v>437</v>
      </c>
      <c r="I389">
        <v>441</v>
      </c>
      <c r="J389" t="s">
        <v>150</v>
      </c>
      <c r="K389" s="2">
        <f>------64</f>
        <v>64</v>
      </c>
    </row>
    <row r="390" spans="1:11">
      <c r="B390">
        <v>1159</v>
      </c>
      <c r="C390">
        <v>387</v>
      </c>
      <c r="D390">
        <v>1</v>
      </c>
      <c r="E390">
        <v>0</v>
      </c>
      <c r="F390">
        <v>8</v>
      </c>
      <c r="G390">
        <v>134</v>
      </c>
      <c r="H390">
        <f>------429</f>
        <v>429</v>
      </c>
      <c r="I390">
        <v>441</v>
      </c>
      <c r="J390" t="s">
        <v>151</v>
      </c>
      <c r="K390" s="2">
        <f>------65</f>
        <v>65</v>
      </c>
    </row>
    <row r="391" spans="1:11">
      <c r="B391">
        <v>1162</v>
      </c>
      <c r="C391">
        <v>388</v>
      </c>
      <c r="D391">
        <v>1</v>
      </c>
      <c r="E391">
        <v>0</v>
      </c>
      <c r="F391">
        <v>12</v>
      </c>
      <c r="G391">
        <v>134</v>
      </c>
      <c r="H391">
        <f t="shared" ref="H391:H407" si="44">------417</f>
        <v>417</v>
      </c>
      <c r="I391">
        <v>441</v>
      </c>
      <c r="J391" t="s">
        <v>144</v>
      </c>
      <c r="K391" s="2">
        <f t="shared" ref="K391:K407" si="45">------66</f>
        <v>66</v>
      </c>
    </row>
    <row r="392" spans="1:11">
      <c r="B392">
        <v>1165</v>
      </c>
      <c r="C392">
        <v>389</v>
      </c>
      <c r="D392">
        <v>1</v>
      </c>
      <c r="E392">
        <v>1</v>
      </c>
      <c r="F392">
        <v>0</v>
      </c>
      <c r="G392">
        <v>134</v>
      </c>
      <c r="H392">
        <f t="shared" si="44"/>
        <v>417</v>
      </c>
      <c r="I392">
        <v>441</v>
      </c>
      <c r="J392" t="s">
        <v>144</v>
      </c>
      <c r="K392" s="2">
        <f t="shared" si="45"/>
        <v>66</v>
      </c>
    </row>
    <row r="393" spans="1:11">
      <c r="B393">
        <v>1168</v>
      </c>
      <c r="C393">
        <v>390</v>
      </c>
      <c r="D393">
        <v>1</v>
      </c>
      <c r="E393">
        <v>1</v>
      </c>
      <c r="F393">
        <v>0</v>
      </c>
      <c r="G393">
        <v>134</v>
      </c>
      <c r="H393">
        <f t="shared" si="44"/>
        <v>417</v>
      </c>
      <c r="I393">
        <v>441</v>
      </c>
      <c r="J393" t="s">
        <v>144</v>
      </c>
      <c r="K393" s="2">
        <f t="shared" si="45"/>
        <v>66</v>
      </c>
    </row>
    <row r="394" spans="1:11">
      <c r="B394">
        <v>1171</v>
      </c>
      <c r="C394">
        <v>391</v>
      </c>
      <c r="D394">
        <v>1</v>
      </c>
      <c r="E394">
        <v>1</v>
      </c>
      <c r="F394">
        <v>0</v>
      </c>
      <c r="G394">
        <v>134</v>
      </c>
      <c r="H394">
        <f t="shared" si="44"/>
        <v>417</v>
      </c>
      <c r="I394">
        <v>441</v>
      </c>
      <c r="J394" t="s">
        <v>144</v>
      </c>
      <c r="K394" s="2">
        <f t="shared" si="45"/>
        <v>66</v>
      </c>
    </row>
    <row r="395" spans="1:11">
      <c r="B395">
        <v>1174</v>
      </c>
      <c r="C395">
        <v>392</v>
      </c>
      <c r="D395">
        <v>1</v>
      </c>
      <c r="E395">
        <v>1</v>
      </c>
      <c r="F395">
        <v>0</v>
      </c>
      <c r="G395">
        <v>134</v>
      </c>
      <c r="H395">
        <f t="shared" si="44"/>
        <v>417</v>
      </c>
      <c r="I395">
        <v>441</v>
      </c>
      <c r="J395" t="s">
        <v>144</v>
      </c>
      <c r="K395" s="2">
        <f t="shared" si="45"/>
        <v>66</v>
      </c>
    </row>
    <row r="396" spans="1:11">
      <c r="B396">
        <v>1177</v>
      </c>
      <c r="C396">
        <v>393</v>
      </c>
      <c r="D396">
        <v>1</v>
      </c>
      <c r="E396">
        <v>1</v>
      </c>
      <c r="F396">
        <v>0</v>
      </c>
      <c r="G396">
        <v>134</v>
      </c>
      <c r="H396">
        <f t="shared" si="44"/>
        <v>417</v>
      </c>
      <c r="I396">
        <v>441</v>
      </c>
      <c r="J396" t="s">
        <v>144</v>
      </c>
      <c r="K396" s="2">
        <f t="shared" si="45"/>
        <v>66</v>
      </c>
    </row>
    <row r="397" spans="1:11">
      <c r="B397">
        <v>1180</v>
      </c>
      <c r="C397">
        <v>394</v>
      </c>
      <c r="D397">
        <v>1</v>
      </c>
      <c r="E397">
        <v>1</v>
      </c>
      <c r="F397">
        <v>0</v>
      </c>
      <c r="G397">
        <v>134</v>
      </c>
      <c r="H397">
        <f t="shared" si="44"/>
        <v>417</v>
      </c>
      <c r="I397">
        <v>441</v>
      </c>
      <c r="J397" t="s">
        <v>144</v>
      </c>
      <c r="K397" s="2">
        <f t="shared" si="45"/>
        <v>66</v>
      </c>
    </row>
    <row r="398" spans="1:11">
      <c r="B398">
        <v>1183</v>
      </c>
      <c r="C398">
        <v>395</v>
      </c>
      <c r="D398">
        <v>1</v>
      </c>
      <c r="E398">
        <v>1</v>
      </c>
      <c r="F398">
        <v>0</v>
      </c>
      <c r="G398">
        <v>134</v>
      </c>
      <c r="H398">
        <f t="shared" si="44"/>
        <v>417</v>
      </c>
      <c r="I398">
        <v>441</v>
      </c>
      <c r="J398" t="s">
        <v>144</v>
      </c>
      <c r="K398" s="2">
        <f t="shared" si="45"/>
        <v>66</v>
      </c>
    </row>
    <row r="399" spans="1:11">
      <c r="B399">
        <v>1186</v>
      </c>
      <c r="C399">
        <v>396</v>
      </c>
      <c r="D399">
        <v>1</v>
      </c>
      <c r="E399">
        <v>1</v>
      </c>
      <c r="F399">
        <v>0</v>
      </c>
      <c r="G399">
        <v>134</v>
      </c>
      <c r="H399">
        <f t="shared" si="44"/>
        <v>417</v>
      </c>
      <c r="I399">
        <v>441</v>
      </c>
      <c r="J399" t="s">
        <v>144</v>
      </c>
      <c r="K399" s="2">
        <f t="shared" si="45"/>
        <v>66</v>
      </c>
    </row>
    <row r="400" spans="1:11">
      <c r="B400">
        <v>1189</v>
      </c>
      <c r="C400">
        <v>397</v>
      </c>
      <c r="D400">
        <v>1</v>
      </c>
      <c r="E400">
        <v>1</v>
      </c>
      <c r="F400">
        <v>0</v>
      </c>
      <c r="G400">
        <v>134</v>
      </c>
      <c r="H400">
        <f t="shared" si="44"/>
        <v>417</v>
      </c>
      <c r="I400">
        <v>441</v>
      </c>
      <c r="J400" t="s">
        <v>144</v>
      </c>
      <c r="K400" s="2">
        <f t="shared" si="45"/>
        <v>66</v>
      </c>
    </row>
    <row r="401" spans="2:11">
      <c r="B401">
        <v>1192</v>
      </c>
      <c r="C401">
        <v>398</v>
      </c>
      <c r="D401">
        <v>1</v>
      </c>
      <c r="E401">
        <v>1</v>
      </c>
      <c r="F401">
        <v>0</v>
      </c>
      <c r="G401">
        <v>134</v>
      </c>
      <c r="H401">
        <f t="shared" si="44"/>
        <v>417</v>
      </c>
      <c r="I401">
        <v>441</v>
      </c>
      <c r="J401" t="s">
        <v>144</v>
      </c>
      <c r="K401" s="2">
        <f t="shared" si="45"/>
        <v>66</v>
      </c>
    </row>
    <row r="402" spans="2:11">
      <c r="B402">
        <v>1195</v>
      </c>
      <c r="C402">
        <v>399</v>
      </c>
      <c r="D402">
        <v>1</v>
      </c>
      <c r="E402">
        <v>1</v>
      </c>
      <c r="F402">
        <v>0</v>
      </c>
      <c r="G402">
        <v>134</v>
      </c>
      <c r="H402">
        <f t="shared" si="44"/>
        <v>417</v>
      </c>
      <c r="I402">
        <v>441</v>
      </c>
      <c r="J402" t="s">
        <v>144</v>
      </c>
      <c r="K402" s="2">
        <f t="shared" si="45"/>
        <v>66</v>
      </c>
    </row>
    <row r="403" spans="2:11">
      <c r="B403">
        <v>1198</v>
      </c>
      <c r="C403">
        <v>400</v>
      </c>
      <c r="D403">
        <v>1</v>
      </c>
      <c r="E403">
        <v>1</v>
      </c>
      <c r="F403">
        <v>0</v>
      </c>
      <c r="G403">
        <v>134</v>
      </c>
      <c r="H403">
        <f t="shared" si="44"/>
        <v>417</v>
      </c>
      <c r="I403">
        <v>441</v>
      </c>
      <c r="J403" t="s">
        <v>144</v>
      </c>
      <c r="K403" s="2">
        <f t="shared" si="45"/>
        <v>66</v>
      </c>
    </row>
    <row r="404" spans="2:11">
      <c r="B404">
        <v>1201</v>
      </c>
      <c r="C404">
        <v>401</v>
      </c>
      <c r="D404">
        <v>1</v>
      </c>
      <c r="E404">
        <v>1</v>
      </c>
      <c r="F404">
        <v>0</v>
      </c>
      <c r="G404">
        <v>134</v>
      </c>
      <c r="H404">
        <f t="shared" si="44"/>
        <v>417</v>
      </c>
      <c r="I404">
        <v>441</v>
      </c>
      <c r="J404" t="s">
        <v>144</v>
      </c>
      <c r="K404" s="2">
        <f t="shared" si="45"/>
        <v>66</v>
      </c>
    </row>
    <row r="405" spans="2:11">
      <c r="B405">
        <v>1204</v>
      </c>
      <c r="C405">
        <v>402</v>
      </c>
      <c r="D405">
        <v>1</v>
      </c>
      <c r="E405">
        <v>1</v>
      </c>
      <c r="F405">
        <v>0</v>
      </c>
      <c r="G405">
        <v>134</v>
      </c>
      <c r="H405">
        <f t="shared" si="44"/>
        <v>417</v>
      </c>
      <c r="I405">
        <v>441</v>
      </c>
      <c r="J405" t="s">
        <v>144</v>
      </c>
      <c r="K405" s="2">
        <f t="shared" si="45"/>
        <v>66</v>
      </c>
    </row>
    <row r="406" spans="2:11">
      <c r="B406">
        <v>1207</v>
      </c>
      <c r="C406">
        <v>403</v>
      </c>
      <c r="D406">
        <v>1</v>
      </c>
      <c r="E406">
        <v>1</v>
      </c>
      <c r="F406">
        <v>0</v>
      </c>
      <c r="G406">
        <v>134</v>
      </c>
      <c r="H406">
        <f t="shared" si="44"/>
        <v>417</v>
      </c>
      <c r="I406">
        <v>441</v>
      </c>
      <c r="J406" t="s">
        <v>144</v>
      </c>
      <c r="K406" s="2">
        <f t="shared" si="45"/>
        <v>66</v>
      </c>
    </row>
    <row r="407" spans="2:11">
      <c r="B407">
        <v>1210</v>
      </c>
      <c r="C407">
        <v>404</v>
      </c>
      <c r="D407">
        <v>1</v>
      </c>
      <c r="E407">
        <v>1</v>
      </c>
      <c r="F407">
        <v>0</v>
      </c>
      <c r="G407">
        <v>134</v>
      </c>
      <c r="H407">
        <f t="shared" si="44"/>
        <v>417</v>
      </c>
      <c r="I407">
        <v>441</v>
      </c>
      <c r="J407" t="s">
        <v>144</v>
      </c>
      <c r="K407" s="2">
        <f t="shared" si="45"/>
        <v>66</v>
      </c>
    </row>
    <row r="408" spans="2:11">
      <c r="B408">
        <v>1213</v>
      </c>
      <c r="C408">
        <v>405</v>
      </c>
      <c r="D408">
        <v>1</v>
      </c>
      <c r="E408">
        <v>0</v>
      </c>
      <c r="F408">
        <v>16</v>
      </c>
      <c r="G408">
        <v>134</v>
      </c>
      <c r="H408">
        <f>------401</f>
        <v>401</v>
      </c>
      <c r="I408">
        <v>441</v>
      </c>
      <c r="J408" t="s">
        <v>77</v>
      </c>
      <c r="K408" s="2">
        <f>------67</f>
        <v>67</v>
      </c>
    </row>
    <row r="409" spans="2:11">
      <c r="B409">
        <v>1216</v>
      </c>
      <c r="C409">
        <v>406</v>
      </c>
      <c r="D409">
        <v>1</v>
      </c>
      <c r="E409">
        <v>0</v>
      </c>
      <c r="F409">
        <v>20</v>
      </c>
      <c r="G409">
        <v>134</v>
      </c>
      <c r="H409">
        <f t="shared" ref="H409:H416" si="46">------381</f>
        <v>381</v>
      </c>
      <c r="I409">
        <v>441</v>
      </c>
      <c r="J409" t="s">
        <v>143</v>
      </c>
      <c r="K409" s="2">
        <f t="shared" ref="K409:K416" si="47">------68</f>
        <v>68</v>
      </c>
    </row>
    <row r="410" spans="2:11">
      <c r="B410">
        <v>1219</v>
      </c>
      <c r="C410">
        <v>407</v>
      </c>
      <c r="D410">
        <v>1</v>
      </c>
      <c r="E410">
        <v>1</v>
      </c>
      <c r="F410">
        <v>0</v>
      </c>
      <c r="G410">
        <v>134</v>
      </c>
      <c r="H410">
        <f t="shared" si="46"/>
        <v>381</v>
      </c>
      <c r="I410">
        <v>441</v>
      </c>
      <c r="J410" t="s">
        <v>143</v>
      </c>
      <c r="K410" s="2">
        <f t="shared" si="47"/>
        <v>68</v>
      </c>
    </row>
    <row r="411" spans="2:11">
      <c r="B411">
        <v>1222</v>
      </c>
      <c r="C411">
        <v>408</v>
      </c>
      <c r="D411">
        <v>1</v>
      </c>
      <c r="E411">
        <v>1</v>
      </c>
      <c r="F411">
        <v>0</v>
      </c>
      <c r="G411">
        <v>134</v>
      </c>
      <c r="H411">
        <f t="shared" si="46"/>
        <v>381</v>
      </c>
      <c r="I411">
        <v>441</v>
      </c>
      <c r="J411" t="s">
        <v>143</v>
      </c>
      <c r="K411" s="2">
        <f t="shared" si="47"/>
        <v>68</v>
      </c>
    </row>
    <row r="412" spans="2:11">
      <c r="B412">
        <v>1225</v>
      </c>
      <c r="C412">
        <v>409</v>
      </c>
      <c r="D412">
        <v>1</v>
      </c>
      <c r="E412">
        <v>1</v>
      </c>
      <c r="F412">
        <v>0</v>
      </c>
      <c r="G412">
        <v>134</v>
      </c>
      <c r="H412">
        <f t="shared" si="46"/>
        <v>381</v>
      </c>
      <c r="I412">
        <v>441</v>
      </c>
      <c r="J412" t="s">
        <v>143</v>
      </c>
      <c r="K412" s="2">
        <f t="shared" si="47"/>
        <v>68</v>
      </c>
    </row>
    <row r="413" spans="2:11">
      <c r="B413">
        <v>1228</v>
      </c>
      <c r="C413">
        <v>410</v>
      </c>
      <c r="D413">
        <v>1</v>
      </c>
      <c r="E413">
        <v>1</v>
      </c>
      <c r="F413">
        <v>0</v>
      </c>
      <c r="G413">
        <v>134</v>
      </c>
      <c r="H413">
        <f t="shared" si="46"/>
        <v>381</v>
      </c>
      <c r="I413">
        <v>441</v>
      </c>
      <c r="J413" t="s">
        <v>143</v>
      </c>
      <c r="K413" s="2">
        <f t="shared" si="47"/>
        <v>68</v>
      </c>
    </row>
    <row r="414" spans="2:11">
      <c r="B414">
        <v>1231</v>
      </c>
      <c r="C414">
        <v>411</v>
      </c>
      <c r="D414">
        <v>1</v>
      </c>
      <c r="E414">
        <v>1</v>
      </c>
      <c r="F414">
        <v>0</v>
      </c>
      <c r="G414">
        <v>134</v>
      </c>
      <c r="H414">
        <f t="shared" si="46"/>
        <v>381</v>
      </c>
      <c r="I414">
        <v>441</v>
      </c>
      <c r="J414" t="s">
        <v>143</v>
      </c>
      <c r="K414" s="2">
        <f t="shared" si="47"/>
        <v>68</v>
      </c>
    </row>
    <row r="415" spans="2:11">
      <c r="B415">
        <v>1234</v>
      </c>
      <c r="C415">
        <v>412</v>
      </c>
      <c r="D415">
        <v>1</v>
      </c>
      <c r="E415">
        <v>1</v>
      </c>
      <c r="F415">
        <v>0</v>
      </c>
      <c r="G415">
        <v>134</v>
      </c>
      <c r="H415">
        <f t="shared" si="46"/>
        <v>381</v>
      </c>
      <c r="I415">
        <v>441</v>
      </c>
      <c r="J415" t="s">
        <v>143</v>
      </c>
      <c r="K415" s="2">
        <f t="shared" si="47"/>
        <v>68</v>
      </c>
    </row>
    <row r="416" spans="2:11">
      <c r="B416">
        <v>1237</v>
      </c>
      <c r="C416">
        <v>413</v>
      </c>
      <c r="D416">
        <v>1</v>
      </c>
      <c r="E416">
        <v>1</v>
      </c>
      <c r="F416">
        <v>0</v>
      </c>
      <c r="G416">
        <v>134</v>
      </c>
      <c r="H416">
        <f t="shared" si="46"/>
        <v>381</v>
      </c>
      <c r="I416">
        <v>441</v>
      </c>
      <c r="J416" t="s">
        <v>143</v>
      </c>
      <c r="K416" s="2">
        <f t="shared" si="47"/>
        <v>68</v>
      </c>
    </row>
    <row r="417" spans="2:11">
      <c r="B417">
        <v>1240</v>
      </c>
      <c r="C417">
        <v>414</v>
      </c>
      <c r="D417">
        <v>1</v>
      </c>
      <c r="E417">
        <v>0</v>
      </c>
      <c r="F417">
        <v>24</v>
      </c>
      <c r="G417">
        <v>134</v>
      </c>
      <c r="H417">
        <f>------357</f>
        <v>357</v>
      </c>
      <c r="I417">
        <v>441</v>
      </c>
      <c r="J417" t="s">
        <v>65</v>
      </c>
      <c r="K417" s="2">
        <f>------69</f>
        <v>69</v>
      </c>
    </row>
    <row r="418" spans="2:11">
      <c r="B418">
        <v>1243</v>
      </c>
      <c r="C418">
        <v>415</v>
      </c>
      <c r="D418">
        <v>1</v>
      </c>
      <c r="E418">
        <v>0</v>
      </c>
      <c r="F418">
        <v>28</v>
      </c>
      <c r="G418">
        <v>134</v>
      </c>
      <c r="H418">
        <f t="shared" ref="H418:H434" si="48">------329</f>
        <v>329</v>
      </c>
      <c r="I418">
        <v>441</v>
      </c>
      <c r="J418" t="s">
        <v>99</v>
      </c>
      <c r="K418" s="2">
        <f t="shared" ref="K418:K434" si="49">------70</f>
        <v>70</v>
      </c>
    </row>
    <row r="419" spans="2:11">
      <c r="B419">
        <v>1246</v>
      </c>
      <c r="C419">
        <v>416</v>
      </c>
      <c r="D419">
        <v>1</v>
      </c>
      <c r="E419">
        <v>1</v>
      </c>
      <c r="F419">
        <v>0</v>
      </c>
      <c r="G419">
        <v>134</v>
      </c>
      <c r="H419">
        <f t="shared" si="48"/>
        <v>329</v>
      </c>
      <c r="I419">
        <v>441</v>
      </c>
      <c r="J419" t="s">
        <v>99</v>
      </c>
      <c r="K419" s="2">
        <f t="shared" si="49"/>
        <v>70</v>
      </c>
    </row>
    <row r="420" spans="2:11">
      <c r="B420">
        <v>1249</v>
      </c>
      <c r="C420">
        <v>417</v>
      </c>
      <c r="D420">
        <v>1</v>
      </c>
      <c r="E420">
        <v>1</v>
      </c>
      <c r="F420">
        <v>0</v>
      </c>
      <c r="G420">
        <v>134</v>
      </c>
      <c r="H420">
        <f t="shared" si="48"/>
        <v>329</v>
      </c>
      <c r="I420">
        <v>441</v>
      </c>
      <c r="J420" t="s">
        <v>99</v>
      </c>
      <c r="K420" s="2">
        <f t="shared" si="49"/>
        <v>70</v>
      </c>
    </row>
    <row r="421" spans="2:11">
      <c r="B421">
        <v>1252</v>
      </c>
      <c r="C421">
        <v>418</v>
      </c>
      <c r="D421">
        <v>1</v>
      </c>
      <c r="E421">
        <v>1</v>
      </c>
      <c r="F421">
        <v>0</v>
      </c>
      <c r="G421">
        <v>134</v>
      </c>
      <c r="H421">
        <f t="shared" si="48"/>
        <v>329</v>
      </c>
      <c r="I421">
        <v>441</v>
      </c>
      <c r="J421" t="s">
        <v>99</v>
      </c>
      <c r="K421" s="2">
        <f t="shared" si="49"/>
        <v>70</v>
      </c>
    </row>
    <row r="422" spans="2:11">
      <c r="B422">
        <v>1255</v>
      </c>
      <c r="C422">
        <v>419</v>
      </c>
      <c r="D422">
        <v>1</v>
      </c>
      <c r="E422">
        <v>1</v>
      </c>
      <c r="F422">
        <v>0</v>
      </c>
      <c r="G422">
        <v>134</v>
      </c>
      <c r="H422">
        <f t="shared" si="48"/>
        <v>329</v>
      </c>
      <c r="I422">
        <v>441</v>
      </c>
      <c r="J422" t="s">
        <v>99</v>
      </c>
      <c r="K422" s="2">
        <f t="shared" si="49"/>
        <v>70</v>
      </c>
    </row>
    <row r="423" spans="2:11">
      <c r="B423">
        <v>1258</v>
      </c>
      <c r="C423">
        <v>420</v>
      </c>
      <c r="D423">
        <v>1</v>
      </c>
      <c r="E423">
        <v>1</v>
      </c>
      <c r="F423">
        <v>0</v>
      </c>
      <c r="G423">
        <v>134</v>
      </c>
      <c r="H423">
        <f t="shared" si="48"/>
        <v>329</v>
      </c>
      <c r="I423">
        <v>441</v>
      </c>
      <c r="J423" t="s">
        <v>99</v>
      </c>
      <c r="K423" s="2">
        <f t="shared" si="49"/>
        <v>70</v>
      </c>
    </row>
    <row r="424" spans="2:11">
      <c r="B424">
        <v>1261</v>
      </c>
      <c r="C424">
        <v>421</v>
      </c>
      <c r="D424">
        <v>1</v>
      </c>
      <c r="E424">
        <v>1</v>
      </c>
      <c r="F424">
        <v>0</v>
      </c>
      <c r="G424">
        <v>134</v>
      </c>
      <c r="H424">
        <f t="shared" si="48"/>
        <v>329</v>
      </c>
      <c r="I424">
        <v>441</v>
      </c>
      <c r="J424" t="s">
        <v>99</v>
      </c>
      <c r="K424" s="2">
        <f t="shared" si="49"/>
        <v>70</v>
      </c>
    </row>
    <row r="425" spans="2:11">
      <c r="B425">
        <v>1264</v>
      </c>
      <c r="C425">
        <v>422</v>
      </c>
      <c r="D425">
        <v>1</v>
      </c>
      <c r="E425">
        <v>1</v>
      </c>
      <c r="F425">
        <v>0</v>
      </c>
      <c r="G425">
        <v>134</v>
      </c>
      <c r="H425">
        <f t="shared" si="48"/>
        <v>329</v>
      </c>
      <c r="I425">
        <v>441</v>
      </c>
      <c r="J425" t="s">
        <v>99</v>
      </c>
      <c r="K425" s="2">
        <f t="shared" si="49"/>
        <v>70</v>
      </c>
    </row>
    <row r="426" spans="2:11">
      <c r="B426">
        <v>1267</v>
      </c>
      <c r="C426">
        <v>423</v>
      </c>
      <c r="D426">
        <v>1</v>
      </c>
      <c r="E426">
        <v>1</v>
      </c>
      <c r="F426">
        <v>0</v>
      </c>
      <c r="G426">
        <v>134</v>
      </c>
      <c r="H426">
        <f t="shared" si="48"/>
        <v>329</v>
      </c>
      <c r="I426">
        <v>441</v>
      </c>
      <c r="J426" t="s">
        <v>99</v>
      </c>
      <c r="K426" s="2">
        <f t="shared" si="49"/>
        <v>70</v>
      </c>
    </row>
    <row r="427" spans="2:11">
      <c r="B427">
        <v>1270</v>
      </c>
      <c r="C427">
        <v>424</v>
      </c>
      <c r="D427">
        <v>1</v>
      </c>
      <c r="E427">
        <v>1</v>
      </c>
      <c r="F427">
        <v>0</v>
      </c>
      <c r="G427">
        <v>134</v>
      </c>
      <c r="H427">
        <f t="shared" si="48"/>
        <v>329</v>
      </c>
      <c r="I427">
        <v>441</v>
      </c>
      <c r="J427" t="s">
        <v>99</v>
      </c>
      <c r="K427" s="2">
        <f t="shared" si="49"/>
        <v>70</v>
      </c>
    </row>
    <row r="428" spans="2:11">
      <c r="B428">
        <v>1273</v>
      </c>
      <c r="C428">
        <v>425</v>
      </c>
      <c r="D428">
        <v>1</v>
      </c>
      <c r="E428">
        <v>1</v>
      </c>
      <c r="F428">
        <v>0</v>
      </c>
      <c r="G428">
        <v>134</v>
      </c>
      <c r="H428">
        <f t="shared" si="48"/>
        <v>329</v>
      </c>
      <c r="I428">
        <v>441</v>
      </c>
      <c r="J428" t="s">
        <v>99</v>
      </c>
      <c r="K428" s="2">
        <f t="shared" si="49"/>
        <v>70</v>
      </c>
    </row>
    <row r="429" spans="2:11">
      <c r="B429">
        <v>1276</v>
      </c>
      <c r="C429">
        <v>426</v>
      </c>
      <c r="D429">
        <v>1</v>
      </c>
      <c r="E429">
        <v>1</v>
      </c>
      <c r="F429">
        <v>0</v>
      </c>
      <c r="G429">
        <v>134</v>
      </c>
      <c r="H429">
        <f t="shared" si="48"/>
        <v>329</v>
      </c>
      <c r="I429">
        <v>441</v>
      </c>
      <c r="J429" t="s">
        <v>99</v>
      </c>
      <c r="K429" s="2">
        <f t="shared" si="49"/>
        <v>70</v>
      </c>
    </row>
    <row r="430" spans="2:11">
      <c r="B430">
        <v>1279</v>
      </c>
      <c r="C430">
        <v>427</v>
      </c>
      <c r="D430">
        <v>1</v>
      </c>
      <c r="E430">
        <v>1</v>
      </c>
      <c r="F430">
        <v>0</v>
      </c>
      <c r="G430">
        <v>134</v>
      </c>
      <c r="H430">
        <f t="shared" si="48"/>
        <v>329</v>
      </c>
      <c r="I430">
        <v>441</v>
      </c>
      <c r="J430" t="s">
        <v>99</v>
      </c>
      <c r="K430" s="2">
        <f t="shared" si="49"/>
        <v>70</v>
      </c>
    </row>
    <row r="431" spans="2:11">
      <c r="B431">
        <v>1282</v>
      </c>
      <c r="C431">
        <v>428</v>
      </c>
      <c r="D431">
        <v>1</v>
      </c>
      <c r="E431">
        <v>1</v>
      </c>
      <c r="F431">
        <v>0</v>
      </c>
      <c r="G431">
        <v>134</v>
      </c>
      <c r="H431">
        <f t="shared" si="48"/>
        <v>329</v>
      </c>
      <c r="I431">
        <v>441</v>
      </c>
      <c r="J431" t="s">
        <v>99</v>
      </c>
      <c r="K431" s="2">
        <f t="shared" si="49"/>
        <v>70</v>
      </c>
    </row>
    <row r="432" spans="2:11">
      <c r="B432">
        <v>1285</v>
      </c>
      <c r="C432">
        <v>429</v>
      </c>
      <c r="D432">
        <v>1</v>
      </c>
      <c r="E432">
        <v>1</v>
      </c>
      <c r="F432">
        <v>0</v>
      </c>
      <c r="G432">
        <v>134</v>
      </c>
      <c r="H432">
        <f t="shared" si="48"/>
        <v>329</v>
      </c>
      <c r="I432">
        <v>441</v>
      </c>
      <c r="J432" t="s">
        <v>99</v>
      </c>
      <c r="K432" s="2">
        <f t="shared" si="49"/>
        <v>70</v>
      </c>
    </row>
    <row r="433" spans="2:11">
      <c r="B433">
        <v>1288</v>
      </c>
      <c r="C433">
        <v>430</v>
      </c>
      <c r="D433">
        <v>1</v>
      </c>
      <c r="E433">
        <v>1</v>
      </c>
      <c r="F433">
        <v>0</v>
      </c>
      <c r="G433">
        <v>134</v>
      </c>
      <c r="H433">
        <f t="shared" si="48"/>
        <v>329</v>
      </c>
      <c r="I433">
        <v>441</v>
      </c>
      <c r="J433" t="s">
        <v>99</v>
      </c>
      <c r="K433" s="2">
        <f t="shared" si="49"/>
        <v>70</v>
      </c>
    </row>
    <row r="434" spans="2:11">
      <c r="B434">
        <v>1291</v>
      </c>
      <c r="C434">
        <v>431</v>
      </c>
      <c r="D434">
        <v>1</v>
      </c>
      <c r="E434">
        <v>1</v>
      </c>
      <c r="F434">
        <v>0</v>
      </c>
      <c r="G434">
        <v>134</v>
      </c>
      <c r="H434">
        <f t="shared" si="48"/>
        <v>329</v>
      </c>
      <c r="I434">
        <v>441</v>
      </c>
      <c r="J434" t="s">
        <v>99</v>
      </c>
      <c r="K434" s="2">
        <f t="shared" si="49"/>
        <v>70</v>
      </c>
    </row>
    <row r="435" spans="2:11">
      <c r="B435">
        <v>1294</v>
      </c>
      <c r="C435">
        <v>432</v>
      </c>
      <c r="D435">
        <v>1</v>
      </c>
      <c r="E435">
        <v>0</v>
      </c>
      <c r="F435">
        <v>32</v>
      </c>
      <c r="G435">
        <v>134</v>
      </c>
      <c r="H435">
        <f>------297</f>
        <v>297</v>
      </c>
      <c r="I435">
        <v>441</v>
      </c>
      <c r="J435" t="s">
        <v>104</v>
      </c>
      <c r="K435" s="2">
        <f>------71</f>
        <v>71</v>
      </c>
    </row>
    <row r="436" spans="2:11">
      <c r="B436">
        <v>1297</v>
      </c>
      <c r="C436">
        <v>433</v>
      </c>
      <c r="D436">
        <v>1</v>
      </c>
      <c r="E436">
        <v>0</v>
      </c>
      <c r="F436">
        <v>36</v>
      </c>
      <c r="G436">
        <v>134</v>
      </c>
      <c r="H436">
        <f t="shared" ref="H436:H443" si="50">------261</f>
        <v>261</v>
      </c>
      <c r="I436">
        <v>441</v>
      </c>
      <c r="J436" t="s">
        <v>107</v>
      </c>
      <c r="K436" s="2">
        <f t="shared" ref="K436:K443" si="51">------72</f>
        <v>72</v>
      </c>
    </row>
    <row r="437" spans="2:11">
      <c r="B437">
        <v>1300</v>
      </c>
      <c r="C437">
        <v>434</v>
      </c>
      <c r="D437">
        <v>1</v>
      </c>
      <c r="E437">
        <v>1</v>
      </c>
      <c r="F437">
        <v>0</v>
      </c>
      <c r="G437">
        <v>134</v>
      </c>
      <c r="H437">
        <f t="shared" si="50"/>
        <v>261</v>
      </c>
      <c r="I437">
        <v>441</v>
      </c>
      <c r="J437" t="s">
        <v>107</v>
      </c>
      <c r="K437" s="2">
        <f t="shared" si="51"/>
        <v>72</v>
      </c>
    </row>
    <row r="438" spans="2:11">
      <c r="B438">
        <v>1303</v>
      </c>
      <c r="C438">
        <v>435</v>
      </c>
      <c r="D438">
        <v>1</v>
      </c>
      <c r="E438">
        <v>1</v>
      </c>
      <c r="F438">
        <v>0</v>
      </c>
      <c r="G438">
        <v>134</v>
      </c>
      <c r="H438">
        <f t="shared" si="50"/>
        <v>261</v>
      </c>
      <c r="I438">
        <v>441</v>
      </c>
      <c r="J438" t="s">
        <v>107</v>
      </c>
      <c r="K438" s="2">
        <f t="shared" si="51"/>
        <v>72</v>
      </c>
    </row>
    <row r="439" spans="2:11">
      <c r="B439">
        <v>1306</v>
      </c>
      <c r="C439">
        <v>436</v>
      </c>
      <c r="D439">
        <v>1</v>
      </c>
      <c r="E439">
        <v>1</v>
      </c>
      <c r="F439">
        <v>0</v>
      </c>
      <c r="G439">
        <v>134</v>
      </c>
      <c r="H439">
        <f t="shared" si="50"/>
        <v>261</v>
      </c>
      <c r="I439">
        <v>441</v>
      </c>
      <c r="J439" t="s">
        <v>107</v>
      </c>
      <c r="K439" s="2">
        <f t="shared" si="51"/>
        <v>72</v>
      </c>
    </row>
    <row r="440" spans="2:11">
      <c r="B440">
        <v>1309</v>
      </c>
      <c r="C440">
        <v>437</v>
      </c>
      <c r="D440">
        <v>1</v>
      </c>
      <c r="E440">
        <v>1</v>
      </c>
      <c r="F440">
        <v>0</v>
      </c>
      <c r="G440">
        <v>134</v>
      </c>
      <c r="H440">
        <f t="shared" si="50"/>
        <v>261</v>
      </c>
      <c r="I440">
        <v>441</v>
      </c>
      <c r="J440" t="s">
        <v>107</v>
      </c>
      <c r="K440" s="2">
        <f t="shared" si="51"/>
        <v>72</v>
      </c>
    </row>
    <row r="441" spans="2:11">
      <c r="B441">
        <v>1312</v>
      </c>
      <c r="C441">
        <v>438</v>
      </c>
      <c r="D441">
        <v>1</v>
      </c>
      <c r="E441">
        <v>1</v>
      </c>
      <c r="F441">
        <v>0</v>
      </c>
      <c r="G441">
        <v>134</v>
      </c>
      <c r="H441">
        <f t="shared" si="50"/>
        <v>261</v>
      </c>
      <c r="I441">
        <v>441</v>
      </c>
      <c r="J441" t="s">
        <v>107</v>
      </c>
      <c r="K441" s="2">
        <f t="shared" si="51"/>
        <v>72</v>
      </c>
    </row>
    <row r="442" spans="2:11">
      <c r="B442">
        <v>1315</v>
      </c>
      <c r="C442">
        <v>439</v>
      </c>
      <c r="D442">
        <v>1</v>
      </c>
      <c r="E442">
        <v>1</v>
      </c>
      <c r="F442">
        <v>0</v>
      </c>
      <c r="G442">
        <v>134</v>
      </c>
      <c r="H442">
        <f t="shared" si="50"/>
        <v>261</v>
      </c>
      <c r="I442">
        <v>441</v>
      </c>
      <c r="J442" t="s">
        <v>107</v>
      </c>
      <c r="K442" s="2">
        <f t="shared" si="51"/>
        <v>72</v>
      </c>
    </row>
    <row r="443" spans="2:11">
      <c r="B443">
        <v>1318</v>
      </c>
      <c r="C443">
        <v>440</v>
      </c>
      <c r="D443">
        <v>1</v>
      </c>
      <c r="E443">
        <v>1</v>
      </c>
      <c r="F443">
        <v>0</v>
      </c>
      <c r="G443">
        <v>134</v>
      </c>
      <c r="H443">
        <f t="shared" si="50"/>
        <v>261</v>
      </c>
      <c r="I443">
        <v>441</v>
      </c>
      <c r="J443" t="s">
        <v>107</v>
      </c>
      <c r="K443" s="2">
        <f t="shared" si="51"/>
        <v>72</v>
      </c>
    </row>
    <row r="444" spans="2:11">
      <c r="B444">
        <v>1321</v>
      </c>
      <c r="C444">
        <v>441</v>
      </c>
      <c r="D444">
        <v>1</v>
      </c>
      <c r="E444">
        <v>0</v>
      </c>
      <c r="F444">
        <v>40</v>
      </c>
      <c r="G444">
        <v>134</v>
      </c>
      <c r="H444">
        <f>------221</f>
        <v>221</v>
      </c>
      <c r="I444">
        <v>441</v>
      </c>
      <c r="J444" t="s">
        <v>56</v>
      </c>
      <c r="K444" s="2">
        <f>------73</f>
        <v>73</v>
      </c>
    </row>
    <row r="445" spans="2:11">
      <c r="B445">
        <v>1324</v>
      </c>
      <c r="C445">
        <v>442</v>
      </c>
      <c r="D445">
        <v>1</v>
      </c>
      <c r="E445">
        <v>0</v>
      </c>
      <c r="F445">
        <v>40</v>
      </c>
      <c r="G445">
        <v>134</v>
      </c>
      <c r="H445">
        <f>------181</f>
        <v>181</v>
      </c>
      <c r="I445">
        <v>361</v>
      </c>
      <c r="J445" t="s">
        <v>56</v>
      </c>
      <c r="K445" s="2">
        <f>------74</f>
        <v>74</v>
      </c>
    </row>
    <row r="446" spans="2:11">
      <c r="B446">
        <v>1327</v>
      </c>
      <c r="C446">
        <v>443</v>
      </c>
      <c r="D446">
        <v>1</v>
      </c>
      <c r="E446">
        <v>1</v>
      </c>
      <c r="F446">
        <v>4</v>
      </c>
      <c r="G446">
        <v>134</v>
      </c>
      <c r="H446">
        <f>------185</f>
        <v>185</v>
      </c>
      <c r="I446">
        <v>441</v>
      </c>
      <c r="J446" t="s">
        <v>141</v>
      </c>
      <c r="K446" s="2">
        <f>------75</f>
        <v>75</v>
      </c>
    </row>
    <row r="447" spans="2:11">
      <c r="B447">
        <v>1330</v>
      </c>
      <c r="C447">
        <v>444</v>
      </c>
      <c r="D447">
        <v>1</v>
      </c>
      <c r="E447">
        <v>1</v>
      </c>
      <c r="F447">
        <v>8</v>
      </c>
      <c r="G447">
        <v>134</v>
      </c>
      <c r="H447">
        <f>------193</f>
        <v>193</v>
      </c>
      <c r="I447">
        <v>441</v>
      </c>
      <c r="J447" t="s">
        <v>148</v>
      </c>
      <c r="K447" s="2">
        <f>------76</f>
        <v>76</v>
      </c>
    </row>
    <row r="448" spans="2:11">
      <c r="B448">
        <v>1333</v>
      </c>
      <c r="C448">
        <v>445</v>
      </c>
      <c r="D448">
        <v>1</v>
      </c>
      <c r="E448">
        <v>1</v>
      </c>
      <c r="F448">
        <v>8</v>
      </c>
      <c r="G448">
        <v>134</v>
      </c>
      <c r="H448">
        <f>------201</f>
        <v>201</v>
      </c>
      <c r="I448">
        <v>441</v>
      </c>
      <c r="J448" t="s">
        <v>121</v>
      </c>
      <c r="K448" s="2">
        <f>------77</f>
        <v>77</v>
      </c>
    </row>
    <row r="449" spans="2:11">
      <c r="B449">
        <v>1336</v>
      </c>
      <c r="C449">
        <v>446</v>
      </c>
      <c r="D449">
        <v>1</v>
      </c>
      <c r="E449">
        <v>1</v>
      </c>
      <c r="F449">
        <v>16</v>
      </c>
      <c r="G449">
        <v>134</v>
      </c>
      <c r="H449">
        <f>------217</f>
        <v>217</v>
      </c>
      <c r="I449">
        <v>441</v>
      </c>
      <c r="J449" t="s">
        <v>61</v>
      </c>
      <c r="K449" s="2">
        <f>------78</f>
        <v>78</v>
      </c>
    </row>
    <row r="450" spans="2:11">
      <c r="B450">
        <v>1339</v>
      </c>
      <c r="C450">
        <v>447</v>
      </c>
      <c r="D450">
        <v>1</v>
      </c>
      <c r="E450">
        <v>1</v>
      </c>
      <c r="F450">
        <v>16</v>
      </c>
      <c r="G450">
        <v>134</v>
      </c>
      <c r="H450">
        <f>------233</f>
        <v>233</v>
      </c>
      <c r="I450">
        <v>441</v>
      </c>
      <c r="J450" t="s">
        <v>146</v>
      </c>
      <c r="K450" s="2">
        <f>------79</f>
        <v>79</v>
      </c>
    </row>
    <row r="451" spans="2:11">
      <c r="B451">
        <v>1342</v>
      </c>
      <c r="C451">
        <v>448</v>
      </c>
      <c r="D451">
        <v>1</v>
      </c>
      <c r="E451">
        <v>1</v>
      </c>
      <c r="F451">
        <v>16</v>
      </c>
      <c r="G451">
        <v>134</v>
      </c>
      <c r="H451">
        <f>------249</f>
        <v>249</v>
      </c>
      <c r="I451">
        <v>441</v>
      </c>
      <c r="J451" t="s">
        <v>50</v>
      </c>
      <c r="K451" s="2">
        <f>------80</f>
        <v>80</v>
      </c>
    </row>
    <row r="452" spans="2:11">
      <c r="B452">
        <v>1345</v>
      </c>
      <c r="C452">
        <v>449</v>
      </c>
      <c r="D452">
        <v>1</v>
      </c>
      <c r="E452">
        <v>1</v>
      </c>
      <c r="F452">
        <v>16</v>
      </c>
      <c r="G452">
        <v>134</v>
      </c>
      <c r="H452">
        <f>------265</f>
        <v>265</v>
      </c>
      <c r="I452">
        <v>441</v>
      </c>
      <c r="J452" t="s">
        <v>102</v>
      </c>
      <c r="K452" s="2">
        <f>------81</f>
        <v>81</v>
      </c>
    </row>
    <row r="453" spans="2:11">
      <c r="B453">
        <v>1348</v>
      </c>
      <c r="C453">
        <v>450</v>
      </c>
      <c r="D453">
        <v>1</v>
      </c>
      <c r="E453">
        <v>1</v>
      </c>
      <c r="F453">
        <v>40</v>
      </c>
      <c r="G453">
        <v>134</v>
      </c>
      <c r="H453">
        <f>------305</f>
        <v>305</v>
      </c>
      <c r="I453">
        <v>441</v>
      </c>
      <c r="J453" t="s">
        <v>155</v>
      </c>
      <c r="K453" s="2">
        <f>------125</f>
        <v>125</v>
      </c>
    </row>
    <row r="454" spans="2:11">
      <c r="B454">
        <v>1351</v>
      </c>
      <c r="C454">
        <v>451</v>
      </c>
      <c r="D454">
        <v>1</v>
      </c>
      <c r="E454">
        <v>1</v>
      </c>
      <c r="F454">
        <v>40</v>
      </c>
      <c r="G454">
        <v>134</v>
      </c>
      <c r="H454">
        <f>------345</f>
        <v>345</v>
      </c>
      <c r="I454">
        <v>441</v>
      </c>
      <c r="J454" t="s">
        <v>75</v>
      </c>
      <c r="K454" s="2">
        <f>------126</f>
        <v>126</v>
      </c>
    </row>
    <row r="455" spans="2:11">
      <c r="B455">
        <v>1354</v>
      </c>
      <c r="C455">
        <v>452</v>
      </c>
      <c r="D455">
        <v>1</v>
      </c>
      <c r="E455">
        <v>1</v>
      </c>
      <c r="F455">
        <v>16</v>
      </c>
      <c r="G455">
        <v>134</v>
      </c>
      <c r="H455">
        <f>------361</f>
        <v>361</v>
      </c>
      <c r="I455">
        <v>441</v>
      </c>
      <c r="J455" t="s">
        <v>109</v>
      </c>
      <c r="K455" s="2">
        <f>------127</f>
        <v>127</v>
      </c>
    </row>
    <row r="456" spans="2:11">
      <c r="B456">
        <v>1357</v>
      </c>
      <c r="C456">
        <v>453</v>
      </c>
      <c r="D456">
        <v>1</v>
      </c>
      <c r="E456">
        <v>1</v>
      </c>
      <c r="F456">
        <v>4</v>
      </c>
      <c r="G456">
        <v>134</v>
      </c>
      <c r="H456">
        <f t="shared" ref="H456:H461" si="52">------365</f>
        <v>365</v>
      </c>
      <c r="I456">
        <v>441</v>
      </c>
      <c r="J456" t="s">
        <v>71</v>
      </c>
      <c r="K456" s="2">
        <f t="shared" ref="K456:K461" si="53">------128</f>
        <v>128</v>
      </c>
    </row>
    <row r="457" spans="2:11">
      <c r="B457">
        <v>1360</v>
      </c>
      <c r="C457">
        <v>454</v>
      </c>
      <c r="D457">
        <v>1</v>
      </c>
      <c r="E457">
        <v>1</v>
      </c>
      <c r="F457">
        <v>0</v>
      </c>
      <c r="G457">
        <v>134</v>
      </c>
      <c r="H457">
        <f t="shared" si="52"/>
        <v>365</v>
      </c>
      <c r="I457">
        <v>441</v>
      </c>
      <c r="J457" t="s">
        <v>71</v>
      </c>
      <c r="K457" s="2">
        <f t="shared" si="53"/>
        <v>128</v>
      </c>
    </row>
    <row r="458" spans="2:11">
      <c r="B458">
        <v>1363</v>
      </c>
      <c r="C458">
        <v>455</v>
      </c>
      <c r="D458">
        <v>1</v>
      </c>
      <c r="E458">
        <v>1</v>
      </c>
      <c r="F458">
        <v>0</v>
      </c>
      <c r="G458">
        <v>134</v>
      </c>
      <c r="H458">
        <f t="shared" si="52"/>
        <v>365</v>
      </c>
      <c r="I458">
        <v>441</v>
      </c>
      <c r="J458" t="s">
        <v>71</v>
      </c>
      <c r="K458" s="2">
        <f t="shared" si="53"/>
        <v>128</v>
      </c>
    </row>
    <row r="459" spans="2:11">
      <c r="B459">
        <v>1366</v>
      </c>
      <c r="C459">
        <v>456</v>
      </c>
      <c r="D459">
        <v>1</v>
      </c>
      <c r="E459">
        <v>1</v>
      </c>
      <c r="F459">
        <v>0</v>
      </c>
      <c r="G459">
        <v>134</v>
      </c>
      <c r="H459">
        <f t="shared" si="52"/>
        <v>365</v>
      </c>
      <c r="I459">
        <v>441</v>
      </c>
      <c r="J459" t="s">
        <v>71</v>
      </c>
      <c r="K459" s="2">
        <f t="shared" si="53"/>
        <v>128</v>
      </c>
    </row>
    <row r="460" spans="2:11">
      <c r="B460">
        <v>1369</v>
      </c>
      <c r="C460">
        <v>457</v>
      </c>
      <c r="D460">
        <v>1</v>
      </c>
      <c r="E460">
        <v>1</v>
      </c>
      <c r="F460">
        <v>0</v>
      </c>
      <c r="G460">
        <v>134</v>
      </c>
      <c r="H460">
        <f t="shared" si="52"/>
        <v>365</v>
      </c>
      <c r="I460">
        <v>441</v>
      </c>
      <c r="J460" t="s">
        <v>71</v>
      </c>
      <c r="K460" s="2">
        <f t="shared" si="53"/>
        <v>128</v>
      </c>
    </row>
    <row r="461" spans="2:11">
      <c r="B461">
        <v>1372</v>
      </c>
      <c r="C461">
        <v>458</v>
      </c>
      <c r="D461">
        <v>1</v>
      </c>
      <c r="E461">
        <v>1</v>
      </c>
      <c r="F461">
        <v>0</v>
      </c>
      <c r="G461">
        <v>134</v>
      </c>
      <c r="H461">
        <f t="shared" si="52"/>
        <v>365</v>
      </c>
      <c r="I461">
        <v>441</v>
      </c>
      <c r="J461" t="s">
        <v>71</v>
      </c>
      <c r="K461" s="2">
        <f t="shared" si="53"/>
        <v>128</v>
      </c>
    </row>
    <row r="462" spans="2:11">
      <c r="B462">
        <v>1375</v>
      </c>
      <c r="C462">
        <v>459</v>
      </c>
      <c r="D462">
        <v>1</v>
      </c>
      <c r="E462">
        <v>0</v>
      </c>
      <c r="F462">
        <v>56</v>
      </c>
      <c r="G462">
        <v>134</v>
      </c>
      <c r="H462">
        <f>------309</f>
        <v>309</v>
      </c>
      <c r="I462">
        <v>441</v>
      </c>
      <c r="J462" t="s">
        <v>97</v>
      </c>
      <c r="K462" s="2">
        <f>------129</f>
        <v>129</v>
      </c>
    </row>
    <row r="463" spans="2:11">
      <c r="B463">
        <v>1378</v>
      </c>
      <c r="C463">
        <v>460</v>
      </c>
      <c r="D463">
        <v>1</v>
      </c>
      <c r="E463">
        <v>0</v>
      </c>
      <c r="F463">
        <v>40</v>
      </c>
      <c r="G463">
        <v>134</v>
      </c>
      <c r="H463">
        <f>------269</f>
        <v>269</v>
      </c>
      <c r="I463">
        <v>441</v>
      </c>
      <c r="J463" t="s">
        <v>156</v>
      </c>
      <c r="K463" s="2">
        <f>------130</f>
        <v>130</v>
      </c>
    </row>
    <row r="464" spans="2:11">
      <c r="B464">
        <v>1381</v>
      </c>
      <c r="C464">
        <v>461</v>
      </c>
      <c r="D464">
        <v>1</v>
      </c>
      <c r="E464">
        <v>1</v>
      </c>
      <c r="F464">
        <v>32</v>
      </c>
      <c r="G464">
        <v>134</v>
      </c>
      <c r="H464">
        <f>------301</f>
        <v>301</v>
      </c>
      <c r="I464">
        <v>441</v>
      </c>
      <c r="J464" t="s">
        <v>100</v>
      </c>
      <c r="K464" s="2">
        <f>------131</f>
        <v>131</v>
      </c>
    </row>
    <row r="465" spans="2:11">
      <c r="B465">
        <v>1384</v>
      </c>
      <c r="C465">
        <v>462</v>
      </c>
      <c r="D465">
        <v>1</v>
      </c>
      <c r="E465">
        <v>1</v>
      </c>
      <c r="F465">
        <v>36</v>
      </c>
      <c r="G465">
        <v>134</v>
      </c>
      <c r="H465">
        <f>------337</f>
        <v>337</v>
      </c>
      <c r="I465">
        <v>441</v>
      </c>
      <c r="J465" t="s">
        <v>68</v>
      </c>
      <c r="K465" s="2">
        <f>------132</f>
        <v>132</v>
      </c>
    </row>
    <row r="466" spans="2:11">
      <c r="B466">
        <v>1387</v>
      </c>
      <c r="C466">
        <v>463</v>
      </c>
      <c r="D466">
        <v>1</v>
      </c>
      <c r="E466">
        <v>1</v>
      </c>
      <c r="F466">
        <v>36</v>
      </c>
      <c r="G466">
        <v>134</v>
      </c>
      <c r="H466">
        <f>------373</f>
        <v>373</v>
      </c>
      <c r="I466">
        <v>441</v>
      </c>
      <c r="J466" t="s">
        <v>74</v>
      </c>
      <c r="K466" s="2">
        <f>------133</f>
        <v>133</v>
      </c>
    </row>
    <row r="467" spans="2:11">
      <c r="B467">
        <v>1390</v>
      </c>
      <c r="C467">
        <v>464</v>
      </c>
      <c r="D467">
        <v>1</v>
      </c>
      <c r="E467">
        <v>1</v>
      </c>
      <c r="F467">
        <v>44</v>
      </c>
      <c r="G467">
        <v>134</v>
      </c>
      <c r="H467">
        <f>------417</f>
        <v>417</v>
      </c>
      <c r="I467">
        <v>441</v>
      </c>
      <c r="J467" t="s">
        <v>144</v>
      </c>
      <c r="K467" s="2">
        <f>------134</f>
        <v>134</v>
      </c>
    </row>
    <row r="468" spans="2:11">
      <c r="B468">
        <v>1393</v>
      </c>
      <c r="C468">
        <v>465</v>
      </c>
      <c r="D468">
        <v>1</v>
      </c>
      <c r="E468">
        <v>1</v>
      </c>
      <c r="F468">
        <v>20</v>
      </c>
      <c r="G468">
        <v>134</v>
      </c>
      <c r="H468">
        <f>------437</f>
        <v>437</v>
      </c>
      <c r="I468">
        <v>441</v>
      </c>
      <c r="J468" t="s">
        <v>150</v>
      </c>
      <c r="K468">
        <f>------64</f>
        <v>64</v>
      </c>
    </row>
    <row r="469" spans="2:11">
      <c r="B469">
        <v>1396</v>
      </c>
      <c r="C469">
        <v>466</v>
      </c>
      <c r="D469">
        <v>1</v>
      </c>
      <c r="E469">
        <v>1</v>
      </c>
      <c r="F469">
        <v>0</v>
      </c>
      <c r="G469">
        <v>134</v>
      </c>
      <c r="H469">
        <f>------437</f>
        <v>437</v>
      </c>
      <c r="I469">
        <v>441</v>
      </c>
      <c r="J469" t="s">
        <v>150</v>
      </c>
      <c r="K469">
        <f>------64</f>
        <v>64</v>
      </c>
    </row>
    <row r="470" spans="2:11">
      <c r="B470">
        <v>1399</v>
      </c>
      <c r="C470">
        <v>467</v>
      </c>
      <c r="D470">
        <v>1</v>
      </c>
      <c r="E470">
        <v>1</v>
      </c>
      <c r="F470">
        <v>0</v>
      </c>
      <c r="G470">
        <v>134</v>
      </c>
      <c r="H470">
        <f>------437</f>
        <v>437</v>
      </c>
      <c r="I470">
        <v>441</v>
      </c>
      <c r="J470" t="s">
        <v>150</v>
      </c>
      <c r="K470">
        <f>------64</f>
        <v>64</v>
      </c>
    </row>
    <row r="471" spans="2:11">
      <c r="B471">
        <v>1402</v>
      </c>
      <c r="C471">
        <v>468</v>
      </c>
      <c r="D471">
        <v>1</v>
      </c>
      <c r="E471">
        <v>0</v>
      </c>
      <c r="F471">
        <v>8</v>
      </c>
      <c r="G471">
        <v>134</v>
      </c>
      <c r="H471">
        <f>------429</f>
        <v>429</v>
      </c>
      <c r="I471">
        <v>441</v>
      </c>
      <c r="J471" t="s">
        <v>151</v>
      </c>
      <c r="K471">
        <f>------65</f>
        <v>65</v>
      </c>
    </row>
    <row r="472" spans="2:11">
      <c r="B472">
        <v>1405</v>
      </c>
      <c r="C472">
        <v>469</v>
      </c>
      <c r="D472">
        <v>1</v>
      </c>
      <c r="E472">
        <v>0</v>
      </c>
      <c r="F472">
        <v>12</v>
      </c>
      <c r="G472">
        <v>134</v>
      </c>
      <c r="H472">
        <f t="shared" ref="H472:H488" si="54">------417</f>
        <v>417</v>
      </c>
      <c r="I472">
        <v>441</v>
      </c>
      <c r="J472" t="s">
        <v>144</v>
      </c>
      <c r="K472">
        <f t="shared" ref="K472:K488" si="55">------66</f>
        <v>66</v>
      </c>
    </row>
    <row r="473" spans="2:11">
      <c r="B473">
        <v>1408</v>
      </c>
      <c r="C473">
        <v>470</v>
      </c>
      <c r="D473">
        <v>1</v>
      </c>
      <c r="E473">
        <v>1</v>
      </c>
      <c r="F473">
        <v>0</v>
      </c>
      <c r="G473">
        <v>134</v>
      </c>
      <c r="H473">
        <f t="shared" si="54"/>
        <v>417</v>
      </c>
      <c r="I473">
        <v>441</v>
      </c>
      <c r="J473" t="s">
        <v>144</v>
      </c>
      <c r="K473">
        <f t="shared" si="55"/>
        <v>66</v>
      </c>
    </row>
    <row r="474" spans="2:11">
      <c r="B474">
        <v>1411</v>
      </c>
      <c r="C474">
        <v>471</v>
      </c>
      <c r="D474">
        <v>1</v>
      </c>
      <c r="E474">
        <v>1</v>
      </c>
      <c r="F474">
        <v>0</v>
      </c>
      <c r="G474">
        <v>134</v>
      </c>
      <c r="H474">
        <f t="shared" si="54"/>
        <v>417</v>
      </c>
      <c r="I474">
        <v>441</v>
      </c>
      <c r="J474" t="s">
        <v>144</v>
      </c>
      <c r="K474">
        <f t="shared" si="55"/>
        <v>66</v>
      </c>
    </row>
    <row r="475" spans="2:11">
      <c r="B475">
        <v>1414</v>
      </c>
      <c r="C475">
        <v>472</v>
      </c>
      <c r="D475">
        <v>1</v>
      </c>
      <c r="E475">
        <v>1</v>
      </c>
      <c r="F475">
        <v>0</v>
      </c>
      <c r="G475">
        <v>134</v>
      </c>
      <c r="H475">
        <f t="shared" si="54"/>
        <v>417</v>
      </c>
      <c r="I475">
        <v>441</v>
      </c>
      <c r="J475" t="s">
        <v>144</v>
      </c>
      <c r="K475">
        <f t="shared" si="55"/>
        <v>66</v>
      </c>
    </row>
    <row r="476" spans="2:11">
      <c r="B476">
        <v>1417</v>
      </c>
      <c r="C476">
        <v>473</v>
      </c>
      <c r="D476">
        <v>1</v>
      </c>
      <c r="E476">
        <v>1</v>
      </c>
      <c r="F476">
        <v>0</v>
      </c>
      <c r="G476">
        <v>134</v>
      </c>
      <c r="H476">
        <f t="shared" si="54"/>
        <v>417</v>
      </c>
      <c r="I476">
        <v>441</v>
      </c>
      <c r="J476" t="s">
        <v>144</v>
      </c>
      <c r="K476">
        <f t="shared" si="55"/>
        <v>66</v>
      </c>
    </row>
    <row r="477" spans="2:11">
      <c r="B477">
        <v>1420</v>
      </c>
      <c r="C477">
        <v>474</v>
      </c>
      <c r="D477">
        <v>1</v>
      </c>
      <c r="E477">
        <v>1</v>
      </c>
      <c r="F477">
        <v>0</v>
      </c>
      <c r="G477">
        <v>134</v>
      </c>
      <c r="H477">
        <f t="shared" si="54"/>
        <v>417</v>
      </c>
      <c r="I477">
        <v>441</v>
      </c>
      <c r="J477" t="s">
        <v>144</v>
      </c>
      <c r="K477">
        <f t="shared" si="55"/>
        <v>66</v>
      </c>
    </row>
    <row r="478" spans="2:11">
      <c r="B478">
        <v>1423</v>
      </c>
      <c r="C478">
        <v>475</v>
      </c>
      <c r="D478">
        <v>1</v>
      </c>
      <c r="E478">
        <v>1</v>
      </c>
      <c r="F478">
        <v>0</v>
      </c>
      <c r="G478">
        <v>134</v>
      </c>
      <c r="H478">
        <f t="shared" si="54"/>
        <v>417</v>
      </c>
      <c r="I478">
        <v>441</v>
      </c>
      <c r="J478" t="s">
        <v>144</v>
      </c>
      <c r="K478">
        <f t="shared" si="55"/>
        <v>66</v>
      </c>
    </row>
    <row r="479" spans="2:11">
      <c r="B479">
        <v>1426</v>
      </c>
      <c r="C479">
        <v>476</v>
      </c>
      <c r="D479">
        <v>1</v>
      </c>
      <c r="E479">
        <v>1</v>
      </c>
      <c r="F479">
        <v>0</v>
      </c>
      <c r="G479">
        <v>134</v>
      </c>
      <c r="H479">
        <f t="shared" si="54"/>
        <v>417</v>
      </c>
      <c r="I479">
        <v>441</v>
      </c>
      <c r="J479" t="s">
        <v>144</v>
      </c>
      <c r="K479">
        <f t="shared" si="55"/>
        <v>66</v>
      </c>
    </row>
    <row r="480" spans="2:11">
      <c r="B480">
        <v>1429</v>
      </c>
      <c r="C480">
        <v>477</v>
      </c>
      <c r="D480">
        <v>1</v>
      </c>
      <c r="E480">
        <v>1</v>
      </c>
      <c r="F480">
        <v>0</v>
      </c>
      <c r="G480">
        <v>134</v>
      </c>
      <c r="H480">
        <f t="shared" si="54"/>
        <v>417</v>
      </c>
      <c r="I480">
        <v>441</v>
      </c>
      <c r="J480" t="s">
        <v>144</v>
      </c>
      <c r="K480">
        <f t="shared" si="55"/>
        <v>66</v>
      </c>
    </row>
    <row r="481" spans="2:11">
      <c r="B481">
        <v>1432</v>
      </c>
      <c r="C481">
        <v>478</v>
      </c>
      <c r="D481">
        <v>1</v>
      </c>
      <c r="E481">
        <v>1</v>
      </c>
      <c r="F481">
        <v>0</v>
      </c>
      <c r="G481">
        <v>134</v>
      </c>
      <c r="H481">
        <f t="shared" si="54"/>
        <v>417</v>
      </c>
      <c r="I481">
        <v>441</v>
      </c>
      <c r="J481" t="s">
        <v>144</v>
      </c>
      <c r="K481">
        <f t="shared" si="55"/>
        <v>66</v>
      </c>
    </row>
    <row r="482" spans="2:11">
      <c r="B482">
        <v>1435</v>
      </c>
      <c r="C482">
        <v>479</v>
      </c>
      <c r="D482">
        <v>1</v>
      </c>
      <c r="E482">
        <v>1</v>
      </c>
      <c r="F482">
        <v>0</v>
      </c>
      <c r="G482">
        <v>134</v>
      </c>
      <c r="H482">
        <f t="shared" si="54"/>
        <v>417</v>
      </c>
      <c r="I482">
        <v>441</v>
      </c>
      <c r="J482" t="s">
        <v>144</v>
      </c>
      <c r="K482">
        <f t="shared" si="55"/>
        <v>66</v>
      </c>
    </row>
    <row r="483" spans="2:11">
      <c r="B483">
        <v>1438</v>
      </c>
      <c r="C483">
        <v>480</v>
      </c>
      <c r="D483">
        <v>1</v>
      </c>
      <c r="E483">
        <v>1</v>
      </c>
      <c r="F483">
        <v>0</v>
      </c>
      <c r="G483">
        <v>134</v>
      </c>
      <c r="H483">
        <f t="shared" si="54"/>
        <v>417</v>
      </c>
      <c r="I483">
        <v>441</v>
      </c>
      <c r="J483" t="s">
        <v>144</v>
      </c>
      <c r="K483">
        <f t="shared" si="55"/>
        <v>66</v>
      </c>
    </row>
    <row r="484" spans="2:11">
      <c r="B484">
        <v>1441</v>
      </c>
      <c r="C484">
        <v>481</v>
      </c>
      <c r="D484">
        <v>1</v>
      </c>
      <c r="E484">
        <v>1</v>
      </c>
      <c r="F484">
        <v>0</v>
      </c>
      <c r="G484">
        <v>134</v>
      </c>
      <c r="H484">
        <f t="shared" si="54"/>
        <v>417</v>
      </c>
      <c r="I484">
        <v>441</v>
      </c>
      <c r="J484" t="s">
        <v>144</v>
      </c>
      <c r="K484">
        <f t="shared" si="55"/>
        <v>66</v>
      </c>
    </row>
    <row r="485" spans="2:11">
      <c r="B485">
        <v>1444</v>
      </c>
      <c r="C485">
        <v>482</v>
      </c>
      <c r="D485">
        <v>1</v>
      </c>
      <c r="E485">
        <v>1</v>
      </c>
      <c r="F485">
        <v>0</v>
      </c>
      <c r="G485">
        <v>134</v>
      </c>
      <c r="H485">
        <f t="shared" si="54"/>
        <v>417</v>
      </c>
      <c r="I485">
        <v>441</v>
      </c>
      <c r="J485" t="s">
        <v>144</v>
      </c>
      <c r="K485">
        <f t="shared" si="55"/>
        <v>66</v>
      </c>
    </row>
    <row r="486" spans="2:11">
      <c r="B486">
        <v>1447</v>
      </c>
      <c r="C486">
        <v>483</v>
      </c>
      <c r="D486">
        <v>1</v>
      </c>
      <c r="E486">
        <v>1</v>
      </c>
      <c r="F486">
        <v>0</v>
      </c>
      <c r="G486">
        <v>134</v>
      </c>
      <c r="H486">
        <f t="shared" si="54"/>
        <v>417</v>
      </c>
      <c r="I486">
        <v>441</v>
      </c>
      <c r="J486" t="s">
        <v>144</v>
      </c>
      <c r="K486">
        <f t="shared" si="55"/>
        <v>66</v>
      </c>
    </row>
    <row r="487" spans="2:11">
      <c r="B487">
        <v>1450</v>
      </c>
      <c r="C487">
        <v>484</v>
      </c>
      <c r="D487">
        <v>1</v>
      </c>
      <c r="E487">
        <v>1</v>
      </c>
      <c r="F487">
        <v>0</v>
      </c>
      <c r="G487">
        <v>134</v>
      </c>
      <c r="H487">
        <f t="shared" si="54"/>
        <v>417</v>
      </c>
      <c r="I487">
        <v>441</v>
      </c>
      <c r="J487" t="s">
        <v>144</v>
      </c>
      <c r="K487">
        <f t="shared" si="55"/>
        <v>66</v>
      </c>
    </row>
    <row r="488" spans="2:11">
      <c r="B488">
        <v>1453</v>
      </c>
      <c r="C488">
        <v>485</v>
      </c>
      <c r="D488">
        <v>1</v>
      </c>
      <c r="E488">
        <v>1</v>
      </c>
      <c r="F488">
        <v>0</v>
      </c>
      <c r="G488">
        <v>134</v>
      </c>
      <c r="H488">
        <f t="shared" si="54"/>
        <v>417</v>
      </c>
      <c r="I488">
        <v>441</v>
      </c>
      <c r="J488" t="s">
        <v>144</v>
      </c>
      <c r="K488">
        <f t="shared" si="55"/>
        <v>66</v>
      </c>
    </row>
    <row r="489" spans="2:11">
      <c r="B489">
        <v>1456</v>
      </c>
      <c r="C489">
        <v>486</v>
      </c>
      <c r="D489">
        <v>1</v>
      </c>
      <c r="E489">
        <v>0</v>
      </c>
      <c r="F489">
        <v>16</v>
      </c>
      <c r="G489">
        <v>134</v>
      </c>
      <c r="H489">
        <f>------401</f>
        <v>401</v>
      </c>
      <c r="I489">
        <v>441</v>
      </c>
      <c r="J489" t="s">
        <v>77</v>
      </c>
      <c r="K489">
        <f>------67</f>
        <v>67</v>
      </c>
    </row>
    <row r="490" spans="2:11">
      <c r="B490">
        <v>1459</v>
      </c>
      <c r="C490">
        <v>487</v>
      </c>
      <c r="D490">
        <v>1</v>
      </c>
      <c r="E490">
        <v>0</v>
      </c>
      <c r="F490">
        <v>20</v>
      </c>
      <c r="G490">
        <v>134</v>
      </c>
      <c r="H490">
        <f t="shared" ref="H490:H497" si="56">------381</f>
        <v>381</v>
      </c>
      <c r="I490">
        <v>441</v>
      </c>
      <c r="J490" t="s">
        <v>143</v>
      </c>
      <c r="K490">
        <f t="shared" ref="K490:K497" si="57">------68</f>
        <v>68</v>
      </c>
    </row>
    <row r="491" spans="2:11">
      <c r="B491">
        <v>1462</v>
      </c>
      <c r="C491">
        <v>488</v>
      </c>
      <c r="D491">
        <v>1</v>
      </c>
      <c r="E491">
        <v>1</v>
      </c>
      <c r="F491">
        <v>0</v>
      </c>
      <c r="G491">
        <v>134</v>
      </c>
      <c r="H491">
        <f t="shared" si="56"/>
        <v>381</v>
      </c>
      <c r="I491">
        <v>441</v>
      </c>
      <c r="J491" t="s">
        <v>143</v>
      </c>
      <c r="K491">
        <f t="shared" si="57"/>
        <v>68</v>
      </c>
    </row>
    <row r="492" spans="2:11">
      <c r="B492">
        <v>1465</v>
      </c>
      <c r="C492">
        <v>489</v>
      </c>
      <c r="D492">
        <v>1</v>
      </c>
      <c r="E492">
        <v>1</v>
      </c>
      <c r="F492">
        <v>0</v>
      </c>
      <c r="G492">
        <v>134</v>
      </c>
      <c r="H492">
        <f t="shared" si="56"/>
        <v>381</v>
      </c>
      <c r="I492">
        <v>441</v>
      </c>
      <c r="J492" t="s">
        <v>143</v>
      </c>
      <c r="K492">
        <f t="shared" si="57"/>
        <v>68</v>
      </c>
    </row>
    <row r="493" spans="2:11">
      <c r="B493">
        <v>1468</v>
      </c>
      <c r="C493">
        <v>490</v>
      </c>
      <c r="D493">
        <v>1</v>
      </c>
      <c r="E493">
        <v>1</v>
      </c>
      <c r="F493">
        <v>0</v>
      </c>
      <c r="G493">
        <v>134</v>
      </c>
      <c r="H493">
        <f t="shared" si="56"/>
        <v>381</v>
      </c>
      <c r="I493">
        <v>441</v>
      </c>
      <c r="J493" t="s">
        <v>143</v>
      </c>
      <c r="K493">
        <f t="shared" si="57"/>
        <v>68</v>
      </c>
    </row>
    <row r="494" spans="2:11">
      <c r="B494">
        <v>1471</v>
      </c>
      <c r="C494">
        <v>491</v>
      </c>
      <c r="D494">
        <v>1</v>
      </c>
      <c r="E494">
        <v>1</v>
      </c>
      <c r="F494">
        <v>0</v>
      </c>
      <c r="G494">
        <v>134</v>
      </c>
      <c r="H494">
        <f t="shared" si="56"/>
        <v>381</v>
      </c>
      <c r="I494">
        <v>441</v>
      </c>
      <c r="J494" t="s">
        <v>143</v>
      </c>
      <c r="K494">
        <f t="shared" si="57"/>
        <v>68</v>
      </c>
    </row>
    <row r="495" spans="2:11">
      <c r="B495">
        <v>1474</v>
      </c>
      <c r="C495">
        <v>492</v>
      </c>
      <c r="D495">
        <v>1</v>
      </c>
      <c r="E495">
        <v>1</v>
      </c>
      <c r="F495">
        <v>0</v>
      </c>
      <c r="G495">
        <v>134</v>
      </c>
      <c r="H495">
        <f t="shared" si="56"/>
        <v>381</v>
      </c>
      <c r="I495">
        <v>441</v>
      </c>
      <c r="J495" t="s">
        <v>143</v>
      </c>
      <c r="K495">
        <f t="shared" si="57"/>
        <v>68</v>
      </c>
    </row>
    <row r="496" spans="2:11">
      <c r="B496">
        <v>1477</v>
      </c>
      <c r="C496">
        <v>493</v>
      </c>
      <c r="D496">
        <v>1</v>
      </c>
      <c r="E496">
        <v>1</v>
      </c>
      <c r="F496">
        <v>0</v>
      </c>
      <c r="G496">
        <v>134</v>
      </c>
      <c r="H496">
        <f t="shared" si="56"/>
        <v>381</v>
      </c>
      <c r="I496">
        <v>441</v>
      </c>
      <c r="J496" t="s">
        <v>143</v>
      </c>
      <c r="K496">
        <f t="shared" si="57"/>
        <v>68</v>
      </c>
    </row>
    <row r="497" spans="2:11">
      <c r="B497">
        <v>1480</v>
      </c>
      <c r="C497">
        <v>494</v>
      </c>
      <c r="D497">
        <v>1</v>
      </c>
      <c r="E497">
        <v>1</v>
      </c>
      <c r="F497">
        <v>0</v>
      </c>
      <c r="G497">
        <v>134</v>
      </c>
      <c r="H497">
        <f t="shared" si="56"/>
        <v>381</v>
      </c>
      <c r="I497">
        <v>441</v>
      </c>
      <c r="J497" t="s">
        <v>143</v>
      </c>
      <c r="K497">
        <f t="shared" si="57"/>
        <v>68</v>
      </c>
    </row>
    <row r="498" spans="2:11">
      <c r="B498">
        <v>1483</v>
      </c>
      <c r="C498">
        <v>495</v>
      </c>
      <c r="D498">
        <v>1</v>
      </c>
      <c r="E498">
        <v>0</v>
      </c>
      <c r="F498">
        <v>24</v>
      </c>
      <c r="G498">
        <v>134</v>
      </c>
      <c r="H498">
        <f>------357</f>
        <v>357</v>
      </c>
      <c r="I498">
        <v>441</v>
      </c>
      <c r="J498" t="s">
        <v>65</v>
      </c>
      <c r="K498">
        <f>------69</f>
        <v>69</v>
      </c>
    </row>
    <row r="499" spans="2:11">
      <c r="B499">
        <v>1486</v>
      </c>
      <c r="C499">
        <v>496</v>
      </c>
      <c r="D499">
        <v>1</v>
      </c>
      <c r="E499">
        <v>0</v>
      </c>
      <c r="F499">
        <v>28</v>
      </c>
      <c r="G499">
        <v>134</v>
      </c>
      <c r="H499">
        <f t="shared" ref="H499:H515" si="58">------329</f>
        <v>329</v>
      </c>
      <c r="I499">
        <v>441</v>
      </c>
      <c r="J499" t="s">
        <v>99</v>
      </c>
      <c r="K499">
        <f t="shared" ref="K499:K515" si="59">------70</f>
        <v>70</v>
      </c>
    </row>
    <row r="500" spans="2:11">
      <c r="B500">
        <v>1489</v>
      </c>
      <c r="C500">
        <v>497</v>
      </c>
      <c r="D500">
        <v>1</v>
      </c>
      <c r="E500">
        <v>1</v>
      </c>
      <c r="F500">
        <v>0</v>
      </c>
      <c r="G500">
        <v>134</v>
      </c>
      <c r="H500">
        <f t="shared" si="58"/>
        <v>329</v>
      </c>
      <c r="I500">
        <v>441</v>
      </c>
      <c r="J500" t="s">
        <v>99</v>
      </c>
      <c r="K500">
        <f t="shared" si="59"/>
        <v>70</v>
      </c>
    </row>
    <row r="501" spans="2:11">
      <c r="B501">
        <v>1492</v>
      </c>
      <c r="C501">
        <v>498</v>
      </c>
      <c r="D501">
        <v>1</v>
      </c>
      <c r="E501">
        <v>1</v>
      </c>
      <c r="F501">
        <v>0</v>
      </c>
      <c r="G501">
        <v>134</v>
      </c>
      <c r="H501">
        <f t="shared" si="58"/>
        <v>329</v>
      </c>
      <c r="I501">
        <v>441</v>
      </c>
      <c r="J501" t="s">
        <v>99</v>
      </c>
      <c r="K501">
        <f t="shared" si="59"/>
        <v>70</v>
      </c>
    </row>
    <row r="502" spans="2:11">
      <c r="B502">
        <v>1495</v>
      </c>
      <c r="C502">
        <v>499</v>
      </c>
      <c r="D502">
        <v>1</v>
      </c>
      <c r="E502">
        <v>1</v>
      </c>
      <c r="F502">
        <v>0</v>
      </c>
      <c r="G502">
        <v>134</v>
      </c>
      <c r="H502">
        <f t="shared" si="58"/>
        <v>329</v>
      </c>
      <c r="I502">
        <v>441</v>
      </c>
      <c r="J502" t="s">
        <v>99</v>
      </c>
      <c r="K502">
        <f t="shared" si="59"/>
        <v>70</v>
      </c>
    </row>
    <row r="503" spans="2:11">
      <c r="B503">
        <v>1498</v>
      </c>
      <c r="C503">
        <v>500</v>
      </c>
      <c r="D503">
        <v>1</v>
      </c>
      <c r="E503">
        <v>1</v>
      </c>
      <c r="F503">
        <v>0</v>
      </c>
      <c r="G503">
        <v>134</v>
      </c>
      <c r="H503">
        <f t="shared" si="58"/>
        <v>329</v>
      </c>
      <c r="I503">
        <v>441</v>
      </c>
      <c r="J503" t="s">
        <v>99</v>
      </c>
      <c r="K503">
        <f t="shared" si="59"/>
        <v>70</v>
      </c>
    </row>
    <row r="504" spans="2:11">
      <c r="B504">
        <v>1501</v>
      </c>
      <c r="C504">
        <v>501</v>
      </c>
      <c r="D504">
        <v>1</v>
      </c>
      <c r="E504">
        <v>1</v>
      </c>
      <c r="F504">
        <v>0</v>
      </c>
      <c r="G504">
        <v>134</v>
      </c>
      <c r="H504">
        <f t="shared" si="58"/>
        <v>329</v>
      </c>
      <c r="I504">
        <v>441</v>
      </c>
      <c r="J504" t="s">
        <v>99</v>
      </c>
      <c r="K504">
        <f t="shared" si="59"/>
        <v>70</v>
      </c>
    </row>
    <row r="505" spans="2:11">
      <c r="B505">
        <v>1504</v>
      </c>
      <c r="C505">
        <v>502</v>
      </c>
      <c r="D505">
        <v>1</v>
      </c>
      <c r="E505">
        <v>1</v>
      </c>
      <c r="F505">
        <v>0</v>
      </c>
      <c r="G505">
        <v>134</v>
      </c>
      <c r="H505">
        <f t="shared" si="58"/>
        <v>329</v>
      </c>
      <c r="I505">
        <v>441</v>
      </c>
      <c r="J505" t="s">
        <v>99</v>
      </c>
      <c r="K505">
        <f t="shared" si="59"/>
        <v>70</v>
      </c>
    </row>
    <row r="506" spans="2:11">
      <c r="B506">
        <v>1507</v>
      </c>
      <c r="C506">
        <v>503</v>
      </c>
      <c r="D506">
        <v>1</v>
      </c>
      <c r="E506">
        <v>1</v>
      </c>
      <c r="F506">
        <v>0</v>
      </c>
      <c r="G506">
        <v>134</v>
      </c>
      <c r="H506">
        <f t="shared" si="58"/>
        <v>329</v>
      </c>
      <c r="I506">
        <v>441</v>
      </c>
      <c r="J506" t="s">
        <v>99</v>
      </c>
      <c r="K506">
        <f t="shared" si="59"/>
        <v>70</v>
      </c>
    </row>
    <row r="507" spans="2:11">
      <c r="B507">
        <v>1510</v>
      </c>
      <c r="C507">
        <v>504</v>
      </c>
      <c r="D507">
        <v>1</v>
      </c>
      <c r="E507">
        <v>1</v>
      </c>
      <c r="F507">
        <v>0</v>
      </c>
      <c r="G507">
        <v>134</v>
      </c>
      <c r="H507">
        <f t="shared" si="58"/>
        <v>329</v>
      </c>
      <c r="I507">
        <v>441</v>
      </c>
      <c r="J507" t="s">
        <v>99</v>
      </c>
      <c r="K507">
        <f t="shared" si="59"/>
        <v>70</v>
      </c>
    </row>
    <row r="508" spans="2:11">
      <c r="B508">
        <v>1513</v>
      </c>
      <c r="C508">
        <v>505</v>
      </c>
      <c r="D508">
        <v>1</v>
      </c>
      <c r="E508">
        <v>1</v>
      </c>
      <c r="F508">
        <v>0</v>
      </c>
      <c r="G508">
        <v>134</v>
      </c>
      <c r="H508">
        <f t="shared" si="58"/>
        <v>329</v>
      </c>
      <c r="I508">
        <v>441</v>
      </c>
      <c r="J508" t="s">
        <v>99</v>
      </c>
      <c r="K508">
        <f t="shared" si="59"/>
        <v>70</v>
      </c>
    </row>
    <row r="509" spans="2:11">
      <c r="B509">
        <v>1516</v>
      </c>
      <c r="C509">
        <v>506</v>
      </c>
      <c r="D509">
        <v>1</v>
      </c>
      <c r="E509">
        <v>1</v>
      </c>
      <c r="F509">
        <v>0</v>
      </c>
      <c r="G509">
        <v>134</v>
      </c>
      <c r="H509">
        <f t="shared" si="58"/>
        <v>329</v>
      </c>
      <c r="I509">
        <v>441</v>
      </c>
      <c r="J509" t="s">
        <v>99</v>
      </c>
      <c r="K509">
        <f t="shared" si="59"/>
        <v>70</v>
      </c>
    </row>
    <row r="510" spans="2:11">
      <c r="B510">
        <v>1519</v>
      </c>
      <c r="C510">
        <v>507</v>
      </c>
      <c r="D510">
        <v>1</v>
      </c>
      <c r="E510">
        <v>1</v>
      </c>
      <c r="F510">
        <v>0</v>
      </c>
      <c r="G510">
        <v>134</v>
      </c>
      <c r="H510">
        <f t="shared" si="58"/>
        <v>329</v>
      </c>
      <c r="I510">
        <v>441</v>
      </c>
      <c r="J510" t="s">
        <v>99</v>
      </c>
      <c r="K510">
        <f t="shared" si="59"/>
        <v>70</v>
      </c>
    </row>
    <row r="511" spans="2:11">
      <c r="B511">
        <v>1522</v>
      </c>
      <c r="C511">
        <v>508</v>
      </c>
      <c r="D511">
        <v>1</v>
      </c>
      <c r="E511">
        <v>1</v>
      </c>
      <c r="F511">
        <v>0</v>
      </c>
      <c r="G511">
        <v>134</v>
      </c>
      <c r="H511">
        <f t="shared" si="58"/>
        <v>329</v>
      </c>
      <c r="I511">
        <v>441</v>
      </c>
      <c r="J511" t="s">
        <v>99</v>
      </c>
      <c r="K511">
        <f t="shared" si="59"/>
        <v>70</v>
      </c>
    </row>
    <row r="512" spans="2:11">
      <c r="B512">
        <v>1525</v>
      </c>
      <c r="C512">
        <v>509</v>
      </c>
      <c r="D512">
        <v>1</v>
      </c>
      <c r="E512">
        <v>1</v>
      </c>
      <c r="F512">
        <v>0</v>
      </c>
      <c r="G512">
        <v>134</v>
      </c>
      <c r="H512">
        <f t="shared" si="58"/>
        <v>329</v>
      </c>
      <c r="I512">
        <v>441</v>
      </c>
      <c r="J512" t="s">
        <v>99</v>
      </c>
      <c r="K512">
        <f t="shared" si="59"/>
        <v>70</v>
      </c>
    </row>
    <row r="513" spans="2:11">
      <c r="B513">
        <v>1528</v>
      </c>
      <c r="C513">
        <v>510</v>
      </c>
      <c r="D513">
        <v>1</v>
      </c>
      <c r="E513">
        <v>1</v>
      </c>
      <c r="F513">
        <v>0</v>
      </c>
      <c r="G513">
        <v>134</v>
      </c>
      <c r="H513">
        <f t="shared" si="58"/>
        <v>329</v>
      </c>
      <c r="I513">
        <v>441</v>
      </c>
      <c r="J513" t="s">
        <v>99</v>
      </c>
      <c r="K513">
        <f t="shared" si="59"/>
        <v>70</v>
      </c>
    </row>
    <row r="514" spans="2:11">
      <c r="B514">
        <v>1531</v>
      </c>
      <c r="C514">
        <v>511</v>
      </c>
      <c r="D514">
        <v>1</v>
      </c>
      <c r="E514">
        <v>1</v>
      </c>
      <c r="F514">
        <v>0</v>
      </c>
      <c r="G514">
        <v>134</v>
      </c>
      <c r="H514">
        <f t="shared" si="58"/>
        <v>329</v>
      </c>
      <c r="I514">
        <v>441</v>
      </c>
      <c r="J514" t="s">
        <v>99</v>
      </c>
      <c r="K514">
        <f t="shared" si="59"/>
        <v>70</v>
      </c>
    </row>
    <row r="515" spans="2:11">
      <c r="B515">
        <v>1534</v>
      </c>
      <c r="C515">
        <v>512</v>
      </c>
      <c r="D515">
        <v>1</v>
      </c>
      <c r="E515">
        <v>1</v>
      </c>
      <c r="F515">
        <v>0</v>
      </c>
      <c r="G515">
        <v>134</v>
      </c>
      <c r="H515">
        <f t="shared" si="58"/>
        <v>329</v>
      </c>
      <c r="I515">
        <v>441</v>
      </c>
      <c r="J515" t="s">
        <v>99</v>
      </c>
      <c r="K515">
        <f t="shared" si="59"/>
        <v>70</v>
      </c>
    </row>
    <row r="516" spans="2:11">
      <c r="B516">
        <v>1537</v>
      </c>
      <c r="C516">
        <v>513</v>
      </c>
      <c r="D516">
        <v>1</v>
      </c>
      <c r="E516">
        <v>0</v>
      </c>
      <c r="F516">
        <v>32</v>
      </c>
      <c r="G516">
        <v>134</v>
      </c>
      <c r="H516">
        <f>------297</f>
        <v>297</v>
      </c>
      <c r="I516">
        <v>441</v>
      </c>
      <c r="J516" t="s">
        <v>104</v>
      </c>
      <c r="K516">
        <f>------71</f>
        <v>71</v>
      </c>
    </row>
    <row r="517" spans="2:11">
      <c r="B517">
        <v>1540</v>
      </c>
      <c r="C517">
        <v>514</v>
      </c>
      <c r="D517">
        <v>1</v>
      </c>
      <c r="E517">
        <v>0</v>
      </c>
      <c r="F517">
        <v>36</v>
      </c>
      <c r="G517">
        <v>134</v>
      </c>
      <c r="H517">
        <f t="shared" ref="H517:H524" si="60">------261</f>
        <v>261</v>
      </c>
      <c r="I517">
        <v>441</v>
      </c>
      <c r="J517" t="s">
        <v>107</v>
      </c>
      <c r="K517">
        <f t="shared" ref="K517:K524" si="61">------72</f>
        <v>72</v>
      </c>
    </row>
    <row r="518" spans="2:11">
      <c r="B518">
        <v>1543</v>
      </c>
      <c r="C518">
        <v>515</v>
      </c>
      <c r="D518">
        <v>1</v>
      </c>
      <c r="E518">
        <v>1</v>
      </c>
      <c r="F518">
        <v>0</v>
      </c>
      <c r="G518">
        <v>134</v>
      </c>
      <c r="H518">
        <f t="shared" si="60"/>
        <v>261</v>
      </c>
      <c r="I518">
        <v>441</v>
      </c>
      <c r="J518" t="s">
        <v>107</v>
      </c>
      <c r="K518">
        <f t="shared" si="61"/>
        <v>72</v>
      </c>
    </row>
    <row r="519" spans="2:11">
      <c r="B519">
        <v>1546</v>
      </c>
      <c r="C519">
        <v>516</v>
      </c>
      <c r="D519">
        <v>1</v>
      </c>
      <c r="E519">
        <v>1</v>
      </c>
      <c r="F519">
        <v>0</v>
      </c>
      <c r="G519">
        <v>134</v>
      </c>
      <c r="H519">
        <f t="shared" si="60"/>
        <v>261</v>
      </c>
      <c r="I519">
        <v>441</v>
      </c>
      <c r="J519" t="s">
        <v>107</v>
      </c>
      <c r="K519">
        <f t="shared" si="61"/>
        <v>72</v>
      </c>
    </row>
    <row r="520" spans="2:11">
      <c r="B520">
        <v>1549</v>
      </c>
      <c r="C520">
        <v>517</v>
      </c>
      <c r="D520">
        <v>1</v>
      </c>
      <c r="E520">
        <v>1</v>
      </c>
      <c r="F520">
        <v>0</v>
      </c>
      <c r="G520">
        <v>134</v>
      </c>
      <c r="H520">
        <f t="shared" si="60"/>
        <v>261</v>
      </c>
      <c r="I520">
        <v>441</v>
      </c>
      <c r="J520" t="s">
        <v>107</v>
      </c>
      <c r="K520">
        <f t="shared" si="61"/>
        <v>72</v>
      </c>
    </row>
    <row r="521" spans="2:11">
      <c r="B521">
        <v>1552</v>
      </c>
      <c r="C521">
        <v>518</v>
      </c>
      <c r="D521">
        <v>1</v>
      </c>
      <c r="E521">
        <v>1</v>
      </c>
      <c r="F521">
        <v>0</v>
      </c>
      <c r="G521">
        <v>134</v>
      </c>
      <c r="H521">
        <f t="shared" si="60"/>
        <v>261</v>
      </c>
      <c r="I521">
        <v>441</v>
      </c>
      <c r="J521" t="s">
        <v>107</v>
      </c>
      <c r="K521">
        <f t="shared" si="61"/>
        <v>72</v>
      </c>
    </row>
    <row r="522" spans="2:11">
      <c r="B522">
        <v>1555</v>
      </c>
      <c r="C522">
        <v>519</v>
      </c>
      <c r="D522">
        <v>1</v>
      </c>
      <c r="E522">
        <v>1</v>
      </c>
      <c r="F522">
        <v>0</v>
      </c>
      <c r="G522">
        <v>134</v>
      </c>
      <c r="H522">
        <f t="shared" si="60"/>
        <v>261</v>
      </c>
      <c r="I522">
        <v>441</v>
      </c>
      <c r="J522" t="s">
        <v>107</v>
      </c>
      <c r="K522">
        <f t="shared" si="61"/>
        <v>72</v>
      </c>
    </row>
    <row r="523" spans="2:11">
      <c r="B523">
        <v>1558</v>
      </c>
      <c r="C523">
        <v>520</v>
      </c>
      <c r="D523">
        <v>1</v>
      </c>
      <c r="E523">
        <v>1</v>
      </c>
      <c r="F523">
        <v>0</v>
      </c>
      <c r="G523">
        <v>134</v>
      </c>
      <c r="H523">
        <f t="shared" si="60"/>
        <v>261</v>
      </c>
      <c r="I523">
        <v>441</v>
      </c>
      <c r="J523" t="s">
        <v>107</v>
      </c>
      <c r="K523">
        <f t="shared" si="61"/>
        <v>72</v>
      </c>
    </row>
    <row r="524" spans="2:11">
      <c r="B524">
        <v>1561</v>
      </c>
      <c r="C524">
        <v>521</v>
      </c>
      <c r="D524">
        <v>1</v>
      </c>
      <c r="E524">
        <v>1</v>
      </c>
      <c r="F524">
        <v>0</v>
      </c>
      <c r="G524">
        <v>134</v>
      </c>
      <c r="H524">
        <f t="shared" si="60"/>
        <v>261</v>
      </c>
      <c r="I524">
        <v>441</v>
      </c>
      <c r="J524" t="s">
        <v>107</v>
      </c>
      <c r="K524">
        <f t="shared" si="61"/>
        <v>72</v>
      </c>
    </row>
    <row r="525" spans="2:11">
      <c r="B525">
        <v>1564</v>
      </c>
      <c r="C525">
        <v>522</v>
      </c>
      <c r="D525">
        <v>1</v>
      </c>
      <c r="E525">
        <v>0</v>
      </c>
      <c r="F525">
        <v>40</v>
      </c>
      <c r="G525">
        <v>134</v>
      </c>
      <c r="H525">
        <f>------221</f>
        <v>221</v>
      </c>
      <c r="I525">
        <v>441</v>
      </c>
      <c r="J525" t="s">
        <v>56</v>
      </c>
      <c r="K525">
        <f>------73</f>
        <v>73</v>
      </c>
    </row>
    <row r="526" spans="2:11">
      <c r="B526">
        <v>1567</v>
      </c>
      <c r="C526">
        <v>523</v>
      </c>
      <c r="D526">
        <v>1</v>
      </c>
      <c r="E526">
        <v>0</v>
      </c>
      <c r="F526">
        <v>40</v>
      </c>
      <c r="G526">
        <v>134</v>
      </c>
      <c r="H526">
        <f>------181</f>
        <v>181</v>
      </c>
      <c r="I526">
        <v>361</v>
      </c>
      <c r="J526" t="s">
        <v>56</v>
      </c>
      <c r="K526">
        <f>------74</f>
        <v>74</v>
      </c>
    </row>
    <row r="527" spans="2:11">
      <c r="B527">
        <v>1570</v>
      </c>
      <c r="C527">
        <v>524</v>
      </c>
      <c r="D527">
        <v>1</v>
      </c>
      <c r="E527">
        <v>1</v>
      </c>
      <c r="F527">
        <v>4</v>
      </c>
      <c r="G527">
        <v>134</v>
      </c>
      <c r="H527">
        <f>------185</f>
        <v>185</v>
      </c>
      <c r="I527">
        <v>441</v>
      </c>
      <c r="J527" t="s">
        <v>141</v>
      </c>
      <c r="K527">
        <f>------75</f>
        <v>75</v>
      </c>
    </row>
    <row r="528" spans="2:11">
      <c r="B528">
        <v>1573</v>
      </c>
      <c r="C528">
        <v>525</v>
      </c>
      <c r="D528">
        <v>1</v>
      </c>
      <c r="E528">
        <v>1</v>
      </c>
      <c r="F528">
        <v>8</v>
      </c>
      <c r="G528">
        <v>134</v>
      </c>
      <c r="H528">
        <f>------193</f>
        <v>193</v>
      </c>
      <c r="I528">
        <v>441</v>
      </c>
      <c r="J528" t="s">
        <v>148</v>
      </c>
      <c r="K528">
        <f>------76</f>
        <v>76</v>
      </c>
    </row>
    <row r="529" spans="2:11">
      <c r="B529">
        <v>1576</v>
      </c>
      <c r="C529">
        <v>526</v>
      </c>
      <c r="D529">
        <v>1</v>
      </c>
      <c r="E529">
        <v>1</v>
      </c>
      <c r="F529">
        <v>8</v>
      </c>
      <c r="G529">
        <v>134</v>
      </c>
      <c r="H529">
        <f>------201</f>
        <v>201</v>
      </c>
      <c r="I529">
        <v>441</v>
      </c>
      <c r="J529" t="s">
        <v>121</v>
      </c>
      <c r="K529">
        <f>------77</f>
        <v>77</v>
      </c>
    </row>
    <row r="530" spans="2:11">
      <c r="B530">
        <v>1579</v>
      </c>
      <c r="C530">
        <v>527</v>
      </c>
      <c r="D530">
        <v>1</v>
      </c>
      <c r="E530">
        <v>1</v>
      </c>
      <c r="F530">
        <v>16</v>
      </c>
      <c r="G530">
        <v>134</v>
      </c>
      <c r="H530">
        <f>------217</f>
        <v>217</v>
      </c>
      <c r="I530">
        <v>441</v>
      </c>
      <c r="J530" t="s">
        <v>61</v>
      </c>
      <c r="K530">
        <f>------78</f>
        <v>78</v>
      </c>
    </row>
    <row r="531" spans="2:11">
      <c r="B531">
        <v>1582</v>
      </c>
      <c r="C531">
        <v>528</v>
      </c>
      <c r="D531">
        <v>1</v>
      </c>
      <c r="E531">
        <v>1</v>
      </c>
      <c r="F531">
        <v>16</v>
      </c>
      <c r="G531">
        <v>134</v>
      </c>
      <c r="H531">
        <f>------233</f>
        <v>233</v>
      </c>
      <c r="I531">
        <v>441</v>
      </c>
      <c r="J531" t="s">
        <v>146</v>
      </c>
      <c r="K531">
        <f>------79</f>
        <v>79</v>
      </c>
    </row>
    <row r="532" spans="2:11">
      <c r="B532">
        <v>1585</v>
      </c>
      <c r="C532">
        <v>529</v>
      </c>
      <c r="D532">
        <v>1</v>
      </c>
      <c r="E532">
        <v>1</v>
      </c>
      <c r="F532">
        <v>16</v>
      </c>
      <c r="G532">
        <v>134</v>
      </c>
      <c r="H532">
        <f>------249</f>
        <v>249</v>
      </c>
      <c r="I532">
        <v>441</v>
      </c>
      <c r="J532" t="s">
        <v>50</v>
      </c>
      <c r="K532">
        <f>------80</f>
        <v>80</v>
      </c>
    </row>
    <row r="533" spans="2:11">
      <c r="B533">
        <v>1588</v>
      </c>
      <c r="C533">
        <v>530</v>
      </c>
      <c r="D533">
        <v>1</v>
      </c>
      <c r="E533">
        <v>1</v>
      </c>
      <c r="F533">
        <v>16</v>
      </c>
      <c r="G533">
        <v>134</v>
      </c>
      <c r="H533">
        <f>------265</f>
        <v>265</v>
      </c>
      <c r="I533">
        <v>441</v>
      </c>
      <c r="J533" t="s">
        <v>102</v>
      </c>
      <c r="K533">
        <f>------81</f>
        <v>81</v>
      </c>
    </row>
    <row r="534" spans="2:11">
      <c r="B534">
        <v>1591</v>
      </c>
      <c r="C534">
        <v>531</v>
      </c>
      <c r="D534">
        <v>1</v>
      </c>
      <c r="E534">
        <v>1</v>
      </c>
      <c r="F534">
        <v>40</v>
      </c>
      <c r="G534">
        <v>134</v>
      </c>
      <c r="H534">
        <f>------305</f>
        <v>305</v>
      </c>
      <c r="I534">
        <v>441</v>
      </c>
      <c r="J534" t="s">
        <v>155</v>
      </c>
      <c r="K534">
        <f>------125</f>
        <v>125</v>
      </c>
    </row>
    <row r="535" spans="2:11">
      <c r="B535">
        <v>1594</v>
      </c>
      <c r="C535">
        <v>532</v>
      </c>
      <c r="D535">
        <v>1</v>
      </c>
      <c r="E535">
        <v>1</v>
      </c>
      <c r="F535">
        <v>40</v>
      </c>
      <c r="G535">
        <v>134</v>
      </c>
      <c r="H535">
        <f>------345</f>
        <v>345</v>
      </c>
      <c r="I535">
        <v>441</v>
      </c>
      <c r="J535" t="s">
        <v>75</v>
      </c>
      <c r="K535">
        <f>------126</f>
        <v>126</v>
      </c>
    </row>
    <row r="536" spans="2:11">
      <c r="B536">
        <v>1597</v>
      </c>
      <c r="C536">
        <v>533</v>
      </c>
      <c r="D536">
        <v>1</v>
      </c>
      <c r="E536">
        <v>1</v>
      </c>
      <c r="F536">
        <v>16</v>
      </c>
      <c r="G536">
        <v>134</v>
      </c>
      <c r="H536">
        <f>------361</f>
        <v>361</v>
      </c>
      <c r="I536">
        <v>441</v>
      </c>
      <c r="J536" t="s">
        <v>109</v>
      </c>
      <c r="K536">
        <f>------127</f>
        <v>127</v>
      </c>
    </row>
    <row r="537" spans="2:11">
      <c r="B537">
        <v>1600</v>
      </c>
      <c r="C537">
        <v>534</v>
      </c>
      <c r="D537">
        <v>1</v>
      </c>
      <c r="E537">
        <v>1</v>
      </c>
      <c r="F537">
        <v>4</v>
      </c>
      <c r="G537">
        <v>134</v>
      </c>
      <c r="H537">
        <f t="shared" ref="H537:H542" si="62">------365</f>
        <v>365</v>
      </c>
      <c r="I537">
        <v>441</v>
      </c>
      <c r="J537" t="s">
        <v>71</v>
      </c>
      <c r="K537">
        <f t="shared" ref="K537:K542" si="63">------128</f>
        <v>128</v>
      </c>
    </row>
    <row r="538" spans="2:11">
      <c r="B538">
        <v>1603</v>
      </c>
      <c r="C538">
        <v>535</v>
      </c>
      <c r="D538">
        <v>1</v>
      </c>
      <c r="E538">
        <v>1</v>
      </c>
      <c r="F538">
        <v>0</v>
      </c>
      <c r="G538">
        <v>134</v>
      </c>
      <c r="H538">
        <f t="shared" si="62"/>
        <v>365</v>
      </c>
      <c r="I538">
        <v>441</v>
      </c>
      <c r="J538" t="s">
        <v>71</v>
      </c>
      <c r="K538">
        <f t="shared" si="63"/>
        <v>128</v>
      </c>
    </row>
    <row r="539" spans="2:11">
      <c r="B539">
        <v>1606</v>
      </c>
      <c r="C539">
        <v>536</v>
      </c>
      <c r="D539">
        <v>1</v>
      </c>
      <c r="E539">
        <v>1</v>
      </c>
      <c r="F539">
        <v>0</v>
      </c>
      <c r="G539">
        <v>134</v>
      </c>
      <c r="H539">
        <f t="shared" si="62"/>
        <v>365</v>
      </c>
      <c r="I539">
        <v>441</v>
      </c>
      <c r="J539" t="s">
        <v>71</v>
      </c>
      <c r="K539">
        <f t="shared" si="63"/>
        <v>128</v>
      </c>
    </row>
    <row r="540" spans="2:11">
      <c r="B540">
        <v>1609</v>
      </c>
      <c r="C540">
        <v>537</v>
      </c>
      <c r="D540">
        <v>1</v>
      </c>
      <c r="E540">
        <v>1</v>
      </c>
      <c r="F540">
        <v>0</v>
      </c>
      <c r="G540">
        <v>134</v>
      </c>
      <c r="H540">
        <f t="shared" si="62"/>
        <v>365</v>
      </c>
      <c r="I540">
        <v>441</v>
      </c>
      <c r="J540" t="s">
        <v>71</v>
      </c>
      <c r="K540">
        <f t="shared" si="63"/>
        <v>128</v>
      </c>
    </row>
    <row r="541" spans="2:11">
      <c r="B541">
        <v>1612</v>
      </c>
      <c r="C541">
        <v>538</v>
      </c>
      <c r="D541">
        <v>1</v>
      </c>
      <c r="E541">
        <v>1</v>
      </c>
      <c r="F541">
        <v>0</v>
      </c>
      <c r="G541">
        <v>134</v>
      </c>
      <c r="H541">
        <f t="shared" si="62"/>
        <v>365</v>
      </c>
      <c r="I541">
        <v>441</v>
      </c>
      <c r="J541" t="s">
        <v>71</v>
      </c>
      <c r="K541">
        <f t="shared" si="63"/>
        <v>128</v>
      </c>
    </row>
    <row r="542" spans="2:11">
      <c r="B542">
        <v>1615</v>
      </c>
      <c r="C542">
        <v>539</v>
      </c>
      <c r="D542">
        <v>1</v>
      </c>
      <c r="E542">
        <v>1</v>
      </c>
      <c r="F542">
        <v>0</v>
      </c>
      <c r="G542">
        <v>134</v>
      </c>
      <c r="H542">
        <f t="shared" si="62"/>
        <v>365</v>
      </c>
      <c r="I542">
        <v>441</v>
      </c>
      <c r="J542" t="s">
        <v>71</v>
      </c>
      <c r="K542">
        <f t="shared" si="63"/>
        <v>128</v>
      </c>
    </row>
    <row r="543" spans="2:11">
      <c r="B543">
        <v>1618</v>
      </c>
      <c r="C543">
        <v>540</v>
      </c>
      <c r="D543">
        <v>1</v>
      </c>
      <c r="E543">
        <v>0</v>
      </c>
      <c r="F543">
        <v>56</v>
      </c>
      <c r="G543">
        <v>134</v>
      </c>
      <c r="H543">
        <f>------309</f>
        <v>309</v>
      </c>
      <c r="I543">
        <v>441</v>
      </c>
      <c r="J543" t="s">
        <v>97</v>
      </c>
      <c r="K543">
        <f>------129</f>
        <v>129</v>
      </c>
    </row>
    <row r="544" spans="2:11">
      <c r="B544">
        <v>1621</v>
      </c>
      <c r="C544">
        <v>541</v>
      </c>
      <c r="D544">
        <v>1</v>
      </c>
      <c r="E544">
        <v>0</v>
      </c>
      <c r="F544">
        <v>40</v>
      </c>
      <c r="G544">
        <v>134</v>
      </c>
      <c r="H544">
        <f>------269</f>
        <v>269</v>
      </c>
      <c r="I544">
        <v>441</v>
      </c>
      <c r="J544" t="s">
        <v>156</v>
      </c>
      <c r="K544">
        <f>------130</f>
        <v>130</v>
      </c>
    </row>
    <row r="545" spans="2:11">
      <c r="B545">
        <v>1624</v>
      </c>
      <c r="C545">
        <v>542</v>
      </c>
      <c r="D545">
        <v>1</v>
      </c>
      <c r="E545">
        <v>1</v>
      </c>
      <c r="F545">
        <v>32</v>
      </c>
      <c r="G545">
        <v>134</v>
      </c>
      <c r="H545">
        <f>------301</f>
        <v>301</v>
      </c>
      <c r="I545">
        <v>441</v>
      </c>
      <c r="J545" t="s">
        <v>100</v>
      </c>
      <c r="K545">
        <f>------131</f>
        <v>131</v>
      </c>
    </row>
    <row r="546" spans="2:11">
      <c r="B546">
        <v>1627</v>
      </c>
      <c r="C546">
        <v>543</v>
      </c>
      <c r="D546">
        <v>1</v>
      </c>
      <c r="E546">
        <v>1</v>
      </c>
      <c r="F546">
        <v>36</v>
      </c>
      <c r="G546">
        <v>134</v>
      </c>
      <c r="H546">
        <f>------337</f>
        <v>337</v>
      </c>
      <c r="I546">
        <v>441</v>
      </c>
      <c r="J546" t="s">
        <v>68</v>
      </c>
      <c r="K546">
        <f>------132</f>
        <v>132</v>
      </c>
    </row>
    <row r="547" spans="2:11">
      <c r="B547">
        <v>1630</v>
      </c>
      <c r="C547">
        <v>544</v>
      </c>
      <c r="D547">
        <v>1</v>
      </c>
      <c r="E547">
        <v>1</v>
      </c>
      <c r="F547">
        <v>36</v>
      </c>
      <c r="G547">
        <v>134</v>
      </c>
      <c r="H547">
        <f>------373</f>
        <v>373</v>
      </c>
      <c r="I547">
        <v>441</v>
      </c>
      <c r="J547" t="s">
        <v>74</v>
      </c>
      <c r="K547">
        <f>------133</f>
        <v>133</v>
      </c>
    </row>
    <row r="548" spans="2:11">
      <c r="B548">
        <v>1633</v>
      </c>
      <c r="C548">
        <v>545</v>
      </c>
      <c r="D548">
        <v>1</v>
      </c>
      <c r="E548">
        <v>1</v>
      </c>
      <c r="F548">
        <v>44</v>
      </c>
      <c r="G548">
        <v>134</v>
      </c>
      <c r="H548">
        <f>------417</f>
        <v>417</v>
      </c>
      <c r="I548">
        <v>441</v>
      </c>
      <c r="J548" t="s">
        <v>144</v>
      </c>
      <c r="K548" s="2">
        <f>------134</f>
        <v>134</v>
      </c>
    </row>
    <row r="549" spans="2:11">
      <c r="B549">
        <v>1636</v>
      </c>
      <c r="C549">
        <v>546</v>
      </c>
      <c r="D549">
        <v>1</v>
      </c>
      <c r="E549">
        <v>1</v>
      </c>
      <c r="F549">
        <v>20</v>
      </c>
      <c r="G549">
        <v>134</v>
      </c>
      <c r="H549">
        <f>------437</f>
        <v>437</v>
      </c>
      <c r="I549">
        <v>441</v>
      </c>
      <c r="J549" t="s">
        <v>150</v>
      </c>
      <c r="K549">
        <f>------64</f>
        <v>64</v>
      </c>
    </row>
    <row r="550" spans="2:11">
      <c r="B550">
        <v>1639</v>
      </c>
      <c r="C550">
        <v>547</v>
      </c>
      <c r="D550">
        <v>1</v>
      </c>
      <c r="E550">
        <v>1</v>
      </c>
      <c r="F550">
        <v>0</v>
      </c>
      <c r="G550">
        <v>134</v>
      </c>
      <c r="H550">
        <f>------437</f>
        <v>437</v>
      </c>
      <c r="I550">
        <v>441</v>
      </c>
      <c r="J550" t="s">
        <v>150</v>
      </c>
      <c r="K550">
        <f>------64</f>
        <v>64</v>
      </c>
    </row>
    <row r="551" spans="2:11">
      <c r="B551">
        <v>1642</v>
      </c>
      <c r="C551">
        <v>548</v>
      </c>
      <c r="D551">
        <v>1</v>
      </c>
      <c r="E551">
        <v>1</v>
      </c>
      <c r="F551">
        <v>0</v>
      </c>
      <c r="G551">
        <v>134</v>
      </c>
      <c r="H551">
        <f>------437</f>
        <v>437</v>
      </c>
      <c r="I551">
        <v>441</v>
      </c>
      <c r="J551" t="s">
        <v>150</v>
      </c>
      <c r="K551">
        <f>------64</f>
        <v>64</v>
      </c>
    </row>
    <row r="552" spans="2:11">
      <c r="B552">
        <v>1645</v>
      </c>
      <c r="C552">
        <v>549</v>
      </c>
      <c r="D552">
        <v>1</v>
      </c>
      <c r="E552">
        <v>0</v>
      </c>
      <c r="F552">
        <v>8</v>
      </c>
      <c r="G552">
        <v>134</v>
      </c>
      <c r="H552">
        <f>------429</f>
        <v>429</v>
      </c>
      <c r="I552">
        <v>441</v>
      </c>
      <c r="J552" t="s">
        <v>151</v>
      </c>
      <c r="K552">
        <f>------65</f>
        <v>65</v>
      </c>
    </row>
    <row r="553" spans="2:11">
      <c r="B553">
        <v>1648</v>
      </c>
      <c r="C553">
        <v>550</v>
      </c>
      <c r="D553">
        <v>1</v>
      </c>
      <c r="E553">
        <v>0</v>
      </c>
      <c r="F553">
        <v>12</v>
      </c>
      <c r="G553">
        <v>134</v>
      </c>
      <c r="H553">
        <f t="shared" ref="H553:H569" si="64">------417</f>
        <v>417</v>
      </c>
      <c r="I553">
        <v>441</v>
      </c>
      <c r="J553" t="s">
        <v>144</v>
      </c>
      <c r="K553">
        <f t="shared" ref="K553:K569" si="65">------66</f>
        <v>66</v>
      </c>
    </row>
    <row r="554" spans="2:11">
      <c r="B554">
        <v>1651</v>
      </c>
      <c r="C554">
        <v>551</v>
      </c>
      <c r="D554">
        <v>1</v>
      </c>
      <c r="E554">
        <v>1</v>
      </c>
      <c r="F554">
        <v>0</v>
      </c>
      <c r="G554">
        <v>134</v>
      </c>
      <c r="H554">
        <f t="shared" si="64"/>
        <v>417</v>
      </c>
      <c r="I554">
        <v>441</v>
      </c>
      <c r="J554" t="s">
        <v>144</v>
      </c>
      <c r="K554">
        <f t="shared" si="65"/>
        <v>66</v>
      </c>
    </row>
    <row r="555" spans="2:11">
      <c r="B555">
        <v>1654</v>
      </c>
      <c r="C555">
        <v>552</v>
      </c>
      <c r="D555">
        <v>1</v>
      </c>
      <c r="E555">
        <v>1</v>
      </c>
      <c r="F555">
        <v>0</v>
      </c>
      <c r="G555">
        <v>134</v>
      </c>
      <c r="H555">
        <f t="shared" si="64"/>
        <v>417</v>
      </c>
      <c r="I555">
        <v>441</v>
      </c>
      <c r="J555" t="s">
        <v>144</v>
      </c>
      <c r="K555">
        <f t="shared" si="65"/>
        <v>66</v>
      </c>
    </row>
    <row r="556" spans="2:11">
      <c r="B556">
        <v>1657</v>
      </c>
      <c r="C556">
        <v>553</v>
      </c>
      <c r="D556">
        <v>1</v>
      </c>
      <c r="E556">
        <v>1</v>
      </c>
      <c r="F556">
        <v>0</v>
      </c>
      <c r="G556">
        <v>134</v>
      </c>
      <c r="H556">
        <f t="shared" si="64"/>
        <v>417</v>
      </c>
      <c r="I556">
        <v>441</v>
      </c>
      <c r="J556" t="s">
        <v>144</v>
      </c>
      <c r="K556">
        <f t="shared" si="65"/>
        <v>66</v>
      </c>
    </row>
    <row r="557" spans="2:11">
      <c r="B557">
        <v>1660</v>
      </c>
      <c r="C557">
        <v>554</v>
      </c>
      <c r="D557">
        <v>1</v>
      </c>
      <c r="E557">
        <v>1</v>
      </c>
      <c r="F557">
        <v>0</v>
      </c>
      <c r="G557">
        <v>134</v>
      </c>
      <c r="H557">
        <f t="shared" si="64"/>
        <v>417</v>
      </c>
      <c r="I557">
        <v>441</v>
      </c>
      <c r="J557" t="s">
        <v>144</v>
      </c>
      <c r="K557">
        <f t="shared" si="65"/>
        <v>66</v>
      </c>
    </row>
    <row r="558" spans="2:11">
      <c r="B558">
        <v>1663</v>
      </c>
      <c r="C558">
        <v>555</v>
      </c>
      <c r="D558">
        <v>1</v>
      </c>
      <c r="E558">
        <v>1</v>
      </c>
      <c r="F558">
        <v>0</v>
      </c>
      <c r="G558">
        <v>134</v>
      </c>
      <c r="H558">
        <f t="shared" si="64"/>
        <v>417</v>
      </c>
      <c r="I558">
        <v>441</v>
      </c>
      <c r="J558" t="s">
        <v>144</v>
      </c>
      <c r="K558">
        <f t="shared" si="65"/>
        <v>66</v>
      </c>
    </row>
    <row r="559" spans="2:11">
      <c r="B559">
        <v>1666</v>
      </c>
      <c r="C559">
        <v>556</v>
      </c>
      <c r="D559">
        <v>1</v>
      </c>
      <c r="E559">
        <v>1</v>
      </c>
      <c r="F559">
        <v>0</v>
      </c>
      <c r="G559">
        <v>134</v>
      </c>
      <c r="H559">
        <f t="shared" si="64"/>
        <v>417</v>
      </c>
      <c r="I559">
        <v>441</v>
      </c>
      <c r="J559" t="s">
        <v>144</v>
      </c>
      <c r="K559">
        <f t="shared" si="65"/>
        <v>66</v>
      </c>
    </row>
    <row r="560" spans="2:11">
      <c r="B560">
        <v>1669</v>
      </c>
      <c r="C560">
        <v>557</v>
      </c>
      <c r="D560">
        <v>1</v>
      </c>
      <c r="E560">
        <v>1</v>
      </c>
      <c r="F560">
        <v>0</v>
      </c>
      <c r="G560">
        <v>134</v>
      </c>
      <c r="H560">
        <f t="shared" si="64"/>
        <v>417</v>
      </c>
      <c r="I560">
        <v>441</v>
      </c>
      <c r="J560" t="s">
        <v>144</v>
      </c>
      <c r="K560">
        <f t="shared" si="65"/>
        <v>66</v>
      </c>
    </row>
    <row r="561" spans="2:11">
      <c r="B561">
        <v>1672</v>
      </c>
      <c r="C561">
        <v>558</v>
      </c>
      <c r="D561">
        <v>1</v>
      </c>
      <c r="E561">
        <v>1</v>
      </c>
      <c r="F561">
        <v>0</v>
      </c>
      <c r="G561">
        <v>134</v>
      </c>
      <c r="H561">
        <f t="shared" si="64"/>
        <v>417</v>
      </c>
      <c r="I561">
        <v>441</v>
      </c>
      <c r="J561" t="s">
        <v>144</v>
      </c>
      <c r="K561">
        <f t="shared" si="65"/>
        <v>66</v>
      </c>
    </row>
    <row r="562" spans="2:11">
      <c r="B562">
        <v>1675</v>
      </c>
      <c r="C562">
        <v>559</v>
      </c>
      <c r="D562">
        <v>1</v>
      </c>
      <c r="E562">
        <v>1</v>
      </c>
      <c r="F562">
        <v>0</v>
      </c>
      <c r="G562">
        <v>134</v>
      </c>
      <c r="H562">
        <f t="shared" si="64"/>
        <v>417</v>
      </c>
      <c r="I562">
        <v>441</v>
      </c>
      <c r="J562" t="s">
        <v>144</v>
      </c>
      <c r="K562">
        <f t="shared" si="65"/>
        <v>66</v>
      </c>
    </row>
    <row r="563" spans="2:11">
      <c r="B563">
        <v>1678</v>
      </c>
      <c r="C563">
        <v>560</v>
      </c>
      <c r="D563">
        <v>1</v>
      </c>
      <c r="E563">
        <v>1</v>
      </c>
      <c r="F563">
        <v>0</v>
      </c>
      <c r="G563">
        <v>134</v>
      </c>
      <c r="H563">
        <f t="shared" si="64"/>
        <v>417</v>
      </c>
      <c r="I563">
        <v>441</v>
      </c>
      <c r="J563" t="s">
        <v>144</v>
      </c>
      <c r="K563">
        <f t="shared" si="65"/>
        <v>66</v>
      </c>
    </row>
    <row r="564" spans="2:11">
      <c r="B564">
        <v>1681</v>
      </c>
      <c r="C564">
        <v>561</v>
      </c>
      <c r="D564">
        <v>1</v>
      </c>
      <c r="E564">
        <v>1</v>
      </c>
      <c r="F564">
        <v>0</v>
      </c>
      <c r="G564">
        <v>134</v>
      </c>
      <c r="H564">
        <f t="shared" si="64"/>
        <v>417</v>
      </c>
      <c r="I564">
        <v>441</v>
      </c>
      <c r="J564" t="s">
        <v>144</v>
      </c>
      <c r="K564">
        <f t="shared" si="65"/>
        <v>66</v>
      </c>
    </row>
    <row r="565" spans="2:11">
      <c r="B565">
        <v>1684</v>
      </c>
      <c r="C565">
        <v>562</v>
      </c>
      <c r="D565">
        <v>1</v>
      </c>
      <c r="E565">
        <v>1</v>
      </c>
      <c r="F565">
        <v>0</v>
      </c>
      <c r="G565">
        <v>134</v>
      </c>
      <c r="H565">
        <f t="shared" si="64"/>
        <v>417</v>
      </c>
      <c r="I565">
        <v>441</v>
      </c>
      <c r="J565" t="s">
        <v>144</v>
      </c>
      <c r="K565">
        <f t="shared" si="65"/>
        <v>66</v>
      </c>
    </row>
    <row r="566" spans="2:11">
      <c r="B566">
        <v>1687</v>
      </c>
      <c r="C566">
        <v>563</v>
      </c>
      <c r="D566">
        <v>1</v>
      </c>
      <c r="E566">
        <v>1</v>
      </c>
      <c r="F566">
        <v>0</v>
      </c>
      <c r="G566">
        <v>134</v>
      </c>
      <c r="H566">
        <f t="shared" si="64"/>
        <v>417</v>
      </c>
      <c r="I566">
        <v>441</v>
      </c>
      <c r="J566" t="s">
        <v>144</v>
      </c>
      <c r="K566">
        <f t="shared" si="65"/>
        <v>66</v>
      </c>
    </row>
    <row r="567" spans="2:11">
      <c r="B567">
        <v>1690</v>
      </c>
      <c r="C567">
        <v>564</v>
      </c>
      <c r="D567">
        <v>1</v>
      </c>
      <c r="E567">
        <v>1</v>
      </c>
      <c r="F567">
        <v>0</v>
      </c>
      <c r="G567">
        <v>134</v>
      </c>
      <c r="H567">
        <f t="shared" si="64"/>
        <v>417</v>
      </c>
      <c r="I567">
        <v>441</v>
      </c>
      <c r="J567" t="s">
        <v>144</v>
      </c>
      <c r="K567">
        <f t="shared" si="65"/>
        <v>66</v>
      </c>
    </row>
    <row r="568" spans="2:11">
      <c r="B568">
        <v>1693</v>
      </c>
      <c r="C568">
        <v>565</v>
      </c>
      <c r="D568">
        <v>1</v>
      </c>
      <c r="E568">
        <v>1</v>
      </c>
      <c r="F568">
        <v>0</v>
      </c>
      <c r="G568">
        <v>134</v>
      </c>
      <c r="H568">
        <f t="shared" si="64"/>
        <v>417</v>
      </c>
      <c r="I568">
        <v>441</v>
      </c>
      <c r="J568" t="s">
        <v>144</v>
      </c>
      <c r="K568">
        <f t="shared" si="65"/>
        <v>66</v>
      </c>
    </row>
    <row r="569" spans="2:11">
      <c r="B569">
        <v>1696</v>
      </c>
      <c r="C569">
        <v>566</v>
      </c>
      <c r="D569">
        <v>1</v>
      </c>
      <c r="E569">
        <v>1</v>
      </c>
      <c r="F569">
        <v>0</v>
      </c>
      <c r="G569">
        <v>134</v>
      </c>
      <c r="H569">
        <f t="shared" si="64"/>
        <v>417</v>
      </c>
      <c r="I569">
        <v>441</v>
      </c>
      <c r="J569" t="s">
        <v>144</v>
      </c>
      <c r="K569">
        <f t="shared" si="65"/>
        <v>66</v>
      </c>
    </row>
    <row r="570" spans="2:11">
      <c r="B570">
        <v>1699</v>
      </c>
      <c r="C570">
        <v>567</v>
      </c>
      <c r="D570">
        <v>1</v>
      </c>
      <c r="E570">
        <v>0</v>
      </c>
      <c r="F570">
        <v>16</v>
      </c>
      <c r="G570">
        <v>134</v>
      </c>
      <c r="H570">
        <f>------401</f>
        <v>401</v>
      </c>
      <c r="I570">
        <v>441</v>
      </c>
      <c r="J570" t="s">
        <v>77</v>
      </c>
      <c r="K570">
        <f>------67</f>
        <v>67</v>
      </c>
    </row>
    <row r="571" spans="2:11">
      <c r="B571">
        <v>1702</v>
      </c>
      <c r="C571">
        <v>568</v>
      </c>
      <c r="D571">
        <v>1</v>
      </c>
      <c r="E571">
        <v>0</v>
      </c>
      <c r="F571">
        <v>20</v>
      </c>
      <c r="G571">
        <v>134</v>
      </c>
      <c r="H571">
        <f t="shared" ref="H571:H578" si="66">------381</f>
        <v>381</v>
      </c>
      <c r="I571">
        <v>441</v>
      </c>
      <c r="J571" t="s">
        <v>143</v>
      </c>
      <c r="K571">
        <f t="shared" ref="K571:K578" si="67">------68</f>
        <v>68</v>
      </c>
    </row>
    <row r="572" spans="2:11">
      <c r="B572">
        <v>1705</v>
      </c>
      <c r="C572">
        <v>569</v>
      </c>
      <c r="D572">
        <v>1</v>
      </c>
      <c r="E572">
        <v>1</v>
      </c>
      <c r="F572">
        <v>0</v>
      </c>
      <c r="G572">
        <v>134</v>
      </c>
      <c r="H572">
        <f t="shared" si="66"/>
        <v>381</v>
      </c>
      <c r="I572">
        <v>441</v>
      </c>
      <c r="J572" t="s">
        <v>143</v>
      </c>
      <c r="K572">
        <f t="shared" si="67"/>
        <v>68</v>
      </c>
    </row>
    <row r="573" spans="2:11">
      <c r="B573">
        <v>1708</v>
      </c>
      <c r="C573">
        <v>570</v>
      </c>
      <c r="D573">
        <v>1</v>
      </c>
      <c r="E573">
        <v>1</v>
      </c>
      <c r="F573">
        <v>0</v>
      </c>
      <c r="G573">
        <v>134</v>
      </c>
      <c r="H573">
        <f t="shared" si="66"/>
        <v>381</v>
      </c>
      <c r="I573">
        <v>441</v>
      </c>
      <c r="J573" t="s">
        <v>143</v>
      </c>
      <c r="K573">
        <f t="shared" si="67"/>
        <v>68</v>
      </c>
    </row>
    <row r="574" spans="2:11">
      <c r="B574">
        <v>1711</v>
      </c>
      <c r="C574">
        <v>571</v>
      </c>
      <c r="D574">
        <v>1</v>
      </c>
      <c r="E574">
        <v>1</v>
      </c>
      <c r="F574">
        <v>0</v>
      </c>
      <c r="G574">
        <v>134</v>
      </c>
      <c r="H574">
        <f t="shared" si="66"/>
        <v>381</v>
      </c>
      <c r="I574">
        <v>441</v>
      </c>
      <c r="J574" t="s">
        <v>143</v>
      </c>
      <c r="K574">
        <f t="shared" si="67"/>
        <v>68</v>
      </c>
    </row>
    <row r="575" spans="2:11">
      <c r="B575">
        <v>1714</v>
      </c>
      <c r="C575">
        <v>572</v>
      </c>
      <c r="D575">
        <v>1</v>
      </c>
      <c r="E575">
        <v>1</v>
      </c>
      <c r="F575">
        <v>0</v>
      </c>
      <c r="G575">
        <v>134</v>
      </c>
      <c r="H575">
        <f t="shared" si="66"/>
        <v>381</v>
      </c>
      <c r="I575">
        <v>441</v>
      </c>
      <c r="J575" t="s">
        <v>143</v>
      </c>
      <c r="K575">
        <f t="shared" si="67"/>
        <v>68</v>
      </c>
    </row>
    <row r="576" spans="2:11">
      <c r="B576">
        <v>1717</v>
      </c>
      <c r="C576">
        <v>573</v>
      </c>
      <c r="D576">
        <v>1</v>
      </c>
      <c r="E576">
        <v>1</v>
      </c>
      <c r="F576">
        <v>0</v>
      </c>
      <c r="G576">
        <v>134</v>
      </c>
      <c r="H576">
        <f t="shared" si="66"/>
        <v>381</v>
      </c>
      <c r="I576">
        <v>441</v>
      </c>
      <c r="J576" t="s">
        <v>143</v>
      </c>
      <c r="K576">
        <f t="shared" si="67"/>
        <v>68</v>
      </c>
    </row>
    <row r="577" spans="2:11">
      <c r="B577">
        <v>1720</v>
      </c>
      <c r="C577">
        <v>574</v>
      </c>
      <c r="D577">
        <v>1</v>
      </c>
      <c r="E577">
        <v>1</v>
      </c>
      <c r="F577">
        <v>0</v>
      </c>
      <c r="G577">
        <v>134</v>
      </c>
      <c r="H577">
        <f t="shared" si="66"/>
        <v>381</v>
      </c>
      <c r="I577">
        <v>441</v>
      </c>
      <c r="J577" t="s">
        <v>143</v>
      </c>
      <c r="K577">
        <f t="shared" si="67"/>
        <v>68</v>
      </c>
    </row>
    <row r="578" spans="2:11">
      <c r="B578">
        <v>1723</v>
      </c>
      <c r="C578">
        <v>575</v>
      </c>
      <c r="D578">
        <v>1</v>
      </c>
      <c r="E578">
        <v>1</v>
      </c>
      <c r="F578">
        <v>0</v>
      </c>
      <c r="G578">
        <v>134</v>
      </c>
      <c r="H578">
        <f t="shared" si="66"/>
        <v>381</v>
      </c>
      <c r="I578">
        <v>441</v>
      </c>
      <c r="J578" t="s">
        <v>143</v>
      </c>
      <c r="K578">
        <f t="shared" si="67"/>
        <v>68</v>
      </c>
    </row>
    <row r="579" spans="2:11">
      <c r="B579">
        <v>1726</v>
      </c>
      <c r="C579">
        <v>576</v>
      </c>
      <c r="D579">
        <v>1</v>
      </c>
      <c r="E579">
        <v>0</v>
      </c>
      <c r="F579">
        <v>24</v>
      </c>
      <c r="G579">
        <v>134</v>
      </c>
      <c r="H579">
        <f>------357</f>
        <v>357</v>
      </c>
      <c r="I579">
        <v>441</v>
      </c>
      <c r="J579" t="s">
        <v>65</v>
      </c>
      <c r="K579">
        <f>------69</f>
        <v>69</v>
      </c>
    </row>
    <row r="580" spans="2:11">
      <c r="B580">
        <v>1729</v>
      </c>
      <c r="C580">
        <v>577</v>
      </c>
      <c r="D580">
        <v>1</v>
      </c>
      <c r="E580">
        <v>0</v>
      </c>
      <c r="F580">
        <v>28</v>
      </c>
      <c r="G580">
        <v>134</v>
      </c>
      <c r="H580">
        <f t="shared" ref="H580:H596" si="68">------329</f>
        <v>329</v>
      </c>
      <c r="I580">
        <v>441</v>
      </c>
      <c r="J580" t="s">
        <v>99</v>
      </c>
      <c r="K580">
        <f t="shared" ref="K580:K596" si="69">------70</f>
        <v>70</v>
      </c>
    </row>
    <row r="581" spans="2:11">
      <c r="B581">
        <v>1732</v>
      </c>
      <c r="C581">
        <v>578</v>
      </c>
      <c r="D581">
        <v>1</v>
      </c>
      <c r="E581">
        <v>1</v>
      </c>
      <c r="F581">
        <v>0</v>
      </c>
      <c r="G581">
        <v>134</v>
      </c>
      <c r="H581">
        <f t="shared" si="68"/>
        <v>329</v>
      </c>
      <c r="I581">
        <v>441</v>
      </c>
      <c r="J581" t="s">
        <v>99</v>
      </c>
      <c r="K581">
        <f t="shared" si="69"/>
        <v>70</v>
      </c>
    </row>
    <row r="582" spans="2:11">
      <c r="B582">
        <v>1735</v>
      </c>
      <c r="C582">
        <v>579</v>
      </c>
      <c r="D582">
        <v>1</v>
      </c>
      <c r="E582">
        <v>1</v>
      </c>
      <c r="F582">
        <v>0</v>
      </c>
      <c r="G582">
        <v>134</v>
      </c>
      <c r="H582">
        <f t="shared" si="68"/>
        <v>329</v>
      </c>
      <c r="I582">
        <v>441</v>
      </c>
      <c r="J582" t="s">
        <v>99</v>
      </c>
      <c r="K582">
        <f t="shared" si="69"/>
        <v>70</v>
      </c>
    </row>
    <row r="583" spans="2:11">
      <c r="B583">
        <v>1738</v>
      </c>
      <c r="C583">
        <v>580</v>
      </c>
      <c r="D583">
        <v>1</v>
      </c>
      <c r="E583">
        <v>1</v>
      </c>
      <c r="F583">
        <v>0</v>
      </c>
      <c r="G583">
        <v>134</v>
      </c>
      <c r="H583">
        <f t="shared" si="68"/>
        <v>329</v>
      </c>
      <c r="I583">
        <v>441</v>
      </c>
      <c r="J583" t="s">
        <v>99</v>
      </c>
      <c r="K583">
        <f t="shared" si="69"/>
        <v>70</v>
      </c>
    </row>
    <row r="584" spans="2:11">
      <c r="B584">
        <v>1741</v>
      </c>
      <c r="C584">
        <v>581</v>
      </c>
      <c r="D584">
        <v>1</v>
      </c>
      <c r="E584">
        <v>1</v>
      </c>
      <c r="F584">
        <v>0</v>
      </c>
      <c r="G584">
        <v>134</v>
      </c>
      <c r="H584">
        <f t="shared" si="68"/>
        <v>329</v>
      </c>
      <c r="I584">
        <v>441</v>
      </c>
      <c r="J584" t="s">
        <v>99</v>
      </c>
      <c r="K584">
        <f t="shared" si="69"/>
        <v>70</v>
      </c>
    </row>
    <row r="585" spans="2:11">
      <c r="B585">
        <v>1744</v>
      </c>
      <c r="C585">
        <v>582</v>
      </c>
      <c r="D585">
        <v>1</v>
      </c>
      <c r="E585">
        <v>1</v>
      </c>
      <c r="F585">
        <v>0</v>
      </c>
      <c r="G585">
        <v>134</v>
      </c>
      <c r="H585">
        <f t="shared" si="68"/>
        <v>329</v>
      </c>
      <c r="I585">
        <v>441</v>
      </c>
      <c r="J585" t="s">
        <v>99</v>
      </c>
      <c r="K585">
        <f t="shared" si="69"/>
        <v>70</v>
      </c>
    </row>
    <row r="586" spans="2:11">
      <c r="B586">
        <v>1747</v>
      </c>
      <c r="C586">
        <v>583</v>
      </c>
      <c r="D586">
        <v>1</v>
      </c>
      <c r="E586">
        <v>1</v>
      </c>
      <c r="F586">
        <v>0</v>
      </c>
      <c r="G586">
        <v>134</v>
      </c>
      <c r="H586">
        <f t="shared" si="68"/>
        <v>329</v>
      </c>
      <c r="I586">
        <v>441</v>
      </c>
      <c r="J586" t="s">
        <v>99</v>
      </c>
      <c r="K586">
        <f t="shared" si="69"/>
        <v>70</v>
      </c>
    </row>
    <row r="587" spans="2:11">
      <c r="B587">
        <v>1750</v>
      </c>
      <c r="C587">
        <v>584</v>
      </c>
      <c r="D587">
        <v>1</v>
      </c>
      <c r="E587">
        <v>1</v>
      </c>
      <c r="F587">
        <v>0</v>
      </c>
      <c r="G587">
        <v>134</v>
      </c>
      <c r="H587">
        <f t="shared" si="68"/>
        <v>329</v>
      </c>
      <c r="I587">
        <v>441</v>
      </c>
      <c r="J587" t="s">
        <v>99</v>
      </c>
      <c r="K587">
        <f t="shared" si="69"/>
        <v>70</v>
      </c>
    </row>
    <row r="588" spans="2:11">
      <c r="B588">
        <v>1753</v>
      </c>
      <c r="C588">
        <v>585</v>
      </c>
      <c r="D588">
        <v>1</v>
      </c>
      <c r="E588">
        <v>1</v>
      </c>
      <c r="F588">
        <v>0</v>
      </c>
      <c r="G588">
        <v>134</v>
      </c>
      <c r="H588">
        <f t="shared" si="68"/>
        <v>329</v>
      </c>
      <c r="I588">
        <v>441</v>
      </c>
      <c r="J588" t="s">
        <v>99</v>
      </c>
      <c r="K588">
        <f t="shared" si="69"/>
        <v>70</v>
      </c>
    </row>
    <row r="589" spans="2:11">
      <c r="B589">
        <v>1756</v>
      </c>
      <c r="C589">
        <v>586</v>
      </c>
      <c r="D589">
        <v>1</v>
      </c>
      <c r="E589">
        <v>1</v>
      </c>
      <c r="F589">
        <v>0</v>
      </c>
      <c r="G589">
        <v>134</v>
      </c>
      <c r="H589">
        <f t="shared" si="68"/>
        <v>329</v>
      </c>
      <c r="I589">
        <v>441</v>
      </c>
      <c r="J589" t="s">
        <v>99</v>
      </c>
      <c r="K589">
        <f t="shared" si="69"/>
        <v>70</v>
      </c>
    </row>
    <row r="590" spans="2:11">
      <c r="B590">
        <v>1759</v>
      </c>
      <c r="C590">
        <v>587</v>
      </c>
      <c r="D590">
        <v>1</v>
      </c>
      <c r="E590">
        <v>1</v>
      </c>
      <c r="F590">
        <v>0</v>
      </c>
      <c r="G590">
        <v>134</v>
      </c>
      <c r="H590">
        <f t="shared" si="68"/>
        <v>329</v>
      </c>
      <c r="I590">
        <v>441</v>
      </c>
      <c r="J590" t="s">
        <v>99</v>
      </c>
      <c r="K590">
        <f t="shared" si="69"/>
        <v>70</v>
      </c>
    </row>
    <row r="591" spans="2:11">
      <c r="B591">
        <v>1762</v>
      </c>
      <c r="C591">
        <v>588</v>
      </c>
      <c r="D591">
        <v>1</v>
      </c>
      <c r="E591">
        <v>1</v>
      </c>
      <c r="F591">
        <v>0</v>
      </c>
      <c r="G591">
        <v>134</v>
      </c>
      <c r="H591">
        <f t="shared" si="68"/>
        <v>329</v>
      </c>
      <c r="I591">
        <v>441</v>
      </c>
      <c r="J591" t="s">
        <v>99</v>
      </c>
      <c r="K591">
        <f t="shared" si="69"/>
        <v>70</v>
      </c>
    </row>
    <row r="592" spans="2:11">
      <c r="B592">
        <v>1765</v>
      </c>
      <c r="C592">
        <v>589</v>
      </c>
      <c r="D592">
        <v>1</v>
      </c>
      <c r="E592">
        <v>1</v>
      </c>
      <c r="F592">
        <v>0</v>
      </c>
      <c r="G592">
        <v>134</v>
      </c>
      <c r="H592">
        <f t="shared" si="68"/>
        <v>329</v>
      </c>
      <c r="I592">
        <v>441</v>
      </c>
      <c r="J592" t="s">
        <v>99</v>
      </c>
      <c r="K592">
        <f t="shared" si="69"/>
        <v>70</v>
      </c>
    </row>
    <row r="593" spans="2:11">
      <c r="B593">
        <v>1768</v>
      </c>
      <c r="C593">
        <v>590</v>
      </c>
      <c r="D593">
        <v>1</v>
      </c>
      <c r="E593">
        <v>1</v>
      </c>
      <c r="F593">
        <v>0</v>
      </c>
      <c r="G593">
        <v>134</v>
      </c>
      <c r="H593">
        <f t="shared" si="68"/>
        <v>329</v>
      </c>
      <c r="I593">
        <v>441</v>
      </c>
      <c r="J593" t="s">
        <v>99</v>
      </c>
      <c r="K593">
        <f t="shared" si="69"/>
        <v>70</v>
      </c>
    </row>
    <row r="594" spans="2:11">
      <c r="B594">
        <v>1771</v>
      </c>
      <c r="C594">
        <v>591</v>
      </c>
      <c r="D594">
        <v>1</v>
      </c>
      <c r="E594">
        <v>1</v>
      </c>
      <c r="F594">
        <v>0</v>
      </c>
      <c r="G594">
        <v>134</v>
      </c>
      <c r="H594">
        <f t="shared" si="68"/>
        <v>329</v>
      </c>
      <c r="I594">
        <v>441</v>
      </c>
      <c r="J594" t="s">
        <v>99</v>
      </c>
      <c r="K594">
        <f t="shared" si="69"/>
        <v>70</v>
      </c>
    </row>
    <row r="595" spans="2:11">
      <c r="B595">
        <v>1774</v>
      </c>
      <c r="C595">
        <v>592</v>
      </c>
      <c r="D595">
        <v>1</v>
      </c>
      <c r="E595">
        <v>1</v>
      </c>
      <c r="F595">
        <v>0</v>
      </c>
      <c r="G595">
        <v>134</v>
      </c>
      <c r="H595">
        <f t="shared" si="68"/>
        <v>329</v>
      </c>
      <c r="I595">
        <v>441</v>
      </c>
      <c r="J595" t="s">
        <v>99</v>
      </c>
      <c r="K595">
        <f t="shared" si="69"/>
        <v>70</v>
      </c>
    </row>
    <row r="596" spans="2:11">
      <c r="B596">
        <v>1777</v>
      </c>
      <c r="C596">
        <v>593</v>
      </c>
      <c r="D596">
        <v>1</v>
      </c>
      <c r="E596">
        <v>1</v>
      </c>
      <c r="F596">
        <v>0</v>
      </c>
      <c r="G596">
        <v>134</v>
      </c>
      <c r="H596">
        <f t="shared" si="68"/>
        <v>329</v>
      </c>
      <c r="I596">
        <v>441</v>
      </c>
      <c r="J596" t="s">
        <v>99</v>
      </c>
      <c r="K596">
        <f t="shared" si="69"/>
        <v>70</v>
      </c>
    </row>
    <row r="597" spans="2:11">
      <c r="B597">
        <v>1780</v>
      </c>
      <c r="C597">
        <v>594</v>
      </c>
      <c r="D597">
        <v>1</v>
      </c>
      <c r="E597">
        <v>0</v>
      </c>
      <c r="F597">
        <v>32</v>
      </c>
      <c r="G597">
        <v>134</v>
      </c>
      <c r="H597">
        <f>------297</f>
        <v>297</v>
      </c>
      <c r="I597">
        <v>441</v>
      </c>
      <c r="J597" t="s">
        <v>104</v>
      </c>
      <c r="K597">
        <f>------71</f>
        <v>71</v>
      </c>
    </row>
    <row r="598" spans="2:11">
      <c r="B598">
        <v>1783</v>
      </c>
      <c r="C598">
        <v>595</v>
      </c>
      <c r="D598">
        <v>1</v>
      </c>
      <c r="E598">
        <v>0</v>
      </c>
      <c r="F598">
        <v>36</v>
      </c>
      <c r="G598">
        <v>134</v>
      </c>
      <c r="H598">
        <f t="shared" ref="H598:H605" si="70">------261</f>
        <v>261</v>
      </c>
      <c r="I598">
        <v>441</v>
      </c>
      <c r="J598" t="s">
        <v>107</v>
      </c>
      <c r="K598">
        <f t="shared" ref="K598:K605" si="71">------72</f>
        <v>72</v>
      </c>
    </row>
    <row r="599" spans="2:11">
      <c r="B599">
        <v>1786</v>
      </c>
      <c r="C599">
        <v>596</v>
      </c>
      <c r="D599">
        <v>1</v>
      </c>
      <c r="E599">
        <v>1</v>
      </c>
      <c r="F599">
        <v>0</v>
      </c>
      <c r="G599">
        <v>134</v>
      </c>
      <c r="H599">
        <f t="shared" si="70"/>
        <v>261</v>
      </c>
      <c r="I599">
        <v>441</v>
      </c>
      <c r="J599" t="s">
        <v>107</v>
      </c>
      <c r="K599">
        <f t="shared" si="71"/>
        <v>72</v>
      </c>
    </row>
    <row r="600" spans="2:11">
      <c r="B600">
        <v>1789</v>
      </c>
      <c r="C600">
        <v>597</v>
      </c>
      <c r="D600">
        <v>1</v>
      </c>
      <c r="E600">
        <v>1</v>
      </c>
      <c r="F600">
        <v>0</v>
      </c>
      <c r="G600">
        <v>134</v>
      </c>
      <c r="H600">
        <f t="shared" si="70"/>
        <v>261</v>
      </c>
      <c r="I600">
        <v>441</v>
      </c>
      <c r="J600" t="s">
        <v>107</v>
      </c>
      <c r="K600">
        <f t="shared" si="71"/>
        <v>72</v>
      </c>
    </row>
    <row r="601" spans="2:11">
      <c r="B601">
        <v>1792</v>
      </c>
      <c r="C601">
        <v>598</v>
      </c>
      <c r="D601">
        <v>1</v>
      </c>
      <c r="E601">
        <v>1</v>
      </c>
      <c r="F601">
        <v>0</v>
      </c>
      <c r="G601">
        <v>134</v>
      </c>
      <c r="H601">
        <f t="shared" si="70"/>
        <v>261</v>
      </c>
      <c r="I601">
        <v>441</v>
      </c>
      <c r="J601" t="s">
        <v>107</v>
      </c>
      <c r="K601">
        <f t="shared" si="71"/>
        <v>72</v>
      </c>
    </row>
    <row r="602" spans="2:11">
      <c r="B602">
        <v>1795</v>
      </c>
      <c r="C602">
        <v>599</v>
      </c>
      <c r="D602">
        <v>1</v>
      </c>
      <c r="E602">
        <v>1</v>
      </c>
      <c r="F602">
        <v>0</v>
      </c>
      <c r="G602">
        <v>134</v>
      </c>
      <c r="H602">
        <f t="shared" si="70"/>
        <v>261</v>
      </c>
      <c r="I602">
        <v>441</v>
      </c>
      <c r="J602" t="s">
        <v>107</v>
      </c>
      <c r="K602">
        <f t="shared" si="71"/>
        <v>72</v>
      </c>
    </row>
    <row r="603" spans="2:11">
      <c r="B603">
        <v>1798</v>
      </c>
      <c r="C603">
        <v>600</v>
      </c>
      <c r="D603">
        <v>1</v>
      </c>
      <c r="E603">
        <v>1</v>
      </c>
      <c r="F603">
        <v>0</v>
      </c>
      <c r="G603">
        <v>134</v>
      </c>
      <c r="H603">
        <f t="shared" si="70"/>
        <v>261</v>
      </c>
      <c r="I603">
        <v>441</v>
      </c>
      <c r="J603" t="s">
        <v>107</v>
      </c>
      <c r="K603">
        <f t="shared" si="71"/>
        <v>72</v>
      </c>
    </row>
    <row r="604" spans="2:11">
      <c r="B604">
        <v>1801</v>
      </c>
      <c r="C604">
        <v>601</v>
      </c>
      <c r="D604">
        <v>1</v>
      </c>
      <c r="E604">
        <v>1</v>
      </c>
      <c r="F604">
        <v>0</v>
      </c>
      <c r="G604">
        <v>134</v>
      </c>
      <c r="H604">
        <f t="shared" si="70"/>
        <v>261</v>
      </c>
      <c r="I604">
        <v>441</v>
      </c>
      <c r="J604" t="s">
        <v>107</v>
      </c>
      <c r="K604">
        <f t="shared" si="71"/>
        <v>72</v>
      </c>
    </row>
    <row r="605" spans="2:11">
      <c r="B605">
        <v>1804</v>
      </c>
      <c r="C605">
        <v>602</v>
      </c>
      <c r="D605">
        <v>1</v>
      </c>
      <c r="E605">
        <v>1</v>
      </c>
      <c r="F605">
        <v>0</v>
      </c>
      <c r="G605">
        <v>134</v>
      </c>
      <c r="H605">
        <f t="shared" si="70"/>
        <v>261</v>
      </c>
      <c r="I605">
        <v>441</v>
      </c>
      <c r="J605" t="s">
        <v>107</v>
      </c>
      <c r="K605">
        <f t="shared" si="71"/>
        <v>72</v>
      </c>
    </row>
    <row r="606" spans="2:11">
      <c r="B606">
        <v>1807</v>
      </c>
      <c r="C606">
        <v>603</v>
      </c>
      <c r="D606">
        <v>1</v>
      </c>
      <c r="E606">
        <v>0</v>
      </c>
      <c r="F606">
        <v>40</v>
      </c>
      <c r="G606">
        <v>134</v>
      </c>
      <c r="H606">
        <f>------221</f>
        <v>221</v>
      </c>
      <c r="I606">
        <v>441</v>
      </c>
      <c r="J606" t="s">
        <v>56</v>
      </c>
      <c r="K606">
        <f>------73</f>
        <v>73</v>
      </c>
    </row>
    <row r="607" spans="2:11">
      <c r="B607">
        <v>1810</v>
      </c>
      <c r="C607">
        <v>604</v>
      </c>
      <c r="D607">
        <v>1</v>
      </c>
      <c r="E607">
        <v>0</v>
      </c>
      <c r="F607">
        <v>40</v>
      </c>
      <c r="G607">
        <v>134</v>
      </c>
      <c r="H607">
        <f>------181</f>
        <v>181</v>
      </c>
      <c r="I607">
        <v>361</v>
      </c>
      <c r="J607" t="s">
        <v>56</v>
      </c>
      <c r="K607">
        <f>------74</f>
        <v>74</v>
      </c>
    </row>
    <row r="608" spans="2:11">
      <c r="B608">
        <v>1813</v>
      </c>
      <c r="C608">
        <v>605</v>
      </c>
      <c r="D608">
        <v>1</v>
      </c>
      <c r="E608">
        <v>1</v>
      </c>
      <c r="F608">
        <v>4</v>
      </c>
      <c r="G608">
        <v>134</v>
      </c>
      <c r="H608">
        <f>------185</f>
        <v>185</v>
      </c>
      <c r="I608">
        <v>441</v>
      </c>
      <c r="J608" t="s">
        <v>141</v>
      </c>
      <c r="K608">
        <f>------75</f>
        <v>75</v>
      </c>
    </row>
    <row r="609" spans="2:11">
      <c r="B609">
        <v>1816</v>
      </c>
      <c r="C609">
        <v>606</v>
      </c>
      <c r="D609">
        <v>1</v>
      </c>
      <c r="E609">
        <v>1</v>
      </c>
      <c r="F609">
        <v>8</v>
      </c>
      <c r="G609">
        <v>134</v>
      </c>
      <c r="H609">
        <f>------193</f>
        <v>193</v>
      </c>
      <c r="I609">
        <v>441</v>
      </c>
      <c r="J609" t="s">
        <v>148</v>
      </c>
      <c r="K609">
        <f>------76</f>
        <v>76</v>
      </c>
    </row>
    <row r="610" spans="2:11">
      <c r="B610">
        <v>1819</v>
      </c>
      <c r="C610">
        <v>607</v>
      </c>
      <c r="D610">
        <v>1</v>
      </c>
      <c r="E610">
        <v>1</v>
      </c>
      <c r="F610">
        <v>8</v>
      </c>
      <c r="G610">
        <v>134</v>
      </c>
      <c r="H610">
        <f>------201</f>
        <v>201</v>
      </c>
      <c r="I610">
        <v>441</v>
      </c>
      <c r="J610" t="s">
        <v>121</v>
      </c>
      <c r="K610">
        <f>------77</f>
        <v>77</v>
      </c>
    </row>
    <row r="611" spans="2:11">
      <c r="B611">
        <v>1822</v>
      </c>
      <c r="C611">
        <v>608</v>
      </c>
      <c r="D611">
        <v>1</v>
      </c>
      <c r="E611">
        <v>1</v>
      </c>
      <c r="F611">
        <v>16</v>
      </c>
      <c r="G611">
        <v>134</v>
      </c>
      <c r="H611">
        <f>------217</f>
        <v>217</v>
      </c>
      <c r="I611">
        <v>441</v>
      </c>
      <c r="J611" t="s">
        <v>61</v>
      </c>
      <c r="K611">
        <f>------78</f>
        <v>78</v>
      </c>
    </row>
    <row r="612" spans="2:11">
      <c r="B612">
        <v>1825</v>
      </c>
      <c r="C612">
        <v>609</v>
      </c>
      <c r="D612">
        <v>1</v>
      </c>
      <c r="E612">
        <v>1</v>
      </c>
      <c r="F612">
        <v>16</v>
      </c>
      <c r="G612">
        <v>134</v>
      </c>
      <c r="H612">
        <f>------233</f>
        <v>233</v>
      </c>
      <c r="I612">
        <v>441</v>
      </c>
      <c r="J612" t="s">
        <v>146</v>
      </c>
      <c r="K612">
        <f>------79</f>
        <v>79</v>
      </c>
    </row>
    <row r="613" spans="2:11">
      <c r="B613">
        <v>1828</v>
      </c>
      <c r="C613">
        <v>610</v>
      </c>
      <c r="D613">
        <v>1</v>
      </c>
      <c r="E613">
        <v>1</v>
      </c>
      <c r="F613">
        <v>16</v>
      </c>
      <c r="G613">
        <v>134</v>
      </c>
      <c r="H613">
        <f>------249</f>
        <v>249</v>
      </c>
      <c r="I613">
        <v>441</v>
      </c>
      <c r="J613" t="s">
        <v>50</v>
      </c>
      <c r="K613">
        <f>------80</f>
        <v>80</v>
      </c>
    </row>
    <row r="614" spans="2:11">
      <c r="B614">
        <v>1831</v>
      </c>
      <c r="C614">
        <v>611</v>
      </c>
      <c r="D614">
        <v>1</v>
      </c>
      <c r="E614">
        <v>1</v>
      </c>
      <c r="F614">
        <v>16</v>
      </c>
      <c r="G614">
        <v>134</v>
      </c>
      <c r="H614">
        <f>------265</f>
        <v>265</v>
      </c>
      <c r="I614">
        <v>441</v>
      </c>
      <c r="J614" t="s">
        <v>102</v>
      </c>
      <c r="K614">
        <f>------81</f>
        <v>81</v>
      </c>
    </row>
    <row r="615" spans="2:11">
      <c r="B615">
        <v>1834</v>
      </c>
      <c r="C615">
        <v>612</v>
      </c>
      <c r="D615">
        <v>1</v>
      </c>
      <c r="E615">
        <v>1</v>
      </c>
      <c r="F615">
        <v>40</v>
      </c>
      <c r="G615">
        <v>134</v>
      </c>
      <c r="H615">
        <f>------305</f>
        <v>305</v>
      </c>
      <c r="I615">
        <v>441</v>
      </c>
      <c r="J615" t="s">
        <v>155</v>
      </c>
      <c r="K615">
        <f>------125</f>
        <v>125</v>
      </c>
    </row>
    <row r="616" spans="2:11">
      <c r="B616">
        <v>1837</v>
      </c>
      <c r="C616">
        <v>613</v>
      </c>
      <c r="D616">
        <v>1</v>
      </c>
      <c r="E616">
        <v>1</v>
      </c>
      <c r="F616">
        <v>40</v>
      </c>
      <c r="G616">
        <v>134</v>
      </c>
      <c r="H616">
        <f>------345</f>
        <v>345</v>
      </c>
      <c r="I616">
        <v>441</v>
      </c>
      <c r="J616" t="s">
        <v>75</v>
      </c>
      <c r="K616">
        <f>------126</f>
        <v>126</v>
      </c>
    </row>
    <row r="617" spans="2:11">
      <c r="B617">
        <v>1840</v>
      </c>
      <c r="C617">
        <v>614</v>
      </c>
      <c r="D617">
        <v>1</v>
      </c>
      <c r="E617">
        <v>1</v>
      </c>
      <c r="F617">
        <v>16</v>
      </c>
      <c r="G617">
        <v>134</v>
      </c>
      <c r="H617">
        <f>------361</f>
        <v>361</v>
      </c>
      <c r="I617">
        <v>441</v>
      </c>
      <c r="J617" t="s">
        <v>109</v>
      </c>
      <c r="K617">
        <f>------127</f>
        <v>127</v>
      </c>
    </row>
    <row r="618" spans="2:11">
      <c r="B618">
        <v>1843</v>
      </c>
      <c r="C618">
        <v>615</v>
      </c>
      <c r="D618">
        <v>1</v>
      </c>
      <c r="E618">
        <v>1</v>
      </c>
      <c r="F618">
        <v>4</v>
      </c>
      <c r="G618">
        <v>134</v>
      </c>
      <c r="H618">
        <f t="shared" ref="H618:H623" si="72">------365</f>
        <v>365</v>
      </c>
      <c r="I618">
        <v>441</v>
      </c>
      <c r="J618" t="s">
        <v>71</v>
      </c>
      <c r="K618">
        <f t="shared" ref="K618:K623" si="73">------128</f>
        <v>128</v>
      </c>
    </row>
    <row r="619" spans="2:11">
      <c r="B619">
        <v>1846</v>
      </c>
      <c r="C619">
        <v>616</v>
      </c>
      <c r="D619">
        <v>1</v>
      </c>
      <c r="E619">
        <v>1</v>
      </c>
      <c r="F619">
        <v>0</v>
      </c>
      <c r="G619">
        <v>134</v>
      </c>
      <c r="H619">
        <f t="shared" si="72"/>
        <v>365</v>
      </c>
      <c r="I619">
        <v>441</v>
      </c>
      <c r="J619" t="s">
        <v>71</v>
      </c>
      <c r="K619">
        <f t="shared" si="73"/>
        <v>128</v>
      </c>
    </row>
    <row r="620" spans="2:11">
      <c r="B620">
        <v>1849</v>
      </c>
      <c r="C620">
        <v>617</v>
      </c>
      <c r="D620">
        <v>1</v>
      </c>
      <c r="E620">
        <v>1</v>
      </c>
      <c r="F620">
        <v>0</v>
      </c>
      <c r="G620">
        <v>134</v>
      </c>
      <c r="H620">
        <f t="shared" si="72"/>
        <v>365</v>
      </c>
      <c r="I620">
        <v>441</v>
      </c>
      <c r="J620" t="s">
        <v>71</v>
      </c>
      <c r="K620">
        <f t="shared" si="73"/>
        <v>128</v>
      </c>
    </row>
    <row r="621" spans="2:11">
      <c r="B621">
        <v>1852</v>
      </c>
      <c r="C621">
        <v>618</v>
      </c>
      <c r="D621">
        <v>1</v>
      </c>
      <c r="E621">
        <v>1</v>
      </c>
      <c r="F621">
        <v>0</v>
      </c>
      <c r="G621">
        <v>134</v>
      </c>
      <c r="H621">
        <f t="shared" si="72"/>
        <v>365</v>
      </c>
      <c r="I621">
        <v>441</v>
      </c>
      <c r="J621" t="s">
        <v>71</v>
      </c>
      <c r="K621">
        <f t="shared" si="73"/>
        <v>128</v>
      </c>
    </row>
    <row r="622" spans="2:11">
      <c r="B622">
        <v>1855</v>
      </c>
      <c r="C622">
        <v>619</v>
      </c>
      <c r="D622">
        <v>1</v>
      </c>
      <c r="E622">
        <v>1</v>
      </c>
      <c r="F622">
        <v>0</v>
      </c>
      <c r="G622">
        <v>134</v>
      </c>
      <c r="H622">
        <f t="shared" si="72"/>
        <v>365</v>
      </c>
      <c r="I622">
        <v>441</v>
      </c>
      <c r="J622" t="s">
        <v>71</v>
      </c>
      <c r="K622">
        <f t="shared" si="73"/>
        <v>128</v>
      </c>
    </row>
    <row r="623" spans="2:11">
      <c r="B623">
        <v>1858</v>
      </c>
      <c r="C623">
        <v>620</v>
      </c>
      <c r="D623">
        <v>1</v>
      </c>
      <c r="E623">
        <v>1</v>
      </c>
      <c r="F623">
        <v>0</v>
      </c>
      <c r="G623">
        <v>134</v>
      </c>
      <c r="H623">
        <f t="shared" si="72"/>
        <v>365</v>
      </c>
      <c r="I623">
        <v>441</v>
      </c>
      <c r="J623" t="s">
        <v>71</v>
      </c>
      <c r="K623">
        <f t="shared" si="73"/>
        <v>128</v>
      </c>
    </row>
    <row r="624" spans="2:11">
      <c r="B624">
        <v>1861</v>
      </c>
      <c r="C624">
        <v>621</v>
      </c>
      <c r="D624">
        <v>1</v>
      </c>
      <c r="E624">
        <v>0</v>
      </c>
      <c r="F624">
        <v>56</v>
      </c>
      <c r="G624">
        <v>134</v>
      </c>
      <c r="H624">
        <f>------309</f>
        <v>309</v>
      </c>
      <c r="I624">
        <v>441</v>
      </c>
      <c r="J624" t="s">
        <v>97</v>
      </c>
      <c r="K624">
        <f>------129</f>
        <v>129</v>
      </c>
    </row>
    <row r="625" spans="2:11">
      <c r="B625">
        <v>1864</v>
      </c>
      <c r="C625">
        <v>622</v>
      </c>
      <c r="D625">
        <v>1</v>
      </c>
      <c r="E625">
        <v>0</v>
      </c>
      <c r="F625">
        <v>40</v>
      </c>
      <c r="G625">
        <v>134</v>
      </c>
      <c r="H625">
        <f>------269</f>
        <v>269</v>
      </c>
      <c r="I625">
        <v>441</v>
      </c>
      <c r="J625" t="s">
        <v>156</v>
      </c>
      <c r="K625">
        <f>------130</f>
        <v>130</v>
      </c>
    </row>
    <row r="626" spans="2:11">
      <c r="B626">
        <v>1867</v>
      </c>
      <c r="C626">
        <v>623</v>
      </c>
      <c r="D626">
        <v>1</v>
      </c>
      <c r="E626">
        <v>1</v>
      </c>
      <c r="F626">
        <v>32</v>
      </c>
      <c r="G626">
        <v>134</v>
      </c>
      <c r="H626">
        <f>------301</f>
        <v>301</v>
      </c>
      <c r="I626">
        <v>441</v>
      </c>
      <c r="J626" t="s">
        <v>100</v>
      </c>
      <c r="K626">
        <f>------131</f>
        <v>131</v>
      </c>
    </row>
    <row r="627" spans="2:11">
      <c r="B627">
        <v>1870</v>
      </c>
      <c r="C627">
        <v>624</v>
      </c>
      <c r="D627">
        <v>1</v>
      </c>
      <c r="E627">
        <v>1</v>
      </c>
      <c r="F627">
        <v>36</v>
      </c>
      <c r="G627">
        <v>134</v>
      </c>
      <c r="H627">
        <f>------337</f>
        <v>337</v>
      </c>
      <c r="I627">
        <v>441</v>
      </c>
      <c r="J627" t="s">
        <v>68</v>
      </c>
      <c r="K627">
        <f>------132</f>
        <v>132</v>
      </c>
    </row>
    <row r="628" spans="2:11">
      <c r="B628">
        <v>1873</v>
      </c>
      <c r="C628">
        <v>625</v>
      </c>
      <c r="D628">
        <v>1</v>
      </c>
      <c r="E628">
        <v>1</v>
      </c>
      <c r="F628">
        <v>36</v>
      </c>
      <c r="G628">
        <v>134</v>
      </c>
      <c r="H628">
        <f>------373</f>
        <v>373</v>
      </c>
      <c r="I628">
        <v>441</v>
      </c>
      <c r="J628" t="s">
        <v>74</v>
      </c>
      <c r="K628">
        <f>------133</f>
        <v>133</v>
      </c>
    </row>
    <row r="629" spans="2:11">
      <c r="B629">
        <v>1876</v>
      </c>
      <c r="C629">
        <v>626</v>
      </c>
      <c r="D629">
        <v>1</v>
      </c>
      <c r="E629">
        <v>1</v>
      </c>
      <c r="F629">
        <v>44</v>
      </c>
      <c r="G629">
        <v>134</v>
      </c>
      <c r="H629">
        <f>------417</f>
        <v>417</v>
      </c>
      <c r="I629">
        <v>441</v>
      </c>
      <c r="J629" t="s">
        <v>144</v>
      </c>
      <c r="K629" s="2">
        <f>------134</f>
        <v>134</v>
      </c>
    </row>
    <row r="630" spans="2:11">
      <c r="B630">
        <v>1879</v>
      </c>
      <c r="C630">
        <v>627</v>
      </c>
      <c r="D630">
        <v>1</v>
      </c>
      <c r="E630">
        <v>1</v>
      </c>
      <c r="F630">
        <v>20</v>
      </c>
      <c r="G630">
        <v>134</v>
      </c>
      <c r="H630">
        <f>------437</f>
        <v>437</v>
      </c>
      <c r="I630">
        <v>441</v>
      </c>
      <c r="J630" t="s">
        <v>150</v>
      </c>
      <c r="K630">
        <f>------64</f>
        <v>64</v>
      </c>
    </row>
    <row r="631" spans="2:11">
      <c r="B631">
        <v>1882</v>
      </c>
      <c r="C631">
        <v>628</v>
      </c>
      <c r="D631">
        <v>1</v>
      </c>
      <c r="E631">
        <v>1</v>
      </c>
      <c r="F631">
        <v>0</v>
      </c>
      <c r="G631">
        <v>134</v>
      </c>
      <c r="H631">
        <f>------437</f>
        <v>437</v>
      </c>
      <c r="I631">
        <v>441</v>
      </c>
      <c r="J631" t="s">
        <v>150</v>
      </c>
      <c r="K631">
        <f>------64</f>
        <v>64</v>
      </c>
    </row>
    <row r="632" spans="2:11">
      <c r="B632">
        <v>1885</v>
      </c>
      <c r="C632">
        <v>629</v>
      </c>
      <c r="D632">
        <v>1</v>
      </c>
      <c r="E632">
        <v>1</v>
      </c>
      <c r="F632">
        <v>0</v>
      </c>
      <c r="G632">
        <v>134</v>
      </c>
      <c r="H632">
        <f>------437</f>
        <v>437</v>
      </c>
      <c r="I632">
        <v>441</v>
      </c>
      <c r="J632" t="s">
        <v>150</v>
      </c>
      <c r="K632">
        <f>------64</f>
        <v>64</v>
      </c>
    </row>
    <row r="633" spans="2:11">
      <c r="B633">
        <v>1888</v>
      </c>
      <c r="C633">
        <v>630</v>
      </c>
      <c r="D633">
        <v>1</v>
      </c>
      <c r="E633">
        <v>0</v>
      </c>
      <c r="F633">
        <v>8</v>
      </c>
      <c r="G633">
        <v>134</v>
      </c>
      <c r="H633">
        <f>------429</f>
        <v>429</v>
      </c>
      <c r="I633">
        <v>441</v>
      </c>
      <c r="J633" t="s">
        <v>151</v>
      </c>
      <c r="K633">
        <f>------65</f>
        <v>65</v>
      </c>
    </row>
    <row r="634" spans="2:11">
      <c r="B634">
        <v>1891</v>
      </c>
      <c r="C634">
        <v>631</v>
      </c>
      <c r="D634">
        <v>1</v>
      </c>
      <c r="E634">
        <v>0</v>
      </c>
      <c r="F634">
        <v>12</v>
      </c>
      <c r="G634">
        <v>134</v>
      </c>
      <c r="H634">
        <f t="shared" ref="H634:H650" si="74">------417</f>
        <v>417</v>
      </c>
      <c r="I634">
        <v>441</v>
      </c>
      <c r="J634" t="s">
        <v>144</v>
      </c>
      <c r="K634">
        <f t="shared" ref="K634:K650" si="75">------66</f>
        <v>66</v>
      </c>
    </row>
    <row r="635" spans="2:11">
      <c r="B635">
        <v>1894</v>
      </c>
      <c r="C635">
        <v>632</v>
      </c>
      <c r="D635">
        <v>1</v>
      </c>
      <c r="E635">
        <v>1</v>
      </c>
      <c r="F635">
        <v>0</v>
      </c>
      <c r="G635">
        <v>134</v>
      </c>
      <c r="H635">
        <f t="shared" si="74"/>
        <v>417</v>
      </c>
      <c r="I635">
        <v>441</v>
      </c>
      <c r="J635" t="s">
        <v>144</v>
      </c>
      <c r="K635">
        <f t="shared" si="75"/>
        <v>66</v>
      </c>
    </row>
    <row r="636" spans="2:11">
      <c r="B636">
        <v>1897</v>
      </c>
      <c r="C636">
        <v>633</v>
      </c>
      <c r="D636">
        <v>1</v>
      </c>
      <c r="E636">
        <v>1</v>
      </c>
      <c r="F636">
        <v>0</v>
      </c>
      <c r="G636">
        <v>134</v>
      </c>
      <c r="H636">
        <f t="shared" si="74"/>
        <v>417</v>
      </c>
      <c r="I636">
        <v>441</v>
      </c>
      <c r="J636" t="s">
        <v>144</v>
      </c>
      <c r="K636">
        <f t="shared" si="75"/>
        <v>66</v>
      </c>
    </row>
    <row r="637" spans="2:11">
      <c r="B637">
        <v>1900</v>
      </c>
      <c r="C637">
        <v>634</v>
      </c>
      <c r="D637">
        <v>1</v>
      </c>
      <c r="E637">
        <v>1</v>
      </c>
      <c r="F637">
        <v>0</v>
      </c>
      <c r="G637">
        <v>134</v>
      </c>
      <c r="H637">
        <f t="shared" si="74"/>
        <v>417</v>
      </c>
      <c r="I637">
        <v>441</v>
      </c>
      <c r="J637" t="s">
        <v>144</v>
      </c>
      <c r="K637">
        <f t="shared" si="75"/>
        <v>66</v>
      </c>
    </row>
    <row r="638" spans="2:11">
      <c r="B638">
        <v>1903</v>
      </c>
      <c r="C638">
        <v>635</v>
      </c>
      <c r="D638">
        <v>1</v>
      </c>
      <c r="E638">
        <v>1</v>
      </c>
      <c r="F638">
        <v>0</v>
      </c>
      <c r="G638">
        <v>134</v>
      </c>
      <c r="H638">
        <f t="shared" si="74"/>
        <v>417</v>
      </c>
      <c r="I638">
        <v>441</v>
      </c>
      <c r="J638" t="s">
        <v>144</v>
      </c>
      <c r="K638">
        <f t="shared" si="75"/>
        <v>66</v>
      </c>
    </row>
    <row r="639" spans="2:11">
      <c r="B639">
        <v>1906</v>
      </c>
      <c r="C639">
        <v>636</v>
      </c>
      <c r="D639">
        <v>1</v>
      </c>
      <c r="E639">
        <v>1</v>
      </c>
      <c r="F639">
        <v>0</v>
      </c>
      <c r="G639">
        <v>134</v>
      </c>
      <c r="H639">
        <f t="shared" si="74"/>
        <v>417</v>
      </c>
      <c r="I639">
        <v>441</v>
      </c>
      <c r="J639" t="s">
        <v>144</v>
      </c>
      <c r="K639">
        <f t="shared" si="75"/>
        <v>66</v>
      </c>
    </row>
    <row r="640" spans="2:11">
      <c r="B640">
        <v>1909</v>
      </c>
      <c r="C640">
        <v>637</v>
      </c>
      <c r="D640">
        <v>1</v>
      </c>
      <c r="E640">
        <v>1</v>
      </c>
      <c r="F640">
        <v>0</v>
      </c>
      <c r="G640">
        <v>134</v>
      </c>
      <c r="H640">
        <f t="shared" si="74"/>
        <v>417</v>
      </c>
      <c r="I640">
        <v>441</v>
      </c>
      <c r="J640" t="s">
        <v>144</v>
      </c>
      <c r="K640">
        <f t="shared" si="75"/>
        <v>66</v>
      </c>
    </row>
    <row r="641" spans="2:11">
      <c r="B641">
        <v>1912</v>
      </c>
      <c r="C641">
        <v>638</v>
      </c>
      <c r="D641">
        <v>1</v>
      </c>
      <c r="E641">
        <v>1</v>
      </c>
      <c r="F641">
        <v>0</v>
      </c>
      <c r="G641">
        <v>134</v>
      </c>
      <c r="H641">
        <f t="shared" si="74"/>
        <v>417</v>
      </c>
      <c r="I641">
        <v>441</v>
      </c>
      <c r="J641" t="s">
        <v>144</v>
      </c>
      <c r="K641">
        <f t="shared" si="75"/>
        <v>66</v>
      </c>
    </row>
    <row r="642" spans="2:11">
      <c r="B642">
        <v>1915</v>
      </c>
      <c r="C642">
        <v>639</v>
      </c>
      <c r="D642">
        <v>1</v>
      </c>
      <c r="E642">
        <v>1</v>
      </c>
      <c r="F642">
        <v>0</v>
      </c>
      <c r="G642">
        <v>134</v>
      </c>
      <c r="H642">
        <f t="shared" si="74"/>
        <v>417</v>
      </c>
      <c r="I642">
        <v>441</v>
      </c>
      <c r="J642" t="s">
        <v>144</v>
      </c>
      <c r="K642">
        <f t="shared" si="75"/>
        <v>66</v>
      </c>
    </row>
    <row r="643" spans="2:11">
      <c r="B643">
        <v>1918</v>
      </c>
      <c r="C643">
        <v>640</v>
      </c>
      <c r="D643">
        <v>1</v>
      </c>
      <c r="E643">
        <v>1</v>
      </c>
      <c r="F643">
        <v>0</v>
      </c>
      <c r="G643">
        <v>134</v>
      </c>
      <c r="H643">
        <f t="shared" si="74"/>
        <v>417</v>
      </c>
      <c r="I643">
        <v>441</v>
      </c>
      <c r="J643" t="s">
        <v>144</v>
      </c>
      <c r="K643">
        <f t="shared" si="75"/>
        <v>66</v>
      </c>
    </row>
    <row r="644" spans="2:11">
      <c r="B644">
        <v>1921</v>
      </c>
      <c r="C644">
        <v>641</v>
      </c>
      <c r="D644">
        <v>1</v>
      </c>
      <c r="E644">
        <v>1</v>
      </c>
      <c r="F644">
        <v>0</v>
      </c>
      <c r="G644">
        <v>134</v>
      </c>
      <c r="H644">
        <f t="shared" si="74"/>
        <v>417</v>
      </c>
      <c r="I644">
        <v>441</v>
      </c>
      <c r="J644" t="s">
        <v>144</v>
      </c>
      <c r="K644">
        <f t="shared" si="75"/>
        <v>66</v>
      </c>
    </row>
    <row r="645" spans="2:11">
      <c r="B645">
        <v>1924</v>
      </c>
      <c r="C645">
        <v>642</v>
      </c>
      <c r="D645">
        <v>1</v>
      </c>
      <c r="E645">
        <v>1</v>
      </c>
      <c r="F645">
        <v>0</v>
      </c>
      <c r="G645">
        <v>134</v>
      </c>
      <c r="H645">
        <f t="shared" si="74"/>
        <v>417</v>
      </c>
      <c r="I645">
        <v>441</v>
      </c>
      <c r="J645" t="s">
        <v>144</v>
      </c>
      <c r="K645">
        <f t="shared" si="75"/>
        <v>66</v>
      </c>
    </row>
    <row r="646" spans="2:11">
      <c r="B646">
        <v>1927</v>
      </c>
      <c r="C646">
        <v>643</v>
      </c>
      <c r="D646">
        <v>1</v>
      </c>
      <c r="E646">
        <v>1</v>
      </c>
      <c r="F646">
        <v>0</v>
      </c>
      <c r="G646">
        <v>134</v>
      </c>
      <c r="H646">
        <f t="shared" si="74"/>
        <v>417</v>
      </c>
      <c r="I646">
        <v>441</v>
      </c>
      <c r="J646" t="s">
        <v>144</v>
      </c>
      <c r="K646">
        <f t="shared" si="75"/>
        <v>66</v>
      </c>
    </row>
    <row r="647" spans="2:11">
      <c r="B647">
        <v>1930</v>
      </c>
      <c r="C647">
        <v>644</v>
      </c>
      <c r="D647">
        <v>1</v>
      </c>
      <c r="E647">
        <v>1</v>
      </c>
      <c r="F647">
        <v>0</v>
      </c>
      <c r="G647">
        <v>134</v>
      </c>
      <c r="H647">
        <f t="shared" si="74"/>
        <v>417</v>
      </c>
      <c r="I647">
        <v>441</v>
      </c>
      <c r="J647" t="s">
        <v>144</v>
      </c>
      <c r="K647">
        <f t="shared" si="75"/>
        <v>66</v>
      </c>
    </row>
    <row r="648" spans="2:11">
      <c r="B648">
        <v>1933</v>
      </c>
      <c r="C648">
        <v>645</v>
      </c>
      <c r="D648">
        <v>1</v>
      </c>
      <c r="E648">
        <v>1</v>
      </c>
      <c r="F648">
        <v>0</v>
      </c>
      <c r="G648">
        <v>134</v>
      </c>
      <c r="H648">
        <f t="shared" si="74"/>
        <v>417</v>
      </c>
      <c r="I648">
        <v>441</v>
      </c>
      <c r="J648" t="s">
        <v>144</v>
      </c>
      <c r="K648">
        <f t="shared" si="75"/>
        <v>66</v>
      </c>
    </row>
    <row r="649" spans="2:11">
      <c r="B649">
        <v>1936</v>
      </c>
      <c r="C649">
        <v>646</v>
      </c>
      <c r="D649">
        <v>1</v>
      </c>
      <c r="E649">
        <v>1</v>
      </c>
      <c r="F649">
        <v>0</v>
      </c>
      <c r="G649">
        <v>134</v>
      </c>
      <c r="H649">
        <f t="shared" si="74"/>
        <v>417</v>
      </c>
      <c r="I649">
        <v>441</v>
      </c>
      <c r="J649" t="s">
        <v>144</v>
      </c>
      <c r="K649">
        <f t="shared" si="75"/>
        <v>66</v>
      </c>
    </row>
    <row r="650" spans="2:11">
      <c r="B650">
        <v>1939</v>
      </c>
      <c r="C650">
        <v>647</v>
      </c>
      <c r="D650">
        <v>1</v>
      </c>
      <c r="E650">
        <v>1</v>
      </c>
      <c r="F650">
        <v>0</v>
      </c>
      <c r="G650">
        <v>134</v>
      </c>
      <c r="H650">
        <f t="shared" si="74"/>
        <v>417</v>
      </c>
      <c r="I650">
        <v>441</v>
      </c>
      <c r="J650" t="s">
        <v>144</v>
      </c>
      <c r="K650">
        <f t="shared" si="75"/>
        <v>66</v>
      </c>
    </row>
    <row r="651" spans="2:11">
      <c r="B651">
        <v>1942</v>
      </c>
      <c r="C651">
        <v>648</v>
      </c>
      <c r="D651">
        <v>1</v>
      </c>
      <c r="E651">
        <v>0</v>
      </c>
      <c r="F651">
        <v>16</v>
      </c>
      <c r="G651">
        <v>134</v>
      </c>
      <c r="H651">
        <f>------401</f>
        <v>401</v>
      </c>
      <c r="I651">
        <v>441</v>
      </c>
      <c r="J651" t="s">
        <v>77</v>
      </c>
      <c r="K651">
        <f>------67</f>
        <v>67</v>
      </c>
    </row>
    <row r="652" spans="2:11">
      <c r="B652">
        <v>1945</v>
      </c>
      <c r="C652">
        <v>649</v>
      </c>
      <c r="D652">
        <v>1</v>
      </c>
      <c r="E652">
        <v>0</v>
      </c>
      <c r="F652">
        <v>20</v>
      </c>
      <c r="G652">
        <v>134</v>
      </c>
      <c r="H652">
        <f t="shared" ref="H652:H659" si="76">------381</f>
        <v>381</v>
      </c>
      <c r="I652">
        <v>441</v>
      </c>
      <c r="J652" t="s">
        <v>143</v>
      </c>
      <c r="K652">
        <f t="shared" ref="K652:K659" si="77">------68</f>
        <v>68</v>
      </c>
    </row>
    <row r="653" spans="2:11">
      <c r="B653">
        <v>1948</v>
      </c>
      <c r="C653">
        <v>650</v>
      </c>
      <c r="D653">
        <v>1</v>
      </c>
      <c r="E653">
        <v>1</v>
      </c>
      <c r="F653">
        <v>0</v>
      </c>
      <c r="G653">
        <v>134</v>
      </c>
      <c r="H653">
        <f t="shared" si="76"/>
        <v>381</v>
      </c>
      <c r="I653">
        <v>441</v>
      </c>
      <c r="J653" t="s">
        <v>143</v>
      </c>
      <c r="K653">
        <f t="shared" si="77"/>
        <v>68</v>
      </c>
    </row>
    <row r="654" spans="2:11">
      <c r="B654">
        <v>1951</v>
      </c>
      <c r="C654">
        <v>651</v>
      </c>
      <c r="D654">
        <v>1</v>
      </c>
      <c r="E654">
        <v>1</v>
      </c>
      <c r="F654">
        <v>0</v>
      </c>
      <c r="G654">
        <v>134</v>
      </c>
      <c r="H654">
        <f t="shared" si="76"/>
        <v>381</v>
      </c>
      <c r="I654">
        <v>441</v>
      </c>
      <c r="J654" t="s">
        <v>143</v>
      </c>
      <c r="K654">
        <f t="shared" si="77"/>
        <v>68</v>
      </c>
    </row>
    <row r="655" spans="2:11">
      <c r="B655">
        <v>1954</v>
      </c>
      <c r="C655">
        <v>652</v>
      </c>
      <c r="D655">
        <v>1</v>
      </c>
      <c r="E655">
        <v>1</v>
      </c>
      <c r="F655">
        <v>0</v>
      </c>
      <c r="G655">
        <v>134</v>
      </c>
      <c r="H655">
        <f t="shared" si="76"/>
        <v>381</v>
      </c>
      <c r="I655">
        <v>441</v>
      </c>
      <c r="J655" t="s">
        <v>143</v>
      </c>
      <c r="K655">
        <f t="shared" si="77"/>
        <v>68</v>
      </c>
    </row>
    <row r="656" spans="2:11">
      <c r="B656">
        <v>1957</v>
      </c>
      <c r="C656">
        <v>653</v>
      </c>
      <c r="D656">
        <v>1</v>
      </c>
      <c r="E656">
        <v>1</v>
      </c>
      <c r="F656">
        <v>0</v>
      </c>
      <c r="G656">
        <v>134</v>
      </c>
      <c r="H656">
        <f t="shared" si="76"/>
        <v>381</v>
      </c>
      <c r="I656">
        <v>441</v>
      </c>
      <c r="J656" t="s">
        <v>143</v>
      </c>
      <c r="K656">
        <f t="shared" si="77"/>
        <v>68</v>
      </c>
    </row>
    <row r="657" spans="2:11">
      <c r="B657">
        <v>1960</v>
      </c>
      <c r="C657">
        <v>654</v>
      </c>
      <c r="D657">
        <v>1</v>
      </c>
      <c r="E657">
        <v>1</v>
      </c>
      <c r="F657">
        <v>0</v>
      </c>
      <c r="G657">
        <v>134</v>
      </c>
      <c r="H657">
        <f t="shared" si="76"/>
        <v>381</v>
      </c>
      <c r="I657">
        <v>441</v>
      </c>
      <c r="J657" t="s">
        <v>143</v>
      </c>
      <c r="K657">
        <f t="shared" si="77"/>
        <v>68</v>
      </c>
    </row>
    <row r="658" spans="2:11">
      <c r="B658">
        <v>1963</v>
      </c>
      <c r="C658">
        <v>655</v>
      </c>
      <c r="D658">
        <v>1</v>
      </c>
      <c r="E658">
        <v>1</v>
      </c>
      <c r="F658">
        <v>0</v>
      </c>
      <c r="G658">
        <v>134</v>
      </c>
      <c r="H658">
        <f t="shared" si="76"/>
        <v>381</v>
      </c>
      <c r="I658">
        <v>441</v>
      </c>
      <c r="J658" t="s">
        <v>143</v>
      </c>
      <c r="K658">
        <f t="shared" si="77"/>
        <v>68</v>
      </c>
    </row>
    <row r="659" spans="2:11">
      <c r="B659">
        <v>1966</v>
      </c>
      <c r="C659">
        <v>656</v>
      </c>
      <c r="D659">
        <v>1</v>
      </c>
      <c r="E659">
        <v>1</v>
      </c>
      <c r="F659">
        <v>0</v>
      </c>
      <c r="G659">
        <v>134</v>
      </c>
      <c r="H659">
        <f t="shared" si="76"/>
        <v>381</v>
      </c>
      <c r="I659">
        <v>441</v>
      </c>
      <c r="J659" t="s">
        <v>143</v>
      </c>
      <c r="K659">
        <f t="shared" si="77"/>
        <v>68</v>
      </c>
    </row>
    <row r="660" spans="2:11">
      <c r="B660">
        <v>1969</v>
      </c>
      <c r="C660">
        <v>657</v>
      </c>
      <c r="D660">
        <v>1</v>
      </c>
      <c r="E660">
        <v>0</v>
      </c>
      <c r="F660">
        <v>24</v>
      </c>
      <c r="G660">
        <v>134</v>
      </c>
      <c r="H660">
        <f>------357</f>
        <v>357</v>
      </c>
      <c r="I660">
        <v>441</v>
      </c>
      <c r="J660" t="s">
        <v>65</v>
      </c>
      <c r="K660">
        <f>------69</f>
        <v>69</v>
      </c>
    </row>
    <row r="661" spans="2:11">
      <c r="B661">
        <v>1972</v>
      </c>
      <c r="C661">
        <v>658</v>
      </c>
      <c r="D661">
        <v>1</v>
      </c>
      <c r="E661">
        <v>0</v>
      </c>
      <c r="F661">
        <v>28</v>
      </c>
      <c r="G661">
        <v>134</v>
      </c>
      <c r="H661">
        <f t="shared" ref="H661:H677" si="78">------329</f>
        <v>329</v>
      </c>
      <c r="I661">
        <v>441</v>
      </c>
      <c r="J661" t="s">
        <v>99</v>
      </c>
      <c r="K661">
        <f t="shared" ref="K661:K677" si="79">------70</f>
        <v>70</v>
      </c>
    </row>
    <row r="662" spans="2:11">
      <c r="B662">
        <v>1975</v>
      </c>
      <c r="C662">
        <v>659</v>
      </c>
      <c r="D662">
        <v>1</v>
      </c>
      <c r="E662">
        <v>1</v>
      </c>
      <c r="F662">
        <v>0</v>
      </c>
      <c r="G662">
        <v>134</v>
      </c>
      <c r="H662">
        <f t="shared" si="78"/>
        <v>329</v>
      </c>
      <c r="I662">
        <v>441</v>
      </c>
      <c r="J662" t="s">
        <v>99</v>
      </c>
      <c r="K662">
        <f t="shared" si="79"/>
        <v>70</v>
      </c>
    </row>
    <row r="663" spans="2:11">
      <c r="B663">
        <v>1978</v>
      </c>
      <c r="C663">
        <v>660</v>
      </c>
      <c r="D663">
        <v>1</v>
      </c>
      <c r="E663">
        <v>1</v>
      </c>
      <c r="F663">
        <v>0</v>
      </c>
      <c r="G663">
        <v>134</v>
      </c>
      <c r="H663">
        <f t="shared" si="78"/>
        <v>329</v>
      </c>
      <c r="I663">
        <v>441</v>
      </c>
      <c r="J663" t="s">
        <v>99</v>
      </c>
      <c r="K663">
        <f t="shared" si="79"/>
        <v>70</v>
      </c>
    </row>
    <row r="664" spans="2:11">
      <c r="B664">
        <v>1981</v>
      </c>
      <c r="C664">
        <v>661</v>
      </c>
      <c r="D664">
        <v>1</v>
      </c>
      <c r="E664">
        <v>1</v>
      </c>
      <c r="F664">
        <v>0</v>
      </c>
      <c r="G664">
        <v>134</v>
      </c>
      <c r="H664">
        <f t="shared" si="78"/>
        <v>329</v>
      </c>
      <c r="I664">
        <v>441</v>
      </c>
      <c r="J664" t="s">
        <v>99</v>
      </c>
      <c r="K664">
        <f t="shared" si="79"/>
        <v>70</v>
      </c>
    </row>
    <row r="665" spans="2:11">
      <c r="B665">
        <v>1984</v>
      </c>
      <c r="C665">
        <v>662</v>
      </c>
      <c r="D665">
        <v>1</v>
      </c>
      <c r="E665">
        <v>1</v>
      </c>
      <c r="F665">
        <v>0</v>
      </c>
      <c r="G665">
        <v>134</v>
      </c>
      <c r="H665">
        <f t="shared" si="78"/>
        <v>329</v>
      </c>
      <c r="I665">
        <v>441</v>
      </c>
      <c r="J665" t="s">
        <v>99</v>
      </c>
      <c r="K665">
        <f t="shared" si="79"/>
        <v>70</v>
      </c>
    </row>
    <row r="666" spans="2:11">
      <c r="B666">
        <v>1987</v>
      </c>
      <c r="C666">
        <v>663</v>
      </c>
      <c r="D666">
        <v>1</v>
      </c>
      <c r="E666">
        <v>1</v>
      </c>
      <c r="F666">
        <v>0</v>
      </c>
      <c r="G666">
        <v>134</v>
      </c>
      <c r="H666">
        <f t="shared" si="78"/>
        <v>329</v>
      </c>
      <c r="I666">
        <v>441</v>
      </c>
      <c r="J666" t="s">
        <v>99</v>
      </c>
      <c r="K666">
        <f t="shared" si="79"/>
        <v>70</v>
      </c>
    </row>
    <row r="667" spans="2:11">
      <c r="B667">
        <v>1990</v>
      </c>
      <c r="C667">
        <v>664</v>
      </c>
      <c r="D667">
        <v>1</v>
      </c>
      <c r="E667">
        <v>1</v>
      </c>
      <c r="F667">
        <v>0</v>
      </c>
      <c r="G667">
        <v>134</v>
      </c>
      <c r="H667">
        <f t="shared" si="78"/>
        <v>329</v>
      </c>
      <c r="I667">
        <v>441</v>
      </c>
      <c r="J667" t="s">
        <v>99</v>
      </c>
      <c r="K667">
        <f t="shared" si="79"/>
        <v>70</v>
      </c>
    </row>
    <row r="668" spans="2:11">
      <c r="B668">
        <v>1993</v>
      </c>
      <c r="C668">
        <v>665</v>
      </c>
      <c r="D668">
        <v>1</v>
      </c>
      <c r="E668">
        <v>1</v>
      </c>
      <c r="F668">
        <v>0</v>
      </c>
      <c r="G668">
        <v>134</v>
      </c>
      <c r="H668">
        <f t="shared" si="78"/>
        <v>329</v>
      </c>
      <c r="I668">
        <v>441</v>
      </c>
      <c r="J668" t="s">
        <v>99</v>
      </c>
      <c r="K668">
        <f t="shared" si="79"/>
        <v>70</v>
      </c>
    </row>
    <row r="669" spans="2:11">
      <c r="B669">
        <v>1996</v>
      </c>
      <c r="C669">
        <v>666</v>
      </c>
      <c r="D669">
        <v>1</v>
      </c>
      <c r="E669">
        <v>1</v>
      </c>
      <c r="F669">
        <v>0</v>
      </c>
      <c r="G669">
        <v>134</v>
      </c>
      <c r="H669">
        <f t="shared" si="78"/>
        <v>329</v>
      </c>
      <c r="I669">
        <v>441</v>
      </c>
      <c r="J669" t="s">
        <v>99</v>
      </c>
      <c r="K669">
        <f t="shared" si="79"/>
        <v>70</v>
      </c>
    </row>
    <row r="670" spans="2:11">
      <c r="B670">
        <v>1999</v>
      </c>
      <c r="C670">
        <v>667</v>
      </c>
      <c r="D670">
        <v>1</v>
      </c>
      <c r="E670">
        <v>1</v>
      </c>
      <c r="F670">
        <v>0</v>
      </c>
      <c r="G670">
        <v>134</v>
      </c>
      <c r="H670">
        <f t="shared" si="78"/>
        <v>329</v>
      </c>
      <c r="I670">
        <v>441</v>
      </c>
      <c r="J670" t="s">
        <v>99</v>
      </c>
      <c r="K670">
        <f t="shared" si="79"/>
        <v>70</v>
      </c>
    </row>
    <row r="671" spans="2:11">
      <c r="B671">
        <v>2002</v>
      </c>
      <c r="C671">
        <v>668</v>
      </c>
      <c r="D671">
        <v>1</v>
      </c>
      <c r="E671">
        <v>1</v>
      </c>
      <c r="F671">
        <v>0</v>
      </c>
      <c r="G671">
        <v>134</v>
      </c>
      <c r="H671">
        <f t="shared" si="78"/>
        <v>329</v>
      </c>
      <c r="I671">
        <v>441</v>
      </c>
      <c r="J671" t="s">
        <v>99</v>
      </c>
      <c r="K671">
        <f t="shared" si="79"/>
        <v>70</v>
      </c>
    </row>
    <row r="672" spans="2:11">
      <c r="B672">
        <v>2005</v>
      </c>
      <c r="C672">
        <v>669</v>
      </c>
      <c r="D672">
        <v>1</v>
      </c>
      <c r="E672">
        <v>1</v>
      </c>
      <c r="F672">
        <v>0</v>
      </c>
      <c r="G672">
        <v>134</v>
      </c>
      <c r="H672">
        <f t="shared" si="78"/>
        <v>329</v>
      </c>
      <c r="I672">
        <v>441</v>
      </c>
      <c r="J672" t="s">
        <v>99</v>
      </c>
      <c r="K672">
        <f t="shared" si="79"/>
        <v>70</v>
      </c>
    </row>
    <row r="673" spans="2:11">
      <c r="B673">
        <v>2008</v>
      </c>
      <c r="C673">
        <v>670</v>
      </c>
      <c r="D673">
        <v>1</v>
      </c>
      <c r="E673">
        <v>1</v>
      </c>
      <c r="F673">
        <v>0</v>
      </c>
      <c r="G673">
        <v>134</v>
      </c>
      <c r="H673">
        <f t="shared" si="78"/>
        <v>329</v>
      </c>
      <c r="I673">
        <v>441</v>
      </c>
      <c r="J673" t="s">
        <v>99</v>
      </c>
      <c r="K673">
        <f t="shared" si="79"/>
        <v>70</v>
      </c>
    </row>
    <row r="674" spans="2:11">
      <c r="B674">
        <v>2011</v>
      </c>
      <c r="C674">
        <v>671</v>
      </c>
      <c r="D674">
        <v>1</v>
      </c>
      <c r="E674">
        <v>1</v>
      </c>
      <c r="F674">
        <v>0</v>
      </c>
      <c r="G674">
        <v>134</v>
      </c>
      <c r="H674">
        <f t="shared" si="78"/>
        <v>329</v>
      </c>
      <c r="I674">
        <v>441</v>
      </c>
      <c r="J674" t="s">
        <v>99</v>
      </c>
      <c r="K674">
        <f t="shared" si="79"/>
        <v>70</v>
      </c>
    </row>
    <row r="675" spans="2:11">
      <c r="B675">
        <v>2014</v>
      </c>
      <c r="C675">
        <v>672</v>
      </c>
      <c r="D675">
        <v>1</v>
      </c>
      <c r="E675">
        <v>1</v>
      </c>
      <c r="F675">
        <v>0</v>
      </c>
      <c r="G675">
        <v>134</v>
      </c>
      <c r="H675">
        <f t="shared" si="78"/>
        <v>329</v>
      </c>
      <c r="I675">
        <v>441</v>
      </c>
      <c r="J675" t="s">
        <v>99</v>
      </c>
      <c r="K675">
        <f t="shared" si="79"/>
        <v>70</v>
      </c>
    </row>
    <row r="676" spans="2:11">
      <c r="B676">
        <v>2017</v>
      </c>
      <c r="C676">
        <v>673</v>
      </c>
      <c r="D676">
        <v>1</v>
      </c>
      <c r="E676">
        <v>1</v>
      </c>
      <c r="F676">
        <v>0</v>
      </c>
      <c r="G676">
        <v>134</v>
      </c>
      <c r="H676">
        <f t="shared" si="78"/>
        <v>329</v>
      </c>
      <c r="I676">
        <v>441</v>
      </c>
      <c r="J676" t="s">
        <v>99</v>
      </c>
      <c r="K676">
        <f t="shared" si="79"/>
        <v>70</v>
      </c>
    </row>
    <row r="677" spans="2:11">
      <c r="B677">
        <v>2020</v>
      </c>
      <c r="C677">
        <v>674</v>
      </c>
      <c r="D677">
        <v>1</v>
      </c>
      <c r="E677">
        <v>1</v>
      </c>
      <c r="F677">
        <v>0</v>
      </c>
      <c r="G677">
        <v>134</v>
      </c>
      <c r="H677">
        <f t="shared" si="78"/>
        <v>329</v>
      </c>
      <c r="I677">
        <v>441</v>
      </c>
      <c r="J677" t="s">
        <v>99</v>
      </c>
      <c r="K677">
        <f t="shared" si="79"/>
        <v>70</v>
      </c>
    </row>
    <row r="678" spans="2:11">
      <c r="B678">
        <v>2023</v>
      </c>
      <c r="C678">
        <v>675</v>
      </c>
      <c r="D678">
        <v>1</v>
      </c>
      <c r="E678">
        <v>0</v>
      </c>
      <c r="F678">
        <v>32</v>
      </c>
      <c r="G678">
        <v>134</v>
      </c>
      <c r="H678">
        <f>------297</f>
        <v>297</v>
      </c>
      <c r="I678">
        <v>441</v>
      </c>
      <c r="J678" t="s">
        <v>104</v>
      </c>
      <c r="K678">
        <f>------71</f>
        <v>71</v>
      </c>
    </row>
    <row r="679" spans="2:11">
      <c r="B679">
        <v>2026</v>
      </c>
      <c r="C679">
        <v>676</v>
      </c>
      <c r="D679">
        <v>1</v>
      </c>
      <c r="E679">
        <v>0</v>
      </c>
      <c r="F679">
        <v>36</v>
      </c>
      <c r="G679">
        <v>134</v>
      </c>
      <c r="H679">
        <f t="shared" ref="H679:H686" si="80">------261</f>
        <v>261</v>
      </c>
      <c r="I679">
        <v>441</v>
      </c>
      <c r="J679" t="s">
        <v>107</v>
      </c>
      <c r="K679">
        <f t="shared" ref="K679:K686" si="81">------72</f>
        <v>72</v>
      </c>
    </row>
    <row r="680" spans="2:11">
      <c r="B680">
        <v>2029</v>
      </c>
      <c r="C680">
        <v>677</v>
      </c>
      <c r="D680">
        <v>1</v>
      </c>
      <c r="E680">
        <v>1</v>
      </c>
      <c r="F680">
        <v>0</v>
      </c>
      <c r="G680">
        <v>134</v>
      </c>
      <c r="H680">
        <f t="shared" si="80"/>
        <v>261</v>
      </c>
      <c r="I680">
        <v>441</v>
      </c>
      <c r="J680" t="s">
        <v>107</v>
      </c>
      <c r="K680">
        <f t="shared" si="81"/>
        <v>72</v>
      </c>
    </row>
    <row r="681" spans="2:11">
      <c r="B681">
        <v>2032</v>
      </c>
      <c r="C681">
        <v>678</v>
      </c>
      <c r="D681">
        <v>1</v>
      </c>
      <c r="E681">
        <v>1</v>
      </c>
      <c r="F681">
        <v>0</v>
      </c>
      <c r="G681">
        <v>134</v>
      </c>
      <c r="H681">
        <f t="shared" si="80"/>
        <v>261</v>
      </c>
      <c r="I681">
        <v>441</v>
      </c>
      <c r="J681" t="s">
        <v>107</v>
      </c>
      <c r="K681">
        <f t="shared" si="81"/>
        <v>72</v>
      </c>
    </row>
    <row r="682" spans="2:11">
      <c r="B682">
        <v>2035</v>
      </c>
      <c r="C682">
        <v>679</v>
      </c>
      <c r="D682">
        <v>1</v>
      </c>
      <c r="E682">
        <v>1</v>
      </c>
      <c r="F682">
        <v>0</v>
      </c>
      <c r="G682">
        <v>134</v>
      </c>
      <c r="H682">
        <f t="shared" si="80"/>
        <v>261</v>
      </c>
      <c r="I682">
        <v>441</v>
      </c>
      <c r="J682" t="s">
        <v>107</v>
      </c>
      <c r="K682">
        <f t="shared" si="81"/>
        <v>72</v>
      </c>
    </row>
    <row r="683" spans="2:11">
      <c r="B683">
        <v>2038</v>
      </c>
      <c r="C683">
        <v>680</v>
      </c>
      <c r="D683">
        <v>1</v>
      </c>
      <c r="E683">
        <v>1</v>
      </c>
      <c r="F683">
        <v>0</v>
      </c>
      <c r="G683">
        <v>134</v>
      </c>
      <c r="H683">
        <f t="shared" si="80"/>
        <v>261</v>
      </c>
      <c r="I683">
        <v>441</v>
      </c>
      <c r="J683" t="s">
        <v>107</v>
      </c>
      <c r="K683">
        <f t="shared" si="81"/>
        <v>72</v>
      </c>
    </row>
    <row r="684" spans="2:11">
      <c r="B684">
        <v>2041</v>
      </c>
      <c r="C684">
        <v>681</v>
      </c>
      <c r="D684">
        <v>1</v>
      </c>
      <c r="E684">
        <v>1</v>
      </c>
      <c r="F684">
        <v>0</v>
      </c>
      <c r="G684">
        <v>134</v>
      </c>
      <c r="H684">
        <f t="shared" si="80"/>
        <v>261</v>
      </c>
      <c r="I684">
        <v>441</v>
      </c>
      <c r="J684" t="s">
        <v>107</v>
      </c>
      <c r="K684">
        <f t="shared" si="81"/>
        <v>72</v>
      </c>
    </row>
    <row r="685" spans="2:11">
      <c r="B685">
        <v>2044</v>
      </c>
      <c r="C685">
        <v>682</v>
      </c>
      <c r="D685">
        <v>1</v>
      </c>
      <c r="E685">
        <v>1</v>
      </c>
      <c r="F685">
        <v>0</v>
      </c>
      <c r="G685">
        <v>134</v>
      </c>
      <c r="H685">
        <f t="shared" si="80"/>
        <v>261</v>
      </c>
      <c r="I685">
        <v>441</v>
      </c>
      <c r="J685" t="s">
        <v>107</v>
      </c>
      <c r="K685">
        <f t="shared" si="81"/>
        <v>72</v>
      </c>
    </row>
    <row r="686" spans="2:11">
      <c r="B686">
        <v>2047</v>
      </c>
      <c r="C686">
        <v>683</v>
      </c>
      <c r="D686">
        <v>1</v>
      </c>
      <c r="E686">
        <v>1</v>
      </c>
      <c r="F686">
        <v>0</v>
      </c>
      <c r="G686">
        <v>134</v>
      </c>
      <c r="H686">
        <f t="shared" si="80"/>
        <v>261</v>
      </c>
      <c r="I686">
        <v>441</v>
      </c>
      <c r="J686" t="s">
        <v>107</v>
      </c>
      <c r="K686">
        <f t="shared" si="81"/>
        <v>72</v>
      </c>
    </row>
    <row r="687" spans="2:11">
      <c r="B687">
        <v>2050</v>
      </c>
      <c r="C687">
        <v>684</v>
      </c>
      <c r="D687">
        <v>1</v>
      </c>
      <c r="E687">
        <v>0</v>
      </c>
      <c r="F687">
        <v>40</v>
      </c>
      <c r="G687">
        <v>134</v>
      </c>
      <c r="H687">
        <f>------221</f>
        <v>221</v>
      </c>
      <c r="I687">
        <v>441</v>
      </c>
      <c r="J687" t="s">
        <v>56</v>
      </c>
      <c r="K687">
        <f>------73</f>
        <v>73</v>
      </c>
    </row>
    <row r="688" spans="2:11">
      <c r="B688">
        <v>2053</v>
      </c>
      <c r="C688">
        <v>685</v>
      </c>
      <c r="D688">
        <v>1</v>
      </c>
      <c r="E688">
        <v>0</v>
      </c>
      <c r="F688">
        <v>40</v>
      </c>
      <c r="G688">
        <v>134</v>
      </c>
      <c r="H688">
        <f>------181</f>
        <v>181</v>
      </c>
      <c r="I688">
        <v>361</v>
      </c>
      <c r="J688" t="s">
        <v>56</v>
      </c>
      <c r="K688">
        <f>------74</f>
        <v>74</v>
      </c>
    </row>
    <row r="689" spans="2:11">
      <c r="B689">
        <v>2056</v>
      </c>
      <c r="C689">
        <v>686</v>
      </c>
      <c r="D689">
        <v>1</v>
      </c>
      <c r="E689">
        <v>1</v>
      </c>
      <c r="F689">
        <v>4</v>
      </c>
      <c r="G689">
        <v>134</v>
      </c>
      <c r="H689">
        <f>------185</f>
        <v>185</v>
      </c>
      <c r="I689">
        <v>441</v>
      </c>
      <c r="J689" t="s">
        <v>141</v>
      </c>
      <c r="K689">
        <f>------75</f>
        <v>75</v>
      </c>
    </row>
    <row r="690" spans="2:11">
      <c r="B690">
        <v>2059</v>
      </c>
      <c r="C690">
        <v>687</v>
      </c>
      <c r="D690">
        <v>1</v>
      </c>
      <c r="E690">
        <v>1</v>
      </c>
      <c r="F690">
        <v>8</v>
      </c>
      <c r="G690">
        <v>134</v>
      </c>
      <c r="H690">
        <f>------193</f>
        <v>193</v>
      </c>
      <c r="I690">
        <v>441</v>
      </c>
      <c r="J690" t="s">
        <v>148</v>
      </c>
      <c r="K690">
        <f>------76</f>
        <v>76</v>
      </c>
    </row>
    <row r="691" spans="2:11">
      <c r="B691">
        <v>2062</v>
      </c>
      <c r="C691">
        <v>688</v>
      </c>
      <c r="D691">
        <v>1</v>
      </c>
      <c r="E691">
        <v>1</v>
      </c>
      <c r="F691">
        <v>8</v>
      </c>
      <c r="G691">
        <v>134</v>
      </c>
      <c r="H691">
        <f>------201</f>
        <v>201</v>
      </c>
      <c r="I691">
        <v>441</v>
      </c>
      <c r="J691" t="s">
        <v>121</v>
      </c>
      <c r="K691">
        <f>------77</f>
        <v>77</v>
      </c>
    </row>
    <row r="692" spans="2:11">
      <c r="B692">
        <v>2065</v>
      </c>
      <c r="C692">
        <v>689</v>
      </c>
      <c r="D692">
        <v>1</v>
      </c>
      <c r="E692">
        <v>1</v>
      </c>
      <c r="F692">
        <v>16</v>
      </c>
      <c r="G692">
        <v>134</v>
      </c>
      <c r="H692">
        <f>------217</f>
        <v>217</v>
      </c>
      <c r="I692">
        <v>441</v>
      </c>
      <c r="J692" t="s">
        <v>61</v>
      </c>
      <c r="K692">
        <f>------78</f>
        <v>78</v>
      </c>
    </row>
    <row r="693" spans="2:11">
      <c r="B693">
        <v>2068</v>
      </c>
      <c r="C693">
        <v>690</v>
      </c>
      <c r="D693">
        <v>1</v>
      </c>
      <c r="E693">
        <v>1</v>
      </c>
      <c r="F693">
        <v>16</v>
      </c>
      <c r="G693">
        <v>134</v>
      </c>
      <c r="H693">
        <f>------233</f>
        <v>233</v>
      </c>
      <c r="I693">
        <v>441</v>
      </c>
      <c r="J693" t="s">
        <v>146</v>
      </c>
      <c r="K693">
        <f>------79</f>
        <v>79</v>
      </c>
    </row>
    <row r="694" spans="2:11">
      <c r="B694">
        <v>2071</v>
      </c>
      <c r="C694">
        <v>691</v>
      </c>
      <c r="D694">
        <v>1</v>
      </c>
      <c r="E694">
        <v>1</v>
      </c>
      <c r="F694">
        <v>16</v>
      </c>
      <c r="G694">
        <v>134</v>
      </c>
      <c r="H694">
        <f>------249</f>
        <v>249</v>
      </c>
      <c r="I694">
        <v>441</v>
      </c>
      <c r="J694" t="s">
        <v>50</v>
      </c>
      <c r="K694">
        <f>------80</f>
        <v>80</v>
      </c>
    </row>
    <row r="695" spans="2:11">
      <c r="B695">
        <v>2074</v>
      </c>
      <c r="C695">
        <v>692</v>
      </c>
      <c r="D695">
        <v>1</v>
      </c>
      <c r="E695">
        <v>1</v>
      </c>
      <c r="F695">
        <v>16</v>
      </c>
      <c r="G695">
        <v>134</v>
      </c>
      <c r="H695">
        <f>------265</f>
        <v>265</v>
      </c>
      <c r="I695">
        <v>441</v>
      </c>
      <c r="J695" t="s">
        <v>102</v>
      </c>
      <c r="K695">
        <f>------81</f>
        <v>81</v>
      </c>
    </row>
    <row r="696" spans="2:11">
      <c r="B696">
        <v>2077</v>
      </c>
      <c r="C696">
        <v>693</v>
      </c>
      <c r="D696">
        <v>1</v>
      </c>
      <c r="E696">
        <v>1</v>
      </c>
      <c r="F696">
        <v>40</v>
      </c>
      <c r="G696">
        <v>134</v>
      </c>
      <c r="H696">
        <f>------305</f>
        <v>305</v>
      </c>
      <c r="I696">
        <v>441</v>
      </c>
      <c r="J696" t="s">
        <v>155</v>
      </c>
      <c r="K696">
        <f>------125</f>
        <v>125</v>
      </c>
    </row>
    <row r="697" spans="2:11">
      <c r="B697">
        <v>2080</v>
      </c>
      <c r="C697">
        <v>694</v>
      </c>
      <c r="D697">
        <v>1</v>
      </c>
      <c r="E697">
        <v>1</v>
      </c>
      <c r="F697">
        <v>40</v>
      </c>
      <c r="G697">
        <v>134</v>
      </c>
      <c r="H697">
        <f>------345</f>
        <v>345</v>
      </c>
      <c r="I697">
        <v>441</v>
      </c>
      <c r="J697" t="s">
        <v>75</v>
      </c>
      <c r="K697">
        <f>------126</f>
        <v>126</v>
      </c>
    </row>
    <row r="698" spans="2:11">
      <c r="B698">
        <v>2083</v>
      </c>
      <c r="C698">
        <v>695</v>
      </c>
      <c r="D698">
        <v>1</v>
      </c>
      <c r="E698">
        <v>1</v>
      </c>
      <c r="F698">
        <v>16</v>
      </c>
      <c r="G698">
        <v>134</v>
      </c>
      <c r="H698">
        <f>------361</f>
        <v>361</v>
      </c>
      <c r="I698">
        <v>441</v>
      </c>
      <c r="J698" t="s">
        <v>109</v>
      </c>
      <c r="K698">
        <f>------127</f>
        <v>127</v>
      </c>
    </row>
    <row r="699" spans="2:11">
      <c r="B699">
        <v>2086</v>
      </c>
      <c r="C699">
        <v>696</v>
      </c>
      <c r="D699">
        <v>1</v>
      </c>
      <c r="E699">
        <v>1</v>
      </c>
      <c r="F699">
        <v>4</v>
      </c>
      <c r="G699">
        <v>134</v>
      </c>
      <c r="H699">
        <f t="shared" ref="H699:H704" si="82">------365</f>
        <v>365</v>
      </c>
      <c r="I699">
        <v>441</v>
      </c>
      <c r="J699" t="s">
        <v>71</v>
      </c>
      <c r="K699">
        <f t="shared" ref="K699:K704" si="83">------128</f>
        <v>128</v>
      </c>
    </row>
    <row r="700" spans="2:11">
      <c r="B700">
        <v>2089</v>
      </c>
      <c r="C700">
        <v>697</v>
      </c>
      <c r="D700">
        <v>1</v>
      </c>
      <c r="E700">
        <v>1</v>
      </c>
      <c r="F700">
        <v>0</v>
      </c>
      <c r="G700">
        <v>134</v>
      </c>
      <c r="H700">
        <f t="shared" si="82"/>
        <v>365</v>
      </c>
      <c r="I700">
        <v>441</v>
      </c>
      <c r="J700" t="s">
        <v>71</v>
      </c>
      <c r="K700">
        <f t="shared" si="83"/>
        <v>128</v>
      </c>
    </row>
    <row r="701" spans="2:11">
      <c r="B701">
        <v>2092</v>
      </c>
      <c r="C701">
        <v>698</v>
      </c>
      <c r="D701">
        <v>1</v>
      </c>
      <c r="E701">
        <v>1</v>
      </c>
      <c r="F701">
        <v>0</v>
      </c>
      <c r="G701">
        <v>134</v>
      </c>
      <c r="H701">
        <f t="shared" si="82"/>
        <v>365</v>
      </c>
      <c r="I701">
        <v>441</v>
      </c>
      <c r="J701" t="s">
        <v>71</v>
      </c>
      <c r="K701">
        <f t="shared" si="83"/>
        <v>128</v>
      </c>
    </row>
    <row r="702" spans="2:11">
      <c r="B702">
        <v>2095</v>
      </c>
      <c r="C702">
        <v>699</v>
      </c>
      <c r="D702">
        <v>1</v>
      </c>
      <c r="E702">
        <v>1</v>
      </c>
      <c r="F702">
        <v>0</v>
      </c>
      <c r="G702">
        <v>134</v>
      </c>
      <c r="H702">
        <f t="shared" si="82"/>
        <v>365</v>
      </c>
      <c r="I702">
        <v>441</v>
      </c>
      <c r="J702" t="s">
        <v>71</v>
      </c>
      <c r="K702">
        <f t="shared" si="83"/>
        <v>128</v>
      </c>
    </row>
    <row r="703" spans="2:11">
      <c r="B703">
        <v>2098</v>
      </c>
      <c r="C703">
        <v>700</v>
      </c>
      <c r="D703">
        <v>1</v>
      </c>
      <c r="E703">
        <v>1</v>
      </c>
      <c r="F703">
        <v>0</v>
      </c>
      <c r="G703">
        <v>134</v>
      </c>
      <c r="H703">
        <f t="shared" si="82"/>
        <v>365</v>
      </c>
      <c r="I703">
        <v>441</v>
      </c>
      <c r="J703" t="s">
        <v>71</v>
      </c>
      <c r="K703">
        <f t="shared" si="83"/>
        <v>128</v>
      </c>
    </row>
    <row r="704" spans="2:11">
      <c r="B704">
        <v>2101</v>
      </c>
      <c r="C704">
        <v>701</v>
      </c>
      <c r="D704">
        <v>1</v>
      </c>
      <c r="E704">
        <v>1</v>
      </c>
      <c r="F704">
        <v>0</v>
      </c>
      <c r="G704">
        <v>134</v>
      </c>
      <c r="H704">
        <f t="shared" si="82"/>
        <v>365</v>
      </c>
      <c r="I704">
        <v>441</v>
      </c>
      <c r="J704" t="s">
        <v>71</v>
      </c>
      <c r="K704">
        <f t="shared" si="83"/>
        <v>128</v>
      </c>
    </row>
    <row r="705" spans="2:11">
      <c r="B705">
        <v>2104</v>
      </c>
      <c r="C705">
        <v>702</v>
      </c>
      <c r="D705">
        <v>1</v>
      </c>
      <c r="E705">
        <v>0</v>
      </c>
      <c r="F705">
        <v>56</v>
      </c>
      <c r="G705">
        <v>134</v>
      </c>
      <c r="H705">
        <f>------309</f>
        <v>309</v>
      </c>
      <c r="I705">
        <v>441</v>
      </c>
      <c r="J705" t="s">
        <v>97</v>
      </c>
      <c r="K705">
        <f>------129</f>
        <v>129</v>
      </c>
    </row>
    <row r="706" spans="2:11">
      <c r="B706">
        <v>2107</v>
      </c>
      <c r="C706">
        <v>703</v>
      </c>
      <c r="D706">
        <v>1</v>
      </c>
      <c r="E706">
        <v>0</v>
      </c>
      <c r="F706">
        <v>40</v>
      </c>
      <c r="G706">
        <v>134</v>
      </c>
      <c r="H706">
        <f>------269</f>
        <v>269</v>
      </c>
      <c r="I706">
        <v>441</v>
      </c>
      <c r="J706" t="s">
        <v>156</v>
      </c>
      <c r="K706">
        <f>------130</f>
        <v>130</v>
      </c>
    </row>
    <row r="707" spans="2:11">
      <c r="B707">
        <v>2110</v>
      </c>
      <c r="C707">
        <v>704</v>
      </c>
      <c r="D707">
        <v>1</v>
      </c>
      <c r="E707">
        <v>1</v>
      </c>
      <c r="F707">
        <v>32</v>
      </c>
      <c r="G707">
        <v>134</v>
      </c>
      <c r="H707">
        <f>------301</f>
        <v>301</v>
      </c>
      <c r="I707">
        <v>441</v>
      </c>
      <c r="J707" t="s">
        <v>100</v>
      </c>
      <c r="K707">
        <f>------131</f>
        <v>131</v>
      </c>
    </row>
    <row r="708" spans="2:11">
      <c r="B708">
        <v>2113</v>
      </c>
      <c r="C708">
        <v>705</v>
      </c>
      <c r="D708">
        <v>1</v>
      </c>
      <c r="E708">
        <v>1</v>
      </c>
      <c r="F708">
        <v>36</v>
      </c>
      <c r="G708">
        <v>134</v>
      </c>
      <c r="H708">
        <f>------337</f>
        <v>337</v>
      </c>
      <c r="I708">
        <v>441</v>
      </c>
      <c r="J708" t="s">
        <v>68</v>
      </c>
      <c r="K708">
        <f>------132</f>
        <v>132</v>
      </c>
    </row>
    <row r="709" spans="2:11">
      <c r="B709">
        <v>2116</v>
      </c>
      <c r="C709">
        <v>706</v>
      </c>
      <c r="D709">
        <v>1</v>
      </c>
      <c r="E709">
        <v>1</v>
      </c>
      <c r="F709">
        <v>36</v>
      </c>
      <c r="G709">
        <v>134</v>
      </c>
      <c r="H709">
        <f>------373</f>
        <v>373</v>
      </c>
      <c r="I709">
        <v>441</v>
      </c>
      <c r="J709" t="s">
        <v>74</v>
      </c>
      <c r="K709">
        <f>------133</f>
        <v>133</v>
      </c>
    </row>
    <row r="710" spans="2:11">
      <c r="B710">
        <v>2119</v>
      </c>
      <c r="C710">
        <v>707</v>
      </c>
      <c r="D710">
        <v>1</v>
      </c>
      <c r="E710">
        <v>1</v>
      </c>
      <c r="F710">
        <v>44</v>
      </c>
      <c r="G710">
        <v>134</v>
      </c>
      <c r="H710">
        <f>------417</f>
        <v>417</v>
      </c>
      <c r="I710">
        <v>441</v>
      </c>
      <c r="J710" t="s">
        <v>144</v>
      </c>
      <c r="K710">
        <f>------134</f>
        <v>134</v>
      </c>
    </row>
    <row r="711" spans="2:11">
      <c r="B711">
        <v>2122</v>
      </c>
      <c r="C711">
        <v>708</v>
      </c>
      <c r="D711">
        <v>1</v>
      </c>
      <c r="E711">
        <v>1</v>
      </c>
      <c r="F711">
        <v>20</v>
      </c>
      <c r="G711">
        <v>134</v>
      </c>
      <c r="H711">
        <f>------437</f>
        <v>437</v>
      </c>
      <c r="I711">
        <v>441</v>
      </c>
      <c r="J711" t="s">
        <v>150</v>
      </c>
      <c r="K711">
        <f>------64</f>
        <v>64</v>
      </c>
    </row>
    <row r="712" spans="2:11">
      <c r="B712">
        <v>2125</v>
      </c>
      <c r="C712">
        <v>709</v>
      </c>
      <c r="D712">
        <v>1</v>
      </c>
      <c r="E712">
        <v>1</v>
      </c>
      <c r="F712">
        <v>0</v>
      </c>
      <c r="G712">
        <v>134</v>
      </c>
      <c r="H712">
        <f>------437</f>
        <v>437</v>
      </c>
      <c r="I712">
        <v>441</v>
      </c>
      <c r="J712" t="s">
        <v>150</v>
      </c>
      <c r="K712">
        <f>------64</f>
        <v>64</v>
      </c>
    </row>
    <row r="713" spans="2:11">
      <c r="B713">
        <v>2128</v>
      </c>
      <c r="C713">
        <v>710</v>
      </c>
      <c r="D713">
        <v>1</v>
      </c>
      <c r="E713">
        <v>1</v>
      </c>
      <c r="F713">
        <v>0</v>
      </c>
      <c r="G713">
        <v>134</v>
      </c>
      <c r="H713">
        <f>------437</f>
        <v>437</v>
      </c>
      <c r="I713">
        <v>441</v>
      </c>
      <c r="J713" t="s">
        <v>150</v>
      </c>
      <c r="K713">
        <f>------64</f>
        <v>64</v>
      </c>
    </row>
    <row r="714" spans="2:11">
      <c r="B714">
        <v>2131</v>
      </c>
      <c r="C714">
        <v>711</v>
      </c>
      <c r="D714">
        <v>1</v>
      </c>
      <c r="E714">
        <v>0</v>
      </c>
      <c r="F714">
        <v>8</v>
      </c>
      <c r="G714">
        <v>134</v>
      </c>
      <c r="H714">
        <f>------429</f>
        <v>429</v>
      </c>
      <c r="I714">
        <v>441</v>
      </c>
      <c r="J714" t="s">
        <v>151</v>
      </c>
      <c r="K714">
        <f>------65</f>
        <v>65</v>
      </c>
    </row>
    <row r="715" spans="2:11">
      <c r="B715">
        <v>2134</v>
      </c>
      <c r="C715">
        <v>712</v>
      </c>
      <c r="D715">
        <v>1</v>
      </c>
      <c r="E715">
        <v>0</v>
      </c>
      <c r="F715">
        <v>12</v>
      </c>
      <c r="G715">
        <v>134</v>
      </c>
      <c r="H715">
        <f t="shared" ref="H715:H731" si="84">------417</f>
        <v>417</v>
      </c>
      <c r="I715">
        <v>441</v>
      </c>
      <c r="J715" t="s">
        <v>144</v>
      </c>
      <c r="K715">
        <f t="shared" ref="K715:K731" si="85">------66</f>
        <v>66</v>
      </c>
    </row>
    <row r="716" spans="2:11">
      <c r="B716">
        <v>2137</v>
      </c>
      <c r="C716">
        <v>713</v>
      </c>
      <c r="D716">
        <v>1</v>
      </c>
      <c r="E716">
        <v>1</v>
      </c>
      <c r="F716">
        <v>0</v>
      </c>
      <c r="G716">
        <v>134</v>
      </c>
      <c r="H716">
        <f t="shared" si="84"/>
        <v>417</v>
      </c>
      <c r="I716">
        <v>441</v>
      </c>
      <c r="J716" t="s">
        <v>144</v>
      </c>
      <c r="K716">
        <f t="shared" si="85"/>
        <v>66</v>
      </c>
    </row>
    <row r="717" spans="2:11">
      <c r="B717">
        <v>2140</v>
      </c>
      <c r="C717">
        <v>714</v>
      </c>
      <c r="D717">
        <v>1</v>
      </c>
      <c r="E717">
        <v>1</v>
      </c>
      <c r="F717">
        <v>0</v>
      </c>
      <c r="G717">
        <v>134</v>
      </c>
      <c r="H717">
        <f t="shared" si="84"/>
        <v>417</v>
      </c>
      <c r="I717">
        <v>441</v>
      </c>
      <c r="J717" t="s">
        <v>144</v>
      </c>
      <c r="K717">
        <f t="shared" si="85"/>
        <v>66</v>
      </c>
    </row>
    <row r="718" spans="2:11">
      <c r="B718">
        <v>2143</v>
      </c>
      <c r="C718">
        <v>715</v>
      </c>
      <c r="D718">
        <v>1</v>
      </c>
      <c r="E718">
        <v>1</v>
      </c>
      <c r="F718">
        <v>0</v>
      </c>
      <c r="G718">
        <v>134</v>
      </c>
      <c r="H718">
        <f t="shared" si="84"/>
        <v>417</v>
      </c>
      <c r="I718">
        <v>441</v>
      </c>
      <c r="J718" t="s">
        <v>144</v>
      </c>
      <c r="K718">
        <f t="shared" si="85"/>
        <v>66</v>
      </c>
    </row>
    <row r="719" spans="2:11">
      <c r="B719">
        <v>2146</v>
      </c>
      <c r="C719">
        <v>716</v>
      </c>
      <c r="D719">
        <v>1</v>
      </c>
      <c r="E719">
        <v>1</v>
      </c>
      <c r="F719">
        <v>0</v>
      </c>
      <c r="G719">
        <v>134</v>
      </c>
      <c r="H719">
        <f t="shared" si="84"/>
        <v>417</v>
      </c>
      <c r="I719">
        <v>441</v>
      </c>
      <c r="J719" t="s">
        <v>144</v>
      </c>
      <c r="K719">
        <f t="shared" si="85"/>
        <v>66</v>
      </c>
    </row>
    <row r="720" spans="2:11">
      <c r="B720">
        <v>2149</v>
      </c>
      <c r="C720">
        <v>717</v>
      </c>
      <c r="D720">
        <v>1</v>
      </c>
      <c r="E720">
        <v>1</v>
      </c>
      <c r="F720">
        <v>0</v>
      </c>
      <c r="G720">
        <v>134</v>
      </c>
      <c r="H720">
        <f t="shared" si="84"/>
        <v>417</v>
      </c>
      <c r="I720">
        <v>441</v>
      </c>
      <c r="J720" t="s">
        <v>144</v>
      </c>
      <c r="K720">
        <f t="shared" si="85"/>
        <v>66</v>
      </c>
    </row>
    <row r="721" spans="2:11">
      <c r="B721">
        <v>2152</v>
      </c>
      <c r="C721">
        <v>718</v>
      </c>
      <c r="D721">
        <v>1</v>
      </c>
      <c r="E721">
        <v>1</v>
      </c>
      <c r="F721">
        <v>0</v>
      </c>
      <c r="G721">
        <v>134</v>
      </c>
      <c r="H721">
        <f t="shared" si="84"/>
        <v>417</v>
      </c>
      <c r="I721">
        <v>441</v>
      </c>
      <c r="J721" t="s">
        <v>144</v>
      </c>
      <c r="K721">
        <f t="shared" si="85"/>
        <v>66</v>
      </c>
    </row>
    <row r="722" spans="2:11">
      <c r="B722">
        <v>2155</v>
      </c>
      <c r="C722">
        <v>719</v>
      </c>
      <c r="D722">
        <v>1</v>
      </c>
      <c r="E722">
        <v>1</v>
      </c>
      <c r="F722">
        <v>0</v>
      </c>
      <c r="G722">
        <v>134</v>
      </c>
      <c r="H722">
        <f t="shared" si="84"/>
        <v>417</v>
      </c>
      <c r="I722">
        <v>441</v>
      </c>
      <c r="J722" t="s">
        <v>144</v>
      </c>
      <c r="K722">
        <f t="shared" si="85"/>
        <v>66</v>
      </c>
    </row>
    <row r="723" spans="2:11">
      <c r="B723">
        <v>2158</v>
      </c>
      <c r="C723">
        <v>720</v>
      </c>
      <c r="D723">
        <v>1</v>
      </c>
      <c r="E723">
        <v>1</v>
      </c>
      <c r="F723">
        <v>0</v>
      </c>
      <c r="G723">
        <v>134</v>
      </c>
      <c r="H723">
        <f t="shared" si="84"/>
        <v>417</v>
      </c>
      <c r="I723">
        <v>441</v>
      </c>
      <c r="J723" t="s">
        <v>144</v>
      </c>
      <c r="K723">
        <f t="shared" si="85"/>
        <v>66</v>
      </c>
    </row>
    <row r="724" spans="2:11">
      <c r="B724">
        <v>2161</v>
      </c>
      <c r="C724">
        <v>721</v>
      </c>
      <c r="D724">
        <v>1</v>
      </c>
      <c r="E724">
        <v>1</v>
      </c>
      <c r="F724">
        <v>0</v>
      </c>
      <c r="G724">
        <v>134</v>
      </c>
      <c r="H724">
        <f t="shared" si="84"/>
        <v>417</v>
      </c>
      <c r="I724">
        <v>441</v>
      </c>
      <c r="J724" t="s">
        <v>144</v>
      </c>
      <c r="K724">
        <f t="shared" si="85"/>
        <v>66</v>
      </c>
    </row>
    <row r="725" spans="2:11">
      <c r="B725">
        <v>2164</v>
      </c>
      <c r="C725">
        <v>722</v>
      </c>
      <c r="D725">
        <v>1</v>
      </c>
      <c r="E725">
        <v>1</v>
      </c>
      <c r="F725">
        <v>0</v>
      </c>
      <c r="G725">
        <v>134</v>
      </c>
      <c r="H725">
        <f t="shared" si="84"/>
        <v>417</v>
      </c>
      <c r="I725">
        <v>441</v>
      </c>
      <c r="J725" t="s">
        <v>144</v>
      </c>
      <c r="K725">
        <f t="shared" si="85"/>
        <v>66</v>
      </c>
    </row>
    <row r="726" spans="2:11">
      <c r="B726">
        <v>2167</v>
      </c>
      <c r="C726">
        <v>723</v>
      </c>
      <c r="D726">
        <v>1</v>
      </c>
      <c r="E726">
        <v>1</v>
      </c>
      <c r="F726">
        <v>0</v>
      </c>
      <c r="G726">
        <v>134</v>
      </c>
      <c r="H726">
        <f t="shared" si="84"/>
        <v>417</v>
      </c>
      <c r="I726">
        <v>441</v>
      </c>
      <c r="J726" t="s">
        <v>144</v>
      </c>
      <c r="K726">
        <f t="shared" si="85"/>
        <v>66</v>
      </c>
    </row>
    <row r="727" spans="2:11">
      <c r="B727">
        <v>2170</v>
      </c>
      <c r="C727">
        <v>724</v>
      </c>
      <c r="D727">
        <v>1</v>
      </c>
      <c r="E727">
        <v>1</v>
      </c>
      <c r="F727">
        <v>0</v>
      </c>
      <c r="G727">
        <v>134</v>
      </c>
      <c r="H727">
        <f t="shared" si="84"/>
        <v>417</v>
      </c>
      <c r="I727">
        <v>441</v>
      </c>
      <c r="J727" t="s">
        <v>144</v>
      </c>
      <c r="K727">
        <f t="shared" si="85"/>
        <v>66</v>
      </c>
    </row>
    <row r="728" spans="2:11">
      <c r="B728">
        <v>2173</v>
      </c>
      <c r="C728">
        <v>725</v>
      </c>
      <c r="D728">
        <v>1</v>
      </c>
      <c r="E728">
        <v>1</v>
      </c>
      <c r="F728">
        <v>0</v>
      </c>
      <c r="G728">
        <v>134</v>
      </c>
      <c r="H728">
        <f t="shared" si="84"/>
        <v>417</v>
      </c>
      <c r="I728">
        <v>441</v>
      </c>
      <c r="J728" t="s">
        <v>144</v>
      </c>
      <c r="K728">
        <f t="shared" si="85"/>
        <v>66</v>
      </c>
    </row>
    <row r="729" spans="2:11">
      <c r="B729">
        <v>2176</v>
      </c>
      <c r="C729">
        <v>726</v>
      </c>
      <c r="D729">
        <v>1</v>
      </c>
      <c r="E729">
        <v>1</v>
      </c>
      <c r="F729">
        <v>0</v>
      </c>
      <c r="G729">
        <v>134</v>
      </c>
      <c r="H729">
        <f t="shared" si="84"/>
        <v>417</v>
      </c>
      <c r="I729">
        <v>441</v>
      </c>
      <c r="J729" t="s">
        <v>144</v>
      </c>
      <c r="K729">
        <f t="shared" si="85"/>
        <v>66</v>
      </c>
    </row>
    <row r="730" spans="2:11">
      <c r="B730">
        <v>2179</v>
      </c>
      <c r="C730">
        <v>727</v>
      </c>
      <c r="D730">
        <v>1</v>
      </c>
      <c r="E730">
        <v>1</v>
      </c>
      <c r="F730">
        <v>0</v>
      </c>
      <c r="G730">
        <v>134</v>
      </c>
      <c r="H730">
        <f t="shared" si="84"/>
        <v>417</v>
      </c>
      <c r="I730">
        <v>441</v>
      </c>
      <c r="J730" t="s">
        <v>144</v>
      </c>
      <c r="K730">
        <f t="shared" si="85"/>
        <v>66</v>
      </c>
    </row>
    <row r="731" spans="2:11">
      <c r="B731">
        <v>2182</v>
      </c>
      <c r="C731">
        <v>728</v>
      </c>
      <c r="D731">
        <v>1</v>
      </c>
      <c r="E731">
        <v>1</v>
      </c>
      <c r="F731">
        <v>0</v>
      </c>
      <c r="G731">
        <v>134</v>
      </c>
      <c r="H731">
        <f t="shared" si="84"/>
        <v>417</v>
      </c>
      <c r="I731">
        <v>441</v>
      </c>
      <c r="J731" t="s">
        <v>144</v>
      </c>
      <c r="K731">
        <f t="shared" si="85"/>
        <v>66</v>
      </c>
    </row>
    <row r="732" spans="2:11">
      <c r="B732">
        <v>2185</v>
      </c>
      <c r="C732">
        <v>729</v>
      </c>
      <c r="D732">
        <v>1</v>
      </c>
      <c r="E732">
        <v>0</v>
      </c>
      <c r="F732">
        <v>16</v>
      </c>
      <c r="G732">
        <v>134</v>
      </c>
      <c r="H732">
        <f>------401</f>
        <v>401</v>
      </c>
      <c r="I732">
        <v>441</v>
      </c>
      <c r="J732" t="s">
        <v>77</v>
      </c>
      <c r="K732">
        <f>------67</f>
        <v>67</v>
      </c>
    </row>
    <row r="733" spans="2:11">
      <c r="B733">
        <v>2188</v>
      </c>
      <c r="C733">
        <v>730</v>
      </c>
      <c r="D733">
        <v>1</v>
      </c>
      <c r="E733">
        <v>0</v>
      </c>
      <c r="F733">
        <v>20</v>
      </c>
      <c r="G733">
        <v>134</v>
      </c>
      <c r="H733">
        <f t="shared" ref="H733:H740" si="86">------381</f>
        <v>381</v>
      </c>
      <c r="I733">
        <v>441</v>
      </c>
      <c r="J733" t="s">
        <v>143</v>
      </c>
      <c r="K733">
        <f t="shared" ref="K733:K740" si="87">------68</f>
        <v>68</v>
      </c>
    </row>
    <row r="734" spans="2:11">
      <c r="B734">
        <v>2191</v>
      </c>
      <c r="C734">
        <v>731</v>
      </c>
      <c r="D734">
        <v>1</v>
      </c>
      <c r="E734">
        <v>1</v>
      </c>
      <c r="F734">
        <v>0</v>
      </c>
      <c r="G734">
        <v>134</v>
      </c>
      <c r="H734">
        <f t="shared" si="86"/>
        <v>381</v>
      </c>
      <c r="I734">
        <v>441</v>
      </c>
      <c r="J734" t="s">
        <v>143</v>
      </c>
      <c r="K734">
        <f t="shared" si="87"/>
        <v>68</v>
      </c>
    </row>
    <row r="735" spans="2:11">
      <c r="B735">
        <v>2194</v>
      </c>
      <c r="C735">
        <v>732</v>
      </c>
      <c r="D735">
        <v>1</v>
      </c>
      <c r="E735">
        <v>1</v>
      </c>
      <c r="F735">
        <v>0</v>
      </c>
      <c r="G735">
        <v>134</v>
      </c>
      <c r="H735">
        <f t="shared" si="86"/>
        <v>381</v>
      </c>
      <c r="I735">
        <v>441</v>
      </c>
      <c r="J735" t="s">
        <v>143</v>
      </c>
      <c r="K735">
        <f t="shared" si="87"/>
        <v>68</v>
      </c>
    </row>
    <row r="736" spans="2:11">
      <c r="B736">
        <v>2197</v>
      </c>
      <c r="C736">
        <v>733</v>
      </c>
      <c r="D736">
        <v>1</v>
      </c>
      <c r="E736">
        <v>1</v>
      </c>
      <c r="F736">
        <v>0</v>
      </c>
      <c r="G736">
        <v>134</v>
      </c>
      <c r="H736">
        <f t="shared" si="86"/>
        <v>381</v>
      </c>
      <c r="I736">
        <v>441</v>
      </c>
      <c r="J736" t="s">
        <v>143</v>
      </c>
      <c r="K736">
        <f t="shared" si="87"/>
        <v>68</v>
      </c>
    </row>
    <row r="737" spans="2:11">
      <c r="B737">
        <v>2200</v>
      </c>
      <c r="C737">
        <v>734</v>
      </c>
      <c r="D737">
        <v>1</v>
      </c>
      <c r="E737">
        <v>1</v>
      </c>
      <c r="F737">
        <v>0</v>
      </c>
      <c r="G737">
        <v>134</v>
      </c>
      <c r="H737">
        <f t="shared" si="86"/>
        <v>381</v>
      </c>
      <c r="I737">
        <v>441</v>
      </c>
      <c r="J737" t="s">
        <v>143</v>
      </c>
      <c r="K737">
        <f t="shared" si="87"/>
        <v>68</v>
      </c>
    </row>
    <row r="738" spans="2:11">
      <c r="B738">
        <v>2203</v>
      </c>
      <c r="C738">
        <v>735</v>
      </c>
      <c r="D738">
        <v>1</v>
      </c>
      <c r="E738">
        <v>1</v>
      </c>
      <c r="F738">
        <v>0</v>
      </c>
      <c r="G738">
        <v>134</v>
      </c>
      <c r="H738">
        <f t="shared" si="86"/>
        <v>381</v>
      </c>
      <c r="I738">
        <v>441</v>
      </c>
      <c r="J738" t="s">
        <v>143</v>
      </c>
      <c r="K738">
        <f t="shared" si="87"/>
        <v>68</v>
      </c>
    </row>
    <row r="739" spans="2:11">
      <c r="B739">
        <v>2206</v>
      </c>
      <c r="C739">
        <v>736</v>
      </c>
      <c r="D739">
        <v>1</v>
      </c>
      <c r="E739">
        <v>1</v>
      </c>
      <c r="F739">
        <v>0</v>
      </c>
      <c r="G739">
        <v>134</v>
      </c>
      <c r="H739">
        <f t="shared" si="86"/>
        <v>381</v>
      </c>
      <c r="I739">
        <v>441</v>
      </c>
      <c r="J739" t="s">
        <v>143</v>
      </c>
      <c r="K739">
        <f t="shared" si="87"/>
        <v>68</v>
      </c>
    </row>
    <row r="740" spans="2:11">
      <c r="B740">
        <v>2209</v>
      </c>
      <c r="C740">
        <v>737</v>
      </c>
      <c r="D740">
        <v>1</v>
      </c>
      <c r="E740">
        <v>1</v>
      </c>
      <c r="F740">
        <v>0</v>
      </c>
      <c r="G740">
        <v>134</v>
      </c>
      <c r="H740">
        <f t="shared" si="86"/>
        <v>381</v>
      </c>
      <c r="I740">
        <v>441</v>
      </c>
      <c r="J740" t="s">
        <v>143</v>
      </c>
      <c r="K740">
        <f t="shared" si="87"/>
        <v>68</v>
      </c>
    </row>
    <row r="741" spans="2:11">
      <c r="B741">
        <v>2212</v>
      </c>
      <c r="C741">
        <v>738</v>
      </c>
      <c r="D741">
        <v>1</v>
      </c>
      <c r="E741">
        <v>0</v>
      </c>
      <c r="F741">
        <v>24</v>
      </c>
      <c r="G741">
        <v>134</v>
      </c>
      <c r="H741">
        <f>------357</f>
        <v>357</v>
      </c>
      <c r="I741">
        <v>441</v>
      </c>
      <c r="J741" t="s">
        <v>65</v>
      </c>
      <c r="K741">
        <f>------69</f>
        <v>69</v>
      </c>
    </row>
    <row r="742" spans="2:11">
      <c r="B742">
        <v>2215</v>
      </c>
      <c r="C742">
        <v>739</v>
      </c>
      <c r="D742">
        <v>1</v>
      </c>
      <c r="E742">
        <v>0</v>
      </c>
      <c r="F742">
        <v>28</v>
      </c>
      <c r="G742">
        <v>134</v>
      </c>
      <c r="H742">
        <f t="shared" ref="H742:H758" si="88">------329</f>
        <v>329</v>
      </c>
      <c r="I742">
        <v>441</v>
      </c>
      <c r="J742" t="s">
        <v>99</v>
      </c>
      <c r="K742">
        <f t="shared" ref="K742:K758" si="89">------70</f>
        <v>70</v>
      </c>
    </row>
    <row r="743" spans="2:11">
      <c r="B743">
        <v>2218</v>
      </c>
      <c r="C743">
        <v>740</v>
      </c>
      <c r="D743">
        <v>1</v>
      </c>
      <c r="E743">
        <v>1</v>
      </c>
      <c r="F743">
        <v>0</v>
      </c>
      <c r="G743">
        <v>134</v>
      </c>
      <c r="H743">
        <f t="shared" si="88"/>
        <v>329</v>
      </c>
      <c r="I743">
        <v>441</v>
      </c>
      <c r="J743" t="s">
        <v>99</v>
      </c>
      <c r="K743">
        <f t="shared" si="89"/>
        <v>70</v>
      </c>
    </row>
    <row r="744" spans="2:11">
      <c r="B744">
        <v>2221</v>
      </c>
      <c r="C744">
        <v>741</v>
      </c>
      <c r="D744">
        <v>1</v>
      </c>
      <c r="E744">
        <v>1</v>
      </c>
      <c r="F744">
        <v>0</v>
      </c>
      <c r="G744">
        <v>134</v>
      </c>
      <c r="H744">
        <f t="shared" si="88"/>
        <v>329</v>
      </c>
      <c r="I744">
        <v>441</v>
      </c>
      <c r="J744" t="s">
        <v>99</v>
      </c>
      <c r="K744">
        <f t="shared" si="89"/>
        <v>70</v>
      </c>
    </row>
    <row r="745" spans="2:11">
      <c r="B745">
        <v>2224</v>
      </c>
      <c r="C745">
        <v>742</v>
      </c>
      <c r="D745">
        <v>1</v>
      </c>
      <c r="E745">
        <v>1</v>
      </c>
      <c r="F745">
        <v>0</v>
      </c>
      <c r="G745">
        <v>134</v>
      </c>
      <c r="H745">
        <f t="shared" si="88"/>
        <v>329</v>
      </c>
      <c r="I745">
        <v>441</v>
      </c>
      <c r="J745" t="s">
        <v>99</v>
      </c>
      <c r="K745">
        <f t="shared" si="89"/>
        <v>70</v>
      </c>
    </row>
    <row r="746" spans="2:11">
      <c r="B746">
        <v>2227</v>
      </c>
      <c r="C746">
        <v>743</v>
      </c>
      <c r="D746">
        <v>1</v>
      </c>
      <c r="E746">
        <v>1</v>
      </c>
      <c r="F746">
        <v>0</v>
      </c>
      <c r="G746">
        <v>134</v>
      </c>
      <c r="H746">
        <f t="shared" si="88"/>
        <v>329</v>
      </c>
      <c r="I746">
        <v>441</v>
      </c>
      <c r="J746" t="s">
        <v>99</v>
      </c>
      <c r="K746">
        <f t="shared" si="89"/>
        <v>70</v>
      </c>
    </row>
    <row r="747" spans="2:11">
      <c r="B747">
        <v>2230</v>
      </c>
      <c r="C747">
        <v>744</v>
      </c>
      <c r="D747">
        <v>1</v>
      </c>
      <c r="E747">
        <v>1</v>
      </c>
      <c r="F747">
        <v>0</v>
      </c>
      <c r="G747">
        <v>134</v>
      </c>
      <c r="H747">
        <f t="shared" si="88"/>
        <v>329</v>
      </c>
      <c r="I747">
        <v>441</v>
      </c>
      <c r="J747" t="s">
        <v>99</v>
      </c>
      <c r="K747">
        <f t="shared" si="89"/>
        <v>70</v>
      </c>
    </row>
    <row r="748" spans="2:11">
      <c r="B748">
        <v>2233</v>
      </c>
      <c r="C748">
        <v>745</v>
      </c>
      <c r="D748">
        <v>1</v>
      </c>
      <c r="E748">
        <v>1</v>
      </c>
      <c r="F748">
        <v>0</v>
      </c>
      <c r="G748">
        <v>134</v>
      </c>
      <c r="H748">
        <f t="shared" si="88"/>
        <v>329</v>
      </c>
      <c r="I748">
        <v>441</v>
      </c>
      <c r="J748" t="s">
        <v>99</v>
      </c>
      <c r="K748">
        <f t="shared" si="89"/>
        <v>70</v>
      </c>
    </row>
    <row r="749" spans="2:11">
      <c r="B749">
        <v>2236</v>
      </c>
      <c r="C749">
        <v>746</v>
      </c>
      <c r="D749">
        <v>1</v>
      </c>
      <c r="E749">
        <v>1</v>
      </c>
      <c r="F749">
        <v>0</v>
      </c>
      <c r="G749">
        <v>134</v>
      </c>
      <c r="H749">
        <f t="shared" si="88"/>
        <v>329</v>
      </c>
      <c r="I749">
        <v>441</v>
      </c>
      <c r="J749" t="s">
        <v>99</v>
      </c>
      <c r="K749">
        <f t="shared" si="89"/>
        <v>70</v>
      </c>
    </row>
    <row r="750" spans="2:11">
      <c r="B750">
        <v>2239</v>
      </c>
      <c r="C750">
        <v>747</v>
      </c>
      <c r="D750">
        <v>1</v>
      </c>
      <c r="E750">
        <v>1</v>
      </c>
      <c r="F750">
        <v>0</v>
      </c>
      <c r="G750">
        <v>134</v>
      </c>
      <c r="H750">
        <f t="shared" si="88"/>
        <v>329</v>
      </c>
      <c r="I750">
        <v>441</v>
      </c>
      <c r="J750" t="s">
        <v>99</v>
      </c>
      <c r="K750">
        <f t="shared" si="89"/>
        <v>70</v>
      </c>
    </row>
    <row r="751" spans="2:11">
      <c r="B751">
        <v>2242</v>
      </c>
      <c r="C751">
        <v>748</v>
      </c>
      <c r="D751">
        <v>1</v>
      </c>
      <c r="E751">
        <v>1</v>
      </c>
      <c r="F751">
        <v>0</v>
      </c>
      <c r="G751">
        <v>134</v>
      </c>
      <c r="H751">
        <f t="shared" si="88"/>
        <v>329</v>
      </c>
      <c r="I751">
        <v>441</v>
      </c>
      <c r="J751" t="s">
        <v>99</v>
      </c>
      <c r="K751">
        <f t="shared" si="89"/>
        <v>70</v>
      </c>
    </row>
    <row r="752" spans="2:11">
      <c r="B752">
        <v>2245</v>
      </c>
      <c r="C752">
        <v>749</v>
      </c>
      <c r="D752">
        <v>1</v>
      </c>
      <c r="E752">
        <v>1</v>
      </c>
      <c r="F752">
        <v>0</v>
      </c>
      <c r="G752">
        <v>134</v>
      </c>
      <c r="H752">
        <f t="shared" si="88"/>
        <v>329</v>
      </c>
      <c r="I752">
        <v>441</v>
      </c>
      <c r="J752" t="s">
        <v>99</v>
      </c>
      <c r="K752">
        <f t="shared" si="89"/>
        <v>70</v>
      </c>
    </row>
    <row r="753" spans="2:11">
      <c r="B753">
        <v>2248</v>
      </c>
      <c r="C753">
        <v>750</v>
      </c>
      <c r="D753">
        <v>1</v>
      </c>
      <c r="E753">
        <v>1</v>
      </c>
      <c r="F753">
        <v>0</v>
      </c>
      <c r="G753">
        <v>134</v>
      </c>
      <c r="H753">
        <f t="shared" si="88"/>
        <v>329</v>
      </c>
      <c r="I753">
        <v>441</v>
      </c>
      <c r="J753" t="s">
        <v>99</v>
      </c>
      <c r="K753">
        <f t="shared" si="89"/>
        <v>70</v>
      </c>
    </row>
    <row r="754" spans="2:11">
      <c r="B754">
        <v>2251</v>
      </c>
      <c r="C754">
        <v>751</v>
      </c>
      <c r="D754">
        <v>1</v>
      </c>
      <c r="E754">
        <v>1</v>
      </c>
      <c r="F754">
        <v>0</v>
      </c>
      <c r="G754">
        <v>134</v>
      </c>
      <c r="H754">
        <f t="shared" si="88"/>
        <v>329</v>
      </c>
      <c r="I754">
        <v>441</v>
      </c>
      <c r="J754" t="s">
        <v>99</v>
      </c>
      <c r="K754">
        <f t="shared" si="89"/>
        <v>70</v>
      </c>
    </row>
    <row r="755" spans="2:11">
      <c r="B755">
        <v>2254</v>
      </c>
      <c r="C755">
        <v>752</v>
      </c>
      <c r="D755">
        <v>1</v>
      </c>
      <c r="E755">
        <v>1</v>
      </c>
      <c r="F755">
        <v>0</v>
      </c>
      <c r="G755">
        <v>134</v>
      </c>
      <c r="H755">
        <f t="shared" si="88"/>
        <v>329</v>
      </c>
      <c r="I755">
        <v>441</v>
      </c>
      <c r="J755" t="s">
        <v>99</v>
      </c>
      <c r="K755">
        <f t="shared" si="89"/>
        <v>70</v>
      </c>
    </row>
    <row r="756" spans="2:11">
      <c r="B756">
        <v>2257</v>
      </c>
      <c r="C756">
        <v>753</v>
      </c>
      <c r="D756">
        <v>1</v>
      </c>
      <c r="E756">
        <v>1</v>
      </c>
      <c r="F756">
        <v>0</v>
      </c>
      <c r="G756">
        <v>134</v>
      </c>
      <c r="H756">
        <f t="shared" si="88"/>
        <v>329</v>
      </c>
      <c r="I756">
        <v>441</v>
      </c>
      <c r="J756" t="s">
        <v>99</v>
      </c>
      <c r="K756">
        <f t="shared" si="89"/>
        <v>70</v>
      </c>
    </row>
    <row r="757" spans="2:11">
      <c r="B757">
        <v>2260</v>
      </c>
      <c r="C757">
        <v>754</v>
      </c>
      <c r="D757">
        <v>1</v>
      </c>
      <c r="E757">
        <v>1</v>
      </c>
      <c r="F757">
        <v>0</v>
      </c>
      <c r="G757">
        <v>134</v>
      </c>
      <c r="H757">
        <f t="shared" si="88"/>
        <v>329</v>
      </c>
      <c r="I757">
        <v>441</v>
      </c>
      <c r="J757" t="s">
        <v>99</v>
      </c>
      <c r="K757">
        <f t="shared" si="89"/>
        <v>70</v>
      </c>
    </row>
    <row r="758" spans="2:11">
      <c r="B758">
        <v>2263</v>
      </c>
      <c r="C758">
        <v>755</v>
      </c>
      <c r="D758">
        <v>1</v>
      </c>
      <c r="E758">
        <v>1</v>
      </c>
      <c r="F758">
        <v>0</v>
      </c>
      <c r="G758">
        <v>134</v>
      </c>
      <c r="H758">
        <f t="shared" si="88"/>
        <v>329</v>
      </c>
      <c r="I758">
        <v>441</v>
      </c>
      <c r="J758" t="s">
        <v>99</v>
      </c>
      <c r="K758">
        <f t="shared" si="89"/>
        <v>70</v>
      </c>
    </row>
    <row r="759" spans="2:11">
      <c r="B759">
        <v>2266</v>
      </c>
      <c r="C759">
        <v>756</v>
      </c>
      <c r="D759">
        <v>1</v>
      </c>
      <c r="E759">
        <v>0</v>
      </c>
      <c r="F759">
        <v>32</v>
      </c>
      <c r="G759">
        <v>134</v>
      </c>
      <c r="H759">
        <f>------297</f>
        <v>297</v>
      </c>
      <c r="I759">
        <v>441</v>
      </c>
      <c r="J759" t="s">
        <v>104</v>
      </c>
      <c r="K759">
        <f>------71</f>
        <v>71</v>
      </c>
    </row>
    <row r="760" spans="2:11">
      <c r="B760">
        <v>2269</v>
      </c>
      <c r="C760">
        <v>757</v>
      </c>
      <c r="D760">
        <v>1</v>
      </c>
      <c r="E760">
        <v>0</v>
      </c>
      <c r="F760">
        <v>36</v>
      </c>
      <c r="G760">
        <v>134</v>
      </c>
      <c r="H760">
        <f t="shared" ref="H760:H767" si="90">------261</f>
        <v>261</v>
      </c>
      <c r="I760">
        <v>441</v>
      </c>
      <c r="J760" t="s">
        <v>107</v>
      </c>
      <c r="K760">
        <f t="shared" ref="K760:K767" si="91">------72</f>
        <v>72</v>
      </c>
    </row>
    <row r="761" spans="2:11">
      <c r="B761">
        <v>2272</v>
      </c>
      <c r="C761">
        <v>758</v>
      </c>
      <c r="D761">
        <v>1</v>
      </c>
      <c r="E761">
        <v>1</v>
      </c>
      <c r="F761">
        <v>0</v>
      </c>
      <c r="G761">
        <v>134</v>
      </c>
      <c r="H761">
        <f t="shared" si="90"/>
        <v>261</v>
      </c>
      <c r="I761">
        <v>441</v>
      </c>
      <c r="J761" t="s">
        <v>107</v>
      </c>
      <c r="K761">
        <f t="shared" si="91"/>
        <v>72</v>
      </c>
    </row>
    <row r="762" spans="2:11">
      <c r="B762">
        <v>2275</v>
      </c>
      <c r="C762">
        <v>759</v>
      </c>
      <c r="D762">
        <v>1</v>
      </c>
      <c r="E762">
        <v>1</v>
      </c>
      <c r="F762">
        <v>0</v>
      </c>
      <c r="G762">
        <v>134</v>
      </c>
      <c r="H762">
        <f t="shared" si="90"/>
        <v>261</v>
      </c>
      <c r="I762">
        <v>441</v>
      </c>
      <c r="J762" t="s">
        <v>107</v>
      </c>
      <c r="K762">
        <f t="shared" si="91"/>
        <v>72</v>
      </c>
    </row>
    <row r="763" spans="2:11">
      <c r="B763">
        <v>2278</v>
      </c>
      <c r="C763">
        <v>760</v>
      </c>
      <c r="D763">
        <v>1</v>
      </c>
      <c r="E763">
        <v>1</v>
      </c>
      <c r="F763">
        <v>0</v>
      </c>
      <c r="G763">
        <v>134</v>
      </c>
      <c r="H763">
        <f t="shared" si="90"/>
        <v>261</v>
      </c>
      <c r="I763">
        <v>441</v>
      </c>
      <c r="J763" t="s">
        <v>107</v>
      </c>
      <c r="K763">
        <f t="shared" si="91"/>
        <v>72</v>
      </c>
    </row>
    <row r="764" spans="2:11">
      <c r="B764">
        <v>2281</v>
      </c>
      <c r="C764">
        <v>761</v>
      </c>
      <c r="D764">
        <v>1</v>
      </c>
      <c r="E764">
        <v>1</v>
      </c>
      <c r="F764">
        <v>0</v>
      </c>
      <c r="G764">
        <v>134</v>
      </c>
      <c r="H764">
        <f t="shared" si="90"/>
        <v>261</v>
      </c>
      <c r="I764">
        <v>441</v>
      </c>
      <c r="J764" t="s">
        <v>107</v>
      </c>
      <c r="K764">
        <f t="shared" si="91"/>
        <v>72</v>
      </c>
    </row>
    <row r="765" spans="2:11">
      <c r="B765">
        <v>2284</v>
      </c>
      <c r="C765">
        <v>762</v>
      </c>
      <c r="D765">
        <v>1</v>
      </c>
      <c r="E765">
        <v>1</v>
      </c>
      <c r="F765">
        <v>0</v>
      </c>
      <c r="G765">
        <v>134</v>
      </c>
      <c r="H765">
        <f t="shared" si="90"/>
        <v>261</v>
      </c>
      <c r="I765">
        <v>441</v>
      </c>
      <c r="J765" t="s">
        <v>107</v>
      </c>
      <c r="K765">
        <f t="shared" si="91"/>
        <v>72</v>
      </c>
    </row>
    <row r="766" spans="2:11">
      <c r="B766">
        <v>2287</v>
      </c>
      <c r="C766">
        <v>763</v>
      </c>
      <c r="D766">
        <v>1</v>
      </c>
      <c r="E766">
        <v>1</v>
      </c>
      <c r="F766">
        <v>0</v>
      </c>
      <c r="G766">
        <v>134</v>
      </c>
      <c r="H766">
        <f t="shared" si="90"/>
        <v>261</v>
      </c>
      <c r="I766">
        <v>441</v>
      </c>
      <c r="J766" t="s">
        <v>107</v>
      </c>
      <c r="K766">
        <f t="shared" si="91"/>
        <v>72</v>
      </c>
    </row>
    <row r="767" spans="2:11">
      <c r="B767">
        <v>2290</v>
      </c>
      <c r="C767">
        <v>764</v>
      </c>
      <c r="D767">
        <v>1</v>
      </c>
      <c r="E767">
        <v>1</v>
      </c>
      <c r="F767">
        <v>0</v>
      </c>
      <c r="G767">
        <v>134</v>
      </c>
      <c r="H767">
        <f t="shared" si="90"/>
        <v>261</v>
      </c>
      <c r="I767">
        <v>441</v>
      </c>
      <c r="J767" t="s">
        <v>107</v>
      </c>
      <c r="K767">
        <f t="shared" si="91"/>
        <v>72</v>
      </c>
    </row>
    <row r="768" spans="2:11">
      <c r="B768">
        <v>2293</v>
      </c>
      <c r="C768">
        <v>765</v>
      </c>
      <c r="D768">
        <v>1</v>
      </c>
      <c r="E768">
        <v>0</v>
      </c>
      <c r="F768">
        <v>40</v>
      </c>
      <c r="G768">
        <v>134</v>
      </c>
      <c r="H768">
        <f>------221</f>
        <v>221</v>
      </c>
      <c r="I768">
        <v>441</v>
      </c>
      <c r="J768" t="s">
        <v>56</v>
      </c>
      <c r="K768">
        <f>------73</f>
        <v>73</v>
      </c>
    </row>
    <row r="769" spans="2:11">
      <c r="B769">
        <v>2296</v>
      </c>
      <c r="C769">
        <v>766</v>
      </c>
      <c r="D769">
        <v>1</v>
      </c>
      <c r="E769">
        <v>0</v>
      </c>
      <c r="F769">
        <v>40</v>
      </c>
      <c r="G769">
        <v>134</v>
      </c>
      <c r="H769">
        <f>------181</f>
        <v>181</v>
      </c>
      <c r="I769">
        <v>361</v>
      </c>
      <c r="J769" t="s">
        <v>56</v>
      </c>
      <c r="K769">
        <f>------74</f>
        <v>74</v>
      </c>
    </row>
    <row r="770" spans="2:11">
      <c r="B770">
        <v>2299</v>
      </c>
      <c r="C770">
        <v>767</v>
      </c>
      <c r="D770">
        <v>1</v>
      </c>
      <c r="E770">
        <v>1</v>
      </c>
      <c r="F770">
        <v>4</v>
      </c>
      <c r="G770">
        <v>134</v>
      </c>
      <c r="H770">
        <f>------185</f>
        <v>185</v>
      </c>
      <c r="I770">
        <v>441</v>
      </c>
      <c r="J770" t="s">
        <v>141</v>
      </c>
      <c r="K770">
        <f>------75</f>
        <v>75</v>
      </c>
    </row>
    <row r="771" spans="2:11">
      <c r="B771">
        <v>2302</v>
      </c>
      <c r="C771">
        <v>768</v>
      </c>
      <c r="D771">
        <v>1</v>
      </c>
      <c r="E771">
        <v>1</v>
      </c>
      <c r="F771">
        <v>8</v>
      </c>
      <c r="G771">
        <v>134</v>
      </c>
      <c r="H771">
        <f>------193</f>
        <v>193</v>
      </c>
      <c r="I771">
        <v>441</v>
      </c>
      <c r="J771" t="s">
        <v>148</v>
      </c>
      <c r="K771">
        <f>------76</f>
        <v>76</v>
      </c>
    </row>
    <row r="772" spans="2:11">
      <c r="B772">
        <v>2305</v>
      </c>
      <c r="C772">
        <v>769</v>
      </c>
      <c r="D772">
        <v>1</v>
      </c>
      <c r="E772">
        <v>1</v>
      </c>
      <c r="F772">
        <v>8</v>
      </c>
      <c r="G772">
        <v>134</v>
      </c>
      <c r="H772">
        <f>------201</f>
        <v>201</v>
      </c>
      <c r="I772">
        <v>441</v>
      </c>
      <c r="J772" t="s">
        <v>121</v>
      </c>
      <c r="K772">
        <f>------77</f>
        <v>77</v>
      </c>
    </row>
    <row r="773" spans="2:11">
      <c r="B773">
        <v>2308</v>
      </c>
      <c r="C773">
        <v>770</v>
      </c>
      <c r="D773">
        <v>1</v>
      </c>
      <c r="E773">
        <v>1</v>
      </c>
      <c r="F773">
        <v>16</v>
      </c>
      <c r="G773">
        <v>134</v>
      </c>
      <c r="H773">
        <f>------217</f>
        <v>217</v>
      </c>
      <c r="I773">
        <v>441</v>
      </c>
      <c r="J773" t="s">
        <v>61</v>
      </c>
      <c r="K773">
        <f>------78</f>
        <v>78</v>
      </c>
    </row>
    <row r="774" spans="2:11">
      <c r="B774">
        <v>2311</v>
      </c>
      <c r="C774">
        <v>771</v>
      </c>
      <c r="D774">
        <v>1</v>
      </c>
      <c r="E774">
        <v>1</v>
      </c>
      <c r="F774">
        <v>16</v>
      </c>
      <c r="G774">
        <v>134</v>
      </c>
      <c r="H774">
        <f>------233</f>
        <v>233</v>
      </c>
      <c r="I774">
        <v>441</v>
      </c>
      <c r="J774" t="s">
        <v>146</v>
      </c>
      <c r="K774">
        <f>------79</f>
        <v>79</v>
      </c>
    </row>
    <row r="775" spans="2:11">
      <c r="B775">
        <v>2314</v>
      </c>
      <c r="C775">
        <v>772</v>
      </c>
      <c r="D775">
        <v>1</v>
      </c>
      <c r="E775">
        <v>1</v>
      </c>
      <c r="F775">
        <v>16</v>
      </c>
      <c r="G775">
        <v>134</v>
      </c>
      <c r="H775">
        <f>------249</f>
        <v>249</v>
      </c>
      <c r="I775">
        <v>441</v>
      </c>
      <c r="J775" t="s">
        <v>50</v>
      </c>
      <c r="K775">
        <f>------80</f>
        <v>80</v>
      </c>
    </row>
    <row r="776" spans="2:11">
      <c r="B776">
        <v>2317</v>
      </c>
      <c r="C776">
        <v>773</v>
      </c>
      <c r="D776">
        <v>1</v>
      </c>
      <c r="E776">
        <v>1</v>
      </c>
      <c r="F776">
        <v>16</v>
      </c>
      <c r="G776">
        <v>134</v>
      </c>
      <c r="H776">
        <f>------265</f>
        <v>265</v>
      </c>
      <c r="I776">
        <v>441</v>
      </c>
      <c r="J776" t="s">
        <v>102</v>
      </c>
      <c r="K776">
        <f>------81</f>
        <v>81</v>
      </c>
    </row>
    <row r="777" spans="2:11">
      <c r="B777">
        <v>2320</v>
      </c>
      <c r="C777">
        <v>774</v>
      </c>
      <c r="D777">
        <v>1</v>
      </c>
      <c r="E777">
        <v>1</v>
      </c>
      <c r="F777">
        <v>40</v>
      </c>
      <c r="G777">
        <v>134</v>
      </c>
      <c r="H777">
        <f>------305</f>
        <v>305</v>
      </c>
      <c r="I777">
        <v>441</v>
      </c>
      <c r="J777" t="s">
        <v>155</v>
      </c>
      <c r="K777">
        <f>------125</f>
        <v>125</v>
      </c>
    </row>
    <row r="778" spans="2:11">
      <c r="B778">
        <v>2323</v>
      </c>
      <c r="C778">
        <v>775</v>
      </c>
      <c r="D778">
        <v>1</v>
      </c>
      <c r="E778">
        <v>1</v>
      </c>
      <c r="F778">
        <v>40</v>
      </c>
      <c r="G778">
        <v>134</v>
      </c>
      <c r="H778">
        <f>------345</f>
        <v>345</v>
      </c>
      <c r="I778">
        <v>441</v>
      </c>
      <c r="J778" t="s">
        <v>75</v>
      </c>
      <c r="K778">
        <f>------126</f>
        <v>126</v>
      </c>
    </row>
    <row r="779" spans="2:11">
      <c r="B779">
        <v>2326</v>
      </c>
      <c r="C779">
        <v>776</v>
      </c>
      <c r="D779">
        <v>1</v>
      </c>
      <c r="E779">
        <v>1</v>
      </c>
      <c r="F779">
        <v>16</v>
      </c>
      <c r="G779">
        <v>134</v>
      </c>
      <c r="H779">
        <f>------361</f>
        <v>361</v>
      </c>
      <c r="I779">
        <v>441</v>
      </c>
      <c r="J779" t="s">
        <v>109</v>
      </c>
      <c r="K779">
        <f>------127</f>
        <v>127</v>
      </c>
    </row>
    <row r="780" spans="2:11">
      <c r="B780">
        <v>2329</v>
      </c>
      <c r="C780">
        <v>777</v>
      </c>
      <c r="D780">
        <v>1</v>
      </c>
      <c r="E780">
        <v>1</v>
      </c>
      <c r="F780">
        <v>4</v>
      </c>
      <c r="G780">
        <v>134</v>
      </c>
      <c r="H780">
        <f t="shared" ref="H780:H785" si="92">------365</f>
        <v>365</v>
      </c>
      <c r="I780">
        <v>441</v>
      </c>
      <c r="J780" t="s">
        <v>71</v>
      </c>
      <c r="K780">
        <f t="shared" ref="K780:K785" si="93">------128</f>
        <v>128</v>
      </c>
    </row>
    <row r="781" spans="2:11">
      <c r="B781">
        <v>2332</v>
      </c>
      <c r="C781">
        <v>778</v>
      </c>
      <c r="D781">
        <v>1</v>
      </c>
      <c r="E781">
        <v>1</v>
      </c>
      <c r="F781">
        <v>0</v>
      </c>
      <c r="G781">
        <v>134</v>
      </c>
      <c r="H781">
        <f t="shared" si="92"/>
        <v>365</v>
      </c>
      <c r="I781">
        <v>441</v>
      </c>
      <c r="J781" t="s">
        <v>71</v>
      </c>
      <c r="K781">
        <f t="shared" si="93"/>
        <v>128</v>
      </c>
    </row>
    <row r="782" spans="2:11">
      <c r="B782">
        <v>2335</v>
      </c>
      <c r="C782">
        <v>779</v>
      </c>
      <c r="D782">
        <v>1</v>
      </c>
      <c r="E782">
        <v>1</v>
      </c>
      <c r="F782">
        <v>0</v>
      </c>
      <c r="G782">
        <v>134</v>
      </c>
      <c r="H782">
        <f t="shared" si="92"/>
        <v>365</v>
      </c>
      <c r="I782">
        <v>441</v>
      </c>
      <c r="J782" t="s">
        <v>71</v>
      </c>
      <c r="K782">
        <f t="shared" si="93"/>
        <v>128</v>
      </c>
    </row>
    <row r="783" spans="2:11">
      <c r="B783">
        <v>2338</v>
      </c>
      <c r="C783">
        <v>780</v>
      </c>
      <c r="D783">
        <v>1</v>
      </c>
      <c r="E783">
        <v>1</v>
      </c>
      <c r="F783">
        <v>0</v>
      </c>
      <c r="G783">
        <v>134</v>
      </c>
      <c r="H783">
        <f t="shared" si="92"/>
        <v>365</v>
      </c>
      <c r="I783">
        <v>441</v>
      </c>
      <c r="J783" t="s">
        <v>71</v>
      </c>
      <c r="K783">
        <f t="shared" si="93"/>
        <v>128</v>
      </c>
    </row>
    <row r="784" spans="2:11">
      <c r="B784">
        <v>2341</v>
      </c>
      <c r="C784">
        <v>781</v>
      </c>
      <c r="D784">
        <v>1</v>
      </c>
      <c r="E784">
        <v>1</v>
      </c>
      <c r="F784">
        <v>0</v>
      </c>
      <c r="G784">
        <v>134</v>
      </c>
      <c r="H784">
        <f t="shared" si="92"/>
        <v>365</v>
      </c>
      <c r="I784">
        <v>441</v>
      </c>
      <c r="J784" t="s">
        <v>71</v>
      </c>
      <c r="K784">
        <f t="shared" si="93"/>
        <v>128</v>
      </c>
    </row>
    <row r="785" spans="2:11">
      <c r="B785">
        <v>2344</v>
      </c>
      <c r="C785">
        <v>782</v>
      </c>
      <c r="D785">
        <v>1</v>
      </c>
      <c r="E785">
        <v>1</v>
      </c>
      <c r="F785">
        <v>0</v>
      </c>
      <c r="G785">
        <v>134</v>
      </c>
      <c r="H785">
        <f t="shared" si="92"/>
        <v>365</v>
      </c>
      <c r="I785">
        <v>441</v>
      </c>
      <c r="J785" t="s">
        <v>71</v>
      </c>
      <c r="K785">
        <f t="shared" si="93"/>
        <v>128</v>
      </c>
    </row>
    <row r="786" spans="2:11">
      <c r="B786">
        <v>2347</v>
      </c>
      <c r="C786">
        <v>783</v>
      </c>
      <c r="D786">
        <v>1</v>
      </c>
      <c r="E786">
        <v>0</v>
      </c>
      <c r="F786">
        <v>56</v>
      </c>
      <c r="G786">
        <v>134</v>
      </c>
      <c r="H786">
        <f>------309</f>
        <v>309</v>
      </c>
      <c r="I786">
        <v>441</v>
      </c>
      <c r="J786" t="s">
        <v>97</v>
      </c>
      <c r="K786">
        <f>------129</f>
        <v>129</v>
      </c>
    </row>
    <row r="787" spans="2:11">
      <c r="B787">
        <v>2350</v>
      </c>
      <c r="C787">
        <v>784</v>
      </c>
      <c r="D787">
        <v>1</v>
      </c>
      <c r="E787">
        <v>0</v>
      </c>
      <c r="F787">
        <v>40</v>
      </c>
      <c r="G787">
        <v>134</v>
      </c>
      <c r="H787">
        <f>------269</f>
        <v>269</v>
      </c>
      <c r="I787">
        <v>441</v>
      </c>
      <c r="J787" t="s">
        <v>156</v>
      </c>
      <c r="K787">
        <f>------130</f>
        <v>130</v>
      </c>
    </row>
    <row r="788" spans="2:11">
      <c r="B788">
        <v>2353</v>
      </c>
      <c r="C788">
        <v>785</v>
      </c>
      <c r="D788">
        <v>1</v>
      </c>
      <c r="E788">
        <v>1</v>
      </c>
      <c r="F788">
        <v>32</v>
      </c>
      <c r="G788">
        <v>134</v>
      </c>
      <c r="H788">
        <f>------301</f>
        <v>301</v>
      </c>
      <c r="I788">
        <v>441</v>
      </c>
      <c r="J788" t="s">
        <v>100</v>
      </c>
      <c r="K788">
        <f>------131</f>
        <v>131</v>
      </c>
    </row>
    <row r="789" spans="2:11">
      <c r="B789">
        <v>2356</v>
      </c>
      <c r="C789">
        <v>786</v>
      </c>
      <c r="D789">
        <v>1</v>
      </c>
      <c r="E789">
        <v>1</v>
      </c>
      <c r="F789">
        <v>36</v>
      </c>
      <c r="G789">
        <v>134</v>
      </c>
      <c r="H789">
        <f>------337</f>
        <v>337</v>
      </c>
      <c r="I789">
        <v>441</v>
      </c>
      <c r="J789" t="s">
        <v>68</v>
      </c>
      <c r="K789">
        <f>------132</f>
        <v>132</v>
      </c>
    </row>
    <row r="790" spans="2:11">
      <c r="B790">
        <v>2359</v>
      </c>
      <c r="C790">
        <v>787</v>
      </c>
      <c r="D790">
        <v>1</v>
      </c>
      <c r="E790">
        <v>1</v>
      </c>
      <c r="F790">
        <v>36</v>
      </c>
      <c r="G790">
        <v>134</v>
      </c>
      <c r="H790">
        <f>------373</f>
        <v>373</v>
      </c>
      <c r="I790">
        <v>441</v>
      </c>
      <c r="J790" t="s">
        <v>74</v>
      </c>
      <c r="K790">
        <f>------133</f>
        <v>133</v>
      </c>
    </row>
    <row r="791" spans="2:11">
      <c r="B791">
        <v>2362</v>
      </c>
      <c r="C791">
        <v>788</v>
      </c>
      <c r="D791">
        <v>1</v>
      </c>
      <c r="E791">
        <v>1</v>
      </c>
      <c r="F791">
        <v>44</v>
      </c>
      <c r="G791">
        <v>134</v>
      </c>
      <c r="H791">
        <f>------417</f>
        <v>417</v>
      </c>
      <c r="I791">
        <v>441</v>
      </c>
      <c r="J791" t="s">
        <v>144</v>
      </c>
      <c r="K791">
        <f>------134</f>
        <v>134</v>
      </c>
    </row>
    <row r="792" spans="2:11">
      <c r="B792">
        <v>2365</v>
      </c>
      <c r="C792">
        <v>789</v>
      </c>
      <c r="D792">
        <v>1</v>
      </c>
      <c r="E792">
        <v>1</v>
      </c>
      <c r="F792">
        <v>20</v>
      </c>
      <c r="G792">
        <v>134</v>
      </c>
      <c r="H792">
        <f>------437</f>
        <v>437</v>
      </c>
      <c r="I792">
        <v>441</v>
      </c>
      <c r="J792" t="s">
        <v>150</v>
      </c>
      <c r="K792">
        <f>------64</f>
        <v>64</v>
      </c>
    </row>
    <row r="793" spans="2:11">
      <c r="B793">
        <v>2368</v>
      </c>
      <c r="C793">
        <v>790</v>
      </c>
      <c r="D793">
        <v>1</v>
      </c>
      <c r="E793">
        <v>1</v>
      </c>
      <c r="F793">
        <v>0</v>
      </c>
      <c r="G793">
        <v>134</v>
      </c>
      <c r="H793">
        <f>------437</f>
        <v>437</v>
      </c>
      <c r="I793">
        <v>441</v>
      </c>
      <c r="J793" t="s">
        <v>150</v>
      </c>
      <c r="K793">
        <f>------64</f>
        <v>64</v>
      </c>
    </row>
    <row r="794" spans="2:11">
      <c r="B794">
        <v>2371</v>
      </c>
      <c r="C794">
        <v>791</v>
      </c>
      <c r="D794">
        <v>1</v>
      </c>
      <c r="E794">
        <v>1</v>
      </c>
      <c r="F794">
        <v>0</v>
      </c>
      <c r="G794">
        <v>134</v>
      </c>
      <c r="H794">
        <f>------437</f>
        <v>437</v>
      </c>
      <c r="I794">
        <v>441</v>
      </c>
      <c r="J794" t="s">
        <v>150</v>
      </c>
      <c r="K794">
        <f>------64</f>
        <v>64</v>
      </c>
    </row>
    <row r="795" spans="2:11">
      <c r="B795">
        <v>2374</v>
      </c>
      <c r="C795">
        <v>792</v>
      </c>
      <c r="D795">
        <v>1</v>
      </c>
      <c r="E795">
        <v>0</v>
      </c>
      <c r="F795">
        <v>8</v>
      </c>
      <c r="G795">
        <v>134</v>
      </c>
      <c r="H795">
        <f>------429</f>
        <v>429</v>
      </c>
      <c r="I795">
        <v>441</v>
      </c>
      <c r="J795" t="s">
        <v>151</v>
      </c>
      <c r="K795">
        <f>------65</f>
        <v>65</v>
      </c>
    </row>
    <row r="796" spans="2:11">
      <c r="B796">
        <v>2377</v>
      </c>
      <c r="C796">
        <v>793</v>
      </c>
      <c r="D796">
        <v>1</v>
      </c>
      <c r="E796">
        <v>0</v>
      </c>
      <c r="F796">
        <v>12</v>
      </c>
      <c r="G796">
        <v>134</v>
      </c>
      <c r="H796">
        <f t="shared" ref="H796:H812" si="94">------417</f>
        <v>417</v>
      </c>
      <c r="I796">
        <v>441</v>
      </c>
      <c r="J796" t="s">
        <v>144</v>
      </c>
      <c r="K796">
        <f t="shared" ref="K796:K812" si="95">------66</f>
        <v>66</v>
      </c>
    </row>
    <row r="797" spans="2:11">
      <c r="B797">
        <v>2380</v>
      </c>
      <c r="C797">
        <v>794</v>
      </c>
      <c r="D797">
        <v>1</v>
      </c>
      <c r="E797">
        <v>1</v>
      </c>
      <c r="F797">
        <v>0</v>
      </c>
      <c r="G797">
        <v>134</v>
      </c>
      <c r="H797">
        <f t="shared" si="94"/>
        <v>417</v>
      </c>
      <c r="I797">
        <v>441</v>
      </c>
      <c r="J797" t="s">
        <v>144</v>
      </c>
      <c r="K797">
        <f t="shared" si="95"/>
        <v>66</v>
      </c>
    </row>
    <row r="798" spans="2:11">
      <c r="B798">
        <v>2383</v>
      </c>
      <c r="C798">
        <v>795</v>
      </c>
      <c r="D798">
        <v>1</v>
      </c>
      <c r="E798">
        <v>1</v>
      </c>
      <c r="F798">
        <v>0</v>
      </c>
      <c r="G798">
        <v>134</v>
      </c>
      <c r="H798">
        <f t="shared" si="94"/>
        <v>417</v>
      </c>
      <c r="I798">
        <v>441</v>
      </c>
      <c r="J798" t="s">
        <v>144</v>
      </c>
      <c r="K798">
        <f t="shared" si="95"/>
        <v>66</v>
      </c>
    </row>
    <row r="799" spans="2:11">
      <c r="B799">
        <v>2386</v>
      </c>
      <c r="C799">
        <v>796</v>
      </c>
      <c r="D799">
        <v>1</v>
      </c>
      <c r="E799">
        <v>1</v>
      </c>
      <c r="F799">
        <v>0</v>
      </c>
      <c r="G799">
        <v>134</v>
      </c>
      <c r="H799">
        <f t="shared" si="94"/>
        <v>417</v>
      </c>
      <c r="I799">
        <v>441</v>
      </c>
      <c r="J799" t="s">
        <v>144</v>
      </c>
      <c r="K799">
        <f t="shared" si="95"/>
        <v>66</v>
      </c>
    </row>
    <row r="800" spans="2:11">
      <c r="B800">
        <v>2389</v>
      </c>
      <c r="C800">
        <v>797</v>
      </c>
      <c r="D800">
        <v>1</v>
      </c>
      <c r="E800">
        <v>1</v>
      </c>
      <c r="F800">
        <v>0</v>
      </c>
      <c r="G800">
        <v>134</v>
      </c>
      <c r="H800">
        <f t="shared" si="94"/>
        <v>417</v>
      </c>
      <c r="I800">
        <v>441</v>
      </c>
      <c r="J800" t="s">
        <v>144</v>
      </c>
      <c r="K800">
        <f t="shared" si="95"/>
        <v>66</v>
      </c>
    </row>
    <row r="801" spans="2:11">
      <c r="B801">
        <v>2392</v>
      </c>
      <c r="C801">
        <v>798</v>
      </c>
      <c r="D801">
        <v>1</v>
      </c>
      <c r="E801">
        <v>1</v>
      </c>
      <c r="F801">
        <v>0</v>
      </c>
      <c r="G801">
        <v>134</v>
      </c>
      <c r="H801">
        <f t="shared" si="94"/>
        <v>417</v>
      </c>
      <c r="I801">
        <v>441</v>
      </c>
      <c r="J801" t="s">
        <v>144</v>
      </c>
      <c r="K801">
        <f t="shared" si="95"/>
        <v>66</v>
      </c>
    </row>
    <row r="802" spans="2:11">
      <c r="B802">
        <v>2395</v>
      </c>
      <c r="C802">
        <v>799</v>
      </c>
      <c r="D802">
        <v>1</v>
      </c>
      <c r="E802">
        <v>1</v>
      </c>
      <c r="F802">
        <v>0</v>
      </c>
      <c r="G802">
        <v>134</v>
      </c>
      <c r="H802">
        <f t="shared" si="94"/>
        <v>417</v>
      </c>
      <c r="I802">
        <v>441</v>
      </c>
      <c r="J802" t="s">
        <v>144</v>
      </c>
      <c r="K802">
        <f t="shared" si="95"/>
        <v>66</v>
      </c>
    </row>
    <row r="803" spans="2:11">
      <c r="B803">
        <v>2398</v>
      </c>
      <c r="C803">
        <v>800</v>
      </c>
      <c r="D803">
        <v>1</v>
      </c>
      <c r="E803">
        <v>1</v>
      </c>
      <c r="F803">
        <v>0</v>
      </c>
      <c r="G803">
        <v>134</v>
      </c>
      <c r="H803">
        <f t="shared" si="94"/>
        <v>417</v>
      </c>
      <c r="I803">
        <v>441</v>
      </c>
      <c r="J803" t="s">
        <v>144</v>
      </c>
      <c r="K803">
        <f t="shared" si="95"/>
        <v>66</v>
      </c>
    </row>
    <row r="804" spans="2:11">
      <c r="B804">
        <v>2401</v>
      </c>
      <c r="C804">
        <v>801</v>
      </c>
      <c r="D804">
        <v>1</v>
      </c>
      <c r="E804">
        <v>1</v>
      </c>
      <c r="F804">
        <v>0</v>
      </c>
      <c r="G804">
        <v>134</v>
      </c>
      <c r="H804">
        <f t="shared" si="94"/>
        <v>417</v>
      </c>
      <c r="I804">
        <v>441</v>
      </c>
      <c r="J804" t="s">
        <v>144</v>
      </c>
      <c r="K804">
        <f t="shared" si="95"/>
        <v>66</v>
      </c>
    </row>
    <row r="805" spans="2:11">
      <c r="B805">
        <v>2404</v>
      </c>
      <c r="C805">
        <v>802</v>
      </c>
      <c r="D805">
        <v>1</v>
      </c>
      <c r="E805">
        <v>1</v>
      </c>
      <c r="F805">
        <v>0</v>
      </c>
      <c r="G805">
        <v>134</v>
      </c>
      <c r="H805">
        <f t="shared" si="94"/>
        <v>417</v>
      </c>
      <c r="I805">
        <v>441</v>
      </c>
      <c r="J805" t="s">
        <v>144</v>
      </c>
      <c r="K805">
        <f t="shared" si="95"/>
        <v>66</v>
      </c>
    </row>
    <row r="806" spans="2:11">
      <c r="B806">
        <v>2407</v>
      </c>
      <c r="C806">
        <v>803</v>
      </c>
      <c r="D806">
        <v>1</v>
      </c>
      <c r="E806">
        <v>1</v>
      </c>
      <c r="F806">
        <v>0</v>
      </c>
      <c r="G806">
        <v>134</v>
      </c>
      <c r="H806">
        <f t="shared" si="94"/>
        <v>417</v>
      </c>
      <c r="I806">
        <v>441</v>
      </c>
      <c r="J806" t="s">
        <v>144</v>
      </c>
      <c r="K806">
        <f t="shared" si="95"/>
        <v>66</v>
      </c>
    </row>
    <row r="807" spans="2:11">
      <c r="B807">
        <v>2410</v>
      </c>
      <c r="C807">
        <v>804</v>
      </c>
      <c r="D807">
        <v>1</v>
      </c>
      <c r="E807">
        <v>1</v>
      </c>
      <c r="F807">
        <v>0</v>
      </c>
      <c r="G807">
        <v>134</v>
      </c>
      <c r="H807">
        <f t="shared" si="94"/>
        <v>417</v>
      </c>
      <c r="I807">
        <v>441</v>
      </c>
      <c r="J807" t="s">
        <v>144</v>
      </c>
      <c r="K807">
        <f t="shared" si="95"/>
        <v>66</v>
      </c>
    </row>
    <row r="808" spans="2:11">
      <c r="B808">
        <v>2413</v>
      </c>
      <c r="C808">
        <v>805</v>
      </c>
      <c r="D808">
        <v>1</v>
      </c>
      <c r="E808">
        <v>1</v>
      </c>
      <c r="F808">
        <v>0</v>
      </c>
      <c r="G808">
        <v>134</v>
      </c>
      <c r="H808">
        <f t="shared" si="94"/>
        <v>417</v>
      </c>
      <c r="I808">
        <v>441</v>
      </c>
      <c r="J808" t="s">
        <v>144</v>
      </c>
      <c r="K808">
        <f t="shared" si="95"/>
        <v>66</v>
      </c>
    </row>
    <row r="809" spans="2:11">
      <c r="B809">
        <v>2416</v>
      </c>
      <c r="C809">
        <v>806</v>
      </c>
      <c r="D809">
        <v>1</v>
      </c>
      <c r="E809">
        <v>1</v>
      </c>
      <c r="F809">
        <v>0</v>
      </c>
      <c r="G809">
        <v>134</v>
      </c>
      <c r="H809">
        <f t="shared" si="94"/>
        <v>417</v>
      </c>
      <c r="I809">
        <v>441</v>
      </c>
      <c r="J809" t="s">
        <v>144</v>
      </c>
      <c r="K809">
        <f t="shared" si="95"/>
        <v>66</v>
      </c>
    </row>
    <row r="810" spans="2:11">
      <c r="B810">
        <v>2419</v>
      </c>
      <c r="C810">
        <v>807</v>
      </c>
      <c r="D810">
        <v>1</v>
      </c>
      <c r="E810">
        <v>1</v>
      </c>
      <c r="F810">
        <v>0</v>
      </c>
      <c r="G810">
        <v>134</v>
      </c>
      <c r="H810">
        <f t="shared" si="94"/>
        <v>417</v>
      </c>
      <c r="I810">
        <v>441</v>
      </c>
      <c r="J810" t="s">
        <v>144</v>
      </c>
      <c r="K810">
        <f t="shared" si="95"/>
        <v>66</v>
      </c>
    </row>
    <row r="811" spans="2:11">
      <c r="B811">
        <v>2422</v>
      </c>
      <c r="C811">
        <v>808</v>
      </c>
      <c r="D811">
        <v>1</v>
      </c>
      <c r="E811">
        <v>1</v>
      </c>
      <c r="F811">
        <v>0</v>
      </c>
      <c r="G811">
        <v>134</v>
      </c>
      <c r="H811">
        <f t="shared" si="94"/>
        <v>417</v>
      </c>
      <c r="I811">
        <v>441</v>
      </c>
      <c r="J811" t="s">
        <v>144</v>
      </c>
      <c r="K811">
        <f t="shared" si="95"/>
        <v>66</v>
      </c>
    </row>
    <row r="812" spans="2:11">
      <c r="B812">
        <v>2425</v>
      </c>
      <c r="C812">
        <v>809</v>
      </c>
      <c r="D812">
        <v>1</v>
      </c>
      <c r="E812">
        <v>1</v>
      </c>
      <c r="F812">
        <v>0</v>
      </c>
      <c r="G812">
        <v>134</v>
      </c>
      <c r="H812">
        <f t="shared" si="94"/>
        <v>417</v>
      </c>
      <c r="I812">
        <v>441</v>
      </c>
      <c r="J812" t="s">
        <v>144</v>
      </c>
      <c r="K812">
        <f t="shared" si="95"/>
        <v>66</v>
      </c>
    </row>
    <row r="813" spans="2:11">
      <c r="B813">
        <v>2428</v>
      </c>
      <c r="C813">
        <v>810</v>
      </c>
      <c r="D813">
        <v>1</v>
      </c>
      <c r="E813">
        <v>0</v>
      </c>
      <c r="F813">
        <v>16</v>
      </c>
      <c r="G813">
        <v>134</v>
      </c>
      <c r="H813">
        <f>------401</f>
        <v>401</v>
      </c>
      <c r="I813">
        <v>441</v>
      </c>
      <c r="J813" t="s">
        <v>77</v>
      </c>
      <c r="K813">
        <f>------67</f>
        <v>67</v>
      </c>
    </row>
    <row r="814" spans="2:11">
      <c r="B814">
        <v>2431</v>
      </c>
      <c r="C814">
        <v>811</v>
      </c>
      <c r="D814">
        <v>1</v>
      </c>
      <c r="E814">
        <v>0</v>
      </c>
      <c r="F814">
        <v>20</v>
      </c>
      <c r="G814">
        <v>134</v>
      </c>
      <c r="H814">
        <f t="shared" ref="H814:H821" si="96">------381</f>
        <v>381</v>
      </c>
      <c r="I814">
        <v>441</v>
      </c>
      <c r="J814" t="s">
        <v>143</v>
      </c>
      <c r="K814">
        <f t="shared" ref="K814:K821" si="97">------68</f>
        <v>68</v>
      </c>
    </row>
    <row r="815" spans="2:11">
      <c r="B815">
        <v>2434</v>
      </c>
      <c r="C815">
        <v>812</v>
      </c>
      <c r="D815">
        <v>1</v>
      </c>
      <c r="E815">
        <v>1</v>
      </c>
      <c r="F815">
        <v>0</v>
      </c>
      <c r="G815">
        <v>134</v>
      </c>
      <c r="H815">
        <f t="shared" si="96"/>
        <v>381</v>
      </c>
      <c r="I815">
        <v>441</v>
      </c>
      <c r="J815" t="s">
        <v>143</v>
      </c>
      <c r="K815">
        <f t="shared" si="97"/>
        <v>68</v>
      </c>
    </row>
    <row r="816" spans="2:11">
      <c r="B816">
        <v>2437</v>
      </c>
      <c r="C816">
        <v>813</v>
      </c>
      <c r="D816">
        <v>1</v>
      </c>
      <c r="E816">
        <v>1</v>
      </c>
      <c r="F816">
        <v>0</v>
      </c>
      <c r="G816">
        <v>134</v>
      </c>
      <c r="H816">
        <f t="shared" si="96"/>
        <v>381</v>
      </c>
      <c r="I816">
        <v>441</v>
      </c>
      <c r="J816" t="s">
        <v>143</v>
      </c>
      <c r="K816">
        <f t="shared" si="97"/>
        <v>68</v>
      </c>
    </row>
    <row r="817" spans="2:11">
      <c r="B817">
        <v>2440</v>
      </c>
      <c r="C817">
        <v>814</v>
      </c>
      <c r="D817">
        <v>1</v>
      </c>
      <c r="E817">
        <v>1</v>
      </c>
      <c r="F817">
        <v>0</v>
      </c>
      <c r="G817">
        <v>134</v>
      </c>
      <c r="H817">
        <f t="shared" si="96"/>
        <v>381</v>
      </c>
      <c r="I817">
        <v>441</v>
      </c>
      <c r="J817" t="s">
        <v>143</v>
      </c>
      <c r="K817">
        <f t="shared" si="97"/>
        <v>68</v>
      </c>
    </row>
    <row r="818" spans="2:11">
      <c r="B818">
        <v>2443</v>
      </c>
      <c r="C818">
        <v>815</v>
      </c>
      <c r="D818">
        <v>1</v>
      </c>
      <c r="E818">
        <v>1</v>
      </c>
      <c r="F818">
        <v>0</v>
      </c>
      <c r="G818">
        <v>134</v>
      </c>
      <c r="H818">
        <f t="shared" si="96"/>
        <v>381</v>
      </c>
      <c r="I818">
        <v>441</v>
      </c>
      <c r="J818" t="s">
        <v>143</v>
      </c>
      <c r="K818">
        <f t="shared" si="97"/>
        <v>68</v>
      </c>
    </row>
    <row r="819" spans="2:11">
      <c r="B819">
        <v>2446</v>
      </c>
      <c r="C819">
        <v>816</v>
      </c>
      <c r="D819">
        <v>1</v>
      </c>
      <c r="E819">
        <v>1</v>
      </c>
      <c r="F819">
        <v>0</v>
      </c>
      <c r="G819">
        <v>134</v>
      </c>
      <c r="H819">
        <f t="shared" si="96"/>
        <v>381</v>
      </c>
      <c r="I819">
        <v>441</v>
      </c>
      <c r="J819" t="s">
        <v>143</v>
      </c>
      <c r="K819">
        <f t="shared" si="97"/>
        <v>68</v>
      </c>
    </row>
    <row r="820" spans="2:11">
      <c r="B820">
        <v>2449</v>
      </c>
      <c r="C820">
        <v>817</v>
      </c>
      <c r="D820">
        <v>1</v>
      </c>
      <c r="E820">
        <v>1</v>
      </c>
      <c r="F820">
        <v>0</v>
      </c>
      <c r="G820">
        <v>134</v>
      </c>
      <c r="H820">
        <f t="shared" si="96"/>
        <v>381</v>
      </c>
      <c r="I820">
        <v>441</v>
      </c>
      <c r="J820" t="s">
        <v>143</v>
      </c>
      <c r="K820">
        <f t="shared" si="97"/>
        <v>68</v>
      </c>
    </row>
    <row r="821" spans="2:11">
      <c r="B821">
        <v>2452</v>
      </c>
      <c r="C821">
        <v>818</v>
      </c>
      <c r="D821">
        <v>1</v>
      </c>
      <c r="E821">
        <v>1</v>
      </c>
      <c r="F821">
        <v>0</v>
      </c>
      <c r="G821">
        <v>134</v>
      </c>
      <c r="H821">
        <f t="shared" si="96"/>
        <v>381</v>
      </c>
      <c r="I821">
        <v>441</v>
      </c>
      <c r="J821" t="s">
        <v>143</v>
      </c>
      <c r="K821">
        <f t="shared" si="97"/>
        <v>68</v>
      </c>
    </row>
    <row r="822" spans="2:11">
      <c r="B822">
        <v>2455</v>
      </c>
      <c r="C822">
        <v>819</v>
      </c>
      <c r="D822">
        <v>1</v>
      </c>
      <c r="E822">
        <v>0</v>
      </c>
      <c r="F822">
        <v>24</v>
      </c>
      <c r="G822">
        <v>134</v>
      </c>
      <c r="H822">
        <f>------357</f>
        <v>357</v>
      </c>
      <c r="I822">
        <v>441</v>
      </c>
      <c r="J822" t="s">
        <v>65</v>
      </c>
      <c r="K822">
        <f>------69</f>
        <v>69</v>
      </c>
    </row>
    <row r="823" spans="2:11">
      <c r="B823">
        <v>2458</v>
      </c>
      <c r="C823">
        <v>820</v>
      </c>
      <c r="D823">
        <v>1</v>
      </c>
      <c r="E823">
        <v>0</v>
      </c>
      <c r="F823">
        <v>28</v>
      </c>
      <c r="G823">
        <v>134</v>
      </c>
      <c r="H823">
        <f t="shared" ref="H823:H839" si="98">------329</f>
        <v>329</v>
      </c>
      <c r="I823">
        <v>441</v>
      </c>
      <c r="J823" t="s">
        <v>99</v>
      </c>
      <c r="K823">
        <f t="shared" ref="K823:K839" si="99">------70</f>
        <v>70</v>
      </c>
    </row>
    <row r="824" spans="2:11">
      <c r="B824">
        <v>2461</v>
      </c>
      <c r="C824">
        <v>821</v>
      </c>
      <c r="D824">
        <v>1</v>
      </c>
      <c r="E824">
        <v>1</v>
      </c>
      <c r="F824">
        <v>0</v>
      </c>
      <c r="G824">
        <v>134</v>
      </c>
      <c r="H824">
        <f t="shared" si="98"/>
        <v>329</v>
      </c>
      <c r="I824">
        <v>441</v>
      </c>
      <c r="J824" t="s">
        <v>99</v>
      </c>
      <c r="K824">
        <f t="shared" si="99"/>
        <v>70</v>
      </c>
    </row>
    <row r="825" spans="2:11">
      <c r="B825">
        <v>2464</v>
      </c>
      <c r="C825">
        <v>822</v>
      </c>
      <c r="D825">
        <v>1</v>
      </c>
      <c r="E825">
        <v>1</v>
      </c>
      <c r="F825">
        <v>0</v>
      </c>
      <c r="G825">
        <v>134</v>
      </c>
      <c r="H825">
        <f t="shared" si="98"/>
        <v>329</v>
      </c>
      <c r="I825">
        <v>441</v>
      </c>
      <c r="J825" t="s">
        <v>99</v>
      </c>
      <c r="K825">
        <f t="shared" si="99"/>
        <v>70</v>
      </c>
    </row>
    <row r="826" spans="2:11">
      <c r="B826">
        <v>2467</v>
      </c>
      <c r="C826">
        <v>823</v>
      </c>
      <c r="D826">
        <v>1</v>
      </c>
      <c r="E826">
        <v>1</v>
      </c>
      <c r="F826">
        <v>0</v>
      </c>
      <c r="G826">
        <v>134</v>
      </c>
      <c r="H826">
        <f t="shared" si="98"/>
        <v>329</v>
      </c>
      <c r="I826">
        <v>441</v>
      </c>
      <c r="J826" t="s">
        <v>99</v>
      </c>
      <c r="K826">
        <f t="shared" si="99"/>
        <v>70</v>
      </c>
    </row>
    <row r="827" spans="2:11">
      <c r="B827">
        <v>2470</v>
      </c>
      <c r="C827">
        <v>824</v>
      </c>
      <c r="D827">
        <v>1</v>
      </c>
      <c r="E827">
        <v>1</v>
      </c>
      <c r="F827">
        <v>0</v>
      </c>
      <c r="G827">
        <v>134</v>
      </c>
      <c r="H827">
        <f t="shared" si="98"/>
        <v>329</v>
      </c>
      <c r="I827">
        <v>441</v>
      </c>
      <c r="J827" t="s">
        <v>99</v>
      </c>
      <c r="K827">
        <f t="shared" si="99"/>
        <v>70</v>
      </c>
    </row>
    <row r="828" spans="2:11">
      <c r="B828">
        <v>2473</v>
      </c>
      <c r="C828">
        <v>825</v>
      </c>
      <c r="D828">
        <v>1</v>
      </c>
      <c r="E828">
        <v>1</v>
      </c>
      <c r="F828">
        <v>0</v>
      </c>
      <c r="G828">
        <v>134</v>
      </c>
      <c r="H828">
        <f t="shared" si="98"/>
        <v>329</v>
      </c>
      <c r="I828">
        <v>441</v>
      </c>
      <c r="J828" t="s">
        <v>99</v>
      </c>
      <c r="K828">
        <f t="shared" si="99"/>
        <v>70</v>
      </c>
    </row>
    <row r="829" spans="2:11">
      <c r="B829">
        <v>2476</v>
      </c>
      <c r="C829">
        <v>826</v>
      </c>
      <c r="D829">
        <v>1</v>
      </c>
      <c r="E829">
        <v>1</v>
      </c>
      <c r="F829">
        <v>0</v>
      </c>
      <c r="G829">
        <v>134</v>
      </c>
      <c r="H829">
        <f t="shared" si="98"/>
        <v>329</v>
      </c>
      <c r="I829">
        <v>441</v>
      </c>
      <c r="J829" t="s">
        <v>99</v>
      </c>
      <c r="K829">
        <f t="shared" si="99"/>
        <v>70</v>
      </c>
    </row>
    <row r="830" spans="2:11">
      <c r="B830">
        <v>2479</v>
      </c>
      <c r="C830">
        <v>827</v>
      </c>
      <c r="D830">
        <v>1</v>
      </c>
      <c r="E830">
        <v>1</v>
      </c>
      <c r="F830">
        <v>0</v>
      </c>
      <c r="G830">
        <v>134</v>
      </c>
      <c r="H830">
        <f t="shared" si="98"/>
        <v>329</v>
      </c>
      <c r="I830">
        <v>441</v>
      </c>
      <c r="J830" t="s">
        <v>99</v>
      </c>
      <c r="K830">
        <f t="shared" si="99"/>
        <v>70</v>
      </c>
    </row>
    <row r="831" spans="2:11">
      <c r="B831">
        <v>2482</v>
      </c>
      <c r="C831">
        <v>828</v>
      </c>
      <c r="D831">
        <v>1</v>
      </c>
      <c r="E831">
        <v>1</v>
      </c>
      <c r="F831">
        <v>0</v>
      </c>
      <c r="G831">
        <v>134</v>
      </c>
      <c r="H831">
        <f t="shared" si="98"/>
        <v>329</v>
      </c>
      <c r="I831">
        <v>441</v>
      </c>
      <c r="J831" t="s">
        <v>99</v>
      </c>
      <c r="K831">
        <f t="shared" si="99"/>
        <v>70</v>
      </c>
    </row>
    <row r="832" spans="2:11">
      <c r="B832">
        <v>2485</v>
      </c>
      <c r="C832">
        <v>829</v>
      </c>
      <c r="D832">
        <v>1</v>
      </c>
      <c r="E832">
        <v>1</v>
      </c>
      <c r="F832">
        <v>0</v>
      </c>
      <c r="G832">
        <v>134</v>
      </c>
      <c r="H832">
        <f t="shared" si="98"/>
        <v>329</v>
      </c>
      <c r="I832">
        <v>441</v>
      </c>
      <c r="J832" t="s">
        <v>99</v>
      </c>
      <c r="K832">
        <f t="shared" si="99"/>
        <v>70</v>
      </c>
    </row>
    <row r="833" spans="2:11">
      <c r="B833">
        <v>2488</v>
      </c>
      <c r="C833">
        <v>830</v>
      </c>
      <c r="D833">
        <v>1</v>
      </c>
      <c r="E833">
        <v>1</v>
      </c>
      <c r="F833">
        <v>0</v>
      </c>
      <c r="G833">
        <v>134</v>
      </c>
      <c r="H833">
        <f t="shared" si="98"/>
        <v>329</v>
      </c>
      <c r="I833">
        <v>441</v>
      </c>
      <c r="J833" t="s">
        <v>99</v>
      </c>
      <c r="K833">
        <f t="shared" si="99"/>
        <v>70</v>
      </c>
    </row>
    <row r="834" spans="2:11">
      <c r="B834">
        <v>2491</v>
      </c>
      <c r="C834">
        <v>831</v>
      </c>
      <c r="D834">
        <v>1</v>
      </c>
      <c r="E834">
        <v>1</v>
      </c>
      <c r="F834">
        <v>0</v>
      </c>
      <c r="G834">
        <v>134</v>
      </c>
      <c r="H834">
        <f t="shared" si="98"/>
        <v>329</v>
      </c>
      <c r="I834">
        <v>441</v>
      </c>
      <c r="J834" t="s">
        <v>99</v>
      </c>
      <c r="K834">
        <f t="shared" si="99"/>
        <v>70</v>
      </c>
    </row>
    <row r="835" spans="2:11">
      <c r="B835">
        <v>2494</v>
      </c>
      <c r="C835">
        <v>832</v>
      </c>
      <c r="D835">
        <v>1</v>
      </c>
      <c r="E835">
        <v>1</v>
      </c>
      <c r="F835">
        <v>0</v>
      </c>
      <c r="G835">
        <v>134</v>
      </c>
      <c r="H835">
        <f t="shared" si="98"/>
        <v>329</v>
      </c>
      <c r="I835">
        <v>441</v>
      </c>
      <c r="J835" t="s">
        <v>99</v>
      </c>
      <c r="K835">
        <f t="shared" si="99"/>
        <v>70</v>
      </c>
    </row>
    <row r="836" spans="2:11">
      <c r="B836">
        <v>2497</v>
      </c>
      <c r="C836">
        <v>833</v>
      </c>
      <c r="D836">
        <v>1</v>
      </c>
      <c r="E836">
        <v>1</v>
      </c>
      <c r="F836">
        <v>0</v>
      </c>
      <c r="G836">
        <v>134</v>
      </c>
      <c r="H836">
        <f t="shared" si="98"/>
        <v>329</v>
      </c>
      <c r="I836">
        <v>441</v>
      </c>
      <c r="J836" t="s">
        <v>99</v>
      </c>
      <c r="K836">
        <f t="shared" si="99"/>
        <v>70</v>
      </c>
    </row>
    <row r="837" spans="2:11">
      <c r="B837">
        <v>2500</v>
      </c>
      <c r="C837">
        <v>834</v>
      </c>
      <c r="D837">
        <v>1</v>
      </c>
      <c r="E837">
        <v>1</v>
      </c>
      <c r="F837">
        <v>0</v>
      </c>
      <c r="G837">
        <v>134</v>
      </c>
      <c r="H837">
        <f t="shared" si="98"/>
        <v>329</v>
      </c>
      <c r="I837">
        <v>441</v>
      </c>
      <c r="J837" t="s">
        <v>99</v>
      </c>
      <c r="K837">
        <f t="shared" si="99"/>
        <v>70</v>
      </c>
    </row>
    <row r="838" spans="2:11">
      <c r="B838">
        <v>2503</v>
      </c>
      <c r="C838">
        <v>835</v>
      </c>
      <c r="D838">
        <v>1</v>
      </c>
      <c r="E838">
        <v>1</v>
      </c>
      <c r="F838">
        <v>0</v>
      </c>
      <c r="G838">
        <v>134</v>
      </c>
      <c r="H838">
        <f t="shared" si="98"/>
        <v>329</v>
      </c>
      <c r="I838">
        <v>441</v>
      </c>
      <c r="J838" t="s">
        <v>99</v>
      </c>
      <c r="K838">
        <f t="shared" si="99"/>
        <v>70</v>
      </c>
    </row>
    <row r="839" spans="2:11">
      <c r="B839">
        <v>2506</v>
      </c>
      <c r="C839">
        <v>836</v>
      </c>
      <c r="D839">
        <v>1</v>
      </c>
      <c r="E839">
        <v>1</v>
      </c>
      <c r="F839">
        <v>0</v>
      </c>
      <c r="G839">
        <v>134</v>
      </c>
      <c r="H839">
        <f t="shared" si="98"/>
        <v>329</v>
      </c>
      <c r="I839">
        <v>441</v>
      </c>
      <c r="J839" t="s">
        <v>99</v>
      </c>
      <c r="K839">
        <f t="shared" si="99"/>
        <v>70</v>
      </c>
    </row>
    <row r="840" spans="2:11">
      <c r="B840">
        <v>2509</v>
      </c>
      <c r="C840">
        <v>837</v>
      </c>
      <c r="D840">
        <v>1</v>
      </c>
      <c r="E840">
        <v>0</v>
      </c>
      <c r="F840">
        <v>32</v>
      </c>
      <c r="G840">
        <v>134</v>
      </c>
      <c r="H840">
        <f>------297</f>
        <v>297</v>
      </c>
      <c r="I840">
        <v>441</v>
      </c>
      <c r="J840" t="s">
        <v>104</v>
      </c>
      <c r="K840">
        <f>------71</f>
        <v>71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40"/>
  <sheetViews>
    <sheetView topLeftCell="A13" workbookViewId="0">
      <selection sqref="A1:H1"/>
    </sheetView>
  </sheetViews>
  <sheetFormatPr defaultRowHeight="15"/>
  <cols>
    <col min="8" max="8" width="13.5703125" customWidth="1"/>
  </cols>
  <sheetData>
    <row r="1" spans="1:11">
      <c r="A1" s="17" t="s">
        <v>139</v>
      </c>
      <c r="B1" s="18"/>
      <c r="C1" s="18"/>
      <c r="D1" s="18"/>
      <c r="E1" s="18"/>
      <c r="F1" s="18"/>
      <c r="G1" s="18"/>
      <c r="H1" s="18"/>
    </row>
    <row r="3" spans="1:11">
      <c r="A3" t="s">
        <v>83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</row>
    <row r="4" spans="1:11"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f>------5</f>
        <v>5</v>
      </c>
      <c r="I4">
        <v>9</v>
      </c>
      <c r="J4" t="s">
        <v>50</v>
      </c>
      <c r="K4">
        <f>------1</f>
        <v>1</v>
      </c>
    </row>
    <row r="5" spans="1:11">
      <c r="B5">
        <v>4</v>
      </c>
      <c r="C5">
        <v>2</v>
      </c>
      <c r="D5">
        <v>0</v>
      </c>
      <c r="E5">
        <v>1</v>
      </c>
      <c r="F5">
        <v>4</v>
      </c>
      <c r="G5">
        <v>2</v>
      </c>
      <c r="H5">
        <f>------9</f>
        <v>9</v>
      </c>
      <c r="I5">
        <v>25</v>
      </c>
      <c r="J5" t="s">
        <v>51</v>
      </c>
      <c r="K5">
        <f>------2</f>
        <v>2</v>
      </c>
    </row>
    <row r="6" spans="1:11">
      <c r="B6">
        <v>7</v>
      </c>
      <c r="C6">
        <v>3</v>
      </c>
      <c r="D6">
        <v>0</v>
      </c>
      <c r="E6">
        <v>1</v>
      </c>
      <c r="F6">
        <v>12</v>
      </c>
      <c r="G6">
        <v>3</v>
      </c>
      <c r="H6">
        <f>------21</f>
        <v>21</v>
      </c>
      <c r="I6">
        <v>49</v>
      </c>
      <c r="J6" t="s">
        <v>52</v>
      </c>
      <c r="K6">
        <f>------3</f>
        <v>3</v>
      </c>
    </row>
    <row r="7" spans="1:11">
      <c r="B7">
        <v>10</v>
      </c>
      <c r="C7">
        <v>4</v>
      </c>
      <c r="D7">
        <v>0</v>
      </c>
      <c r="E7">
        <v>1</v>
      </c>
      <c r="F7">
        <v>8</v>
      </c>
      <c r="G7">
        <v>4</v>
      </c>
      <c r="H7">
        <f>------29</f>
        <v>29</v>
      </c>
      <c r="I7">
        <v>81</v>
      </c>
      <c r="J7" t="s">
        <v>51</v>
      </c>
      <c r="K7">
        <f>------4</f>
        <v>4</v>
      </c>
    </row>
    <row r="8" spans="1:11">
      <c r="B8">
        <v>13</v>
      </c>
      <c r="C8">
        <v>5</v>
      </c>
      <c r="D8">
        <v>0</v>
      </c>
      <c r="E8">
        <v>1</v>
      </c>
      <c r="F8">
        <v>12</v>
      </c>
      <c r="G8">
        <v>5</v>
      </c>
      <c r="H8">
        <f>------41</f>
        <v>41</v>
      </c>
      <c r="I8">
        <v>121</v>
      </c>
      <c r="J8" t="s">
        <v>53</v>
      </c>
      <c r="K8">
        <f>------5</f>
        <v>5</v>
      </c>
    </row>
    <row r="9" spans="1:11">
      <c r="B9">
        <v>16</v>
      </c>
      <c r="C9">
        <v>6</v>
      </c>
      <c r="D9">
        <v>1</v>
      </c>
      <c r="E9">
        <v>1</v>
      </c>
      <c r="F9">
        <v>12</v>
      </c>
      <c r="G9">
        <v>6</v>
      </c>
      <c r="H9">
        <f>------53</f>
        <v>53</v>
      </c>
      <c r="I9">
        <v>169</v>
      </c>
      <c r="J9" t="s">
        <v>54</v>
      </c>
      <c r="K9">
        <f>------6</f>
        <v>6</v>
      </c>
    </row>
    <row r="10" spans="1:11">
      <c r="B10">
        <v>19</v>
      </c>
      <c r="C10">
        <v>7</v>
      </c>
      <c r="D10">
        <v>1</v>
      </c>
      <c r="E10">
        <v>1</v>
      </c>
      <c r="F10">
        <v>36</v>
      </c>
      <c r="G10">
        <v>7</v>
      </c>
      <c r="H10">
        <f>------89</f>
        <v>89</v>
      </c>
      <c r="I10">
        <v>225</v>
      </c>
      <c r="J10" t="s">
        <v>55</v>
      </c>
      <c r="K10">
        <f>------7</f>
        <v>7</v>
      </c>
    </row>
    <row r="11" spans="1:11">
      <c r="B11">
        <v>22</v>
      </c>
      <c r="C11">
        <v>8</v>
      </c>
      <c r="D11">
        <v>0</v>
      </c>
      <c r="E11">
        <v>0</v>
      </c>
      <c r="F11">
        <v>60</v>
      </c>
      <c r="G11">
        <v>8</v>
      </c>
      <c r="H11">
        <f>------29</f>
        <v>29</v>
      </c>
      <c r="I11">
        <v>169</v>
      </c>
      <c r="J11" t="s">
        <v>82</v>
      </c>
      <c r="K11">
        <f>------8</f>
        <v>8</v>
      </c>
    </row>
    <row r="12" spans="1:11">
      <c r="B12">
        <v>25</v>
      </c>
      <c r="C12">
        <v>9</v>
      </c>
      <c r="D12">
        <v>0</v>
      </c>
      <c r="E12">
        <v>0</v>
      </c>
      <c r="F12">
        <v>24</v>
      </c>
      <c r="G12">
        <v>8</v>
      </c>
      <c r="H12">
        <f>------5</f>
        <v>5</v>
      </c>
      <c r="I12">
        <v>9</v>
      </c>
      <c r="J12" t="s">
        <v>50</v>
      </c>
      <c r="K12">
        <f>------1</f>
        <v>1</v>
      </c>
    </row>
    <row r="13" spans="1:11">
      <c r="B13">
        <v>28</v>
      </c>
      <c r="C13">
        <v>10</v>
      </c>
      <c r="D13">
        <v>0</v>
      </c>
      <c r="E13">
        <v>0</v>
      </c>
      <c r="F13">
        <v>4</v>
      </c>
      <c r="G13">
        <v>9</v>
      </c>
      <c r="H13">
        <f>------1</f>
        <v>1</v>
      </c>
      <c r="I13">
        <v>1</v>
      </c>
      <c r="J13" t="s">
        <v>80</v>
      </c>
      <c r="K13">
        <f>------9</f>
        <v>9</v>
      </c>
    </row>
    <row r="14" spans="1:11">
      <c r="B14">
        <v>31</v>
      </c>
      <c r="C14">
        <v>11</v>
      </c>
      <c r="D14">
        <v>0</v>
      </c>
      <c r="E14">
        <v>1</v>
      </c>
      <c r="F14">
        <v>4</v>
      </c>
      <c r="G14">
        <v>9</v>
      </c>
      <c r="H14">
        <f>------5</f>
        <v>5</v>
      </c>
      <c r="I14">
        <v>9</v>
      </c>
      <c r="J14" t="s">
        <v>50</v>
      </c>
      <c r="K14">
        <f>------1</f>
        <v>1</v>
      </c>
    </row>
    <row r="15" spans="1:11">
      <c r="B15">
        <v>34</v>
      </c>
      <c r="C15">
        <v>12</v>
      </c>
      <c r="D15">
        <v>0</v>
      </c>
      <c r="E15">
        <v>1</v>
      </c>
      <c r="F15">
        <v>4</v>
      </c>
      <c r="G15">
        <v>9</v>
      </c>
      <c r="H15">
        <f>------9</f>
        <v>9</v>
      </c>
      <c r="I15">
        <v>25</v>
      </c>
      <c r="J15" t="s">
        <v>51</v>
      </c>
      <c r="K15">
        <f>------2</f>
        <v>2</v>
      </c>
    </row>
    <row r="16" spans="1:11">
      <c r="B16">
        <v>37</v>
      </c>
      <c r="C16">
        <v>13</v>
      </c>
      <c r="D16">
        <v>0</v>
      </c>
      <c r="E16">
        <v>1</v>
      </c>
      <c r="F16">
        <v>12</v>
      </c>
      <c r="G16">
        <v>9</v>
      </c>
      <c r="H16">
        <f>------21</f>
        <v>21</v>
      </c>
      <c r="I16">
        <v>49</v>
      </c>
      <c r="J16" t="s">
        <v>52</v>
      </c>
      <c r="K16">
        <f>------3</f>
        <v>3</v>
      </c>
    </row>
    <row r="17" spans="2:11">
      <c r="B17">
        <v>40</v>
      </c>
      <c r="C17">
        <v>14</v>
      </c>
      <c r="D17">
        <v>0</v>
      </c>
      <c r="E17">
        <v>1</v>
      </c>
      <c r="F17">
        <v>8</v>
      </c>
      <c r="G17">
        <v>9</v>
      </c>
      <c r="H17">
        <f>------29</f>
        <v>29</v>
      </c>
      <c r="I17">
        <v>81</v>
      </c>
      <c r="J17" t="s">
        <v>51</v>
      </c>
      <c r="K17">
        <f>------4</f>
        <v>4</v>
      </c>
    </row>
    <row r="18" spans="2:11">
      <c r="B18">
        <v>43</v>
      </c>
      <c r="C18">
        <v>15</v>
      </c>
      <c r="D18">
        <v>0</v>
      </c>
      <c r="E18">
        <v>1</v>
      </c>
      <c r="F18">
        <v>12</v>
      </c>
      <c r="G18">
        <v>9</v>
      </c>
      <c r="H18">
        <f>------41</f>
        <v>41</v>
      </c>
      <c r="I18">
        <v>121</v>
      </c>
      <c r="J18" t="s">
        <v>53</v>
      </c>
      <c r="K18">
        <f>------5</f>
        <v>5</v>
      </c>
    </row>
    <row r="19" spans="2:11">
      <c r="B19">
        <v>46</v>
      </c>
      <c r="C19">
        <v>16</v>
      </c>
      <c r="D19">
        <v>1</v>
      </c>
      <c r="E19">
        <v>1</v>
      </c>
      <c r="F19">
        <v>12</v>
      </c>
      <c r="G19">
        <v>9</v>
      </c>
      <c r="H19">
        <f>------53</f>
        <v>53</v>
      </c>
      <c r="I19">
        <v>169</v>
      </c>
      <c r="J19" t="s">
        <v>54</v>
      </c>
      <c r="K19">
        <f>------6</f>
        <v>6</v>
      </c>
    </row>
    <row r="20" spans="2:11">
      <c r="B20">
        <v>49</v>
      </c>
      <c r="C20">
        <v>17</v>
      </c>
      <c r="D20">
        <v>1</v>
      </c>
      <c r="E20">
        <v>1</v>
      </c>
      <c r="F20">
        <v>36</v>
      </c>
      <c r="G20">
        <v>9</v>
      </c>
      <c r="H20">
        <f>------89</f>
        <v>89</v>
      </c>
      <c r="I20">
        <v>225</v>
      </c>
      <c r="J20" t="s">
        <v>55</v>
      </c>
      <c r="K20">
        <f>------7</f>
        <v>7</v>
      </c>
    </row>
    <row r="21" spans="2:11">
      <c r="B21">
        <v>52</v>
      </c>
      <c r="C21">
        <v>18</v>
      </c>
      <c r="D21">
        <v>1</v>
      </c>
      <c r="E21">
        <v>1</v>
      </c>
      <c r="F21">
        <v>28</v>
      </c>
      <c r="G21">
        <v>10</v>
      </c>
      <c r="H21">
        <f>------117</f>
        <v>117</v>
      </c>
      <c r="I21">
        <v>289</v>
      </c>
      <c r="J21" t="s">
        <v>55</v>
      </c>
      <c r="K21">
        <f>------10</f>
        <v>10</v>
      </c>
    </row>
    <row r="22" spans="2:11">
      <c r="B22">
        <v>55</v>
      </c>
      <c r="C22">
        <v>19</v>
      </c>
      <c r="D22">
        <v>1</v>
      </c>
      <c r="E22">
        <v>1</v>
      </c>
      <c r="F22">
        <v>12</v>
      </c>
      <c r="G22">
        <v>11</v>
      </c>
      <c r="H22">
        <f>------129</f>
        <v>129</v>
      </c>
      <c r="I22">
        <v>361</v>
      </c>
      <c r="J22" t="s">
        <v>51</v>
      </c>
      <c r="K22">
        <f>------11</f>
        <v>11</v>
      </c>
    </row>
    <row r="23" spans="2:11">
      <c r="B23">
        <v>58</v>
      </c>
      <c r="C23">
        <v>20</v>
      </c>
      <c r="D23">
        <v>1</v>
      </c>
      <c r="E23">
        <v>0</v>
      </c>
      <c r="F23">
        <v>40</v>
      </c>
      <c r="G23">
        <v>12</v>
      </c>
      <c r="H23">
        <f>------89</f>
        <v>89</v>
      </c>
      <c r="I23">
        <v>289</v>
      </c>
      <c r="J23" t="s">
        <v>54</v>
      </c>
      <c r="K23">
        <f>------12</f>
        <v>12</v>
      </c>
    </row>
    <row r="24" spans="2:11">
      <c r="B24">
        <v>61</v>
      </c>
      <c r="C24">
        <v>21</v>
      </c>
      <c r="D24">
        <v>1</v>
      </c>
      <c r="E24">
        <v>0</v>
      </c>
      <c r="F24">
        <v>28</v>
      </c>
      <c r="G24">
        <v>13</v>
      </c>
      <c r="H24">
        <f>------61</f>
        <v>61</v>
      </c>
      <c r="I24">
        <v>121</v>
      </c>
      <c r="J24" t="s">
        <v>56</v>
      </c>
      <c r="K24">
        <f>------13</f>
        <v>13</v>
      </c>
    </row>
    <row r="25" spans="2:11">
      <c r="B25">
        <v>64</v>
      </c>
      <c r="C25">
        <v>22</v>
      </c>
      <c r="D25">
        <v>0</v>
      </c>
      <c r="E25">
        <v>0</v>
      </c>
      <c r="F25">
        <v>20</v>
      </c>
      <c r="G25">
        <v>14</v>
      </c>
      <c r="H25">
        <f>------41</f>
        <v>41</v>
      </c>
      <c r="I25">
        <v>81</v>
      </c>
      <c r="J25" t="s">
        <v>165</v>
      </c>
      <c r="K25">
        <f>------14</f>
        <v>14</v>
      </c>
    </row>
    <row r="26" spans="2:11">
      <c r="B26">
        <v>67</v>
      </c>
      <c r="C26">
        <v>23</v>
      </c>
      <c r="D26">
        <v>1</v>
      </c>
      <c r="E26">
        <v>1</v>
      </c>
      <c r="F26">
        <v>4</v>
      </c>
      <c r="G26">
        <v>15</v>
      </c>
      <c r="H26">
        <f>------45</f>
        <v>45</v>
      </c>
      <c r="I26">
        <v>121</v>
      </c>
      <c r="J26" t="s">
        <v>60</v>
      </c>
      <c r="K26">
        <f>------15</f>
        <v>15</v>
      </c>
    </row>
    <row r="27" spans="2:11">
      <c r="B27">
        <v>70</v>
      </c>
      <c r="C27">
        <v>24</v>
      </c>
      <c r="D27">
        <v>1</v>
      </c>
      <c r="E27">
        <v>1</v>
      </c>
      <c r="F27">
        <v>12</v>
      </c>
      <c r="G27">
        <v>16</v>
      </c>
      <c r="H27">
        <f>------57</f>
        <v>57</v>
      </c>
      <c r="I27">
        <v>169</v>
      </c>
      <c r="J27" t="s">
        <v>53</v>
      </c>
      <c r="K27">
        <f>------16</f>
        <v>16</v>
      </c>
    </row>
    <row r="28" spans="2:11">
      <c r="B28">
        <v>73</v>
      </c>
      <c r="C28">
        <v>25</v>
      </c>
      <c r="D28">
        <v>1</v>
      </c>
      <c r="E28">
        <v>1</v>
      </c>
      <c r="F28">
        <v>12</v>
      </c>
      <c r="G28">
        <v>17</v>
      </c>
      <c r="H28">
        <f>------69</f>
        <v>69</v>
      </c>
      <c r="I28">
        <v>225</v>
      </c>
      <c r="J28" t="s">
        <v>54</v>
      </c>
      <c r="K28">
        <f>------17</f>
        <v>17</v>
      </c>
    </row>
    <row r="29" spans="2:11">
      <c r="B29">
        <v>76</v>
      </c>
      <c r="C29">
        <v>26</v>
      </c>
      <c r="D29">
        <v>0</v>
      </c>
      <c r="E29">
        <v>0</v>
      </c>
      <c r="F29">
        <v>40</v>
      </c>
      <c r="G29">
        <v>18</v>
      </c>
      <c r="H29">
        <f>------29</f>
        <v>29</v>
      </c>
      <c r="I29">
        <v>121</v>
      </c>
      <c r="J29" t="s">
        <v>166</v>
      </c>
      <c r="K29">
        <f>------18</f>
        <v>18</v>
      </c>
    </row>
    <row r="30" spans="2:11">
      <c r="B30">
        <v>79</v>
      </c>
      <c r="C30">
        <v>27</v>
      </c>
      <c r="D30">
        <v>0</v>
      </c>
      <c r="E30">
        <v>0</v>
      </c>
      <c r="F30">
        <v>16</v>
      </c>
      <c r="G30">
        <v>19</v>
      </c>
      <c r="H30">
        <f>------13</f>
        <v>13</v>
      </c>
      <c r="I30">
        <v>25</v>
      </c>
      <c r="J30" t="s">
        <v>167</v>
      </c>
      <c r="K30">
        <f>------19</f>
        <v>19</v>
      </c>
    </row>
    <row r="31" spans="2:11">
      <c r="B31">
        <v>82</v>
      </c>
      <c r="C31">
        <v>28</v>
      </c>
      <c r="D31">
        <v>0</v>
      </c>
      <c r="E31">
        <v>0</v>
      </c>
      <c r="F31">
        <v>8</v>
      </c>
      <c r="G31">
        <v>19</v>
      </c>
      <c r="H31">
        <f>------5</f>
        <v>5</v>
      </c>
      <c r="I31">
        <v>9</v>
      </c>
      <c r="J31" t="s">
        <v>50</v>
      </c>
      <c r="K31">
        <f>------1</f>
        <v>1</v>
      </c>
    </row>
    <row r="32" spans="2:11">
      <c r="B32">
        <v>85</v>
      </c>
      <c r="C32">
        <v>29</v>
      </c>
      <c r="D32">
        <v>0</v>
      </c>
      <c r="E32">
        <v>1</v>
      </c>
      <c r="F32">
        <v>4</v>
      </c>
      <c r="G32">
        <v>19</v>
      </c>
      <c r="H32">
        <f>------9</f>
        <v>9</v>
      </c>
      <c r="I32">
        <v>25</v>
      </c>
      <c r="J32" t="s">
        <v>51</v>
      </c>
      <c r="K32">
        <f>------2</f>
        <v>2</v>
      </c>
    </row>
    <row r="33" spans="2:11">
      <c r="B33">
        <v>88</v>
      </c>
      <c r="C33">
        <v>30</v>
      </c>
      <c r="D33">
        <v>0</v>
      </c>
      <c r="E33">
        <v>1</v>
      </c>
      <c r="F33">
        <v>12</v>
      </c>
      <c r="G33">
        <v>19</v>
      </c>
      <c r="H33">
        <f>------21</f>
        <v>21</v>
      </c>
      <c r="I33">
        <v>49</v>
      </c>
      <c r="J33" t="s">
        <v>52</v>
      </c>
      <c r="K33">
        <f>------3</f>
        <v>3</v>
      </c>
    </row>
    <row r="34" spans="2:11">
      <c r="B34">
        <v>91</v>
      </c>
      <c r="C34">
        <v>31</v>
      </c>
      <c r="D34">
        <v>0</v>
      </c>
      <c r="E34">
        <v>1</v>
      </c>
      <c r="F34">
        <v>8</v>
      </c>
      <c r="G34">
        <v>19</v>
      </c>
      <c r="H34">
        <f>------29</f>
        <v>29</v>
      </c>
      <c r="I34">
        <v>81</v>
      </c>
      <c r="J34" t="s">
        <v>51</v>
      </c>
      <c r="K34">
        <f>------4</f>
        <v>4</v>
      </c>
    </row>
    <row r="35" spans="2:11">
      <c r="B35">
        <v>94</v>
      </c>
      <c r="C35">
        <v>32</v>
      </c>
      <c r="D35">
        <v>0</v>
      </c>
      <c r="E35">
        <v>1</v>
      </c>
      <c r="F35">
        <v>12</v>
      </c>
      <c r="G35">
        <v>19</v>
      </c>
      <c r="H35">
        <f>------41</f>
        <v>41</v>
      </c>
      <c r="I35">
        <v>121</v>
      </c>
      <c r="J35" t="s">
        <v>53</v>
      </c>
      <c r="K35">
        <f>------5</f>
        <v>5</v>
      </c>
    </row>
    <row r="36" spans="2:11">
      <c r="B36">
        <v>97</v>
      </c>
      <c r="C36">
        <v>33</v>
      </c>
      <c r="D36">
        <v>1</v>
      </c>
      <c r="E36">
        <v>1</v>
      </c>
      <c r="F36">
        <v>12</v>
      </c>
      <c r="G36">
        <v>19</v>
      </c>
      <c r="H36">
        <f>------53</f>
        <v>53</v>
      </c>
      <c r="I36">
        <v>169</v>
      </c>
      <c r="J36" t="s">
        <v>54</v>
      </c>
      <c r="K36">
        <f>------6</f>
        <v>6</v>
      </c>
    </row>
    <row r="37" spans="2:11">
      <c r="B37">
        <v>100</v>
      </c>
      <c r="C37">
        <v>34</v>
      </c>
      <c r="D37">
        <v>1</v>
      </c>
      <c r="E37">
        <v>1</v>
      </c>
      <c r="F37">
        <v>36</v>
      </c>
      <c r="G37">
        <v>19</v>
      </c>
      <c r="H37">
        <f>------89</f>
        <v>89</v>
      </c>
      <c r="I37">
        <v>225</v>
      </c>
      <c r="J37" t="s">
        <v>55</v>
      </c>
      <c r="K37">
        <f>------7</f>
        <v>7</v>
      </c>
    </row>
    <row r="38" spans="2:11">
      <c r="B38">
        <v>103</v>
      </c>
      <c r="C38">
        <v>35</v>
      </c>
      <c r="D38">
        <v>0</v>
      </c>
      <c r="E38">
        <v>0</v>
      </c>
      <c r="F38">
        <v>60</v>
      </c>
      <c r="G38">
        <v>19</v>
      </c>
      <c r="H38">
        <f>------29</f>
        <v>29</v>
      </c>
      <c r="I38">
        <v>169</v>
      </c>
      <c r="J38" t="s">
        <v>82</v>
      </c>
      <c r="K38">
        <f>------8</f>
        <v>8</v>
      </c>
    </row>
    <row r="39" spans="2:11">
      <c r="B39">
        <v>106</v>
      </c>
      <c r="C39">
        <v>36</v>
      </c>
      <c r="D39">
        <v>0</v>
      </c>
      <c r="E39">
        <v>0</v>
      </c>
      <c r="F39">
        <v>24</v>
      </c>
      <c r="G39">
        <v>19</v>
      </c>
      <c r="H39">
        <f>------5</f>
        <v>5</v>
      </c>
      <c r="I39">
        <v>9</v>
      </c>
      <c r="J39" t="s">
        <v>50</v>
      </c>
      <c r="K39">
        <f>------1</f>
        <v>1</v>
      </c>
    </row>
    <row r="40" spans="2:11">
      <c r="B40">
        <v>109</v>
      </c>
      <c r="C40">
        <v>37</v>
      </c>
      <c r="D40">
        <v>0</v>
      </c>
      <c r="E40">
        <v>0</v>
      </c>
      <c r="F40">
        <v>4</v>
      </c>
      <c r="G40">
        <v>19</v>
      </c>
      <c r="H40">
        <f>------1</f>
        <v>1</v>
      </c>
      <c r="I40">
        <v>1</v>
      </c>
      <c r="J40" t="s">
        <v>80</v>
      </c>
      <c r="K40">
        <f>------9</f>
        <v>9</v>
      </c>
    </row>
    <row r="41" spans="2:11">
      <c r="B41">
        <v>112</v>
      </c>
      <c r="C41">
        <v>38</v>
      </c>
      <c r="D41">
        <v>0</v>
      </c>
      <c r="E41">
        <v>1</v>
      </c>
      <c r="F41">
        <v>4</v>
      </c>
      <c r="G41">
        <v>19</v>
      </c>
      <c r="H41">
        <f>------5</f>
        <v>5</v>
      </c>
      <c r="I41">
        <v>9</v>
      </c>
      <c r="J41" t="s">
        <v>50</v>
      </c>
      <c r="K41">
        <f>------1</f>
        <v>1</v>
      </c>
    </row>
    <row r="42" spans="2:11">
      <c r="B42">
        <v>115</v>
      </c>
      <c r="C42">
        <v>39</v>
      </c>
      <c r="D42">
        <v>0</v>
      </c>
      <c r="E42">
        <v>1</v>
      </c>
      <c r="F42">
        <v>4</v>
      </c>
      <c r="G42">
        <v>19</v>
      </c>
      <c r="H42">
        <f>------9</f>
        <v>9</v>
      </c>
      <c r="I42">
        <v>25</v>
      </c>
      <c r="J42" t="s">
        <v>51</v>
      </c>
      <c r="K42">
        <f>------2</f>
        <v>2</v>
      </c>
    </row>
    <row r="43" spans="2:11">
      <c r="B43">
        <v>118</v>
      </c>
      <c r="C43">
        <v>40</v>
      </c>
      <c r="D43">
        <v>0</v>
      </c>
      <c r="E43">
        <v>1</v>
      </c>
      <c r="F43">
        <v>12</v>
      </c>
      <c r="G43">
        <v>19</v>
      </c>
      <c r="H43">
        <f>------21</f>
        <v>21</v>
      </c>
      <c r="I43">
        <v>49</v>
      </c>
      <c r="J43" t="s">
        <v>52</v>
      </c>
      <c r="K43">
        <f>------3</f>
        <v>3</v>
      </c>
    </row>
    <row r="44" spans="2:11">
      <c r="B44">
        <v>121</v>
      </c>
      <c r="C44">
        <v>41</v>
      </c>
      <c r="D44">
        <v>0</v>
      </c>
      <c r="E44">
        <v>1</v>
      </c>
      <c r="F44">
        <v>8</v>
      </c>
      <c r="G44">
        <v>19</v>
      </c>
      <c r="H44">
        <f>------29</f>
        <v>29</v>
      </c>
      <c r="I44">
        <v>81</v>
      </c>
      <c r="J44" t="s">
        <v>51</v>
      </c>
      <c r="K44">
        <f>------4</f>
        <v>4</v>
      </c>
    </row>
    <row r="45" spans="2:11">
      <c r="B45">
        <v>124</v>
      </c>
      <c r="C45">
        <v>42</v>
      </c>
      <c r="D45">
        <v>0</v>
      </c>
      <c r="E45">
        <v>1</v>
      </c>
      <c r="F45">
        <v>12</v>
      </c>
      <c r="G45">
        <v>19</v>
      </c>
      <c r="H45">
        <f>------41</f>
        <v>41</v>
      </c>
      <c r="I45">
        <v>121</v>
      </c>
      <c r="J45" t="s">
        <v>53</v>
      </c>
      <c r="K45">
        <f>------5</f>
        <v>5</v>
      </c>
    </row>
    <row r="46" spans="2:11">
      <c r="B46">
        <v>127</v>
      </c>
      <c r="C46">
        <v>43</v>
      </c>
      <c r="D46">
        <v>1</v>
      </c>
      <c r="E46">
        <v>1</v>
      </c>
      <c r="F46">
        <v>12</v>
      </c>
      <c r="G46">
        <v>19</v>
      </c>
      <c r="H46">
        <f>------53</f>
        <v>53</v>
      </c>
      <c r="I46">
        <v>169</v>
      </c>
      <c r="J46" t="s">
        <v>54</v>
      </c>
      <c r="K46">
        <f>------6</f>
        <v>6</v>
      </c>
    </row>
    <row r="47" spans="2:11">
      <c r="B47">
        <v>130</v>
      </c>
      <c r="C47">
        <v>44</v>
      </c>
      <c r="D47">
        <v>1</v>
      </c>
      <c r="E47">
        <v>1</v>
      </c>
      <c r="F47">
        <v>36</v>
      </c>
      <c r="G47">
        <v>19</v>
      </c>
      <c r="H47">
        <f>------89</f>
        <v>89</v>
      </c>
      <c r="I47">
        <v>225</v>
      </c>
      <c r="J47" t="s">
        <v>55</v>
      </c>
      <c r="K47">
        <f>------7</f>
        <v>7</v>
      </c>
    </row>
    <row r="48" spans="2:11">
      <c r="B48">
        <v>133</v>
      </c>
      <c r="C48">
        <v>45</v>
      </c>
      <c r="D48">
        <v>1</v>
      </c>
      <c r="E48">
        <v>1</v>
      </c>
      <c r="F48">
        <v>28</v>
      </c>
      <c r="G48">
        <v>19</v>
      </c>
      <c r="H48">
        <f>------117</f>
        <v>117</v>
      </c>
      <c r="I48">
        <v>289</v>
      </c>
      <c r="J48" t="s">
        <v>55</v>
      </c>
      <c r="K48">
        <f>------10</f>
        <v>10</v>
      </c>
    </row>
    <row r="49" spans="2:11">
      <c r="B49">
        <v>136</v>
      </c>
      <c r="C49">
        <v>46</v>
      </c>
      <c r="D49">
        <v>1</v>
      </c>
      <c r="E49">
        <v>1</v>
      </c>
      <c r="F49">
        <v>12</v>
      </c>
      <c r="G49">
        <v>19</v>
      </c>
      <c r="H49">
        <f>------129</f>
        <v>129</v>
      </c>
      <c r="I49">
        <v>361</v>
      </c>
      <c r="J49" t="s">
        <v>51</v>
      </c>
      <c r="K49">
        <f>------11</f>
        <v>11</v>
      </c>
    </row>
    <row r="50" spans="2:11">
      <c r="B50">
        <v>139</v>
      </c>
      <c r="C50">
        <v>47</v>
      </c>
      <c r="D50">
        <v>1</v>
      </c>
      <c r="E50">
        <v>0</v>
      </c>
      <c r="F50">
        <v>40</v>
      </c>
      <c r="G50">
        <v>19</v>
      </c>
      <c r="H50">
        <f>------89</f>
        <v>89</v>
      </c>
      <c r="I50">
        <v>289</v>
      </c>
      <c r="J50" t="s">
        <v>54</v>
      </c>
      <c r="K50">
        <f>------12</f>
        <v>12</v>
      </c>
    </row>
    <row r="51" spans="2:11">
      <c r="B51">
        <v>142</v>
      </c>
      <c r="C51">
        <v>48</v>
      </c>
      <c r="D51">
        <v>1</v>
      </c>
      <c r="E51">
        <v>0</v>
      </c>
      <c r="F51">
        <v>28</v>
      </c>
      <c r="G51">
        <v>19</v>
      </c>
      <c r="H51">
        <f>------61</f>
        <v>61</v>
      </c>
      <c r="I51">
        <v>121</v>
      </c>
      <c r="J51" t="s">
        <v>56</v>
      </c>
      <c r="K51">
        <f>------13</f>
        <v>13</v>
      </c>
    </row>
    <row r="52" spans="2:11">
      <c r="B52">
        <v>145</v>
      </c>
      <c r="C52">
        <v>49</v>
      </c>
      <c r="D52">
        <v>0</v>
      </c>
      <c r="E52">
        <v>0</v>
      </c>
      <c r="F52">
        <v>20</v>
      </c>
      <c r="G52">
        <v>19</v>
      </c>
      <c r="H52">
        <f>------41</f>
        <v>41</v>
      </c>
      <c r="I52">
        <v>81</v>
      </c>
      <c r="J52" t="s">
        <v>165</v>
      </c>
      <c r="K52">
        <f>------14</f>
        <v>14</v>
      </c>
    </row>
    <row r="53" spans="2:11">
      <c r="B53">
        <v>148</v>
      </c>
      <c r="C53">
        <v>50</v>
      </c>
      <c r="D53">
        <v>1</v>
      </c>
      <c r="E53">
        <v>1</v>
      </c>
      <c r="F53">
        <v>4</v>
      </c>
      <c r="G53">
        <v>19</v>
      </c>
      <c r="H53">
        <f>------45</f>
        <v>45</v>
      </c>
      <c r="I53">
        <v>121</v>
      </c>
      <c r="J53" t="s">
        <v>60</v>
      </c>
      <c r="K53">
        <f>------15</f>
        <v>15</v>
      </c>
    </row>
    <row r="54" spans="2:11">
      <c r="B54">
        <v>151</v>
      </c>
      <c r="C54">
        <v>51</v>
      </c>
      <c r="D54">
        <v>1</v>
      </c>
      <c r="E54">
        <v>1</v>
      </c>
      <c r="F54">
        <v>12</v>
      </c>
      <c r="G54">
        <v>19</v>
      </c>
      <c r="H54">
        <f>------57</f>
        <v>57</v>
      </c>
      <c r="I54">
        <v>169</v>
      </c>
      <c r="J54" t="s">
        <v>53</v>
      </c>
      <c r="K54">
        <f>------16</f>
        <v>16</v>
      </c>
    </row>
    <row r="55" spans="2:11">
      <c r="B55">
        <v>154</v>
      </c>
      <c r="C55">
        <v>52</v>
      </c>
      <c r="D55">
        <v>1</v>
      </c>
      <c r="E55">
        <v>1</v>
      </c>
      <c r="F55">
        <v>12</v>
      </c>
      <c r="G55">
        <v>19</v>
      </c>
      <c r="H55">
        <f>------69</f>
        <v>69</v>
      </c>
      <c r="I55">
        <v>225</v>
      </c>
      <c r="J55" t="s">
        <v>54</v>
      </c>
      <c r="K55">
        <f>------17</f>
        <v>17</v>
      </c>
    </row>
    <row r="56" spans="2:11">
      <c r="B56">
        <v>157</v>
      </c>
      <c r="C56">
        <v>53</v>
      </c>
      <c r="D56">
        <v>0</v>
      </c>
      <c r="E56">
        <v>0</v>
      </c>
      <c r="F56">
        <v>40</v>
      </c>
      <c r="G56">
        <v>19</v>
      </c>
      <c r="H56">
        <f>------29</f>
        <v>29</v>
      </c>
      <c r="I56">
        <v>121</v>
      </c>
      <c r="J56" t="s">
        <v>166</v>
      </c>
      <c r="K56">
        <f>------18</f>
        <v>18</v>
      </c>
    </row>
    <row r="57" spans="2:11">
      <c r="B57">
        <v>160</v>
      </c>
      <c r="C57">
        <v>54</v>
      </c>
      <c r="D57">
        <v>0</v>
      </c>
      <c r="E57">
        <v>0</v>
      </c>
      <c r="F57">
        <v>16</v>
      </c>
      <c r="G57">
        <v>19</v>
      </c>
      <c r="H57">
        <f>------13</f>
        <v>13</v>
      </c>
      <c r="I57">
        <v>25</v>
      </c>
      <c r="J57" t="s">
        <v>167</v>
      </c>
      <c r="K57">
        <f>------19</f>
        <v>19</v>
      </c>
    </row>
    <row r="58" spans="2:11">
      <c r="B58">
        <v>163</v>
      </c>
      <c r="C58">
        <v>55</v>
      </c>
      <c r="D58">
        <v>0</v>
      </c>
      <c r="E58">
        <v>0</v>
      </c>
      <c r="F58">
        <v>8</v>
      </c>
      <c r="G58">
        <v>19</v>
      </c>
      <c r="H58">
        <f>------5</f>
        <v>5</v>
      </c>
      <c r="I58">
        <v>9</v>
      </c>
      <c r="J58" t="s">
        <v>50</v>
      </c>
      <c r="K58">
        <f>------1</f>
        <v>1</v>
      </c>
    </row>
    <row r="59" spans="2:11">
      <c r="B59">
        <v>166</v>
      </c>
      <c r="C59">
        <v>56</v>
      </c>
      <c r="D59">
        <v>0</v>
      </c>
      <c r="E59">
        <v>1</v>
      </c>
      <c r="F59">
        <v>4</v>
      </c>
      <c r="G59">
        <v>19</v>
      </c>
      <c r="H59">
        <f>------9</f>
        <v>9</v>
      </c>
      <c r="I59">
        <v>25</v>
      </c>
      <c r="J59" t="s">
        <v>51</v>
      </c>
      <c r="K59">
        <f>------2</f>
        <v>2</v>
      </c>
    </row>
    <row r="60" spans="2:11">
      <c r="B60">
        <v>169</v>
      </c>
      <c r="C60">
        <v>57</v>
      </c>
      <c r="D60">
        <v>0</v>
      </c>
      <c r="E60">
        <v>1</v>
      </c>
      <c r="F60">
        <v>12</v>
      </c>
      <c r="G60">
        <v>19</v>
      </c>
      <c r="H60">
        <f>------21</f>
        <v>21</v>
      </c>
      <c r="I60">
        <v>49</v>
      </c>
      <c r="J60" t="s">
        <v>52</v>
      </c>
      <c r="K60">
        <f>------3</f>
        <v>3</v>
      </c>
    </row>
    <row r="61" spans="2:11">
      <c r="B61">
        <v>172</v>
      </c>
      <c r="C61">
        <v>58</v>
      </c>
      <c r="D61">
        <v>0</v>
      </c>
      <c r="E61">
        <v>1</v>
      </c>
      <c r="F61">
        <v>8</v>
      </c>
      <c r="G61">
        <v>19</v>
      </c>
      <c r="H61">
        <f>------29</f>
        <v>29</v>
      </c>
      <c r="I61">
        <v>81</v>
      </c>
      <c r="J61" t="s">
        <v>51</v>
      </c>
      <c r="K61">
        <f>------4</f>
        <v>4</v>
      </c>
    </row>
    <row r="62" spans="2:11">
      <c r="B62">
        <v>175</v>
      </c>
      <c r="C62">
        <v>59</v>
      </c>
      <c r="D62">
        <v>0</v>
      </c>
      <c r="E62">
        <v>1</v>
      </c>
      <c r="F62">
        <v>12</v>
      </c>
      <c r="G62">
        <v>19</v>
      </c>
      <c r="H62">
        <f>------41</f>
        <v>41</v>
      </c>
      <c r="I62">
        <v>121</v>
      </c>
      <c r="J62" t="s">
        <v>53</v>
      </c>
      <c r="K62">
        <f>------5</f>
        <v>5</v>
      </c>
    </row>
    <row r="63" spans="2:11">
      <c r="B63">
        <v>178</v>
      </c>
      <c r="C63">
        <v>60</v>
      </c>
      <c r="D63">
        <v>1</v>
      </c>
      <c r="E63">
        <v>1</v>
      </c>
      <c r="F63">
        <v>12</v>
      </c>
      <c r="G63">
        <v>19</v>
      </c>
      <c r="H63">
        <f>------53</f>
        <v>53</v>
      </c>
      <c r="I63">
        <v>169</v>
      </c>
      <c r="J63" t="s">
        <v>54</v>
      </c>
      <c r="K63">
        <f>------6</f>
        <v>6</v>
      </c>
    </row>
    <row r="64" spans="2:11">
      <c r="B64">
        <v>181</v>
      </c>
      <c r="C64">
        <v>61</v>
      </c>
      <c r="D64">
        <v>1</v>
      </c>
      <c r="E64">
        <v>1</v>
      </c>
      <c r="F64">
        <v>36</v>
      </c>
      <c r="G64">
        <v>19</v>
      </c>
      <c r="H64">
        <f>------89</f>
        <v>89</v>
      </c>
      <c r="I64">
        <v>225</v>
      </c>
      <c r="J64" t="s">
        <v>55</v>
      </c>
      <c r="K64">
        <f>------7</f>
        <v>7</v>
      </c>
    </row>
    <row r="65" spans="2:11">
      <c r="B65">
        <v>184</v>
      </c>
      <c r="C65">
        <v>62</v>
      </c>
      <c r="D65">
        <v>0</v>
      </c>
      <c r="E65">
        <v>0</v>
      </c>
      <c r="F65">
        <v>60</v>
      </c>
      <c r="G65">
        <v>19</v>
      </c>
      <c r="H65">
        <f>------29</f>
        <v>29</v>
      </c>
      <c r="I65">
        <v>169</v>
      </c>
      <c r="J65" t="s">
        <v>82</v>
      </c>
      <c r="K65">
        <f>------8</f>
        <v>8</v>
      </c>
    </row>
    <row r="66" spans="2:11">
      <c r="B66">
        <v>187</v>
      </c>
      <c r="C66">
        <v>63</v>
      </c>
      <c r="D66">
        <v>0</v>
      </c>
      <c r="E66">
        <v>0</v>
      </c>
      <c r="F66">
        <v>24</v>
      </c>
      <c r="G66">
        <v>19</v>
      </c>
      <c r="H66">
        <f>------5</f>
        <v>5</v>
      </c>
      <c r="I66">
        <v>9</v>
      </c>
      <c r="J66" t="s">
        <v>50</v>
      </c>
      <c r="K66">
        <f>------1</f>
        <v>1</v>
      </c>
    </row>
    <row r="67" spans="2:11">
      <c r="B67">
        <v>190</v>
      </c>
      <c r="C67">
        <v>64</v>
      </c>
      <c r="D67">
        <v>0</v>
      </c>
      <c r="E67">
        <v>0</v>
      </c>
      <c r="F67">
        <v>4</v>
      </c>
      <c r="G67">
        <v>19</v>
      </c>
      <c r="H67">
        <f>------1</f>
        <v>1</v>
      </c>
      <c r="I67">
        <v>1</v>
      </c>
      <c r="J67" t="s">
        <v>80</v>
      </c>
      <c r="K67">
        <f>------9</f>
        <v>9</v>
      </c>
    </row>
    <row r="68" spans="2:11">
      <c r="B68">
        <v>193</v>
      </c>
      <c r="C68">
        <v>65</v>
      </c>
      <c r="D68">
        <v>0</v>
      </c>
      <c r="E68">
        <v>1</v>
      </c>
      <c r="F68">
        <v>4</v>
      </c>
      <c r="G68">
        <v>19</v>
      </c>
      <c r="H68">
        <f>------5</f>
        <v>5</v>
      </c>
      <c r="I68">
        <v>9</v>
      </c>
      <c r="J68" t="s">
        <v>50</v>
      </c>
      <c r="K68">
        <f>------1</f>
        <v>1</v>
      </c>
    </row>
    <row r="69" spans="2:11">
      <c r="B69">
        <v>196</v>
      </c>
      <c r="C69">
        <v>66</v>
      </c>
      <c r="D69">
        <v>0</v>
      </c>
      <c r="E69">
        <v>1</v>
      </c>
      <c r="F69">
        <v>4</v>
      </c>
      <c r="G69">
        <v>19</v>
      </c>
      <c r="H69">
        <f>------9</f>
        <v>9</v>
      </c>
      <c r="I69">
        <v>25</v>
      </c>
      <c r="J69" t="s">
        <v>51</v>
      </c>
      <c r="K69">
        <f>------2</f>
        <v>2</v>
      </c>
    </row>
    <row r="70" spans="2:11">
      <c r="B70">
        <v>199</v>
      </c>
      <c r="C70">
        <v>67</v>
      </c>
      <c r="D70">
        <v>0</v>
      </c>
      <c r="E70">
        <v>1</v>
      </c>
      <c r="F70">
        <v>12</v>
      </c>
      <c r="G70">
        <v>19</v>
      </c>
      <c r="H70">
        <f>------21</f>
        <v>21</v>
      </c>
      <c r="I70">
        <v>49</v>
      </c>
      <c r="J70" t="s">
        <v>52</v>
      </c>
      <c r="K70">
        <f>------3</f>
        <v>3</v>
      </c>
    </row>
    <row r="71" spans="2:11">
      <c r="B71">
        <v>202</v>
      </c>
      <c r="C71">
        <v>68</v>
      </c>
      <c r="D71">
        <v>0</v>
      </c>
      <c r="E71">
        <v>1</v>
      </c>
      <c r="F71">
        <v>8</v>
      </c>
      <c r="G71">
        <v>19</v>
      </c>
      <c r="H71">
        <f>------29</f>
        <v>29</v>
      </c>
      <c r="I71">
        <v>81</v>
      </c>
      <c r="J71" t="s">
        <v>51</v>
      </c>
      <c r="K71">
        <f>------4</f>
        <v>4</v>
      </c>
    </row>
    <row r="72" spans="2:11">
      <c r="B72">
        <v>205</v>
      </c>
      <c r="C72">
        <v>69</v>
      </c>
      <c r="D72">
        <v>0</v>
      </c>
      <c r="E72">
        <v>1</v>
      </c>
      <c r="F72">
        <v>12</v>
      </c>
      <c r="G72">
        <v>19</v>
      </c>
      <c r="H72">
        <f>------41</f>
        <v>41</v>
      </c>
      <c r="I72">
        <v>121</v>
      </c>
      <c r="J72" t="s">
        <v>53</v>
      </c>
      <c r="K72">
        <f>------5</f>
        <v>5</v>
      </c>
    </row>
    <row r="73" spans="2:11">
      <c r="B73">
        <v>208</v>
      </c>
      <c r="C73">
        <v>70</v>
      </c>
      <c r="D73">
        <v>1</v>
      </c>
      <c r="E73">
        <v>1</v>
      </c>
      <c r="F73">
        <v>12</v>
      </c>
      <c r="G73">
        <v>19</v>
      </c>
      <c r="H73">
        <f>------53</f>
        <v>53</v>
      </c>
      <c r="I73">
        <v>169</v>
      </c>
      <c r="J73" t="s">
        <v>54</v>
      </c>
      <c r="K73">
        <f>------6</f>
        <v>6</v>
      </c>
    </row>
    <row r="74" spans="2:11">
      <c r="B74">
        <v>211</v>
      </c>
      <c r="C74">
        <v>71</v>
      </c>
      <c r="D74">
        <v>1</v>
      </c>
      <c r="E74">
        <v>1</v>
      </c>
      <c r="F74">
        <v>36</v>
      </c>
      <c r="G74">
        <v>19</v>
      </c>
      <c r="H74">
        <f>------89</f>
        <v>89</v>
      </c>
      <c r="I74">
        <v>225</v>
      </c>
      <c r="J74" t="s">
        <v>55</v>
      </c>
      <c r="K74">
        <f>------7</f>
        <v>7</v>
      </c>
    </row>
    <row r="75" spans="2:11">
      <c r="B75">
        <v>214</v>
      </c>
      <c r="C75">
        <v>72</v>
      </c>
      <c r="D75">
        <v>1</v>
      </c>
      <c r="E75">
        <v>1</v>
      </c>
      <c r="F75">
        <v>28</v>
      </c>
      <c r="G75">
        <v>19</v>
      </c>
      <c r="H75">
        <f>------117</f>
        <v>117</v>
      </c>
      <c r="I75">
        <v>289</v>
      </c>
      <c r="J75" t="s">
        <v>55</v>
      </c>
      <c r="K75">
        <f>------10</f>
        <v>10</v>
      </c>
    </row>
    <row r="76" spans="2:11">
      <c r="B76">
        <v>217</v>
      </c>
      <c r="C76">
        <v>73</v>
      </c>
      <c r="D76">
        <v>1</v>
      </c>
      <c r="E76">
        <v>1</v>
      </c>
      <c r="F76">
        <v>12</v>
      </c>
      <c r="G76">
        <v>19</v>
      </c>
      <c r="H76">
        <f>------129</f>
        <v>129</v>
      </c>
      <c r="I76">
        <v>361</v>
      </c>
      <c r="J76" t="s">
        <v>51</v>
      </c>
      <c r="K76">
        <f>------11</f>
        <v>11</v>
      </c>
    </row>
    <row r="77" spans="2:11">
      <c r="B77">
        <v>220</v>
      </c>
      <c r="C77">
        <v>74</v>
      </c>
      <c r="D77">
        <v>1</v>
      </c>
      <c r="E77">
        <v>0</v>
      </c>
      <c r="F77">
        <v>40</v>
      </c>
      <c r="G77">
        <v>19</v>
      </c>
      <c r="H77">
        <f>------89</f>
        <v>89</v>
      </c>
      <c r="I77">
        <v>289</v>
      </c>
      <c r="J77" t="s">
        <v>54</v>
      </c>
      <c r="K77">
        <f>------12</f>
        <v>12</v>
      </c>
    </row>
    <row r="78" spans="2:11">
      <c r="B78">
        <v>223</v>
      </c>
      <c r="C78">
        <v>75</v>
      </c>
      <c r="D78">
        <v>1</v>
      </c>
      <c r="E78">
        <v>0</v>
      </c>
      <c r="F78">
        <v>28</v>
      </c>
      <c r="G78">
        <v>19</v>
      </c>
      <c r="H78">
        <f>------61</f>
        <v>61</v>
      </c>
      <c r="I78">
        <v>121</v>
      </c>
      <c r="J78" t="s">
        <v>56</v>
      </c>
      <c r="K78">
        <f>------13</f>
        <v>13</v>
      </c>
    </row>
    <row r="79" spans="2:11">
      <c r="B79">
        <v>226</v>
      </c>
      <c r="C79">
        <v>76</v>
      </c>
      <c r="D79">
        <v>0</v>
      </c>
      <c r="E79">
        <v>0</v>
      </c>
      <c r="F79">
        <v>20</v>
      </c>
      <c r="G79">
        <v>19</v>
      </c>
      <c r="H79">
        <f>------41</f>
        <v>41</v>
      </c>
      <c r="I79">
        <v>81</v>
      </c>
      <c r="J79" t="s">
        <v>165</v>
      </c>
      <c r="K79">
        <f>------14</f>
        <v>14</v>
      </c>
    </row>
    <row r="80" spans="2:11">
      <c r="B80">
        <v>229</v>
      </c>
      <c r="C80">
        <v>77</v>
      </c>
      <c r="D80">
        <v>1</v>
      </c>
      <c r="E80">
        <v>1</v>
      </c>
      <c r="F80">
        <v>4</v>
      </c>
      <c r="G80">
        <v>19</v>
      </c>
      <c r="H80">
        <f>------45</f>
        <v>45</v>
      </c>
      <c r="I80">
        <v>121</v>
      </c>
      <c r="J80" t="s">
        <v>60</v>
      </c>
      <c r="K80">
        <f>------15</f>
        <v>15</v>
      </c>
    </row>
    <row r="81" spans="2:11">
      <c r="B81">
        <v>232</v>
      </c>
      <c r="C81">
        <v>78</v>
      </c>
      <c r="D81">
        <v>1</v>
      </c>
      <c r="E81">
        <v>1</v>
      </c>
      <c r="F81">
        <v>12</v>
      </c>
      <c r="G81">
        <v>19</v>
      </c>
      <c r="H81">
        <f>------57</f>
        <v>57</v>
      </c>
      <c r="I81">
        <v>169</v>
      </c>
      <c r="J81" t="s">
        <v>53</v>
      </c>
      <c r="K81">
        <f>------16</f>
        <v>16</v>
      </c>
    </row>
    <row r="82" spans="2:11">
      <c r="B82">
        <v>235</v>
      </c>
      <c r="C82">
        <v>79</v>
      </c>
      <c r="D82">
        <v>1</v>
      </c>
      <c r="E82">
        <v>1</v>
      </c>
      <c r="F82">
        <v>12</v>
      </c>
      <c r="G82">
        <v>19</v>
      </c>
      <c r="H82">
        <f>------69</f>
        <v>69</v>
      </c>
      <c r="I82">
        <v>225</v>
      </c>
      <c r="J82" t="s">
        <v>54</v>
      </c>
      <c r="K82">
        <f>------17</f>
        <v>17</v>
      </c>
    </row>
    <row r="83" spans="2:11">
      <c r="B83">
        <v>238</v>
      </c>
      <c r="C83">
        <v>80</v>
      </c>
      <c r="D83">
        <v>0</v>
      </c>
      <c r="E83">
        <v>0</v>
      </c>
      <c r="F83">
        <v>40</v>
      </c>
      <c r="G83">
        <v>19</v>
      </c>
      <c r="H83">
        <f>------29</f>
        <v>29</v>
      </c>
      <c r="I83">
        <v>121</v>
      </c>
      <c r="J83" t="s">
        <v>166</v>
      </c>
      <c r="K83">
        <f>------18</f>
        <v>18</v>
      </c>
    </row>
    <row r="84" spans="2:11">
      <c r="B84">
        <v>241</v>
      </c>
      <c r="C84">
        <v>81</v>
      </c>
      <c r="D84">
        <v>0</v>
      </c>
      <c r="E84">
        <v>0</v>
      </c>
      <c r="F84">
        <v>16</v>
      </c>
      <c r="G84">
        <v>19</v>
      </c>
      <c r="H84">
        <f>------13</f>
        <v>13</v>
      </c>
      <c r="I84">
        <v>25</v>
      </c>
      <c r="J84" t="s">
        <v>167</v>
      </c>
      <c r="K84">
        <f>------19</f>
        <v>19</v>
      </c>
    </row>
    <row r="85" spans="2:11">
      <c r="B85">
        <v>244</v>
      </c>
      <c r="C85">
        <v>82</v>
      </c>
      <c r="D85">
        <v>0</v>
      </c>
      <c r="E85">
        <v>0</v>
      </c>
      <c r="F85">
        <v>8</v>
      </c>
      <c r="G85">
        <v>19</v>
      </c>
      <c r="H85">
        <f>------5</f>
        <v>5</v>
      </c>
      <c r="I85">
        <v>9</v>
      </c>
      <c r="J85" t="s">
        <v>50</v>
      </c>
      <c r="K85">
        <f>------1</f>
        <v>1</v>
      </c>
    </row>
    <row r="86" spans="2:11">
      <c r="B86">
        <v>247</v>
      </c>
      <c r="C86">
        <v>83</v>
      </c>
      <c r="D86">
        <v>0</v>
      </c>
      <c r="E86">
        <v>1</v>
      </c>
      <c r="F86">
        <v>4</v>
      </c>
      <c r="G86">
        <v>19</v>
      </c>
      <c r="H86">
        <f>------9</f>
        <v>9</v>
      </c>
      <c r="I86">
        <v>25</v>
      </c>
      <c r="J86" t="s">
        <v>51</v>
      </c>
      <c r="K86">
        <f>------2</f>
        <v>2</v>
      </c>
    </row>
    <row r="87" spans="2:11">
      <c r="B87">
        <v>250</v>
      </c>
      <c r="C87">
        <v>84</v>
      </c>
      <c r="D87">
        <v>0</v>
      </c>
      <c r="E87">
        <v>1</v>
      </c>
      <c r="F87">
        <v>12</v>
      </c>
      <c r="G87">
        <v>19</v>
      </c>
      <c r="H87">
        <f>------21</f>
        <v>21</v>
      </c>
      <c r="I87">
        <v>49</v>
      </c>
      <c r="J87" t="s">
        <v>52</v>
      </c>
      <c r="K87">
        <f>------3</f>
        <v>3</v>
      </c>
    </row>
    <row r="88" spans="2:11">
      <c r="B88">
        <v>253</v>
      </c>
      <c r="C88">
        <v>85</v>
      </c>
      <c r="D88">
        <v>0</v>
      </c>
      <c r="E88">
        <v>1</v>
      </c>
      <c r="F88">
        <v>8</v>
      </c>
      <c r="G88">
        <v>19</v>
      </c>
      <c r="H88">
        <f>------29</f>
        <v>29</v>
      </c>
      <c r="I88">
        <v>81</v>
      </c>
      <c r="J88" t="s">
        <v>51</v>
      </c>
      <c r="K88">
        <f>------4</f>
        <v>4</v>
      </c>
    </row>
    <row r="89" spans="2:11">
      <c r="B89">
        <v>256</v>
      </c>
      <c r="C89">
        <v>86</v>
      </c>
      <c r="D89">
        <v>0</v>
      </c>
      <c r="E89">
        <v>1</v>
      </c>
      <c r="F89">
        <v>12</v>
      </c>
      <c r="G89">
        <v>19</v>
      </c>
      <c r="H89">
        <f>------41</f>
        <v>41</v>
      </c>
      <c r="I89">
        <v>121</v>
      </c>
      <c r="J89" t="s">
        <v>53</v>
      </c>
      <c r="K89">
        <f>------5</f>
        <v>5</v>
      </c>
    </row>
    <row r="90" spans="2:11">
      <c r="B90">
        <v>259</v>
      </c>
      <c r="C90">
        <v>87</v>
      </c>
      <c r="D90">
        <v>1</v>
      </c>
      <c r="E90">
        <v>1</v>
      </c>
      <c r="F90">
        <v>12</v>
      </c>
      <c r="G90">
        <v>19</v>
      </c>
      <c r="H90">
        <f>------53</f>
        <v>53</v>
      </c>
      <c r="I90">
        <v>169</v>
      </c>
      <c r="J90" t="s">
        <v>54</v>
      </c>
      <c r="K90">
        <f>------6</f>
        <v>6</v>
      </c>
    </row>
    <row r="91" spans="2:11">
      <c r="B91">
        <v>262</v>
      </c>
      <c r="C91">
        <v>88</v>
      </c>
      <c r="D91">
        <v>1</v>
      </c>
      <c r="E91">
        <v>1</v>
      </c>
      <c r="F91">
        <v>36</v>
      </c>
      <c r="G91">
        <v>19</v>
      </c>
      <c r="H91">
        <f>------89</f>
        <v>89</v>
      </c>
      <c r="I91">
        <v>225</v>
      </c>
      <c r="J91" t="s">
        <v>55</v>
      </c>
      <c r="K91">
        <f>------7</f>
        <v>7</v>
      </c>
    </row>
    <row r="92" spans="2:11">
      <c r="B92">
        <v>265</v>
      </c>
      <c r="C92">
        <v>89</v>
      </c>
      <c r="D92">
        <v>0</v>
      </c>
      <c r="E92">
        <v>0</v>
      </c>
      <c r="F92">
        <v>60</v>
      </c>
      <c r="G92">
        <v>19</v>
      </c>
      <c r="H92">
        <f>------29</f>
        <v>29</v>
      </c>
      <c r="I92">
        <v>169</v>
      </c>
      <c r="J92" t="s">
        <v>82</v>
      </c>
      <c r="K92">
        <f>------8</f>
        <v>8</v>
      </c>
    </row>
    <row r="93" spans="2:11">
      <c r="B93">
        <v>268</v>
      </c>
      <c r="C93">
        <v>90</v>
      </c>
      <c r="D93">
        <v>0</v>
      </c>
      <c r="E93">
        <v>0</v>
      </c>
      <c r="F93">
        <v>24</v>
      </c>
      <c r="G93">
        <v>19</v>
      </c>
      <c r="H93">
        <f>------5</f>
        <v>5</v>
      </c>
      <c r="I93">
        <v>9</v>
      </c>
      <c r="J93" t="s">
        <v>50</v>
      </c>
      <c r="K93">
        <f>------1</f>
        <v>1</v>
      </c>
    </row>
    <row r="94" spans="2:11">
      <c r="B94">
        <v>271</v>
      </c>
      <c r="C94">
        <v>91</v>
      </c>
      <c r="D94">
        <v>0</v>
      </c>
      <c r="E94">
        <v>0</v>
      </c>
      <c r="F94">
        <v>4</v>
      </c>
      <c r="G94">
        <v>19</v>
      </c>
      <c r="H94">
        <f>------1</f>
        <v>1</v>
      </c>
      <c r="I94">
        <v>1</v>
      </c>
      <c r="J94" t="s">
        <v>80</v>
      </c>
      <c r="K94">
        <f>------9</f>
        <v>9</v>
      </c>
    </row>
    <row r="95" spans="2:11">
      <c r="B95">
        <v>274</v>
      </c>
      <c r="C95">
        <v>92</v>
      </c>
      <c r="D95">
        <v>0</v>
      </c>
      <c r="E95">
        <v>1</v>
      </c>
      <c r="F95">
        <v>4</v>
      </c>
      <c r="G95">
        <v>19</v>
      </c>
      <c r="H95">
        <f>------5</f>
        <v>5</v>
      </c>
      <c r="I95">
        <v>9</v>
      </c>
      <c r="J95" t="s">
        <v>50</v>
      </c>
      <c r="K95">
        <f>------1</f>
        <v>1</v>
      </c>
    </row>
    <row r="96" spans="2:11">
      <c r="B96">
        <v>277</v>
      </c>
      <c r="C96">
        <v>93</v>
      </c>
      <c r="D96">
        <v>0</v>
      </c>
      <c r="E96">
        <v>1</v>
      </c>
      <c r="F96">
        <v>4</v>
      </c>
      <c r="G96">
        <v>19</v>
      </c>
      <c r="H96">
        <f>------9</f>
        <v>9</v>
      </c>
      <c r="I96">
        <v>25</v>
      </c>
      <c r="J96" t="s">
        <v>51</v>
      </c>
      <c r="K96">
        <f>------2</f>
        <v>2</v>
      </c>
    </row>
    <row r="97" spans="2:11">
      <c r="B97">
        <v>280</v>
      </c>
      <c r="C97">
        <v>94</v>
      </c>
      <c r="D97">
        <v>0</v>
      </c>
      <c r="E97">
        <v>1</v>
      </c>
      <c r="F97">
        <v>12</v>
      </c>
      <c r="G97">
        <v>19</v>
      </c>
      <c r="H97">
        <f>------21</f>
        <v>21</v>
      </c>
      <c r="I97">
        <v>49</v>
      </c>
      <c r="J97" t="s">
        <v>52</v>
      </c>
      <c r="K97">
        <f>------3</f>
        <v>3</v>
      </c>
    </row>
    <row r="98" spans="2:11">
      <c r="B98">
        <v>283</v>
      </c>
      <c r="C98">
        <v>95</v>
      </c>
      <c r="D98">
        <v>0</v>
      </c>
      <c r="E98">
        <v>1</v>
      </c>
      <c r="F98">
        <v>8</v>
      </c>
      <c r="G98">
        <v>19</v>
      </c>
      <c r="H98">
        <f>------29</f>
        <v>29</v>
      </c>
      <c r="I98">
        <v>81</v>
      </c>
      <c r="J98" t="s">
        <v>51</v>
      </c>
      <c r="K98">
        <f>------4</f>
        <v>4</v>
      </c>
    </row>
    <row r="99" spans="2:11">
      <c r="B99">
        <v>286</v>
      </c>
      <c r="C99">
        <v>96</v>
      </c>
      <c r="D99">
        <v>0</v>
      </c>
      <c r="E99">
        <v>1</v>
      </c>
      <c r="F99">
        <v>12</v>
      </c>
      <c r="G99">
        <v>19</v>
      </c>
      <c r="H99">
        <f>------41</f>
        <v>41</v>
      </c>
      <c r="I99">
        <v>121</v>
      </c>
      <c r="J99" t="s">
        <v>53</v>
      </c>
      <c r="K99">
        <f>------5</f>
        <v>5</v>
      </c>
    </row>
    <row r="100" spans="2:11">
      <c r="B100">
        <v>289</v>
      </c>
      <c r="C100">
        <v>97</v>
      </c>
      <c r="D100">
        <v>1</v>
      </c>
      <c r="E100">
        <v>1</v>
      </c>
      <c r="F100">
        <v>12</v>
      </c>
      <c r="G100">
        <v>19</v>
      </c>
      <c r="H100">
        <f>------53</f>
        <v>53</v>
      </c>
      <c r="I100">
        <v>169</v>
      </c>
      <c r="J100" t="s">
        <v>54</v>
      </c>
      <c r="K100">
        <f>------6</f>
        <v>6</v>
      </c>
    </row>
    <row r="101" spans="2:11">
      <c r="B101">
        <v>292</v>
      </c>
      <c r="C101">
        <v>98</v>
      </c>
      <c r="D101">
        <v>1</v>
      </c>
      <c r="E101">
        <v>1</v>
      </c>
      <c r="F101">
        <v>36</v>
      </c>
      <c r="G101">
        <v>19</v>
      </c>
      <c r="H101">
        <f>------89</f>
        <v>89</v>
      </c>
      <c r="I101">
        <v>225</v>
      </c>
      <c r="J101" t="s">
        <v>55</v>
      </c>
      <c r="K101">
        <f>------7</f>
        <v>7</v>
      </c>
    </row>
    <row r="102" spans="2:11">
      <c r="B102">
        <v>295</v>
      </c>
      <c r="C102">
        <v>99</v>
      </c>
      <c r="D102">
        <v>1</v>
      </c>
      <c r="E102">
        <v>1</v>
      </c>
      <c r="F102">
        <v>28</v>
      </c>
      <c r="G102">
        <v>19</v>
      </c>
      <c r="H102">
        <f>------117</f>
        <v>117</v>
      </c>
      <c r="I102">
        <v>289</v>
      </c>
      <c r="J102" t="s">
        <v>55</v>
      </c>
      <c r="K102">
        <f>------10</f>
        <v>10</v>
      </c>
    </row>
    <row r="103" spans="2:11">
      <c r="B103">
        <v>298</v>
      </c>
      <c r="C103">
        <v>100</v>
      </c>
      <c r="D103">
        <v>1</v>
      </c>
      <c r="E103">
        <v>1</v>
      </c>
      <c r="F103">
        <v>12</v>
      </c>
      <c r="G103">
        <v>19</v>
      </c>
      <c r="H103">
        <f>------129</f>
        <v>129</v>
      </c>
      <c r="I103">
        <v>361</v>
      </c>
      <c r="J103" t="s">
        <v>51</v>
      </c>
      <c r="K103">
        <f>------11</f>
        <v>11</v>
      </c>
    </row>
    <row r="104" spans="2:11">
      <c r="B104">
        <v>301</v>
      </c>
      <c r="C104">
        <v>101</v>
      </c>
      <c r="D104">
        <v>1</v>
      </c>
      <c r="E104">
        <v>0</v>
      </c>
      <c r="F104">
        <v>40</v>
      </c>
      <c r="G104">
        <v>19</v>
      </c>
      <c r="H104">
        <f>------89</f>
        <v>89</v>
      </c>
      <c r="I104">
        <v>289</v>
      </c>
      <c r="J104" t="s">
        <v>54</v>
      </c>
      <c r="K104">
        <f>------12</f>
        <v>12</v>
      </c>
    </row>
    <row r="105" spans="2:11">
      <c r="B105">
        <v>304</v>
      </c>
      <c r="C105">
        <v>102</v>
      </c>
      <c r="D105">
        <v>1</v>
      </c>
      <c r="E105">
        <v>0</v>
      </c>
      <c r="F105">
        <v>28</v>
      </c>
      <c r="G105">
        <v>19</v>
      </c>
      <c r="H105">
        <f>------61</f>
        <v>61</v>
      </c>
      <c r="I105">
        <v>121</v>
      </c>
      <c r="J105" t="s">
        <v>56</v>
      </c>
      <c r="K105">
        <f>------13</f>
        <v>13</v>
      </c>
    </row>
    <row r="106" spans="2:11">
      <c r="B106">
        <v>307</v>
      </c>
      <c r="C106">
        <v>103</v>
      </c>
      <c r="D106">
        <v>0</v>
      </c>
      <c r="E106">
        <v>0</v>
      </c>
      <c r="F106">
        <v>20</v>
      </c>
      <c r="G106">
        <v>19</v>
      </c>
      <c r="H106">
        <f>------41</f>
        <v>41</v>
      </c>
      <c r="I106">
        <v>81</v>
      </c>
      <c r="J106" t="s">
        <v>165</v>
      </c>
      <c r="K106">
        <f>------14</f>
        <v>14</v>
      </c>
    </row>
    <row r="107" spans="2:11">
      <c r="B107">
        <v>310</v>
      </c>
      <c r="C107">
        <v>104</v>
      </c>
      <c r="D107">
        <v>1</v>
      </c>
      <c r="E107">
        <v>1</v>
      </c>
      <c r="F107">
        <v>4</v>
      </c>
      <c r="G107">
        <v>19</v>
      </c>
      <c r="H107">
        <f>------45</f>
        <v>45</v>
      </c>
      <c r="I107">
        <v>121</v>
      </c>
      <c r="J107" t="s">
        <v>60</v>
      </c>
      <c r="K107">
        <f>------15</f>
        <v>15</v>
      </c>
    </row>
    <row r="108" spans="2:11">
      <c r="B108">
        <v>313</v>
      </c>
      <c r="C108">
        <v>105</v>
      </c>
      <c r="D108">
        <v>1</v>
      </c>
      <c r="E108">
        <v>1</v>
      </c>
      <c r="F108">
        <v>12</v>
      </c>
      <c r="G108">
        <v>19</v>
      </c>
      <c r="H108">
        <f>------57</f>
        <v>57</v>
      </c>
      <c r="I108">
        <v>169</v>
      </c>
      <c r="J108" t="s">
        <v>53</v>
      </c>
      <c r="K108">
        <f>------16</f>
        <v>16</v>
      </c>
    </row>
    <row r="109" spans="2:11">
      <c r="B109">
        <v>316</v>
      </c>
      <c r="C109">
        <v>106</v>
      </c>
      <c r="D109">
        <v>1</v>
      </c>
      <c r="E109">
        <v>1</v>
      </c>
      <c r="F109">
        <v>12</v>
      </c>
      <c r="G109">
        <v>19</v>
      </c>
      <c r="H109">
        <f>------69</f>
        <v>69</v>
      </c>
      <c r="I109">
        <v>225</v>
      </c>
      <c r="J109" t="s">
        <v>54</v>
      </c>
      <c r="K109">
        <f>------17</f>
        <v>17</v>
      </c>
    </row>
    <row r="110" spans="2:11">
      <c r="B110">
        <v>319</v>
      </c>
      <c r="C110">
        <v>107</v>
      </c>
      <c r="D110">
        <v>0</v>
      </c>
      <c r="E110">
        <v>0</v>
      </c>
      <c r="F110">
        <v>40</v>
      </c>
      <c r="G110">
        <v>19</v>
      </c>
      <c r="H110">
        <f>------29</f>
        <v>29</v>
      </c>
      <c r="I110">
        <v>121</v>
      </c>
      <c r="J110" t="s">
        <v>166</v>
      </c>
      <c r="K110">
        <f>------18</f>
        <v>18</v>
      </c>
    </row>
    <row r="111" spans="2:11">
      <c r="B111">
        <v>322</v>
      </c>
      <c r="C111">
        <v>108</v>
      </c>
      <c r="D111">
        <v>0</v>
      </c>
      <c r="E111">
        <v>0</v>
      </c>
      <c r="F111">
        <v>16</v>
      </c>
      <c r="G111">
        <v>19</v>
      </c>
      <c r="H111">
        <f>------13</f>
        <v>13</v>
      </c>
      <c r="I111">
        <v>25</v>
      </c>
      <c r="J111" t="s">
        <v>167</v>
      </c>
      <c r="K111">
        <f>------19</f>
        <v>19</v>
      </c>
    </row>
    <row r="112" spans="2:11">
      <c r="B112">
        <v>325</v>
      </c>
      <c r="C112">
        <v>109</v>
      </c>
      <c r="D112">
        <v>0</v>
      </c>
      <c r="E112">
        <v>0</v>
      </c>
      <c r="F112">
        <v>8</v>
      </c>
      <c r="G112">
        <v>19</v>
      </c>
      <c r="H112">
        <f>------5</f>
        <v>5</v>
      </c>
      <c r="I112">
        <v>9</v>
      </c>
      <c r="J112" t="s">
        <v>50</v>
      </c>
      <c r="K112">
        <f>------1</f>
        <v>1</v>
      </c>
    </row>
    <row r="113" spans="2:11">
      <c r="B113">
        <v>328</v>
      </c>
      <c r="C113">
        <v>110</v>
      </c>
      <c r="D113">
        <v>0</v>
      </c>
      <c r="E113">
        <v>1</v>
      </c>
      <c r="F113">
        <v>4</v>
      </c>
      <c r="G113">
        <v>19</v>
      </c>
      <c r="H113">
        <f>------9</f>
        <v>9</v>
      </c>
      <c r="I113">
        <v>25</v>
      </c>
      <c r="J113" t="s">
        <v>51</v>
      </c>
      <c r="K113">
        <f>------2</f>
        <v>2</v>
      </c>
    </row>
    <row r="114" spans="2:11">
      <c r="B114">
        <v>331</v>
      </c>
      <c r="C114">
        <v>111</v>
      </c>
      <c r="D114">
        <v>0</v>
      </c>
      <c r="E114">
        <v>1</v>
      </c>
      <c r="F114">
        <v>12</v>
      </c>
      <c r="G114">
        <v>19</v>
      </c>
      <c r="H114">
        <f>------21</f>
        <v>21</v>
      </c>
      <c r="I114">
        <v>49</v>
      </c>
      <c r="J114" t="s">
        <v>52</v>
      </c>
      <c r="K114">
        <f>------3</f>
        <v>3</v>
      </c>
    </row>
    <row r="115" spans="2:11">
      <c r="B115">
        <v>334</v>
      </c>
      <c r="C115">
        <v>112</v>
      </c>
      <c r="D115">
        <v>0</v>
      </c>
      <c r="E115">
        <v>1</v>
      </c>
      <c r="F115">
        <v>8</v>
      </c>
      <c r="G115">
        <v>19</v>
      </c>
      <c r="H115">
        <f>------29</f>
        <v>29</v>
      </c>
      <c r="I115">
        <v>81</v>
      </c>
      <c r="J115" t="s">
        <v>51</v>
      </c>
      <c r="K115">
        <f>------4</f>
        <v>4</v>
      </c>
    </row>
    <row r="116" spans="2:11">
      <c r="B116">
        <v>337</v>
      </c>
      <c r="C116">
        <v>113</v>
      </c>
      <c r="D116">
        <v>0</v>
      </c>
      <c r="E116">
        <v>1</v>
      </c>
      <c r="F116">
        <v>12</v>
      </c>
      <c r="G116">
        <v>19</v>
      </c>
      <c r="H116">
        <f>------41</f>
        <v>41</v>
      </c>
      <c r="I116">
        <v>121</v>
      </c>
      <c r="J116" t="s">
        <v>53</v>
      </c>
      <c r="K116">
        <f>------5</f>
        <v>5</v>
      </c>
    </row>
    <row r="117" spans="2:11">
      <c r="B117">
        <v>340</v>
      </c>
      <c r="C117">
        <v>114</v>
      </c>
      <c r="D117">
        <v>1</v>
      </c>
      <c r="E117">
        <v>1</v>
      </c>
      <c r="F117">
        <v>12</v>
      </c>
      <c r="G117">
        <v>19</v>
      </c>
      <c r="H117">
        <f>------53</f>
        <v>53</v>
      </c>
      <c r="I117">
        <v>169</v>
      </c>
      <c r="J117" t="s">
        <v>54</v>
      </c>
      <c r="K117">
        <f>------6</f>
        <v>6</v>
      </c>
    </row>
    <row r="118" spans="2:11">
      <c r="B118">
        <v>343</v>
      </c>
      <c r="C118">
        <v>115</v>
      </c>
      <c r="D118">
        <v>1</v>
      </c>
      <c r="E118">
        <v>1</v>
      </c>
      <c r="F118">
        <v>36</v>
      </c>
      <c r="G118">
        <v>19</v>
      </c>
      <c r="H118">
        <f>------89</f>
        <v>89</v>
      </c>
      <c r="I118">
        <v>225</v>
      </c>
      <c r="J118" t="s">
        <v>55</v>
      </c>
      <c r="K118">
        <f>------7</f>
        <v>7</v>
      </c>
    </row>
    <row r="119" spans="2:11">
      <c r="B119">
        <v>346</v>
      </c>
      <c r="C119">
        <v>116</v>
      </c>
      <c r="D119">
        <v>0</v>
      </c>
      <c r="E119">
        <v>0</v>
      </c>
      <c r="F119">
        <v>60</v>
      </c>
      <c r="G119">
        <v>19</v>
      </c>
      <c r="H119">
        <f>------29</f>
        <v>29</v>
      </c>
      <c r="I119">
        <v>169</v>
      </c>
      <c r="J119" t="s">
        <v>82</v>
      </c>
      <c r="K119">
        <f>------8</f>
        <v>8</v>
      </c>
    </row>
    <row r="120" spans="2:11">
      <c r="B120">
        <v>349</v>
      </c>
      <c r="C120">
        <v>117</v>
      </c>
      <c r="D120">
        <v>0</v>
      </c>
      <c r="E120">
        <v>0</v>
      </c>
      <c r="F120">
        <v>24</v>
      </c>
      <c r="G120">
        <v>19</v>
      </c>
      <c r="H120">
        <f>------5</f>
        <v>5</v>
      </c>
      <c r="I120">
        <v>9</v>
      </c>
      <c r="J120" t="s">
        <v>50</v>
      </c>
      <c r="K120">
        <f>------1</f>
        <v>1</v>
      </c>
    </row>
    <row r="121" spans="2:11">
      <c r="B121">
        <v>352</v>
      </c>
      <c r="C121">
        <v>118</v>
      </c>
      <c r="D121">
        <v>0</v>
      </c>
      <c r="E121">
        <v>0</v>
      </c>
      <c r="F121">
        <v>4</v>
      </c>
      <c r="G121">
        <v>19</v>
      </c>
      <c r="H121">
        <f>------1</f>
        <v>1</v>
      </c>
      <c r="I121">
        <v>1</v>
      </c>
      <c r="J121" t="s">
        <v>80</v>
      </c>
      <c r="K121">
        <f>------9</f>
        <v>9</v>
      </c>
    </row>
    <row r="122" spans="2:11">
      <c r="B122">
        <v>355</v>
      </c>
      <c r="C122">
        <v>119</v>
      </c>
      <c r="D122">
        <v>0</v>
      </c>
      <c r="E122">
        <v>1</v>
      </c>
      <c r="F122">
        <v>4</v>
      </c>
      <c r="G122">
        <v>19</v>
      </c>
      <c r="H122">
        <f>------5</f>
        <v>5</v>
      </c>
      <c r="I122">
        <v>9</v>
      </c>
      <c r="J122" t="s">
        <v>50</v>
      </c>
      <c r="K122">
        <f>------1</f>
        <v>1</v>
      </c>
    </row>
    <row r="123" spans="2:11">
      <c r="B123">
        <v>358</v>
      </c>
      <c r="C123">
        <v>120</v>
      </c>
      <c r="D123">
        <v>0</v>
      </c>
      <c r="E123">
        <v>1</v>
      </c>
      <c r="F123">
        <v>4</v>
      </c>
      <c r="G123">
        <v>19</v>
      </c>
      <c r="H123">
        <f>------9</f>
        <v>9</v>
      </c>
      <c r="I123">
        <v>25</v>
      </c>
      <c r="J123" t="s">
        <v>51</v>
      </c>
      <c r="K123">
        <f>------2</f>
        <v>2</v>
      </c>
    </row>
    <row r="124" spans="2:11">
      <c r="B124">
        <v>361</v>
      </c>
      <c r="C124">
        <v>121</v>
      </c>
      <c r="D124">
        <v>0</v>
      </c>
      <c r="E124">
        <v>1</v>
      </c>
      <c r="F124">
        <v>12</v>
      </c>
      <c r="G124">
        <v>19</v>
      </c>
      <c r="H124">
        <f>------21</f>
        <v>21</v>
      </c>
      <c r="I124">
        <v>49</v>
      </c>
      <c r="J124" t="s">
        <v>52</v>
      </c>
      <c r="K124">
        <f>------3</f>
        <v>3</v>
      </c>
    </row>
    <row r="125" spans="2:11">
      <c r="B125">
        <v>364</v>
      </c>
      <c r="C125">
        <v>122</v>
      </c>
      <c r="D125">
        <v>0</v>
      </c>
      <c r="E125">
        <v>1</v>
      </c>
      <c r="F125">
        <v>8</v>
      </c>
      <c r="G125">
        <v>19</v>
      </c>
      <c r="H125">
        <f>------29</f>
        <v>29</v>
      </c>
      <c r="I125">
        <v>81</v>
      </c>
      <c r="J125" t="s">
        <v>51</v>
      </c>
      <c r="K125">
        <f>------4</f>
        <v>4</v>
      </c>
    </row>
    <row r="126" spans="2:11">
      <c r="B126">
        <v>367</v>
      </c>
      <c r="C126">
        <v>123</v>
      </c>
      <c r="D126">
        <v>0</v>
      </c>
      <c r="E126">
        <v>1</v>
      </c>
      <c r="F126">
        <v>12</v>
      </c>
      <c r="G126">
        <v>19</v>
      </c>
      <c r="H126">
        <f>------41</f>
        <v>41</v>
      </c>
      <c r="I126">
        <v>121</v>
      </c>
      <c r="J126" t="s">
        <v>53</v>
      </c>
      <c r="K126">
        <f>------5</f>
        <v>5</v>
      </c>
    </row>
    <row r="127" spans="2:11">
      <c r="B127">
        <v>370</v>
      </c>
      <c r="C127">
        <v>124</v>
      </c>
      <c r="D127">
        <v>1</v>
      </c>
      <c r="E127">
        <v>1</v>
      </c>
      <c r="F127">
        <v>12</v>
      </c>
      <c r="G127">
        <v>19</v>
      </c>
      <c r="H127">
        <f>------53</f>
        <v>53</v>
      </c>
      <c r="I127">
        <v>169</v>
      </c>
      <c r="J127" t="s">
        <v>54</v>
      </c>
      <c r="K127">
        <f>------6</f>
        <v>6</v>
      </c>
    </row>
    <row r="128" spans="2:11">
      <c r="B128">
        <v>373</v>
      </c>
      <c r="C128">
        <v>125</v>
      </c>
      <c r="D128">
        <v>1</v>
      </c>
      <c r="E128">
        <v>1</v>
      </c>
      <c r="F128">
        <v>36</v>
      </c>
      <c r="G128">
        <v>19</v>
      </c>
      <c r="H128">
        <f>------89</f>
        <v>89</v>
      </c>
      <c r="I128">
        <v>225</v>
      </c>
      <c r="J128" t="s">
        <v>55</v>
      </c>
      <c r="K128">
        <f>------7</f>
        <v>7</v>
      </c>
    </row>
    <row r="129" spans="2:11">
      <c r="B129">
        <v>376</v>
      </c>
      <c r="C129">
        <v>126</v>
      </c>
      <c r="D129">
        <v>1</v>
      </c>
      <c r="E129">
        <v>1</v>
      </c>
      <c r="F129">
        <v>28</v>
      </c>
      <c r="G129">
        <v>19</v>
      </c>
      <c r="H129">
        <f>------117</f>
        <v>117</v>
      </c>
      <c r="I129">
        <v>289</v>
      </c>
      <c r="J129" t="s">
        <v>55</v>
      </c>
      <c r="K129">
        <f>------10</f>
        <v>10</v>
      </c>
    </row>
    <row r="130" spans="2:11">
      <c r="B130">
        <v>379</v>
      </c>
      <c r="C130">
        <v>127</v>
      </c>
      <c r="D130">
        <v>1</v>
      </c>
      <c r="E130">
        <v>1</v>
      </c>
      <c r="F130">
        <v>12</v>
      </c>
      <c r="G130">
        <v>19</v>
      </c>
      <c r="H130">
        <f>------129</f>
        <v>129</v>
      </c>
      <c r="I130">
        <v>361</v>
      </c>
      <c r="J130" t="s">
        <v>51</v>
      </c>
      <c r="K130">
        <f>------11</f>
        <v>11</v>
      </c>
    </row>
    <row r="131" spans="2:11">
      <c r="B131">
        <v>382</v>
      </c>
      <c r="C131">
        <v>128</v>
      </c>
      <c r="D131">
        <v>1</v>
      </c>
      <c r="E131">
        <v>0</v>
      </c>
      <c r="F131">
        <v>40</v>
      </c>
      <c r="G131">
        <v>19</v>
      </c>
      <c r="H131">
        <f>------89</f>
        <v>89</v>
      </c>
      <c r="I131">
        <v>289</v>
      </c>
      <c r="J131" t="s">
        <v>54</v>
      </c>
      <c r="K131">
        <f>------12</f>
        <v>12</v>
      </c>
    </row>
    <row r="132" spans="2:11">
      <c r="B132">
        <v>385</v>
      </c>
      <c r="C132">
        <v>129</v>
      </c>
      <c r="D132">
        <v>1</v>
      </c>
      <c r="E132">
        <v>0</v>
      </c>
      <c r="F132">
        <v>28</v>
      </c>
      <c r="G132">
        <v>19</v>
      </c>
      <c r="H132">
        <f>------61</f>
        <v>61</v>
      </c>
      <c r="I132">
        <v>121</v>
      </c>
      <c r="J132" t="s">
        <v>56</v>
      </c>
      <c r="K132">
        <f>------13</f>
        <v>13</v>
      </c>
    </row>
    <row r="133" spans="2:11">
      <c r="B133">
        <v>388</v>
      </c>
      <c r="C133">
        <v>130</v>
      </c>
      <c r="D133">
        <v>0</v>
      </c>
      <c r="E133">
        <v>0</v>
      </c>
      <c r="F133">
        <v>20</v>
      </c>
      <c r="G133">
        <v>19</v>
      </c>
      <c r="H133">
        <f>------41</f>
        <v>41</v>
      </c>
      <c r="I133">
        <v>81</v>
      </c>
      <c r="J133" t="s">
        <v>165</v>
      </c>
      <c r="K133">
        <f>------14</f>
        <v>14</v>
      </c>
    </row>
    <row r="134" spans="2:11">
      <c r="B134">
        <v>391</v>
      </c>
      <c r="C134">
        <v>131</v>
      </c>
      <c r="D134">
        <v>1</v>
      </c>
      <c r="E134">
        <v>1</v>
      </c>
      <c r="F134">
        <v>4</v>
      </c>
      <c r="G134">
        <v>19</v>
      </c>
      <c r="H134">
        <f>------45</f>
        <v>45</v>
      </c>
      <c r="I134">
        <v>121</v>
      </c>
      <c r="J134" t="s">
        <v>60</v>
      </c>
      <c r="K134">
        <f>------15</f>
        <v>15</v>
      </c>
    </row>
    <row r="135" spans="2:11">
      <c r="B135">
        <v>394</v>
      </c>
      <c r="C135">
        <v>132</v>
      </c>
      <c r="D135">
        <v>1</v>
      </c>
      <c r="E135">
        <v>1</v>
      </c>
      <c r="F135">
        <v>12</v>
      </c>
      <c r="G135">
        <v>19</v>
      </c>
      <c r="H135">
        <f>------57</f>
        <v>57</v>
      </c>
      <c r="I135">
        <v>169</v>
      </c>
      <c r="J135" t="s">
        <v>53</v>
      </c>
      <c r="K135">
        <f>------16</f>
        <v>16</v>
      </c>
    </row>
    <row r="136" spans="2:11">
      <c r="B136">
        <v>397</v>
      </c>
      <c r="C136">
        <v>133</v>
      </c>
      <c r="D136">
        <v>1</v>
      </c>
      <c r="E136">
        <v>1</v>
      </c>
      <c r="F136">
        <v>12</v>
      </c>
      <c r="G136">
        <v>19</v>
      </c>
      <c r="H136">
        <f>------69</f>
        <v>69</v>
      </c>
      <c r="I136">
        <v>225</v>
      </c>
      <c r="J136" t="s">
        <v>54</v>
      </c>
      <c r="K136">
        <f>------17</f>
        <v>17</v>
      </c>
    </row>
    <row r="137" spans="2:11">
      <c r="B137">
        <v>400</v>
      </c>
      <c r="C137">
        <v>134</v>
      </c>
      <c r="D137">
        <v>0</v>
      </c>
      <c r="E137">
        <v>0</v>
      </c>
      <c r="F137">
        <v>40</v>
      </c>
      <c r="G137">
        <v>19</v>
      </c>
      <c r="H137">
        <f>------29</f>
        <v>29</v>
      </c>
      <c r="I137">
        <v>121</v>
      </c>
      <c r="J137" t="s">
        <v>166</v>
      </c>
      <c r="K137">
        <f>------18</f>
        <v>18</v>
      </c>
    </row>
    <row r="138" spans="2:11">
      <c r="B138">
        <v>403</v>
      </c>
      <c r="C138">
        <v>135</v>
      </c>
      <c r="D138">
        <v>0</v>
      </c>
      <c r="E138">
        <v>0</v>
      </c>
      <c r="F138">
        <v>16</v>
      </c>
      <c r="G138">
        <v>19</v>
      </c>
      <c r="H138">
        <f>------13</f>
        <v>13</v>
      </c>
      <c r="I138">
        <v>25</v>
      </c>
      <c r="J138" t="s">
        <v>167</v>
      </c>
      <c r="K138">
        <f>------19</f>
        <v>19</v>
      </c>
    </row>
    <row r="139" spans="2:11">
      <c r="B139">
        <v>406</v>
      </c>
      <c r="C139">
        <v>136</v>
      </c>
      <c r="D139">
        <v>0</v>
      </c>
      <c r="E139">
        <v>0</v>
      </c>
      <c r="F139">
        <v>8</v>
      </c>
      <c r="G139">
        <v>19</v>
      </c>
      <c r="H139">
        <f>------5</f>
        <v>5</v>
      </c>
      <c r="I139">
        <v>9</v>
      </c>
      <c r="J139" t="s">
        <v>50</v>
      </c>
      <c r="K139">
        <f>------1</f>
        <v>1</v>
      </c>
    </row>
    <row r="140" spans="2:11">
      <c r="B140">
        <v>409</v>
      </c>
      <c r="C140">
        <v>137</v>
      </c>
      <c r="D140">
        <v>0</v>
      </c>
      <c r="E140">
        <v>1</v>
      </c>
      <c r="F140">
        <v>4</v>
      </c>
      <c r="G140">
        <v>19</v>
      </c>
      <c r="H140">
        <f>------9</f>
        <v>9</v>
      </c>
      <c r="I140">
        <v>25</v>
      </c>
      <c r="J140" t="s">
        <v>51</v>
      </c>
      <c r="K140">
        <f>------2</f>
        <v>2</v>
      </c>
    </row>
    <row r="141" spans="2:11">
      <c r="B141">
        <v>412</v>
      </c>
      <c r="C141">
        <v>138</v>
      </c>
      <c r="D141">
        <v>0</v>
      </c>
      <c r="E141">
        <v>1</v>
      </c>
      <c r="F141">
        <v>12</v>
      </c>
      <c r="G141">
        <v>19</v>
      </c>
      <c r="H141">
        <f>------21</f>
        <v>21</v>
      </c>
      <c r="I141">
        <v>49</v>
      </c>
      <c r="J141" t="s">
        <v>52</v>
      </c>
      <c r="K141">
        <f>------3</f>
        <v>3</v>
      </c>
    </row>
    <row r="142" spans="2:11">
      <c r="B142">
        <v>415</v>
      </c>
      <c r="C142">
        <v>139</v>
      </c>
      <c r="D142">
        <v>0</v>
      </c>
      <c r="E142">
        <v>1</v>
      </c>
      <c r="F142">
        <v>8</v>
      </c>
      <c r="G142">
        <v>19</v>
      </c>
      <c r="H142">
        <f>------29</f>
        <v>29</v>
      </c>
      <c r="I142">
        <v>81</v>
      </c>
      <c r="J142" t="s">
        <v>51</v>
      </c>
      <c r="K142">
        <f>------4</f>
        <v>4</v>
      </c>
    </row>
    <row r="143" spans="2:11">
      <c r="B143">
        <v>418</v>
      </c>
      <c r="C143">
        <v>140</v>
      </c>
      <c r="D143">
        <v>0</v>
      </c>
      <c r="E143">
        <v>1</v>
      </c>
      <c r="F143">
        <v>12</v>
      </c>
      <c r="G143">
        <v>19</v>
      </c>
      <c r="H143">
        <f>------41</f>
        <v>41</v>
      </c>
      <c r="I143">
        <v>121</v>
      </c>
      <c r="J143" t="s">
        <v>53</v>
      </c>
      <c r="K143">
        <f>------5</f>
        <v>5</v>
      </c>
    </row>
    <row r="144" spans="2:11">
      <c r="B144">
        <v>421</v>
      </c>
      <c r="C144">
        <v>141</v>
      </c>
      <c r="D144">
        <v>1</v>
      </c>
      <c r="E144">
        <v>1</v>
      </c>
      <c r="F144">
        <v>12</v>
      </c>
      <c r="G144">
        <v>19</v>
      </c>
      <c r="H144">
        <f>------53</f>
        <v>53</v>
      </c>
      <c r="I144">
        <v>169</v>
      </c>
      <c r="J144" t="s">
        <v>54</v>
      </c>
      <c r="K144">
        <f>------6</f>
        <v>6</v>
      </c>
    </row>
    <row r="145" spans="2:11">
      <c r="B145">
        <v>424</v>
      </c>
      <c r="C145">
        <v>142</v>
      </c>
      <c r="D145">
        <v>1</v>
      </c>
      <c r="E145">
        <v>1</v>
      </c>
      <c r="F145">
        <v>36</v>
      </c>
      <c r="G145">
        <v>19</v>
      </c>
      <c r="H145">
        <f>------89</f>
        <v>89</v>
      </c>
      <c r="I145">
        <v>225</v>
      </c>
      <c r="J145" t="s">
        <v>55</v>
      </c>
      <c r="K145">
        <f>------7</f>
        <v>7</v>
      </c>
    </row>
    <row r="146" spans="2:11">
      <c r="B146">
        <v>427</v>
      </c>
      <c r="C146">
        <v>143</v>
      </c>
      <c r="D146">
        <v>0</v>
      </c>
      <c r="E146">
        <v>0</v>
      </c>
      <c r="F146">
        <v>60</v>
      </c>
      <c r="G146">
        <v>19</v>
      </c>
      <c r="H146">
        <f>------29</f>
        <v>29</v>
      </c>
      <c r="I146">
        <v>169</v>
      </c>
      <c r="J146" t="s">
        <v>82</v>
      </c>
      <c r="K146">
        <f>------8</f>
        <v>8</v>
      </c>
    </row>
    <row r="147" spans="2:11">
      <c r="B147">
        <v>430</v>
      </c>
      <c r="C147">
        <v>144</v>
      </c>
      <c r="D147">
        <v>0</v>
      </c>
      <c r="E147">
        <v>0</v>
      </c>
      <c r="F147">
        <v>24</v>
      </c>
      <c r="G147">
        <v>19</v>
      </c>
      <c r="H147">
        <f>------5</f>
        <v>5</v>
      </c>
      <c r="I147">
        <v>9</v>
      </c>
      <c r="J147" t="s">
        <v>50</v>
      </c>
      <c r="K147">
        <f>------1</f>
        <v>1</v>
      </c>
    </row>
    <row r="148" spans="2:11">
      <c r="B148">
        <v>433</v>
      </c>
      <c r="C148">
        <v>145</v>
      </c>
      <c r="D148">
        <v>0</v>
      </c>
      <c r="E148">
        <v>0</v>
      </c>
      <c r="F148">
        <v>4</v>
      </c>
      <c r="G148">
        <v>19</v>
      </c>
      <c r="H148">
        <f>------1</f>
        <v>1</v>
      </c>
      <c r="I148">
        <v>1</v>
      </c>
      <c r="J148" t="s">
        <v>80</v>
      </c>
      <c r="K148">
        <f>------9</f>
        <v>9</v>
      </c>
    </row>
    <row r="149" spans="2:11">
      <c r="B149">
        <v>436</v>
      </c>
      <c r="C149">
        <v>146</v>
      </c>
      <c r="D149">
        <v>0</v>
      </c>
      <c r="E149">
        <v>1</v>
      </c>
      <c r="F149">
        <v>4</v>
      </c>
      <c r="G149">
        <v>19</v>
      </c>
      <c r="H149">
        <f>------5</f>
        <v>5</v>
      </c>
      <c r="I149">
        <v>9</v>
      </c>
      <c r="J149" t="s">
        <v>50</v>
      </c>
      <c r="K149">
        <f>------1</f>
        <v>1</v>
      </c>
    </row>
    <row r="150" spans="2:11">
      <c r="B150">
        <v>439</v>
      </c>
      <c r="C150">
        <v>147</v>
      </c>
      <c r="D150">
        <v>0</v>
      </c>
      <c r="E150">
        <v>1</v>
      </c>
      <c r="F150">
        <v>4</v>
      </c>
      <c r="G150">
        <v>19</v>
      </c>
      <c r="H150">
        <f>------9</f>
        <v>9</v>
      </c>
      <c r="I150">
        <v>25</v>
      </c>
      <c r="J150" t="s">
        <v>51</v>
      </c>
      <c r="K150">
        <f>------2</f>
        <v>2</v>
      </c>
    </row>
    <row r="151" spans="2:11">
      <c r="B151">
        <v>442</v>
      </c>
      <c r="C151">
        <v>148</v>
      </c>
      <c r="D151">
        <v>0</v>
      </c>
      <c r="E151">
        <v>1</v>
      </c>
      <c r="F151">
        <v>12</v>
      </c>
      <c r="G151">
        <v>19</v>
      </c>
      <c r="H151">
        <f>------21</f>
        <v>21</v>
      </c>
      <c r="I151">
        <v>49</v>
      </c>
      <c r="J151" t="s">
        <v>52</v>
      </c>
      <c r="K151">
        <f>------3</f>
        <v>3</v>
      </c>
    </row>
    <row r="152" spans="2:11">
      <c r="B152">
        <v>445</v>
      </c>
      <c r="C152">
        <v>149</v>
      </c>
      <c r="D152">
        <v>0</v>
      </c>
      <c r="E152">
        <v>1</v>
      </c>
      <c r="F152">
        <v>8</v>
      </c>
      <c r="G152">
        <v>19</v>
      </c>
      <c r="H152">
        <f>------29</f>
        <v>29</v>
      </c>
      <c r="I152">
        <v>81</v>
      </c>
      <c r="J152" t="s">
        <v>51</v>
      </c>
      <c r="K152">
        <f>------4</f>
        <v>4</v>
      </c>
    </row>
    <row r="153" spans="2:11">
      <c r="B153">
        <v>448</v>
      </c>
      <c r="C153">
        <v>150</v>
      </c>
      <c r="D153">
        <v>0</v>
      </c>
      <c r="E153">
        <v>1</v>
      </c>
      <c r="F153">
        <v>12</v>
      </c>
      <c r="G153">
        <v>19</v>
      </c>
      <c r="H153">
        <f>------41</f>
        <v>41</v>
      </c>
      <c r="I153">
        <v>121</v>
      </c>
      <c r="J153" t="s">
        <v>53</v>
      </c>
      <c r="K153">
        <f>------5</f>
        <v>5</v>
      </c>
    </row>
    <row r="154" spans="2:11">
      <c r="B154">
        <v>451</v>
      </c>
      <c r="C154">
        <v>151</v>
      </c>
      <c r="D154">
        <v>1</v>
      </c>
      <c r="E154">
        <v>1</v>
      </c>
      <c r="F154">
        <v>12</v>
      </c>
      <c r="G154">
        <v>19</v>
      </c>
      <c r="H154">
        <f>------53</f>
        <v>53</v>
      </c>
      <c r="I154">
        <v>169</v>
      </c>
      <c r="J154" t="s">
        <v>54</v>
      </c>
      <c r="K154">
        <f>------6</f>
        <v>6</v>
      </c>
    </row>
    <row r="155" spans="2:11">
      <c r="B155">
        <v>454</v>
      </c>
      <c r="C155">
        <v>152</v>
      </c>
      <c r="D155">
        <v>1</v>
      </c>
      <c r="E155">
        <v>1</v>
      </c>
      <c r="F155">
        <v>36</v>
      </c>
      <c r="G155">
        <v>19</v>
      </c>
      <c r="H155">
        <f>------89</f>
        <v>89</v>
      </c>
      <c r="I155">
        <v>225</v>
      </c>
      <c r="J155" t="s">
        <v>55</v>
      </c>
      <c r="K155">
        <f>------7</f>
        <v>7</v>
      </c>
    </row>
    <row r="156" spans="2:11">
      <c r="B156">
        <v>457</v>
      </c>
      <c r="C156">
        <v>153</v>
      </c>
      <c r="D156">
        <v>1</v>
      </c>
      <c r="E156">
        <v>1</v>
      </c>
      <c r="F156">
        <v>28</v>
      </c>
      <c r="G156">
        <v>19</v>
      </c>
      <c r="H156">
        <f>------117</f>
        <v>117</v>
      </c>
      <c r="I156">
        <v>289</v>
      </c>
      <c r="J156" t="s">
        <v>55</v>
      </c>
      <c r="K156">
        <f>------10</f>
        <v>10</v>
      </c>
    </row>
    <row r="157" spans="2:11">
      <c r="B157">
        <v>460</v>
      </c>
      <c r="C157">
        <v>154</v>
      </c>
      <c r="D157">
        <v>1</v>
      </c>
      <c r="E157">
        <v>1</v>
      </c>
      <c r="F157">
        <v>12</v>
      </c>
      <c r="G157">
        <v>19</v>
      </c>
      <c r="H157">
        <f>------129</f>
        <v>129</v>
      </c>
      <c r="I157">
        <v>361</v>
      </c>
      <c r="J157" t="s">
        <v>51</v>
      </c>
      <c r="K157">
        <f>------11</f>
        <v>11</v>
      </c>
    </row>
    <row r="158" spans="2:11">
      <c r="B158">
        <v>463</v>
      </c>
      <c r="C158">
        <v>155</v>
      </c>
      <c r="D158">
        <v>1</v>
      </c>
      <c r="E158">
        <v>0</v>
      </c>
      <c r="F158">
        <v>40</v>
      </c>
      <c r="G158">
        <v>19</v>
      </c>
      <c r="H158">
        <f>------89</f>
        <v>89</v>
      </c>
      <c r="I158">
        <v>289</v>
      </c>
      <c r="J158" t="s">
        <v>54</v>
      </c>
      <c r="K158">
        <f>------12</f>
        <v>12</v>
      </c>
    </row>
    <row r="159" spans="2:11">
      <c r="B159">
        <v>466</v>
      </c>
      <c r="C159">
        <v>156</v>
      </c>
      <c r="D159">
        <v>1</v>
      </c>
      <c r="E159">
        <v>0</v>
      </c>
      <c r="F159">
        <v>28</v>
      </c>
      <c r="G159">
        <v>19</v>
      </c>
      <c r="H159">
        <f>------61</f>
        <v>61</v>
      </c>
      <c r="I159">
        <v>121</v>
      </c>
      <c r="J159" t="s">
        <v>56</v>
      </c>
      <c r="K159">
        <f>------13</f>
        <v>13</v>
      </c>
    </row>
    <row r="160" spans="2:11">
      <c r="B160">
        <v>469</v>
      </c>
      <c r="C160">
        <v>157</v>
      </c>
      <c r="D160">
        <v>0</v>
      </c>
      <c r="E160">
        <v>0</v>
      </c>
      <c r="F160">
        <v>20</v>
      </c>
      <c r="G160">
        <v>19</v>
      </c>
      <c r="H160">
        <f>------41</f>
        <v>41</v>
      </c>
      <c r="I160">
        <v>81</v>
      </c>
      <c r="J160" t="s">
        <v>165</v>
      </c>
      <c r="K160">
        <f>------14</f>
        <v>14</v>
      </c>
    </row>
    <row r="161" spans="2:11">
      <c r="B161">
        <v>472</v>
      </c>
      <c r="C161">
        <v>158</v>
      </c>
      <c r="D161">
        <v>1</v>
      </c>
      <c r="E161">
        <v>1</v>
      </c>
      <c r="F161">
        <v>4</v>
      </c>
      <c r="G161">
        <v>19</v>
      </c>
      <c r="H161">
        <f>------45</f>
        <v>45</v>
      </c>
      <c r="I161">
        <v>121</v>
      </c>
      <c r="J161" t="s">
        <v>60</v>
      </c>
      <c r="K161">
        <f>------15</f>
        <v>15</v>
      </c>
    </row>
    <row r="162" spans="2:11">
      <c r="B162">
        <v>475</v>
      </c>
      <c r="C162">
        <v>159</v>
      </c>
      <c r="D162">
        <v>1</v>
      </c>
      <c r="E162">
        <v>1</v>
      </c>
      <c r="F162">
        <v>12</v>
      </c>
      <c r="G162">
        <v>19</v>
      </c>
      <c r="H162">
        <f>------57</f>
        <v>57</v>
      </c>
      <c r="I162">
        <v>169</v>
      </c>
      <c r="J162" t="s">
        <v>53</v>
      </c>
      <c r="K162">
        <f>------16</f>
        <v>16</v>
      </c>
    </row>
    <row r="163" spans="2:11">
      <c r="B163">
        <v>478</v>
      </c>
      <c r="C163">
        <v>160</v>
      </c>
      <c r="D163">
        <v>1</v>
      </c>
      <c r="E163">
        <v>1</v>
      </c>
      <c r="F163">
        <v>12</v>
      </c>
      <c r="G163">
        <v>19</v>
      </c>
      <c r="H163">
        <f>------69</f>
        <v>69</v>
      </c>
      <c r="I163">
        <v>225</v>
      </c>
      <c r="J163" t="s">
        <v>54</v>
      </c>
      <c r="K163">
        <f>------17</f>
        <v>17</v>
      </c>
    </row>
    <row r="164" spans="2:11">
      <c r="B164">
        <v>481</v>
      </c>
      <c r="C164">
        <v>161</v>
      </c>
      <c r="D164">
        <v>0</v>
      </c>
      <c r="E164">
        <v>0</v>
      </c>
      <c r="F164">
        <v>40</v>
      </c>
      <c r="G164">
        <v>19</v>
      </c>
      <c r="H164">
        <f>------29</f>
        <v>29</v>
      </c>
      <c r="I164">
        <v>121</v>
      </c>
      <c r="J164" t="s">
        <v>166</v>
      </c>
      <c r="K164">
        <f>------18</f>
        <v>18</v>
      </c>
    </row>
    <row r="165" spans="2:11">
      <c r="B165">
        <v>484</v>
      </c>
      <c r="C165">
        <v>162</v>
      </c>
      <c r="D165">
        <v>0</v>
      </c>
      <c r="E165">
        <v>0</v>
      </c>
      <c r="F165">
        <v>16</v>
      </c>
      <c r="G165">
        <v>19</v>
      </c>
      <c r="H165">
        <f>------13</f>
        <v>13</v>
      </c>
      <c r="I165">
        <v>25</v>
      </c>
      <c r="J165" t="s">
        <v>167</v>
      </c>
      <c r="K165">
        <f>------19</f>
        <v>19</v>
      </c>
    </row>
    <row r="166" spans="2:11">
      <c r="B166">
        <v>487</v>
      </c>
      <c r="C166">
        <v>163</v>
      </c>
      <c r="D166">
        <v>0</v>
      </c>
      <c r="E166">
        <v>0</v>
      </c>
      <c r="F166">
        <v>8</v>
      </c>
      <c r="G166">
        <v>19</v>
      </c>
      <c r="H166">
        <f>------5</f>
        <v>5</v>
      </c>
      <c r="I166">
        <v>9</v>
      </c>
      <c r="J166" t="s">
        <v>50</v>
      </c>
      <c r="K166">
        <f>------1</f>
        <v>1</v>
      </c>
    </row>
    <row r="167" spans="2:11">
      <c r="B167">
        <v>490</v>
      </c>
      <c r="C167">
        <v>164</v>
      </c>
      <c r="D167">
        <v>0</v>
      </c>
      <c r="E167">
        <v>1</v>
      </c>
      <c r="F167">
        <v>4</v>
      </c>
      <c r="G167">
        <v>19</v>
      </c>
      <c r="H167">
        <f>------9</f>
        <v>9</v>
      </c>
      <c r="I167">
        <v>25</v>
      </c>
      <c r="J167" t="s">
        <v>51</v>
      </c>
      <c r="K167">
        <f>------2</f>
        <v>2</v>
      </c>
    </row>
    <row r="168" spans="2:11">
      <c r="B168">
        <v>493</v>
      </c>
      <c r="C168">
        <v>165</v>
      </c>
      <c r="D168">
        <v>0</v>
      </c>
      <c r="E168">
        <v>1</v>
      </c>
      <c r="F168">
        <v>12</v>
      </c>
      <c r="G168">
        <v>19</v>
      </c>
      <c r="H168">
        <f>------21</f>
        <v>21</v>
      </c>
      <c r="I168">
        <v>49</v>
      </c>
      <c r="J168" t="s">
        <v>52</v>
      </c>
      <c r="K168">
        <f>------3</f>
        <v>3</v>
      </c>
    </row>
    <row r="169" spans="2:11">
      <c r="B169">
        <v>496</v>
      </c>
      <c r="C169">
        <v>166</v>
      </c>
      <c r="D169">
        <v>0</v>
      </c>
      <c r="E169">
        <v>1</v>
      </c>
      <c r="F169">
        <v>8</v>
      </c>
      <c r="G169">
        <v>19</v>
      </c>
      <c r="H169">
        <f>------29</f>
        <v>29</v>
      </c>
      <c r="I169">
        <v>81</v>
      </c>
      <c r="J169" t="s">
        <v>51</v>
      </c>
      <c r="K169">
        <f>------4</f>
        <v>4</v>
      </c>
    </row>
    <row r="170" spans="2:11">
      <c r="B170">
        <v>499</v>
      </c>
      <c r="C170">
        <v>167</v>
      </c>
      <c r="D170">
        <v>0</v>
      </c>
      <c r="E170">
        <v>1</v>
      </c>
      <c r="F170">
        <v>12</v>
      </c>
      <c r="G170">
        <v>19</v>
      </c>
      <c r="H170">
        <f>------41</f>
        <v>41</v>
      </c>
      <c r="I170">
        <v>121</v>
      </c>
      <c r="J170" t="s">
        <v>53</v>
      </c>
      <c r="K170">
        <f>------5</f>
        <v>5</v>
      </c>
    </row>
    <row r="171" spans="2:11">
      <c r="B171">
        <v>502</v>
      </c>
      <c r="C171">
        <v>168</v>
      </c>
      <c r="D171">
        <v>1</v>
      </c>
      <c r="E171">
        <v>1</v>
      </c>
      <c r="F171">
        <v>12</v>
      </c>
      <c r="G171">
        <v>19</v>
      </c>
      <c r="H171">
        <f>------53</f>
        <v>53</v>
      </c>
      <c r="I171">
        <v>169</v>
      </c>
      <c r="J171" t="s">
        <v>54</v>
      </c>
      <c r="K171">
        <f>------6</f>
        <v>6</v>
      </c>
    </row>
    <row r="172" spans="2:11">
      <c r="B172">
        <v>505</v>
      </c>
      <c r="C172">
        <v>169</v>
      </c>
      <c r="D172">
        <v>1</v>
      </c>
      <c r="E172">
        <v>1</v>
      </c>
      <c r="F172">
        <v>36</v>
      </c>
      <c r="G172">
        <v>19</v>
      </c>
      <c r="H172">
        <f>------89</f>
        <v>89</v>
      </c>
      <c r="I172">
        <v>225</v>
      </c>
      <c r="J172" t="s">
        <v>55</v>
      </c>
      <c r="K172">
        <f>------7</f>
        <v>7</v>
      </c>
    </row>
    <row r="173" spans="2:11">
      <c r="B173">
        <v>508</v>
      </c>
      <c r="C173">
        <v>170</v>
      </c>
      <c r="D173">
        <v>0</v>
      </c>
      <c r="E173">
        <v>0</v>
      </c>
      <c r="F173">
        <v>60</v>
      </c>
      <c r="G173">
        <v>19</v>
      </c>
      <c r="H173">
        <f>------29</f>
        <v>29</v>
      </c>
      <c r="I173">
        <v>169</v>
      </c>
      <c r="J173" t="s">
        <v>82</v>
      </c>
      <c r="K173">
        <f>------8</f>
        <v>8</v>
      </c>
    </row>
    <row r="174" spans="2:11">
      <c r="B174">
        <v>511</v>
      </c>
      <c r="C174">
        <v>171</v>
      </c>
      <c r="D174">
        <v>0</v>
      </c>
      <c r="E174">
        <v>0</v>
      </c>
      <c r="F174">
        <v>24</v>
      </c>
      <c r="G174">
        <v>19</v>
      </c>
      <c r="H174">
        <f>------5</f>
        <v>5</v>
      </c>
      <c r="I174">
        <v>9</v>
      </c>
      <c r="J174" t="s">
        <v>50</v>
      </c>
      <c r="K174">
        <f>------1</f>
        <v>1</v>
      </c>
    </row>
    <row r="175" spans="2:11">
      <c r="B175">
        <v>514</v>
      </c>
      <c r="C175">
        <v>172</v>
      </c>
      <c r="D175">
        <v>0</v>
      </c>
      <c r="E175">
        <v>0</v>
      </c>
      <c r="F175">
        <v>4</v>
      </c>
      <c r="G175">
        <v>19</v>
      </c>
      <c r="H175">
        <f>------1</f>
        <v>1</v>
      </c>
      <c r="I175">
        <v>1</v>
      </c>
      <c r="J175" t="s">
        <v>80</v>
      </c>
      <c r="K175">
        <f>------9</f>
        <v>9</v>
      </c>
    </row>
    <row r="176" spans="2:11">
      <c r="B176">
        <v>517</v>
      </c>
      <c r="C176">
        <v>173</v>
      </c>
      <c r="D176">
        <v>0</v>
      </c>
      <c r="E176">
        <v>1</v>
      </c>
      <c r="F176">
        <v>4</v>
      </c>
      <c r="G176">
        <v>19</v>
      </c>
      <c r="H176">
        <f>------5</f>
        <v>5</v>
      </c>
      <c r="I176">
        <v>9</v>
      </c>
      <c r="J176" t="s">
        <v>50</v>
      </c>
      <c r="K176">
        <f>------1</f>
        <v>1</v>
      </c>
    </row>
    <row r="177" spans="2:11">
      <c r="B177">
        <v>520</v>
      </c>
      <c r="C177">
        <v>174</v>
      </c>
      <c r="D177">
        <v>0</v>
      </c>
      <c r="E177">
        <v>1</v>
      </c>
      <c r="F177">
        <v>4</v>
      </c>
      <c r="G177">
        <v>19</v>
      </c>
      <c r="H177">
        <f>------9</f>
        <v>9</v>
      </c>
      <c r="I177">
        <v>25</v>
      </c>
      <c r="J177" t="s">
        <v>51</v>
      </c>
      <c r="K177">
        <f>------2</f>
        <v>2</v>
      </c>
    </row>
    <row r="178" spans="2:11">
      <c r="B178">
        <v>523</v>
      </c>
      <c r="C178">
        <v>175</v>
      </c>
      <c r="D178">
        <v>0</v>
      </c>
      <c r="E178">
        <v>1</v>
      </c>
      <c r="F178">
        <v>12</v>
      </c>
      <c r="G178">
        <v>19</v>
      </c>
      <c r="H178">
        <f>------21</f>
        <v>21</v>
      </c>
      <c r="I178">
        <v>49</v>
      </c>
      <c r="J178" t="s">
        <v>52</v>
      </c>
      <c r="K178">
        <f>------3</f>
        <v>3</v>
      </c>
    </row>
    <row r="179" spans="2:11">
      <c r="B179">
        <v>526</v>
      </c>
      <c r="C179">
        <v>176</v>
      </c>
      <c r="D179">
        <v>0</v>
      </c>
      <c r="E179">
        <v>1</v>
      </c>
      <c r="F179">
        <v>8</v>
      </c>
      <c r="G179">
        <v>19</v>
      </c>
      <c r="H179">
        <f>------29</f>
        <v>29</v>
      </c>
      <c r="I179">
        <v>81</v>
      </c>
      <c r="J179" t="s">
        <v>51</v>
      </c>
      <c r="K179">
        <f>------4</f>
        <v>4</v>
      </c>
    </row>
    <row r="180" spans="2:11">
      <c r="B180">
        <v>529</v>
      </c>
      <c r="C180">
        <v>177</v>
      </c>
      <c r="D180">
        <v>0</v>
      </c>
      <c r="E180">
        <v>1</v>
      </c>
      <c r="F180">
        <v>12</v>
      </c>
      <c r="G180">
        <v>19</v>
      </c>
      <c r="H180">
        <f>------41</f>
        <v>41</v>
      </c>
      <c r="I180">
        <v>121</v>
      </c>
      <c r="J180" t="s">
        <v>53</v>
      </c>
      <c r="K180">
        <f>------5</f>
        <v>5</v>
      </c>
    </row>
    <row r="181" spans="2:11">
      <c r="B181">
        <v>532</v>
      </c>
      <c r="C181">
        <v>178</v>
      </c>
      <c r="D181">
        <v>1</v>
      </c>
      <c r="E181">
        <v>1</v>
      </c>
      <c r="F181">
        <v>12</v>
      </c>
      <c r="G181">
        <v>19</v>
      </c>
      <c r="H181">
        <f>------53</f>
        <v>53</v>
      </c>
      <c r="I181">
        <v>169</v>
      </c>
      <c r="J181" t="s">
        <v>54</v>
      </c>
      <c r="K181">
        <f>------6</f>
        <v>6</v>
      </c>
    </row>
    <row r="182" spans="2:11">
      <c r="B182">
        <v>535</v>
      </c>
      <c r="C182">
        <v>179</v>
      </c>
      <c r="D182">
        <v>1</v>
      </c>
      <c r="E182">
        <v>1</v>
      </c>
      <c r="F182">
        <v>36</v>
      </c>
      <c r="G182">
        <v>19</v>
      </c>
      <c r="H182">
        <f>------89</f>
        <v>89</v>
      </c>
      <c r="I182">
        <v>225</v>
      </c>
      <c r="J182" t="s">
        <v>55</v>
      </c>
      <c r="K182">
        <f>------7</f>
        <v>7</v>
      </c>
    </row>
    <row r="183" spans="2:11">
      <c r="B183">
        <v>538</v>
      </c>
      <c r="C183">
        <v>180</v>
      </c>
      <c r="D183">
        <v>1</v>
      </c>
      <c r="E183">
        <v>1</v>
      </c>
      <c r="F183">
        <v>28</v>
      </c>
      <c r="G183">
        <v>19</v>
      </c>
      <c r="H183">
        <f>------117</f>
        <v>117</v>
      </c>
      <c r="I183">
        <v>289</v>
      </c>
      <c r="J183" t="s">
        <v>55</v>
      </c>
      <c r="K183">
        <f>------10</f>
        <v>10</v>
      </c>
    </row>
    <row r="184" spans="2:11">
      <c r="B184">
        <v>541</v>
      </c>
      <c r="C184">
        <v>181</v>
      </c>
      <c r="D184">
        <v>1</v>
      </c>
      <c r="E184">
        <v>1</v>
      </c>
      <c r="F184">
        <v>12</v>
      </c>
      <c r="G184">
        <v>19</v>
      </c>
      <c r="H184">
        <f>------129</f>
        <v>129</v>
      </c>
      <c r="I184">
        <v>361</v>
      </c>
      <c r="J184" t="s">
        <v>51</v>
      </c>
      <c r="K184">
        <f>------11</f>
        <v>11</v>
      </c>
    </row>
    <row r="185" spans="2:11">
      <c r="B185">
        <v>544</v>
      </c>
      <c r="C185">
        <v>182</v>
      </c>
      <c r="D185">
        <v>1</v>
      </c>
      <c r="E185">
        <v>0</v>
      </c>
      <c r="F185">
        <v>40</v>
      </c>
      <c r="G185">
        <v>19</v>
      </c>
      <c r="H185">
        <f>------89</f>
        <v>89</v>
      </c>
      <c r="I185">
        <v>289</v>
      </c>
      <c r="J185" t="s">
        <v>54</v>
      </c>
      <c r="K185">
        <f>------12</f>
        <v>12</v>
      </c>
    </row>
    <row r="186" spans="2:11">
      <c r="B186">
        <v>547</v>
      </c>
      <c r="C186">
        <v>183</v>
      </c>
      <c r="D186">
        <v>1</v>
      </c>
      <c r="E186">
        <v>0</v>
      </c>
      <c r="F186">
        <v>28</v>
      </c>
      <c r="G186">
        <v>19</v>
      </c>
      <c r="H186">
        <f>------61</f>
        <v>61</v>
      </c>
      <c r="I186">
        <v>121</v>
      </c>
      <c r="J186" t="s">
        <v>56</v>
      </c>
      <c r="K186">
        <f>------13</f>
        <v>13</v>
      </c>
    </row>
    <row r="187" spans="2:11">
      <c r="B187">
        <v>550</v>
      </c>
      <c r="C187">
        <v>184</v>
      </c>
      <c r="D187">
        <v>0</v>
      </c>
      <c r="E187">
        <v>0</v>
      </c>
      <c r="F187">
        <v>20</v>
      </c>
      <c r="G187">
        <v>19</v>
      </c>
      <c r="H187">
        <f>------41</f>
        <v>41</v>
      </c>
      <c r="I187">
        <v>81</v>
      </c>
      <c r="J187" t="s">
        <v>165</v>
      </c>
      <c r="K187">
        <f>------14</f>
        <v>14</v>
      </c>
    </row>
    <row r="188" spans="2:11">
      <c r="B188">
        <v>553</v>
      </c>
      <c r="C188">
        <v>185</v>
      </c>
      <c r="D188">
        <v>1</v>
      </c>
      <c r="E188">
        <v>1</v>
      </c>
      <c r="F188">
        <v>4</v>
      </c>
      <c r="G188">
        <v>19</v>
      </c>
      <c r="H188">
        <f>------45</f>
        <v>45</v>
      </c>
      <c r="I188">
        <v>121</v>
      </c>
      <c r="J188" t="s">
        <v>60</v>
      </c>
      <c r="K188">
        <f>------15</f>
        <v>15</v>
      </c>
    </row>
    <row r="189" spans="2:11">
      <c r="B189">
        <v>556</v>
      </c>
      <c r="C189">
        <v>186</v>
      </c>
      <c r="D189">
        <v>1</v>
      </c>
      <c r="E189">
        <v>1</v>
      </c>
      <c r="F189">
        <v>12</v>
      </c>
      <c r="G189">
        <v>19</v>
      </c>
      <c r="H189">
        <f>------57</f>
        <v>57</v>
      </c>
      <c r="I189">
        <v>169</v>
      </c>
      <c r="J189" t="s">
        <v>53</v>
      </c>
      <c r="K189">
        <f>------16</f>
        <v>16</v>
      </c>
    </row>
    <row r="190" spans="2:11">
      <c r="B190">
        <v>559</v>
      </c>
      <c r="C190">
        <v>187</v>
      </c>
      <c r="D190">
        <v>1</v>
      </c>
      <c r="E190">
        <v>1</v>
      </c>
      <c r="F190">
        <v>12</v>
      </c>
      <c r="G190">
        <v>19</v>
      </c>
      <c r="H190">
        <f>------69</f>
        <v>69</v>
      </c>
      <c r="I190">
        <v>225</v>
      </c>
      <c r="J190" t="s">
        <v>54</v>
      </c>
      <c r="K190">
        <f>------17</f>
        <v>17</v>
      </c>
    </row>
    <row r="191" spans="2:11">
      <c r="B191">
        <v>562</v>
      </c>
      <c r="C191">
        <v>188</v>
      </c>
      <c r="D191">
        <v>0</v>
      </c>
      <c r="E191">
        <v>0</v>
      </c>
      <c r="F191">
        <v>40</v>
      </c>
      <c r="G191">
        <v>19</v>
      </c>
      <c r="H191">
        <f>------29</f>
        <v>29</v>
      </c>
      <c r="I191">
        <v>121</v>
      </c>
      <c r="J191" t="s">
        <v>166</v>
      </c>
      <c r="K191">
        <f>------18</f>
        <v>18</v>
      </c>
    </row>
    <row r="192" spans="2:11">
      <c r="B192">
        <v>565</v>
      </c>
      <c r="C192">
        <v>189</v>
      </c>
      <c r="D192">
        <v>0</v>
      </c>
      <c r="E192">
        <v>0</v>
      </c>
      <c r="F192">
        <v>16</v>
      </c>
      <c r="G192">
        <v>19</v>
      </c>
      <c r="H192">
        <f>------13</f>
        <v>13</v>
      </c>
      <c r="I192">
        <v>25</v>
      </c>
      <c r="J192" t="s">
        <v>167</v>
      </c>
      <c r="K192">
        <f>------19</f>
        <v>19</v>
      </c>
    </row>
    <row r="193" spans="2:11">
      <c r="B193">
        <v>568</v>
      </c>
      <c r="C193">
        <v>190</v>
      </c>
      <c r="D193">
        <v>0</v>
      </c>
      <c r="E193">
        <v>0</v>
      </c>
      <c r="F193">
        <v>8</v>
      </c>
      <c r="G193">
        <v>19</v>
      </c>
      <c r="H193">
        <f>------5</f>
        <v>5</v>
      </c>
      <c r="I193">
        <v>9</v>
      </c>
      <c r="J193" t="s">
        <v>50</v>
      </c>
      <c r="K193">
        <f>------1</f>
        <v>1</v>
      </c>
    </row>
    <row r="194" spans="2:11">
      <c r="B194">
        <v>571</v>
      </c>
      <c r="C194">
        <v>191</v>
      </c>
      <c r="D194">
        <v>0</v>
      </c>
      <c r="E194">
        <v>1</v>
      </c>
      <c r="F194">
        <v>4</v>
      </c>
      <c r="G194">
        <v>19</v>
      </c>
      <c r="H194">
        <f>------9</f>
        <v>9</v>
      </c>
      <c r="I194">
        <v>25</v>
      </c>
      <c r="J194" t="s">
        <v>51</v>
      </c>
      <c r="K194">
        <f>------2</f>
        <v>2</v>
      </c>
    </row>
    <row r="195" spans="2:11">
      <c r="B195">
        <v>574</v>
      </c>
      <c r="C195">
        <v>192</v>
      </c>
      <c r="D195">
        <v>0</v>
      </c>
      <c r="E195">
        <v>1</v>
      </c>
      <c r="F195">
        <v>12</v>
      </c>
      <c r="G195">
        <v>19</v>
      </c>
      <c r="H195">
        <f>------21</f>
        <v>21</v>
      </c>
      <c r="I195">
        <v>49</v>
      </c>
      <c r="J195" t="s">
        <v>52</v>
      </c>
      <c r="K195">
        <f>------3</f>
        <v>3</v>
      </c>
    </row>
    <row r="196" spans="2:11">
      <c r="B196">
        <v>577</v>
      </c>
      <c r="C196">
        <v>193</v>
      </c>
      <c r="D196">
        <v>0</v>
      </c>
      <c r="E196">
        <v>1</v>
      </c>
      <c r="F196">
        <v>8</v>
      </c>
      <c r="G196">
        <v>19</v>
      </c>
      <c r="H196">
        <f>------29</f>
        <v>29</v>
      </c>
      <c r="I196">
        <v>81</v>
      </c>
      <c r="J196" t="s">
        <v>51</v>
      </c>
      <c r="K196">
        <f>------4</f>
        <v>4</v>
      </c>
    </row>
    <row r="197" spans="2:11">
      <c r="B197">
        <v>580</v>
      </c>
      <c r="C197">
        <v>194</v>
      </c>
      <c r="D197">
        <v>0</v>
      </c>
      <c r="E197">
        <v>1</v>
      </c>
      <c r="F197">
        <v>12</v>
      </c>
      <c r="G197">
        <v>19</v>
      </c>
      <c r="H197">
        <f>------41</f>
        <v>41</v>
      </c>
      <c r="I197">
        <v>121</v>
      </c>
      <c r="J197" t="s">
        <v>53</v>
      </c>
      <c r="K197">
        <f>------5</f>
        <v>5</v>
      </c>
    </row>
    <row r="198" spans="2:11">
      <c r="B198">
        <v>583</v>
      </c>
      <c r="C198">
        <v>195</v>
      </c>
      <c r="D198">
        <v>1</v>
      </c>
      <c r="E198">
        <v>1</v>
      </c>
      <c r="F198">
        <v>12</v>
      </c>
      <c r="G198">
        <v>19</v>
      </c>
      <c r="H198">
        <f>------53</f>
        <v>53</v>
      </c>
      <c r="I198">
        <v>169</v>
      </c>
      <c r="J198" t="s">
        <v>54</v>
      </c>
      <c r="K198">
        <f>------6</f>
        <v>6</v>
      </c>
    </row>
    <row r="199" spans="2:11">
      <c r="B199">
        <v>586</v>
      </c>
      <c r="C199">
        <v>196</v>
      </c>
      <c r="D199">
        <v>1</v>
      </c>
      <c r="E199">
        <v>1</v>
      </c>
      <c r="F199">
        <v>36</v>
      </c>
      <c r="G199">
        <v>19</v>
      </c>
      <c r="H199">
        <f>------89</f>
        <v>89</v>
      </c>
      <c r="I199">
        <v>225</v>
      </c>
      <c r="J199" t="s">
        <v>55</v>
      </c>
      <c r="K199">
        <f>------7</f>
        <v>7</v>
      </c>
    </row>
    <row r="200" spans="2:11">
      <c r="B200">
        <v>589</v>
      </c>
      <c r="C200">
        <v>197</v>
      </c>
      <c r="D200">
        <v>0</v>
      </c>
      <c r="E200">
        <v>0</v>
      </c>
      <c r="F200">
        <v>60</v>
      </c>
      <c r="G200">
        <v>19</v>
      </c>
      <c r="H200">
        <f>------29</f>
        <v>29</v>
      </c>
      <c r="I200">
        <v>169</v>
      </c>
      <c r="J200" t="s">
        <v>82</v>
      </c>
      <c r="K200">
        <f>------8</f>
        <v>8</v>
      </c>
    </row>
    <row r="201" spans="2:11">
      <c r="B201">
        <v>592</v>
      </c>
      <c r="C201">
        <v>198</v>
      </c>
      <c r="D201">
        <v>0</v>
      </c>
      <c r="E201">
        <v>0</v>
      </c>
      <c r="F201">
        <v>24</v>
      </c>
      <c r="G201">
        <v>19</v>
      </c>
      <c r="H201">
        <f>------5</f>
        <v>5</v>
      </c>
      <c r="I201">
        <v>9</v>
      </c>
      <c r="J201" t="s">
        <v>50</v>
      </c>
      <c r="K201">
        <f>------1</f>
        <v>1</v>
      </c>
    </row>
    <row r="202" spans="2:11">
      <c r="B202">
        <v>595</v>
      </c>
      <c r="C202">
        <v>199</v>
      </c>
      <c r="D202">
        <v>0</v>
      </c>
      <c r="E202">
        <v>0</v>
      </c>
      <c r="F202">
        <v>4</v>
      </c>
      <c r="G202">
        <v>19</v>
      </c>
      <c r="H202">
        <f>------1</f>
        <v>1</v>
      </c>
      <c r="I202">
        <v>1</v>
      </c>
      <c r="J202" t="s">
        <v>80</v>
      </c>
      <c r="K202">
        <f>------9</f>
        <v>9</v>
      </c>
    </row>
    <row r="203" spans="2:11">
      <c r="B203">
        <v>598</v>
      </c>
      <c r="C203">
        <v>200</v>
      </c>
      <c r="D203">
        <v>0</v>
      </c>
      <c r="E203">
        <v>1</v>
      </c>
      <c r="F203">
        <v>4</v>
      </c>
      <c r="G203">
        <v>19</v>
      </c>
      <c r="H203">
        <f>------5</f>
        <v>5</v>
      </c>
      <c r="I203">
        <v>9</v>
      </c>
      <c r="J203" t="s">
        <v>50</v>
      </c>
      <c r="K203">
        <f>------1</f>
        <v>1</v>
      </c>
    </row>
    <row r="204" spans="2:11">
      <c r="B204">
        <v>601</v>
      </c>
      <c r="C204">
        <v>201</v>
      </c>
      <c r="D204">
        <v>0</v>
      </c>
      <c r="E204">
        <v>1</v>
      </c>
      <c r="F204">
        <v>4</v>
      </c>
      <c r="G204">
        <v>19</v>
      </c>
      <c r="H204">
        <f>------9</f>
        <v>9</v>
      </c>
      <c r="I204">
        <v>25</v>
      </c>
      <c r="J204" t="s">
        <v>51</v>
      </c>
      <c r="K204">
        <f>------2</f>
        <v>2</v>
      </c>
    </row>
    <row r="205" spans="2:11">
      <c r="B205">
        <v>604</v>
      </c>
      <c r="C205">
        <v>202</v>
      </c>
      <c r="D205">
        <v>0</v>
      </c>
      <c r="E205">
        <v>1</v>
      </c>
      <c r="F205">
        <v>12</v>
      </c>
      <c r="G205">
        <v>19</v>
      </c>
      <c r="H205">
        <f>------21</f>
        <v>21</v>
      </c>
      <c r="I205">
        <v>49</v>
      </c>
      <c r="J205" t="s">
        <v>52</v>
      </c>
      <c r="K205">
        <f>------3</f>
        <v>3</v>
      </c>
    </row>
    <row r="206" spans="2:11">
      <c r="B206">
        <v>607</v>
      </c>
      <c r="C206">
        <v>203</v>
      </c>
      <c r="D206">
        <v>0</v>
      </c>
      <c r="E206">
        <v>1</v>
      </c>
      <c r="F206">
        <v>8</v>
      </c>
      <c r="G206">
        <v>19</v>
      </c>
      <c r="H206">
        <f>------29</f>
        <v>29</v>
      </c>
      <c r="I206">
        <v>81</v>
      </c>
      <c r="J206" t="s">
        <v>51</v>
      </c>
      <c r="K206">
        <f>------4</f>
        <v>4</v>
      </c>
    </row>
    <row r="207" spans="2:11">
      <c r="B207">
        <v>610</v>
      </c>
      <c r="C207">
        <v>204</v>
      </c>
      <c r="D207">
        <v>0</v>
      </c>
      <c r="E207">
        <v>1</v>
      </c>
      <c r="F207">
        <v>12</v>
      </c>
      <c r="G207">
        <v>19</v>
      </c>
      <c r="H207">
        <f>------41</f>
        <v>41</v>
      </c>
      <c r="I207">
        <v>121</v>
      </c>
      <c r="J207" t="s">
        <v>53</v>
      </c>
      <c r="K207">
        <f>------5</f>
        <v>5</v>
      </c>
    </row>
    <row r="208" spans="2:11">
      <c r="B208">
        <v>613</v>
      </c>
      <c r="C208">
        <v>205</v>
      </c>
      <c r="D208">
        <v>1</v>
      </c>
      <c r="E208">
        <v>1</v>
      </c>
      <c r="F208">
        <v>12</v>
      </c>
      <c r="G208">
        <v>19</v>
      </c>
      <c r="H208">
        <f>------53</f>
        <v>53</v>
      </c>
      <c r="I208">
        <v>169</v>
      </c>
      <c r="J208" t="s">
        <v>54</v>
      </c>
      <c r="K208">
        <f>------6</f>
        <v>6</v>
      </c>
    </row>
    <row r="209" spans="2:11">
      <c r="B209">
        <v>616</v>
      </c>
      <c r="C209">
        <v>206</v>
      </c>
      <c r="D209">
        <v>1</v>
      </c>
      <c r="E209">
        <v>1</v>
      </c>
      <c r="F209">
        <v>36</v>
      </c>
      <c r="G209">
        <v>19</v>
      </c>
      <c r="H209">
        <f>------89</f>
        <v>89</v>
      </c>
      <c r="I209">
        <v>225</v>
      </c>
      <c r="J209" t="s">
        <v>55</v>
      </c>
      <c r="K209">
        <f>------7</f>
        <v>7</v>
      </c>
    </row>
    <row r="210" spans="2:11">
      <c r="B210">
        <v>619</v>
      </c>
      <c r="C210">
        <v>207</v>
      </c>
      <c r="D210">
        <v>1</v>
      </c>
      <c r="E210">
        <v>1</v>
      </c>
      <c r="F210">
        <v>28</v>
      </c>
      <c r="G210">
        <v>19</v>
      </c>
      <c r="H210">
        <f>------117</f>
        <v>117</v>
      </c>
      <c r="I210">
        <v>289</v>
      </c>
      <c r="J210" t="s">
        <v>55</v>
      </c>
      <c r="K210">
        <f>------10</f>
        <v>10</v>
      </c>
    </row>
    <row r="211" spans="2:11">
      <c r="B211">
        <v>622</v>
      </c>
      <c r="C211">
        <v>208</v>
      </c>
      <c r="D211">
        <v>1</v>
      </c>
      <c r="E211">
        <v>1</v>
      </c>
      <c r="F211">
        <v>12</v>
      </c>
      <c r="G211">
        <v>19</v>
      </c>
      <c r="H211">
        <f>------129</f>
        <v>129</v>
      </c>
      <c r="I211">
        <v>361</v>
      </c>
      <c r="J211" t="s">
        <v>51</v>
      </c>
      <c r="K211">
        <f>------11</f>
        <v>11</v>
      </c>
    </row>
    <row r="212" spans="2:11">
      <c r="B212">
        <v>625</v>
      </c>
      <c r="C212">
        <v>209</v>
      </c>
      <c r="D212">
        <v>1</v>
      </c>
      <c r="E212">
        <v>0</v>
      </c>
      <c r="F212">
        <v>40</v>
      </c>
      <c r="G212">
        <v>19</v>
      </c>
      <c r="H212">
        <f>------89</f>
        <v>89</v>
      </c>
      <c r="I212">
        <v>289</v>
      </c>
      <c r="J212" t="s">
        <v>54</v>
      </c>
      <c r="K212">
        <f>------12</f>
        <v>12</v>
      </c>
    </row>
    <row r="213" spans="2:11">
      <c r="B213">
        <v>628</v>
      </c>
      <c r="C213">
        <v>210</v>
      </c>
      <c r="D213">
        <v>1</v>
      </c>
      <c r="E213">
        <v>0</v>
      </c>
      <c r="F213">
        <v>28</v>
      </c>
      <c r="G213">
        <v>19</v>
      </c>
      <c r="H213">
        <f>------61</f>
        <v>61</v>
      </c>
      <c r="I213">
        <v>121</v>
      </c>
      <c r="J213" t="s">
        <v>56</v>
      </c>
      <c r="K213">
        <f>------13</f>
        <v>13</v>
      </c>
    </row>
    <row r="214" spans="2:11">
      <c r="B214">
        <v>631</v>
      </c>
      <c r="C214">
        <v>211</v>
      </c>
      <c r="D214">
        <v>0</v>
      </c>
      <c r="E214">
        <v>0</v>
      </c>
      <c r="F214">
        <v>20</v>
      </c>
      <c r="G214">
        <v>19</v>
      </c>
      <c r="H214">
        <f>------41</f>
        <v>41</v>
      </c>
      <c r="I214">
        <v>81</v>
      </c>
      <c r="J214" t="s">
        <v>165</v>
      </c>
      <c r="K214">
        <f>------14</f>
        <v>14</v>
      </c>
    </row>
    <row r="215" spans="2:11">
      <c r="B215">
        <v>634</v>
      </c>
      <c r="C215">
        <v>212</v>
      </c>
      <c r="D215">
        <v>1</v>
      </c>
      <c r="E215">
        <v>1</v>
      </c>
      <c r="F215">
        <v>4</v>
      </c>
      <c r="G215">
        <v>19</v>
      </c>
      <c r="H215">
        <f>------45</f>
        <v>45</v>
      </c>
      <c r="I215">
        <v>121</v>
      </c>
      <c r="J215" t="s">
        <v>60</v>
      </c>
      <c r="K215">
        <f>------15</f>
        <v>15</v>
      </c>
    </row>
    <row r="216" spans="2:11">
      <c r="B216">
        <v>637</v>
      </c>
      <c r="C216">
        <v>213</v>
      </c>
      <c r="D216">
        <v>1</v>
      </c>
      <c r="E216">
        <v>1</v>
      </c>
      <c r="F216">
        <v>12</v>
      </c>
      <c r="G216">
        <v>19</v>
      </c>
      <c r="H216">
        <f>------57</f>
        <v>57</v>
      </c>
      <c r="I216">
        <v>169</v>
      </c>
      <c r="J216" t="s">
        <v>53</v>
      </c>
      <c r="K216">
        <f>------16</f>
        <v>16</v>
      </c>
    </row>
    <row r="217" spans="2:11">
      <c r="B217">
        <v>640</v>
      </c>
      <c r="C217">
        <v>214</v>
      </c>
      <c r="D217">
        <v>1</v>
      </c>
      <c r="E217">
        <v>1</v>
      </c>
      <c r="F217">
        <v>12</v>
      </c>
      <c r="G217">
        <v>19</v>
      </c>
      <c r="H217">
        <f>------69</f>
        <v>69</v>
      </c>
      <c r="I217">
        <v>225</v>
      </c>
      <c r="J217" t="s">
        <v>54</v>
      </c>
      <c r="K217">
        <f>------17</f>
        <v>17</v>
      </c>
    </row>
    <row r="218" spans="2:11">
      <c r="B218">
        <v>643</v>
      </c>
      <c r="C218">
        <v>215</v>
      </c>
      <c r="D218">
        <v>0</v>
      </c>
      <c r="E218">
        <v>0</v>
      </c>
      <c r="F218">
        <v>40</v>
      </c>
      <c r="G218">
        <v>19</v>
      </c>
      <c r="H218">
        <f>------29</f>
        <v>29</v>
      </c>
      <c r="I218">
        <v>121</v>
      </c>
      <c r="J218" t="s">
        <v>166</v>
      </c>
      <c r="K218">
        <f>------18</f>
        <v>18</v>
      </c>
    </row>
    <row r="219" spans="2:11">
      <c r="B219">
        <v>646</v>
      </c>
      <c r="C219">
        <v>216</v>
      </c>
      <c r="D219">
        <v>0</v>
      </c>
      <c r="E219">
        <v>0</v>
      </c>
      <c r="F219">
        <v>16</v>
      </c>
      <c r="G219">
        <v>19</v>
      </c>
      <c r="H219">
        <f>------13</f>
        <v>13</v>
      </c>
      <c r="I219">
        <v>25</v>
      </c>
      <c r="J219" t="s">
        <v>167</v>
      </c>
      <c r="K219">
        <f>------19</f>
        <v>19</v>
      </c>
    </row>
    <row r="220" spans="2:11">
      <c r="B220">
        <v>649</v>
      </c>
      <c r="C220">
        <v>217</v>
      </c>
      <c r="D220">
        <v>0</v>
      </c>
      <c r="E220">
        <v>0</v>
      </c>
      <c r="F220">
        <v>8</v>
      </c>
      <c r="G220">
        <v>19</v>
      </c>
      <c r="H220">
        <f>------5</f>
        <v>5</v>
      </c>
      <c r="I220">
        <v>9</v>
      </c>
      <c r="J220" t="s">
        <v>50</v>
      </c>
      <c r="K220">
        <f>------1</f>
        <v>1</v>
      </c>
    </row>
    <row r="221" spans="2:11">
      <c r="B221">
        <v>652</v>
      </c>
      <c r="C221">
        <v>218</v>
      </c>
      <c r="D221">
        <v>0</v>
      </c>
      <c r="E221">
        <v>1</v>
      </c>
      <c r="F221">
        <v>4</v>
      </c>
      <c r="G221">
        <v>19</v>
      </c>
      <c r="H221">
        <f>------9</f>
        <v>9</v>
      </c>
      <c r="I221">
        <v>25</v>
      </c>
      <c r="J221" t="s">
        <v>51</v>
      </c>
      <c r="K221">
        <f>------2</f>
        <v>2</v>
      </c>
    </row>
    <row r="222" spans="2:11">
      <c r="B222">
        <v>655</v>
      </c>
      <c r="C222">
        <v>219</v>
      </c>
      <c r="D222">
        <v>0</v>
      </c>
      <c r="E222">
        <v>1</v>
      </c>
      <c r="F222">
        <v>12</v>
      </c>
      <c r="G222">
        <v>19</v>
      </c>
      <c r="H222">
        <f>------21</f>
        <v>21</v>
      </c>
      <c r="I222">
        <v>49</v>
      </c>
      <c r="J222" t="s">
        <v>52</v>
      </c>
      <c r="K222">
        <f>------3</f>
        <v>3</v>
      </c>
    </row>
    <row r="223" spans="2:11">
      <c r="B223">
        <v>658</v>
      </c>
      <c r="C223">
        <v>220</v>
      </c>
      <c r="D223">
        <v>0</v>
      </c>
      <c r="E223">
        <v>1</v>
      </c>
      <c r="F223">
        <v>8</v>
      </c>
      <c r="G223">
        <v>19</v>
      </c>
      <c r="H223">
        <f>------29</f>
        <v>29</v>
      </c>
      <c r="I223">
        <v>81</v>
      </c>
      <c r="J223" t="s">
        <v>51</v>
      </c>
      <c r="K223">
        <f>------4</f>
        <v>4</v>
      </c>
    </row>
    <row r="224" spans="2:11">
      <c r="B224">
        <v>661</v>
      </c>
      <c r="C224">
        <v>221</v>
      </c>
      <c r="D224">
        <v>0</v>
      </c>
      <c r="E224">
        <v>1</v>
      </c>
      <c r="F224">
        <v>12</v>
      </c>
      <c r="G224">
        <v>19</v>
      </c>
      <c r="H224">
        <f>------41</f>
        <v>41</v>
      </c>
      <c r="I224">
        <v>121</v>
      </c>
      <c r="J224" t="s">
        <v>53</v>
      </c>
      <c r="K224">
        <f>------5</f>
        <v>5</v>
      </c>
    </row>
    <row r="225" spans="2:11">
      <c r="B225">
        <v>664</v>
      </c>
      <c r="C225">
        <v>222</v>
      </c>
      <c r="D225">
        <v>1</v>
      </c>
      <c r="E225">
        <v>1</v>
      </c>
      <c r="F225">
        <v>12</v>
      </c>
      <c r="G225">
        <v>19</v>
      </c>
      <c r="H225">
        <f>------53</f>
        <v>53</v>
      </c>
      <c r="I225">
        <v>169</v>
      </c>
      <c r="J225" t="s">
        <v>54</v>
      </c>
      <c r="K225">
        <f>------6</f>
        <v>6</v>
      </c>
    </row>
    <row r="226" spans="2:11">
      <c r="B226">
        <v>667</v>
      </c>
      <c r="C226">
        <v>223</v>
      </c>
      <c r="D226">
        <v>1</v>
      </c>
      <c r="E226">
        <v>1</v>
      </c>
      <c r="F226">
        <v>36</v>
      </c>
      <c r="G226">
        <v>19</v>
      </c>
      <c r="H226">
        <f>------89</f>
        <v>89</v>
      </c>
      <c r="I226">
        <v>225</v>
      </c>
      <c r="J226" t="s">
        <v>55</v>
      </c>
      <c r="K226">
        <f>------7</f>
        <v>7</v>
      </c>
    </row>
    <row r="227" spans="2:11">
      <c r="B227">
        <v>670</v>
      </c>
      <c r="C227">
        <v>224</v>
      </c>
      <c r="D227">
        <v>0</v>
      </c>
      <c r="E227">
        <v>0</v>
      </c>
      <c r="F227">
        <v>60</v>
      </c>
      <c r="G227">
        <v>19</v>
      </c>
      <c r="H227">
        <f>------29</f>
        <v>29</v>
      </c>
      <c r="I227">
        <v>169</v>
      </c>
      <c r="J227" t="s">
        <v>82</v>
      </c>
      <c r="K227">
        <f>------8</f>
        <v>8</v>
      </c>
    </row>
    <row r="228" spans="2:11">
      <c r="B228">
        <v>673</v>
      </c>
      <c r="C228">
        <v>225</v>
      </c>
      <c r="D228">
        <v>0</v>
      </c>
      <c r="E228">
        <v>0</v>
      </c>
      <c r="F228">
        <v>24</v>
      </c>
      <c r="G228">
        <v>19</v>
      </c>
      <c r="H228">
        <f>------5</f>
        <v>5</v>
      </c>
      <c r="I228">
        <v>9</v>
      </c>
      <c r="J228" t="s">
        <v>50</v>
      </c>
      <c r="K228">
        <f>------1</f>
        <v>1</v>
      </c>
    </row>
    <row r="229" spans="2:11">
      <c r="B229">
        <v>676</v>
      </c>
      <c r="C229">
        <v>226</v>
      </c>
      <c r="D229">
        <v>0</v>
      </c>
      <c r="E229">
        <v>0</v>
      </c>
      <c r="F229">
        <v>4</v>
      </c>
      <c r="G229">
        <v>19</v>
      </c>
      <c r="H229">
        <f>------1</f>
        <v>1</v>
      </c>
      <c r="I229">
        <v>1</v>
      </c>
      <c r="J229" t="s">
        <v>80</v>
      </c>
      <c r="K229">
        <f>------9</f>
        <v>9</v>
      </c>
    </row>
    <row r="230" spans="2:11">
      <c r="B230">
        <v>679</v>
      </c>
      <c r="C230">
        <v>227</v>
      </c>
      <c r="D230">
        <v>0</v>
      </c>
      <c r="E230">
        <v>1</v>
      </c>
      <c r="F230">
        <v>4</v>
      </c>
      <c r="G230">
        <v>19</v>
      </c>
      <c r="H230">
        <f>------5</f>
        <v>5</v>
      </c>
      <c r="I230">
        <v>9</v>
      </c>
      <c r="J230" t="s">
        <v>50</v>
      </c>
      <c r="K230">
        <f>------1</f>
        <v>1</v>
      </c>
    </row>
    <row r="231" spans="2:11">
      <c r="B231">
        <v>682</v>
      </c>
      <c r="C231">
        <v>228</v>
      </c>
      <c r="D231">
        <v>0</v>
      </c>
      <c r="E231">
        <v>1</v>
      </c>
      <c r="F231">
        <v>4</v>
      </c>
      <c r="G231">
        <v>19</v>
      </c>
      <c r="H231">
        <f>------9</f>
        <v>9</v>
      </c>
      <c r="I231">
        <v>25</v>
      </c>
      <c r="J231" t="s">
        <v>51</v>
      </c>
      <c r="K231">
        <f>------2</f>
        <v>2</v>
      </c>
    </row>
    <row r="232" spans="2:11">
      <c r="B232">
        <v>685</v>
      </c>
      <c r="C232">
        <v>229</v>
      </c>
      <c r="D232">
        <v>0</v>
      </c>
      <c r="E232">
        <v>1</v>
      </c>
      <c r="F232">
        <v>12</v>
      </c>
      <c r="G232">
        <v>19</v>
      </c>
      <c r="H232">
        <f>------21</f>
        <v>21</v>
      </c>
      <c r="I232">
        <v>49</v>
      </c>
      <c r="J232" t="s">
        <v>52</v>
      </c>
      <c r="K232">
        <f>------3</f>
        <v>3</v>
      </c>
    </row>
    <row r="233" spans="2:11">
      <c r="B233">
        <v>688</v>
      </c>
      <c r="C233">
        <v>230</v>
      </c>
      <c r="D233">
        <v>0</v>
      </c>
      <c r="E233">
        <v>1</v>
      </c>
      <c r="F233">
        <v>8</v>
      </c>
      <c r="G233">
        <v>19</v>
      </c>
      <c r="H233">
        <f>------29</f>
        <v>29</v>
      </c>
      <c r="I233">
        <v>81</v>
      </c>
      <c r="J233" t="s">
        <v>51</v>
      </c>
      <c r="K233">
        <f>------4</f>
        <v>4</v>
      </c>
    </row>
    <row r="234" spans="2:11">
      <c r="B234">
        <v>691</v>
      </c>
      <c r="C234">
        <v>231</v>
      </c>
      <c r="D234">
        <v>0</v>
      </c>
      <c r="E234">
        <v>1</v>
      </c>
      <c r="F234">
        <v>12</v>
      </c>
      <c r="G234">
        <v>19</v>
      </c>
      <c r="H234">
        <f>------41</f>
        <v>41</v>
      </c>
      <c r="I234">
        <v>121</v>
      </c>
      <c r="J234" t="s">
        <v>53</v>
      </c>
      <c r="K234">
        <f>------5</f>
        <v>5</v>
      </c>
    </row>
    <row r="235" spans="2:11">
      <c r="B235">
        <v>694</v>
      </c>
      <c r="C235">
        <v>232</v>
      </c>
      <c r="D235">
        <v>1</v>
      </c>
      <c r="E235">
        <v>1</v>
      </c>
      <c r="F235">
        <v>12</v>
      </c>
      <c r="G235">
        <v>19</v>
      </c>
      <c r="H235">
        <f>------53</f>
        <v>53</v>
      </c>
      <c r="I235">
        <v>169</v>
      </c>
      <c r="J235" t="s">
        <v>54</v>
      </c>
      <c r="K235">
        <f>------6</f>
        <v>6</v>
      </c>
    </row>
    <row r="236" spans="2:11">
      <c r="B236">
        <v>697</v>
      </c>
      <c r="C236">
        <v>233</v>
      </c>
      <c r="D236">
        <v>1</v>
      </c>
      <c r="E236">
        <v>1</v>
      </c>
      <c r="F236">
        <v>36</v>
      </c>
      <c r="G236">
        <v>19</v>
      </c>
      <c r="H236">
        <f>------89</f>
        <v>89</v>
      </c>
      <c r="I236">
        <v>225</v>
      </c>
      <c r="J236" t="s">
        <v>55</v>
      </c>
      <c r="K236">
        <f>------7</f>
        <v>7</v>
      </c>
    </row>
    <row r="237" spans="2:11">
      <c r="B237">
        <v>700</v>
      </c>
      <c r="C237">
        <v>234</v>
      </c>
      <c r="D237">
        <v>1</v>
      </c>
      <c r="E237">
        <v>1</v>
      </c>
      <c r="F237">
        <v>28</v>
      </c>
      <c r="G237">
        <v>19</v>
      </c>
      <c r="H237">
        <f>------117</f>
        <v>117</v>
      </c>
      <c r="I237">
        <v>289</v>
      </c>
      <c r="J237" t="s">
        <v>55</v>
      </c>
      <c r="K237">
        <f>------10</f>
        <v>10</v>
      </c>
    </row>
    <row r="238" spans="2:11">
      <c r="B238">
        <v>703</v>
      </c>
      <c r="C238">
        <v>235</v>
      </c>
      <c r="D238">
        <v>1</v>
      </c>
      <c r="E238">
        <v>1</v>
      </c>
      <c r="F238">
        <v>12</v>
      </c>
      <c r="G238">
        <v>19</v>
      </c>
      <c r="H238">
        <f>------129</f>
        <v>129</v>
      </c>
      <c r="I238">
        <v>361</v>
      </c>
      <c r="J238" t="s">
        <v>51</v>
      </c>
      <c r="K238">
        <f>------11</f>
        <v>11</v>
      </c>
    </row>
    <row r="239" spans="2:11">
      <c r="B239">
        <v>706</v>
      </c>
      <c r="C239">
        <v>236</v>
      </c>
      <c r="D239">
        <v>1</v>
      </c>
      <c r="E239">
        <v>0</v>
      </c>
      <c r="F239">
        <v>40</v>
      </c>
      <c r="G239">
        <v>19</v>
      </c>
      <c r="H239">
        <f>------89</f>
        <v>89</v>
      </c>
      <c r="I239">
        <v>289</v>
      </c>
      <c r="J239" t="s">
        <v>54</v>
      </c>
      <c r="K239">
        <f>------12</f>
        <v>12</v>
      </c>
    </row>
    <row r="240" spans="2:11">
      <c r="B240">
        <v>709</v>
      </c>
      <c r="C240">
        <v>237</v>
      </c>
      <c r="D240">
        <v>1</v>
      </c>
      <c r="E240">
        <v>0</v>
      </c>
      <c r="F240">
        <v>28</v>
      </c>
      <c r="G240">
        <v>19</v>
      </c>
      <c r="H240">
        <f>------61</f>
        <v>61</v>
      </c>
      <c r="I240">
        <v>121</v>
      </c>
      <c r="J240" t="s">
        <v>56</v>
      </c>
      <c r="K240">
        <f>------13</f>
        <v>13</v>
      </c>
    </row>
    <row r="241" spans="2:11">
      <c r="B241">
        <v>712</v>
      </c>
      <c r="C241">
        <v>238</v>
      </c>
      <c r="D241">
        <v>0</v>
      </c>
      <c r="E241">
        <v>0</v>
      </c>
      <c r="F241">
        <v>20</v>
      </c>
      <c r="G241">
        <v>19</v>
      </c>
      <c r="H241">
        <f>------41</f>
        <v>41</v>
      </c>
      <c r="I241">
        <v>81</v>
      </c>
      <c r="J241" t="s">
        <v>165</v>
      </c>
      <c r="K241">
        <f>------14</f>
        <v>14</v>
      </c>
    </row>
    <row r="242" spans="2:11">
      <c r="B242">
        <v>715</v>
      </c>
      <c r="C242">
        <v>239</v>
      </c>
      <c r="D242">
        <v>1</v>
      </c>
      <c r="E242">
        <v>1</v>
      </c>
      <c r="F242">
        <v>4</v>
      </c>
      <c r="G242">
        <v>19</v>
      </c>
      <c r="H242">
        <f>------45</f>
        <v>45</v>
      </c>
      <c r="I242">
        <v>121</v>
      </c>
      <c r="J242" t="s">
        <v>60</v>
      </c>
      <c r="K242">
        <f>------15</f>
        <v>15</v>
      </c>
    </row>
    <row r="243" spans="2:11">
      <c r="B243">
        <v>718</v>
      </c>
      <c r="C243">
        <v>240</v>
      </c>
      <c r="D243">
        <v>1</v>
      </c>
      <c r="E243">
        <v>1</v>
      </c>
      <c r="F243">
        <v>12</v>
      </c>
      <c r="G243">
        <v>19</v>
      </c>
      <c r="H243">
        <f>------57</f>
        <v>57</v>
      </c>
      <c r="I243">
        <v>169</v>
      </c>
      <c r="J243" t="s">
        <v>53</v>
      </c>
      <c r="K243">
        <f>------16</f>
        <v>16</v>
      </c>
    </row>
    <row r="244" spans="2:11">
      <c r="B244">
        <v>721</v>
      </c>
      <c r="C244">
        <v>241</v>
      </c>
      <c r="D244">
        <v>1</v>
      </c>
      <c r="E244">
        <v>1</v>
      </c>
      <c r="F244">
        <v>12</v>
      </c>
      <c r="G244">
        <v>19</v>
      </c>
      <c r="H244">
        <f>------69</f>
        <v>69</v>
      </c>
      <c r="I244">
        <v>225</v>
      </c>
      <c r="J244" t="s">
        <v>54</v>
      </c>
      <c r="K244">
        <f>------17</f>
        <v>17</v>
      </c>
    </row>
    <row r="245" spans="2:11">
      <c r="B245">
        <v>724</v>
      </c>
      <c r="C245">
        <v>242</v>
      </c>
      <c r="D245">
        <v>0</v>
      </c>
      <c r="E245">
        <v>0</v>
      </c>
      <c r="F245">
        <v>40</v>
      </c>
      <c r="G245">
        <v>19</v>
      </c>
      <c r="H245">
        <f>------29</f>
        <v>29</v>
      </c>
      <c r="I245">
        <v>121</v>
      </c>
      <c r="J245" t="s">
        <v>166</v>
      </c>
      <c r="K245">
        <f>------18</f>
        <v>18</v>
      </c>
    </row>
    <row r="246" spans="2:11">
      <c r="B246">
        <v>727</v>
      </c>
      <c r="C246">
        <v>243</v>
      </c>
      <c r="D246">
        <v>0</v>
      </c>
      <c r="E246">
        <v>0</v>
      </c>
      <c r="F246">
        <v>16</v>
      </c>
      <c r="G246">
        <v>19</v>
      </c>
      <c r="H246">
        <f>------13</f>
        <v>13</v>
      </c>
      <c r="I246">
        <v>25</v>
      </c>
      <c r="J246" t="s">
        <v>167</v>
      </c>
      <c r="K246">
        <f>------19</f>
        <v>19</v>
      </c>
    </row>
    <row r="247" spans="2:11">
      <c r="B247">
        <v>730</v>
      </c>
      <c r="C247">
        <v>244</v>
      </c>
      <c r="D247">
        <v>0</v>
      </c>
      <c r="E247">
        <v>0</v>
      </c>
      <c r="F247">
        <v>8</v>
      </c>
      <c r="G247">
        <v>19</v>
      </c>
      <c r="H247">
        <f>------5</f>
        <v>5</v>
      </c>
      <c r="I247">
        <v>9</v>
      </c>
      <c r="J247" t="s">
        <v>50</v>
      </c>
      <c r="K247">
        <f>------1</f>
        <v>1</v>
      </c>
    </row>
    <row r="248" spans="2:11">
      <c r="B248">
        <v>733</v>
      </c>
      <c r="C248">
        <v>245</v>
      </c>
      <c r="D248">
        <v>0</v>
      </c>
      <c r="E248">
        <v>1</v>
      </c>
      <c r="F248">
        <v>4</v>
      </c>
      <c r="G248">
        <v>19</v>
      </c>
      <c r="H248">
        <f>------9</f>
        <v>9</v>
      </c>
      <c r="I248">
        <v>25</v>
      </c>
      <c r="J248" t="s">
        <v>51</v>
      </c>
      <c r="K248">
        <f>------2</f>
        <v>2</v>
      </c>
    </row>
    <row r="249" spans="2:11">
      <c r="B249">
        <v>736</v>
      </c>
      <c r="C249">
        <v>246</v>
      </c>
      <c r="D249">
        <v>0</v>
      </c>
      <c r="E249">
        <v>1</v>
      </c>
      <c r="F249">
        <v>12</v>
      </c>
      <c r="G249">
        <v>19</v>
      </c>
      <c r="H249">
        <f>------21</f>
        <v>21</v>
      </c>
      <c r="I249">
        <v>49</v>
      </c>
      <c r="J249" t="s">
        <v>52</v>
      </c>
      <c r="K249">
        <f>------3</f>
        <v>3</v>
      </c>
    </row>
    <row r="250" spans="2:11">
      <c r="B250">
        <v>739</v>
      </c>
      <c r="C250">
        <v>247</v>
      </c>
      <c r="D250">
        <v>0</v>
      </c>
      <c r="E250">
        <v>1</v>
      </c>
      <c r="F250">
        <v>8</v>
      </c>
      <c r="G250">
        <v>19</v>
      </c>
      <c r="H250">
        <f>------29</f>
        <v>29</v>
      </c>
      <c r="I250">
        <v>81</v>
      </c>
      <c r="J250" t="s">
        <v>51</v>
      </c>
      <c r="K250">
        <f>------4</f>
        <v>4</v>
      </c>
    </row>
    <row r="251" spans="2:11">
      <c r="B251">
        <v>742</v>
      </c>
      <c r="C251">
        <v>248</v>
      </c>
      <c r="D251">
        <v>0</v>
      </c>
      <c r="E251">
        <v>1</v>
      </c>
      <c r="F251">
        <v>12</v>
      </c>
      <c r="G251">
        <v>19</v>
      </c>
      <c r="H251">
        <f>------41</f>
        <v>41</v>
      </c>
      <c r="I251">
        <v>121</v>
      </c>
      <c r="J251" t="s">
        <v>53</v>
      </c>
      <c r="K251">
        <f>------5</f>
        <v>5</v>
      </c>
    </row>
    <row r="252" spans="2:11">
      <c r="B252">
        <v>745</v>
      </c>
      <c r="C252">
        <v>249</v>
      </c>
      <c r="D252">
        <v>1</v>
      </c>
      <c r="E252">
        <v>1</v>
      </c>
      <c r="F252">
        <v>12</v>
      </c>
      <c r="G252">
        <v>19</v>
      </c>
      <c r="H252">
        <f>------53</f>
        <v>53</v>
      </c>
      <c r="I252">
        <v>169</v>
      </c>
      <c r="J252" t="s">
        <v>54</v>
      </c>
      <c r="K252">
        <f>------6</f>
        <v>6</v>
      </c>
    </row>
    <row r="253" spans="2:11">
      <c r="B253">
        <v>748</v>
      </c>
      <c r="C253">
        <v>250</v>
      </c>
      <c r="D253">
        <v>1</v>
      </c>
      <c r="E253">
        <v>1</v>
      </c>
      <c r="F253">
        <v>36</v>
      </c>
      <c r="G253">
        <v>19</v>
      </c>
      <c r="H253">
        <f>------89</f>
        <v>89</v>
      </c>
      <c r="I253">
        <v>225</v>
      </c>
      <c r="J253" t="s">
        <v>55</v>
      </c>
      <c r="K253">
        <f>------7</f>
        <v>7</v>
      </c>
    </row>
    <row r="254" spans="2:11">
      <c r="B254">
        <v>751</v>
      </c>
      <c r="C254">
        <v>251</v>
      </c>
      <c r="D254">
        <v>0</v>
      </c>
      <c r="E254">
        <v>0</v>
      </c>
      <c r="F254">
        <v>60</v>
      </c>
      <c r="G254">
        <v>19</v>
      </c>
      <c r="H254">
        <f>------29</f>
        <v>29</v>
      </c>
      <c r="I254">
        <v>169</v>
      </c>
      <c r="J254" t="s">
        <v>82</v>
      </c>
      <c r="K254">
        <f>------8</f>
        <v>8</v>
      </c>
    </row>
    <row r="255" spans="2:11">
      <c r="B255">
        <v>754</v>
      </c>
      <c r="C255">
        <v>252</v>
      </c>
      <c r="D255">
        <v>0</v>
      </c>
      <c r="E255">
        <v>0</v>
      </c>
      <c r="F255">
        <v>24</v>
      </c>
      <c r="G255">
        <v>19</v>
      </c>
      <c r="H255">
        <f>------5</f>
        <v>5</v>
      </c>
      <c r="I255">
        <v>9</v>
      </c>
      <c r="J255" t="s">
        <v>50</v>
      </c>
      <c r="K255">
        <f>------1</f>
        <v>1</v>
      </c>
    </row>
    <row r="256" spans="2:11">
      <c r="B256">
        <v>757</v>
      </c>
      <c r="C256">
        <v>253</v>
      </c>
      <c r="D256">
        <v>0</v>
      </c>
      <c r="E256">
        <v>0</v>
      </c>
      <c r="F256">
        <v>4</v>
      </c>
      <c r="G256">
        <v>19</v>
      </c>
      <c r="H256">
        <f>------1</f>
        <v>1</v>
      </c>
      <c r="I256">
        <v>1</v>
      </c>
      <c r="J256" t="s">
        <v>80</v>
      </c>
      <c r="K256">
        <f>------9</f>
        <v>9</v>
      </c>
    </row>
    <row r="257" spans="2:11">
      <c r="B257">
        <v>760</v>
      </c>
      <c r="C257">
        <v>254</v>
      </c>
      <c r="D257">
        <v>0</v>
      </c>
      <c r="E257">
        <v>1</v>
      </c>
      <c r="F257">
        <v>4</v>
      </c>
      <c r="G257">
        <v>19</v>
      </c>
      <c r="H257">
        <f>------5</f>
        <v>5</v>
      </c>
      <c r="I257">
        <v>9</v>
      </c>
      <c r="J257" t="s">
        <v>50</v>
      </c>
      <c r="K257">
        <f>------1</f>
        <v>1</v>
      </c>
    </row>
    <row r="258" spans="2:11">
      <c r="B258">
        <v>763</v>
      </c>
      <c r="C258">
        <v>255</v>
      </c>
      <c r="D258">
        <v>0</v>
      </c>
      <c r="E258">
        <v>1</v>
      </c>
      <c r="F258">
        <v>4</v>
      </c>
      <c r="G258">
        <v>19</v>
      </c>
      <c r="H258">
        <f>------9</f>
        <v>9</v>
      </c>
      <c r="I258">
        <v>25</v>
      </c>
      <c r="J258" t="s">
        <v>51</v>
      </c>
      <c r="K258">
        <f>------2</f>
        <v>2</v>
      </c>
    </row>
    <row r="259" spans="2:11">
      <c r="B259">
        <v>766</v>
      </c>
      <c r="C259">
        <v>256</v>
      </c>
      <c r="D259">
        <v>0</v>
      </c>
      <c r="E259">
        <v>1</v>
      </c>
      <c r="F259">
        <v>12</v>
      </c>
      <c r="G259">
        <v>19</v>
      </c>
      <c r="H259">
        <f>------21</f>
        <v>21</v>
      </c>
      <c r="I259">
        <v>49</v>
      </c>
      <c r="J259" t="s">
        <v>52</v>
      </c>
      <c r="K259">
        <f>------3</f>
        <v>3</v>
      </c>
    </row>
    <row r="260" spans="2:11">
      <c r="B260">
        <v>769</v>
      </c>
      <c r="C260">
        <v>257</v>
      </c>
      <c r="D260">
        <v>0</v>
      </c>
      <c r="E260">
        <v>1</v>
      </c>
      <c r="F260">
        <v>8</v>
      </c>
      <c r="G260">
        <v>19</v>
      </c>
      <c r="H260">
        <f>------29</f>
        <v>29</v>
      </c>
      <c r="I260">
        <v>81</v>
      </c>
      <c r="J260" t="s">
        <v>51</v>
      </c>
      <c r="K260">
        <f>------4</f>
        <v>4</v>
      </c>
    </row>
    <row r="261" spans="2:11">
      <c r="B261">
        <v>772</v>
      </c>
      <c r="C261">
        <v>258</v>
      </c>
      <c r="D261">
        <v>0</v>
      </c>
      <c r="E261">
        <v>1</v>
      </c>
      <c r="F261">
        <v>12</v>
      </c>
      <c r="G261">
        <v>19</v>
      </c>
      <c r="H261">
        <f>------41</f>
        <v>41</v>
      </c>
      <c r="I261">
        <v>121</v>
      </c>
      <c r="J261" t="s">
        <v>53</v>
      </c>
      <c r="K261">
        <f>------5</f>
        <v>5</v>
      </c>
    </row>
    <row r="262" spans="2:11">
      <c r="B262">
        <v>775</v>
      </c>
      <c r="C262">
        <v>259</v>
      </c>
      <c r="D262">
        <v>1</v>
      </c>
      <c r="E262">
        <v>1</v>
      </c>
      <c r="F262">
        <v>12</v>
      </c>
      <c r="G262">
        <v>19</v>
      </c>
      <c r="H262">
        <f>------53</f>
        <v>53</v>
      </c>
      <c r="I262">
        <v>169</v>
      </c>
      <c r="J262" t="s">
        <v>54</v>
      </c>
      <c r="K262">
        <f>------6</f>
        <v>6</v>
      </c>
    </row>
    <row r="263" spans="2:11">
      <c r="B263">
        <v>778</v>
      </c>
      <c r="C263">
        <v>260</v>
      </c>
      <c r="D263">
        <v>1</v>
      </c>
      <c r="E263">
        <v>1</v>
      </c>
      <c r="F263">
        <v>36</v>
      </c>
      <c r="G263">
        <v>19</v>
      </c>
      <c r="H263">
        <f>------89</f>
        <v>89</v>
      </c>
      <c r="I263">
        <v>225</v>
      </c>
      <c r="J263" t="s">
        <v>55</v>
      </c>
      <c r="K263">
        <f>------7</f>
        <v>7</v>
      </c>
    </row>
    <row r="264" spans="2:11">
      <c r="B264">
        <v>781</v>
      </c>
      <c r="C264">
        <v>261</v>
      </c>
      <c r="D264">
        <v>1</v>
      </c>
      <c r="E264">
        <v>1</v>
      </c>
      <c r="F264">
        <v>28</v>
      </c>
      <c r="G264">
        <v>19</v>
      </c>
      <c r="H264">
        <f>------117</f>
        <v>117</v>
      </c>
      <c r="I264">
        <v>289</v>
      </c>
      <c r="J264" t="s">
        <v>55</v>
      </c>
      <c r="K264">
        <f>------10</f>
        <v>10</v>
      </c>
    </row>
    <row r="265" spans="2:11">
      <c r="B265">
        <v>784</v>
      </c>
      <c r="C265">
        <v>262</v>
      </c>
      <c r="D265">
        <v>1</v>
      </c>
      <c r="E265">
        <v>1</v>
      </c>
      <c r="F265">
        <v>12</v>
      </c>
      <c r="G265">
        <v>19</v>
      </c>
      <c r="H265">
        <f>------129</f>
        <v>129</v>
      </c>
      <c r="I265">
        <v>361</v>
      </c>
      <c r="J265" t="s">
        <v>51</v>
      </c>
      <c r="K265">
        <f>------11</f>
        <v>11</v>
      </c>
    </row>
    <row r="266" spans="2:11">
      <c r="B266">
        <v>787</v>
      </c>
      <c r="C266">
        <v>263</v>
      </c>
      <c r="D266">
        <v>1</v>
      </c>
      <c r="E266">
        <v>0</v>
      </c>
      <c r="F266">
        <v>40</v>
      </c>
      <c r="G266">
        <v>19</v>
      </c>
      <c r="H266">
        <f>------89</f>
        <v>89</v>
      </c>
      <c r="I266">
        <v>289</v>
      </c>
      <c r="J266" t="s">
        <v>54</v>
      </c>
      <c r="K266">
        <f>------12</f>
        <v>12</v>
      </c>
    </row>
    <row r="267" spans="2:11">
      <c r="B267">
        <v>790</v>
      </c>
      <c r="C267">
        <v>264</v>
      </c>
      <c r="D267">
        <v>1</v>
      </c>
      <c r="E267">
        <v>0</v>
      </c>
      <c r="F267">
        <v>28</v>
      </c>
      <c r="G267">
        <v>19</v>
      </c>
      <c r="H267">
        <f>------61</f>
        <v>61</v>
      </c>
      <c r="I267">
        <v>121</v>
      </c>
      <c r="J267" t="s">
        <v>56</v>
      </c>
      <c r="K267">
        <f>------13</f>
        <v>13</v>
      </c>
    </row>
    <row r="268" spans="2:11">
      <c r="B268">
        <v>793</v>
      </c>
      <c r="C268">
        <v>265</v>
      </c>
      <c r="D268">
        <v>0</v>
      </c>
      <c r="E268">
        <v>0</v>
      </c>
      <c r="F268">
        <v>20</v>
      </c>
      <c r="G268">
        <v>19</v>
      </c>
      <c r="H268">
        <f>------41</f>
        <v>41</v>
      </c>
      <c r="I268">
        <v>81</v>
      </c>
      <c r="J268" t="s">
        <v>165</v>
      </c>
      <c r="K268">
        <f>------14</f>
        <v>14</v>
      </c>
    </row>
    <row r="269" spans="2:11">
      <c r="B269">
        <v>796</v>
      </c>
      <c r="C269">
        <v>266</v>
      </c>
      <c r="D269">
        <v>1</v>
      </c>
      <c r="E269">
        <v>1</v>
      </c>
      <c r="F269">
        <v>4</v>
      </c>
      <c r="G269">
        <v>19</v>
      </c>
      <c r="H269">
        <f>------45</f>
        <v>45</v>
      </c>
      <c r="I269">
        <v>121</v>
      </c>
      <c r="J269" t="s">
        <v>60</v>
      </c>
      <c r="K269">
        <f>------15</f>
        <v>15</v>
      </c>
    </row>
    <row r="270" spans="2:11">
      <c r="B270">
        <v>799</v>
      </c>
      <c r="C270">
        <v>267</v>
      </c>
      <c r="D270">
        <v>1</v>
      </c>
      <c r="E270">
        <v>1</v>
      </c>
      <c r="F270">
        <v>12</v>
      </c>
      <c r="G270">
        <v>19</v>
      </c>
      <c r="H270">
        <f>------57</f>
        <v>57</v>
      </c>
      <c r="I270">
        <v>169</v>
      </c>
      <c r="J270" t="s">
        <v>53</v>
      </c>
      <c r="K270">
        <f>------16</f>
        <v>16</v>
      </c>
    </row>
    <row r="271" spans="2:11">
      <c r="B271">
        <v>802</v>
      </c>
      <c r="C271">
        <v>268</v>
      </c>
      <c r="D271">
        <v>1</v>
      </c>
      <c r="E271">
        <v>1</v>
      </c>
      <c r="F271">
        <v>12</v>
      </c>
      <c r="G271">
        <v>19</v>
      </c>
      <c r="H271">
        <f>------69</f>
        <v>69</v>
      </c>
      <c r="I271">
        <v>225</v>
      </c>
      <c r="J271" t="s">
        <v>54</v>
      </c>
      <c r="K271">
        <f>------17</f>
        <v>17</v>
      </c>
    </row>
    <row r="272" spans="2:11">
      <c r="B272">
        <v>805</v>
      </c>
      <c r="C272">
        <v>269</v>
      </c>
      <c r="D272">
        <v>0</v>
      </c>
      <c r="E272">
        <v>0</v>
      </c>
      <c r="F272">
        <v>40</v>
      </c>
      <c r="G272">
        <v>19</v>
      </c>
      <c r="H272">
        <f>------29</f>
        <v>29</v>
      </c>
      <c r="I272">
        <v>121</v>
      </c>
      <c r="J272" t="s">
        <v>166</v>
      </c>
      <c r="K272">
        <f>------18</f>
        <v>18</v>
      </c>
    </row>
    <row r="273" spans="2:11">
      <c r="B273">
        <v>808</v>
      </c>
      <c r="C273">
        <v>270</v>
      </c>
      <c r="D273">
        <v>0</v>
      </c>
      <c r="E273">
        <v>0</v>
      </c>
      <c r="F273">
        <v>16</v>
      </c>
      <c r="G273">
        <v>19</v>
      </c>
      <c r="H273">
        <f>------13</f>
        <v>13</v>
      </c>
      <c r="I273">
        <v>25</v>
      </c>
      <c r="J273" t="s">
        <v>167</v>
      </c>
      <c r="K273">
        <f>------19</f>
        <v>19</v>
      </c>
    </row>
    <row r="274" spans="2:11">
      <c r="B274">
        <v>811</v>
      </c>
      <c r="C274">
        <v>271</v>
      </c>
      <c r="D274">
        <v>0</v>
      </c>
      <c r="E274">
        <v>0</v>
      </c>
      <c r="F274">
        <v>8</v>
      </c>
      <c r="G274">
        <v>19</v>
      </c>
      <c r="H274">
        <f>------5</f>
        <v>5</v>
      </c>
      <c r="I274">
        <v>9</v>
      </c>
      <c r="J274" t="s">
        <v>50</v>
      </c>
      <c r="K274">
        <f>------1</f>
        <v>1</v>
      </c>
    </row>
    <row r="275" spans="2:11">
      <c r="B275">
        <v>814</v>
      </c>
      <c r="C275">
        <v>272</v>
      </c>
      <c r="D275">
        <v>0</v>
      </c>
      <c r="E275">
        <v>1</v>
      </c>
      <c r="F275">
        <v>4</v>
      </c>
      <c r="G275">
        <v>19</v>
      </c>
      <c r="H275">
        <f>------9</f>
        <v>9</v>
      </c>
      <c r="I275">
        <v>25</v>
      </c>
      <c r="J275" t="s">
        <v>51</v>
      </c>
      <c r="K275">
        <f>------2</f>
        <v>2</v>
      </c>
    </row>
    <row r="276" spans="2:11">
      <c r="B276">
        <v>817</v>
      </c>
      <c r="C276">
        <v>273</v>
      </c>
      <c r="D276">
        <v>0</v>
      </c>
      <c r="E276">
        <v>1</v>
      </c>
      <c r="F276">
        <v>12</v>
      </c>
      <c r="G276">
        <v>19</v>
      </c>
      <c r="H276">
        <f>------21</f>
        <v>21</v>
      </c>
      <c r="I276">
        <v>49</v>
      </c>
      <c r="J276" t="s">
        <v>52</v>
      </c>
      <c r="K276">
        <f>------3</f>
        <v>3</v>
      </c>
    </row>
    <row r="277" spans="2:11">
      <c r="B277">
        <v>820</v>
      </c>
      <c r="C277">
        <v>274</v>
      </c>
      <c r="D277">
        <v>0</v>
      </c>
      <c r="E277">
        <v>1</v>
      </c>
      <c r="F277">
        <v>8</v>
      </c>
      <c r="G277">
        <v>19</v>
      </c>
      <c r="H277">
        <f>------29</f>
        <v>29</v>
      </c>
      <c r="I277">
        <v>81</v>
      </c>
      <c r="J277" t="s">
        <v>51</v>
      </c>
      <c r="K277">
        <f>------4</f>
        <v>4</v>
      </c>
    </row>
    <row r="278" spans="2:11">
      <c r="B278">
        <v>823</v>
      </c>
      <c r="C278">
        <v>275</v>
      </c>
      <c r="D278">
        <v>0</v>
      </c>
      <c r="E278">
        <v>1</v>
      </c>
      <c r="F278">
        <v>12</v>
      </c>
      <c r="G278">
        <v>19</v>
      </c>
      <c r="H278">
        <f>------41</f>
        <v>41</v>
      </c>
      <c r="I278">
        <v>121</v>
      </c>
      <c r="J278" t="s">
        <v>53</v>
      </c>
      <c r="K278">
        <f>------5</f>
        <v>5</v>
      </c>
    </row>
    <row r="279" spans="2:11">
      <c r="B279">
        <v>826</v>
      </c>
      <c r="C279">
        <v>276</v>
      </c>
      <c r="D279">
        <v>1</v>
      </c>
      <c r="E279">
        <v>1</v>
      </c>
      <c r="F279">
        <v>12</v>
      </c>
      <c r="G279">
        <v>19</v>
      </c>
      <c r="H279">
        <f>------53</f>
        <v>53</v>
      </c>
      <c r="I279">
        <v>169</v>
      </c>
      <c r="J279" t="s">
        <v>54</v>
      </c>
      <c r="K279">
        <f>------6</f>
        <v>6</v>
      </c>
    </row>
    <row r="280" spans="2:11">
      <c r="B280">
        <v>829</v>
      </c>
      <c r="C280">
        <v>277</v>
      </c>
      <c r="D280">
        <v>1</v>
      </c>
      <c r="E280">
        <v>1</v>
      </c>
      <c r="F280">
        <v>36</v>
      </c>
      <c r="G280">
        <v>19</v>
      </c>
      <c r="H280">
        <f>------89</f>
        <v>89</v>
      </c>
      <c r="I280">
        <v>225</v>
      </c>
      <c r="J280" t="s">
        <v>55</v>
      </c>
      <c r="K280">
        <f>------7</f>
        <v>7</v>
      </c>
    </row>
    <row r="281" spans="2:11">
      <c r="B281">
        <v>832</v>
      </c>
      <c r="C281">
        <v>278</v>
      </c>
      <c r="D281">
        <v>0</v>
      </c>
      <c r="E281">
        <v>0</v>
      </c>
      <c r="F281">
        <v>60</v>
      </c>
      <c r="G281">
        <v>19</v>
      </c>
      <c r="H281">
        <f>------29</f>
        <v>29</v>
      </c>
      <c r="I281">
        <v>169</v>
      </c>
      <c r="J281" t="s">
        <v>82</v>
      </c>
      <c r="K281">
        <f>------8</f>
        <v>8</v>
      </c>
    </row>
    <row r="282" spans="2:11">
      <c r="B282">
        <v>835</v>
      </c>
      <c r="C282">
        <v>279</v>
      </c>
      <c r="D282">
        <v>0</v>
      </c>
      <c r="E282">
        <v>0</v>
      </c>
      <c r="F282">
        <v>24</v>
      </c>
      <c r="G282">
        <v>19</v>
      </c>
      <c r="H282">
        <f>------5</f>
        <v>5</v>
      </c>
      <c r="I282">
        <v>9</v>
      </c>
      <c r="J282" t="s">
        <v>50</v>
      </c>
      <c r="K282">
        <f>------1</f>
        <v>1</v>
      </c>
    </row>
    <row r="283" spans="2:11">
      <c r="B283">
        <v>838</v>
      </c>
      <c r="C283">
        <v>280</v>
      </c>
      <c r="D283">
        <v>0</v>
      </c>
      <c r="E283">
        <v>0</v>
      </c>
      <c r="F283">
        <v>4</v>
      </c>
      <c r="G283">
        <v>19</v>
      </c>
      <c r="H283">
        <f>------1</f>
        <v>1</v>
      </c>
      <c r="I283">
        <v>1</v>
      </c>
      <c r="J283" t="s">
        <v>80</v>
      </c>
      <c r="K283">
        <f>------9</f>
        <v>9</v>
      </c>
    </row>
    <row r="284" spans="2:11">
      <c r="B284">
        <v>841</v>
      </c>
      <c r="C284">
        <v>281</v>
      </c>
      <c r="D284">
        <v>0</v>
      </c>
      <c r="E284">
        <v>1</v>
      </c>
      <c r="F284">
        <v>4</v>
      </c>
      <c r="G284">
        <v>19</v>
      </c>
      <c r="H284">
        <f>------5</f>
        <v>5</v>
      </c>
      <c r="I284">
        <v>9</v>
      </c>
      <c r="J284" t="s">
        <v>50</v>
      </c>
      <c r="K284">
        <f>------1</f>
        <v>1</v>
      </c>
    </row>
    <row r="285" spans="2:11">
      <c r="B285">
        <v>844</v>
      </c>
      <c r="C285">
        <v>282</v>
      </c>
      <c r="D285">
        <v>0</v>
      </c>
      <c r="E285">
        <v>1</v>
      </c>
      <c r="F285">
        <v>4</v>
      </c>
      <c r="G285">
        <v>19</v>
      </c>
      <c r="H285">
        <f>------9</f>
        <v>9</v>
      </c>
      <c r="I285">
        <v>25</v>
      </c>
      <c r="J285" t="s">
        <v>51</v>
      </c>
      <c r="K285">
        <f>------2</f>
        <v>2</v>
      </c>
    </row>
    <row r="286" spans="2:11">
      <c r="B286">
        <v>847</v>
      </c>
      <c r="C286">
        <v>283</v>
      </c>
      <c r="D286">
        <v>0</v>
      </c>
      <c r="E286">
        <v>1</v>
      </c>
      <c r="F286">
        <v>12</v>
      </c>
      <c r="G286">
        <v>19</v>
      </c>
      <c r="H286">
        <f>------21</f>
        <v>21</v>
      </c>
      <c r="I286">
        <v>49</v>
      </c>
      <c r="J286" t="s">
        <v>52</v>
      </c>
      <c r="K286">
        <f>------3</f>
        <v>3</v>
      </c>
    </row>
    <row r="287" spans="2:11">
      <c r="B287">
        <v>850</v>
      </c>
      <c r="C287">
        <v>284</v>
      </c>
      <c r="D287">
        <v>0</v>
      </c>
      <c r="E287">
        <v>1</v>
      </c>
      <c r="F287">
        <v>8</v>
      </c>
      <c r="G287">
        <v>19</v>
      </c>
      <c r="H287">
        <f>------29</f>
        <v>29</v>
      </c>
      <c r="I287">
        <v>81</v>
      </c>
      <c r="J287" t="s">
        <v>51</v>
      </c>
      <c r="K287">
        <f>------4</f>
        <v>4</v>
      </c>
    </row>
    <row r="288" spans="2:11">
      <c r="B288">
        <v>853</v>
      </c>
      <c r="C288">
        <v>285</v>
      </c>
      <c r="D288">
        <v>0</v>
      </c>
      <c r="E288">
        <v>1</v>
      </c>
      <c r="F288">
        <v>12</v>
      </c>
      <c r="G288">
        <v>19</v>
      </c>
      <c r="H288">
        <f>------41</f>
        <v>41</v>
      </c>
      <c r="I288">
        <v>121</v>
      </c>
      <c r="J288" t="s">
        <v>53</v>
      </c>
      <c r="K288">
        <f>------5</f>
        <v>5</v>
      </c>
    </row>
    <row r="289" spans="2:11">
      <c r="B289">
        <v>856</v>
      </c>
      <c r="C289">
        <v>286</v>
      </c>
      <c r="D289">
        <v>1</v>
      </c>
      <c r="E289">
        <v>1</v>
      </c>
      <c r="F289">
        <v>12</v>
      </c>
      <c r="G289">
        <v>19</v>
      </c>
      <c r="H289">
        <f>------53</f>
        <v>53</v>
      </c>
      <c r="I289">
        <v>169</v>
      </c>
      <c r="J289" t="s">
        <v>54</v>
      </c>
      <c r="K289">
        <f>------6</f>
        <v>6</v>
      </c>
    </row>
    <row r="290" spans="2:11">
      <c r="B290">
        <v>859</v>
      </c>
      <c r="C290">
        <v>287</v>
      </c>
      <c r="D290">
        <v>1</v>
      </c>
      <c r="E290">
        <v>1</v>
      </c>
      <c r="F290">
        <v>36</v>
      </c>
      <c r="G290">
        <v>19</v>
      </c>
      <c r="H290">
        <f>------89</f>
        <v>89</v>
      </c>
      <c r="I290">
        <v>225</v>
      </c>
      <c r="J290" t="s">
        <v>55</v>
      </c>
      <c r="K290">
        <f>------7</f>
        <v>7</v>
      </c>
    </row>
    <row r="291" spans="2:11">
      <c r="B291">
        <v>862</v>
      </c>
      <c r="C291">
        <v>288</v>
      </c>
      <c r="D291">
        <v>1</v>
      </c>
      <c r="E291">
        <v>1</v>
      </c>
      <c r="F291">
        <v>28</v>
      </c>
      <c r="G291">
        <v>19</v>
      </c>
      <c r="H291">
        <f>------117</f>
        <v>117</v>
      </c>
      <c r="I291">
        <v>289</v>
      </c>
      <c r="J291" t="s">
        <v>55</v>
      </c>
      <c r="K291">
        <f>------10</f>
        <v>10</v>
      </c>
    </row>
    <row r="292" spans="2:11">
      <c r="B292">
        <v>865</v>
      </c>
      <c r="C292">
        <v>289</v>
      </c>
      <c r="D292">
        <v>1</v>
      </c>
      <c r="E292">
        <v>1</v>
      </c>
      <c r="F292">
        <v>12</v>
      </c>
      <c r="G292">
        <v>19</v>
      </c>
      <c r="H292">
        <f>------129</f>
        <v>129</v>
      </c>
      <c r="I292">
        <v>361</v>
      </c>
      <c r="J292" t="s">
        <v>51</v>
      </c>
      <c r="K292">
        <f>------11</f>
        <v>11</v>
      </c>
    </row>
    <row r="293" spans="2:11">
      <c r="B293">
        <v>868</v>
      </c>
      <c r="C293">
        <v>290</v>
      </c>
      <c r="D293">
        <v>1</v>
      </c>
      <c r="E293">
        <v>0</v>
      </c>
      <c r="F293">
        <v>40</v>
      </c>
      <c r="G293">
        <v>19</v>
      </c>
      <c r="H293">
        <f>------89</f>
        <v>89</v>
      </c>
      <c r="I293">
        <v>289</v>
      </c>
      <c r="J293" t="s">
        <v>54</v>
      </c>
      <c r="K293">
        <f>------12</f>
        <v>12</v>
      </c>
    </row>
    <row r="294" spans="2:11">
      <c r="B294">
        <v>871</v>
      </c>
      <c r="C294">
        <v>291</v>
      </c>
      <c r="D294">
        <v>1</v>
      </c>
      <c r="E294">
        <v>0</v>
      </c>
      <c r="F294">
        <v>28</v>
      </c>
      <c r="G294">
        <v>19</v>
      </c>
      <c r="H294">
        <f>------61</f>
        <v>61</v>
      </c>
      <c r="I294">
        <v>121</v>
      </c>
      <c r="J294" t="s">
        <v>56</v>
      </c>
      <c r="K294">
        <f>------13</f>
        <v>13</v>
      </c>
    </row>
    <row r="295" spans="2:11">
      <c r="B295">
        <v>874</v>
      </c>
      <c r="C295">
        <v>292</v>
      </c>
      <c r="D295">
        <v>0</v>
      </c>
      <c r="E295">
        <v>0</v>
      </c>
      <c r="F295">
        <v>20</v>
      </c>
      <c r="G295">
        <v>19</v>
      </c>
      <c r="H295">
        <f>------41</f>
        <v>41</v>
      </c>
      <c r="I295">
        <v>81</v>
      </c>
      <c r="J295" t="s">
        <v>165</v>
      </c>
      <c r="K295">
        <f>------14</f>
        <v>14</v>
      </c>
    </row>
    <row r="296" spans="2:11">
      <c r="B296">
        <v>877</v>
      </c>
      <c r="C296">
        <v>293</v>
      </c>
      <c r="D296">
        <v>1</v>
      </c>
      <c r="E296">
        <v>1</v>
      </c>
      <c r="F296">
        <v>4</v>
      </c>
      <c r="G296">
        <v>19</v>
      </c>
      <c r="H296">
        <f>------45</f>
        <v>45</v>
      </c>
      <c r="I296">
        <v>121</v>
      </c>
      <c r="J296" t="s">
        <v>60</v>
      </c>
      <c r="K296">
        <f>------15</f>
        <v>15</v>
      </c>
    </row>
    <row r="297" spans="2:11">
      <c r="B297">
        <v>880</v>
      </c>
      <c r="C297">
        <v>294</v>
      </c>
      <c r="D297">
        <v>1</v>
      </c>
      <c r="E297">
        <v>1</v>
      </c>
      <c r="F297">
        <v>12</v>
      </c>
      <c r="G297">
        <v>19</v>
      </c>
      <c r="H297">
        <f>------57</f>
        <v>57</v>
      </c>
      <c r="I297">
        <v>169</v>
      </c>
      <c r="J297" t="s">
        <v>53</v>
      </c>
      <c r="K297">
        <f>------16</f>
        <v>16</v>
      </c>
    </row>
    <row r="298" spans="2:11">
      <c r="B298">
        <v>883</v>
      </c>
      <c r="C298">
        <v>295</v>
      </c>
      <c r="D298">
        <v>1</v>
      </c>
      <c r="E298">
        <v>1</v>
      </c>
      <c r="F298">
        <v>12</v>
      </c>
      <c r="G298">
        <v>19</v>
      </c>
      <c r="H298">
        <f>------69</f>
        <v>69</v>
      </c>
      <c r="I298">
        <v>225</v>
      </c>
      <c r="J298" t="s">
        <v>54</v>
      </c>
      <c r="K298">
        <f>------17</f>
        <v>17</v>
      </c>
    </row>
    <row r="299" spans="2:11">
      <c r="B299">
        <v>886</v>
      </c>
      <c r="C299">
        <v>296</v>
      </c>
      <c r="D299">
        <v>0</v>
      </c>
      <c r="E299">
        <v>0</v>
      </c>
      <c r="F299">
        <v>40</v>
      </c>
      <c r="G299">
        <v>19</v>
      </c>
      <c r="H299">
        <f>------29</f>
        <v>29</v>
      </c>
      <c r="I299">
        <v>121</v>
      </c>
      <c r="J299" t="s">
        <v>166</v>
      </c>
      <c r="K299">
        <f>------18</f>
        <v>18</v>
      </c>
    </row>
    <row r="300" spans="2:11">
      <c r="B300">
        <v>889</v>
      </c>
      <c r="C300">
        <v>297</v>
      </c>
      <c r="D300">
        <v>0</v>
      </c>
      <c r="E300">
        <v>0</v>
      </c>
      <c r="F300">
        <v>16</v>
      </c>
      <c r="G300">
        <v>19</v>
      </c>
      <c r="H300">
        <f>------13</f>
        <v>13</v>
      </c>
      <c r="I300">
        <v>25</v>
      </c>
      <c r="J300" t="s">
        <v>167</v>
      </c>
      <c r="K300">
        <f>------19</f>
        <v>19</v>
      </c>
    </row>
    <row r="301" spans="2:11">
      <c r="B301">
        <v>892</v>
      </c>
      <c r="C301">
        <v>298</v>
      </c>
      <c r="D301">
        <v>0</v>
      </c>
      <c r="E301">
        <v>0</v>
      </c>
      <c r="F301">
        <v>8</v>
      </c>
      <c r="G301">
        <v>19</v>
      </c>
      <c r="H301">
        <f>------5</f>
        <v>5</v>
      </c>
      <c r="I301">
        <v>9</v>
      </c>
      <c r="J301" t="s">
        <v>50</v>
      </c>
      <c r="K301">
        <f>------1</f>
        <v>1</v>
      </c>
    </row>
    <row r="302" spans="2:11">
      <c r="B302">
        <v>895</v>
      </c>
      <c r="C302">
        <v>299</v>
      </c>
      <c r="D302">
        <v>0</v>
      </c>
      <c r="E302">
        <v>1</v>
      </c>
      <c r="F302">
        <v>4</v>
      </c>
      <c r="G302">
        <v>19</v>
      </c>
      <c r="H302">
        <f>------9</f>
        <v>9</v>
      </c>
      <c r="I302">
        <v>25</v>
      </c>
      <c r="J302" t="s">
        <v>51</v>
      </c>
      <c r="K302">
        <f>------2</f>
        <v>2</v>
      </c>
    </row>
    <row r="303" spans="2:11">
      <c r="B303">
        <v>898</v>
      </c>
      <c r="C303">
        <v>300</v>
      </c>
      <c r="D303">
        <v>0</v>
      </c>
      <c r="E303">
        <v>1</v>
      </c>
      <c r="F303">
        <v>12</v>
      </c>
      <c r="G303">
        <v>19</v>
      </c>
      <c r="H303">
        <f>------21</f>
        <v>21</v>
      </c>
      <c r="I303">
        <v>49</v>
      </c>
      <c r="J303" t="s">
        <v>52</v>
      </c>
      <c r="K303">
        <f>------3</f>
        <v>3</v>
      </c>
    </row>
    <row r="304" spans="2:11">
      <c r="B304">
        <v>901</v>
      </c>
      <c r="C304">
        <v>301</v>
      </c>
      <c r="D304">
        <v>0</v>
      </c>
      <c r="E304">
        <v>1</v>
      </c>
      <c r="F304">
        <v>8</v>
      </c>
      <c r="G304">
        <v>19</v>
      </c>
      <c r="H304">
        <f>------29</f>
        <v>29</v>
      </c>
      <c r="I304">
        <v>81</v>
      </c>
      <c r="J304" t="s">
        <v>51</v>
      </c>
      <c r="K304">
        <f>------4</f>
        <v>4</v>
      </c>
    </row>
    <row r="305" spans="2:11">
      <c r="B305">
        <v>904</v>
      </c>
      <c r="C305">
        <v>302</v>
      </c>
      <c r="D305">
        <v>0</v>
      </c>
      <c r="E305">
        <v>1</v>
      </c>
      <c r="F305">
        <v>12</v>
      </c>
      <c r="G305">
        <v>19</v>
      </c>
      <c r="H305">
        <f>------41</f>
        <v>41</v>
      </c>
      <c r="I305">
        <v>121</v>
      </c>
      <c r="J305" t="s">
        <v>53</v>
      </c>
      <c r="K305">
        <f>------5</f>
        <v>5</v>
      </c>
    </row>
    <row r="306" spans="2:11">
      <c r="B306">
        <v>907</v>
      </c>
      <c r="C306">
        <v>303</v>
      </c>
      <c r="D306">
        <v>1</v>
      </c>
      <c r="E306">
        <v>1</v>
      </c>
      <c r="F306">
        <v>12</v>
      </c>
      <c r="G306">
        <v>19</v>
      </c>
      <c r="H306">
        <f>------53</f>
        <v>53</v>
      </c>
      <c r="I306">
        <v>169</v>
      </c>
      <c r="J306" t="s">
        <v>54</v>
      </c>
      <c r="K306">
        <f>------6</f>
        <v>6</v>
      </c>
    </row>
    <row r="307" spans="2:11">
      <c r="B307">
        <v>910</v>
      </c>
      <c r="C307">
        <v>304</v>
      </c>
      <c r="D307">
        <v>1</v>
      </c>
      <c r="E307">
        <v>1</v>
      </c>
      <c r="F307">
        <v>36</v>
      </c>
      <c r="G307">
        <v>19</v>
      </c>
      <c r="H307">
        <f>------89</f>
        <v>89</v>
      </c>
      <c r="I307">
        <v>225</v>
      </c>
      <c r="J307" t="s">
        <v>55</v>
      </c>
      <c r="K307">
        <f>------7</f>
        <v>7</v>
      </c>
    </row>
    <row r="308" spans="2:11">
      <c r="B308">
        <v>913</v>
      </c>
      <c r="C308">
        <v>305</v>
      </c>
      <c r="D308">
        <v>0</v>
      </c>
      <c r="E308">
        <v>0</v>
      </c>
      <c r="F308">
        <v>60</v>
      </c>
      <c r="G308">
        <v>19</v>
      </c>
      <c r="H308">
        <f>------29</f>
        <v>29</v>
      </c>
      <c r="I308">
        <v>169</v>
      </c>
      <c r="J308" t="s">
        <v>82</v>
      </c>
      <c r="K308">
        <f>------8</f>
        <v>8</v>
      </c>
    </row>
    <row r="309" spans="2:11">
      <c r="B309">
        <v>916</v>
      </c>
      <c r="C309">
        <v>306</v>
      </c>
      <c r="D309">
        <v>0</v>
      </c>
      <c r="E309">
        <v>0</v>
      </c>
      <c r="F309">
        <v>24</v>
      </c>
      <c r="G309">
        <v>19</v>
      </c>
      <c r="H309">
        <f>------5</f>
        <v>5</v>
      </c>
      <c r="I309">
        <v>9</v>
      </c>
      <c r="J309" t="s">
        <v>50</v>
      </c>
      <c r="K309">
        <f>------1</f>
        <v>1</v>
      </c>
    </row>
    <row r="310" spans="2:11">
      <c r="B310">
        <v>919</v>
      </c>
      <c r="C310">
        <v>307</v>
      </c>
      <c r="D310">
        <v>0</v>
      </c>
      <c r="E310">
        <v>0</v>
      </c>
      <c r="F310">
        <v>4</v>
      </c>
      <c r="G310">
        <v>19</v>
      </c>
      <c r="H310">
        <f>------1</f>
        <v>1</v>
      </c>
      <c r="I310">
        <v>1</v>
      </c>
      <c r="J310" t="s">
        <v>80</v>
      </c>
      <c r="K310">
        <f>------9</f>
        <v>9</v>
      </c>
    </row>
    <row r="311" spans="2:11">
      <c r="B311">
        <v>922</v>
      </c>
      <c r="C311">
        <v>308</v>
      </c>
      <c r="D311">
        <v>0</v>
      </c>
      <c r="E311">
        <v>1</v>
      </c>
      <c r="F311">
        <v>4</v>
      </c>
      <c r="G311">
        <v>19</v>
      </c>
      <c r="H311">
        <f>------5</f>
        <v>5</v>
      </c>
      <c r="I311">
        <v>9</v>
      </c>
      <c r="J311" t="s">
        <v>50</v>
      </c>
      <c r="K311">
        <f>------1</f>
        <v>1</v>
      </c>
    </row>
    <row r="312" spans="2:11">
      <c r="B312">
        <v>925</v>
      </c>
      <c r="C312">
        <v>309</v>
      </c>
      <c r="D312">
        <v>0</v>
      </c>
      <c r="E312">
        <v>1</v>
      </c>
      <c r="F312">
        <v>4</v>
      </c>
      <c r="G312">
        <v>19</v>
      </c>
      <c r="H312">
        <f>------9</f>
        <v>9</v>
      </c>
      <c r="I312">
        <v>25</v>
      </c>
      <c r="J312" t="s">
        <v>51</v>
      </c>
      <c r="K312">
        <f>------2</f>
        <v>2</v>
      </c>
    </row>
    <row r="313" spans="2:11">
      <c r="B313">
        <v>928</v>
      </c>
      <c r="C313">
        <v>310</v>
      </c>
      <c r="D313">
        <v>0</v>
      </c>
      <c r="E313">
        <v>1</v>
      </c>
      <c r="F313">
        <v>12</v>
      </c>
      <c r="G313">
        <v>19</v>
      </c>
      <c r="H313">
        <f>------21</f>
        <v>21</v>
      </c>
      <c r="I313">
        <v>49</v>
      </c>
      <c r="J313" t="s">
        <v>52</v>
      </c>
      <c r="K313">
        <f>------3</f>
        <v>3</v>
      </c>
    </row>
    <row r="314" spans="2:11">
      <c r="B314">
        <v>931</v>
      </c>
      <c r="C314">
        <v>311</v>
      </c>
      <c r="D314">
        <v>0</v>
      </c>
      <c r="E314">
        <v>1</v>
      </c>
      <c r="F314">
        <v>8</v>
      </c>
      <c r="G314">
        <v>19</v>
      </c>
      <c r="H314">
        <f>------29</f>
        <v>29</v>
      </c>
      <c r="I314">
        <v>81</v>
      </c>
      <c r="J314" t="s">
        <v>51</v>
      </c>
      <c r="K314">
        <f>------4</f>
        <v>4</v>
      </c>
    </row>
    <row r="315" spans="2:11">
      <c r="B315">
        <v>934</v>
      </c>
      <c r="C315">
        <v>312</v>
      </c>
      <c r="D315">
        <v>0</v>
      </c>
      <c r="E315">
        <v>1</v>
      </c>
      <c r="F315">
        <v>12</v>
      </c>
      <c r="G315">
        <v>19</v>
      </c>
      <c r="H315">
        <f>------41</f>
        <v>41</v>
      </c>
      <c r="I315">
        <v>121</v>
      </c>
      <c r="J315" t="s">
        <v>53</v>
      </c>
      <c r="K315">
        <f>------5</f>
        <v>5</v>
      </c>
    </row>
    <row r="316" spans="2:11">
      <c r="B316">
        <v>937</v>
      </c>
      <c r="C316">
        <v>313</v>
      </c>
      <c r="D316">
        <v>1</v>
      </c>
      <c r="E316">
        <v>1</v>
      </c>
      <c r="F316">
        <v>12</v>
      </c>
      <c r="G316">
        <v>19</v>
      </c>
      <c r="H316">
        <f>------53</f>
        <v>53</v>
      </c>
      <c r="I316">
        <v>169</v>
      </c>
      <c r="J316" t="s">
        <v>54</v>
      </c>
      <c r="K316">
        <f>------6</f>
        <v>6</v>
      </c>
    </row>
    <row r="317" spans="2:11">
      <c r="B317">
        <v>940</v>
      </c>
      <c r="C317">
        <v>314</v>
      </c>
      <c r="D317">
        <v>1</v>
      </c>
      <c r="E317">
        <v>1</v>
      </c>
      <c r="F317">
        <v>36</v>
      </c>
      <c r="G317">
        <v>19</v>
      </c>
      <c r="H317">
        <f>------89</f>
        <v>89</v>
      </c>
      <c r="I317">
        <v>225</v>
      </c>
      <c r="J317" t="s">
        <v>55</v>
      </c>
      <c r="K317">
        <f>------7</f>
        <v>7</v>
      </c>
    </row>
    <row r="318" spans="2:11">
      <c r="B318">
        <v>943</v>
      </c>
      <c r="C318">
        <v>315</v>
      </c>
      <c r="D318">
        <v>1</v>
      </c>
      <c r="E318">
        <v>1</v>
      </c>
      <c r="F318">
        <v>28</v>
      </c>
      <c r="G318">
        <v>19</v>
      </c>
      <c r="H318">
        <f>------117</f>
        <v>117</v>
      </c>
      <c r="I318">
        <v>289</v>
      </c>
      <c r="J318" t="s">
        <v>55</v>
      </c>
      <c r="K318">
        <f>------10</f>
        <v>10</v>
      </c>
    </row>
    <row r="319" spans="2:11">
      <c r="B319">
        <v>946</v>
      </c>
      <c r="C319">
        <v>316</v>
      </c>
      <c r="D319">
        <v>1</v>
      </c>
      <c r="E319">
        <v>1</v>
      </c>
      <c r="F319">
        <v>12</v>
      </c>
      <c r="G319">
        <v>19</v>
      </c>
      <c r="H319">
        <f>------129</f>
        <v>129</v>
      </c>
      <c r="I319">
        <v>361</v>
      </c>
      <c r="J319" t="s">
        <v>51</v>
      </c>
      <c r="K319">
        <f>------11</f>
        <v>11</v>
      </c>
    </row>
    <row r="320" spans="2:11">
      <c r="B320">
        <v>949</v>
      </c>
      <c r="C320">
        <v>317</v>
      </c>
      <c r="D320">
        <v>1</v>
      </c>
      <c r="E320">
        <v>0</v>
      </c>
      <c r="F320">
        <v>40</v>
      </c>
      <c r="G320">
        <v>19</v>
      </c>
      <c r="H320">
        <f>------89</f>
        <v>89</v>
      </c>
      <c r="I320">
        <v>289</v>
      </c>
      <c r="J320" t="s">
        <v>54</v>
      </c>
      <c r="K320">
        <f>------12</f>
        <v>12</v>
      </c>
    </row>
    <row r="321" spans="2:11">
      <c r="B321">
        <v>952</v>
      </c>
      <c r="C321">
        <v>318</v>
      </c>
      <c r="D321">
        <v>1</v>
      </c>
      <c r="E321">
        <v>0</v>
      </c>
      <c r="F321">
        <v>28</v>
      </c>
      <c r="G321">
        <v>19</v>
      </c>
      <c r="H321">
        <f>------61</f>
        <v>61</v>
      </c>
      <c r="I321">
        <v>121</v>
      </c>
      <c r="J321" t="s">
        <v>56</v>
      </c>
      <c r="K321">
        <f>------13</f>
        <v>13</v>
      </c>
    </row>
    <row r="322" spans="2:11">
      <c r="B322">
        <v>955</v>
      </c>
      <c r="C322">
        <v>319</v>
      </c>
      <c r="D322">
        <v>0</v>
      </c>
      <c r="E322">
        <v>0</v>
      </c>
      <c r="F322">
        <v>20</v>
      </c>
      <c r="G322">
        <v>19</v>
      </c>
      <c r="H322">
        <f>------41</f>
        <v>41</v>
      </c>
      <c r="I322">
        <v>81</v>
      </c>
      <c r="J322" t="s">
        <v>165</v>
      </c>
      <c r="K322">
        <f>------14</f>
        <v>14</v>
      </c>
    </row>
    <row r="323" spans="2:11">
      <c r="B323">
        <v>958</v>
      </c>
      <c r="C323">
        <v>320</v>
      </c>
      <c r="D323">
        <v>1</v>
      </c>
      <c r="E323">
        <v>1</v>
      </c>
      <c r="F323">
        <v>4</v>
      </c>
      <c r="G323">
        <v>19</v>
      </c>
      <c r="H323">
        <f>------45</f>
        <v>45</v>
      </c>
      <c r="I323">
        <v>121</v>
      </c>
      <c r="J323" t="s">
        <v>60</v>
      </c>
      <c r="K323">
        <f>------15</f>
        <v>15</v>
      </c>
    </row>
    <row r="324" spans="2:11">
      <c r="B324">
        <v>961</v>
      </c>
      <c r="C324">
        <v>321</v>
      </c>
      <c r="D324">
        <v>1</v>
      </c>
      <c r="E324">
        <v>1</v>
      </c>
      <c r="F324">
        <v>12</v>
      </c>
      <c r="G324">
        <v>19</v>
      </c>
      <c r="H324">
        <f>------57</f>
        <v>57</v>
      </c>
      <c r="I324">
        <v>169</v>
      </c>
      <c r="J324" t="s">
        <v>53</v>
      </c>
      <c r="K324">
        <f>------16</f>
        <v>16</v>
      </c>
    </row>
    <row r="325" spans="2:11">
      <c r="B325">
        <v>964</v>
      </c>
      <c r="C325">
        <v>322</v>
      </c>
      <c r="D325">
        <v>1</v>
      </c>
      <c r="E325">
        <v>1</v>
      </c>
      <c r="F325">
        <v>12</v>
      </c>
      <c r="G325">
        <v>19</v>
      </c>
      <c r="H325">
        <f>------69</f>
        <v>69</v>
      </c>
      <c r="I325">
        <v>225</v>
      </c>
      <c r="J325" t="s">
        <v>54</v>
      </c>
      <c r="K325">
        <f>------17</f>
        <v>17</v>
      </c>
    </row>
    <row r="326" spans="2:11">
      <c r="B326">
        <v>967</v>
      </c>
      <c r="C326">
        <v>323</v>
      </c>
      <c r="D326">
        <v>0</v>
      </c>
      <c r="E326">
        <v>0</v>
      </c>
      <c r="F326">
        <v>40</v>
      </c>
      <c r="G326">
        <v>19</v>
      </c>
      <c r="H326">
        <f>------29</f>
        <v>29</v>
      </c>
      <c r="I326">
        <v>121</v>
      </c>
      <c r="J326" t="s">
        <v>166</v>
      </c>
      <c r="K326">
        <f>------18</f>
        <v>18</v>
      </c>
    </row>
    <row r="327" spans="2:11">
      <c r="B327">
        <v>970</v>
      </c>
      <c r="C327">
        <v>324</v>
      </c>
      <c r="D327">
        <v>0</v>
      </c>
      <c r="E327">
        <v>0</v>
      </c>
      <c r="F327">
        <v>16</v>
      </c>
      <c r="G327">
        <v>19</v>
      </c>
      <c r="H327">
        <f>------13</f>
        <v>13</v>
      </c>
      <c r="I327">
        <v>25</v>
      </c>
      <c r="J327" t="s">
        <v>167</v>
      </c>
      <c r="K327">
        <f>------19</f>
        <v>19</v>
      </c>
    </row>
    <row r="328" spans="2:11">
      <c r="B328">
        <v>973</v>
      </c>
      <c r="C328">
        <v>325</v>
      </c>
      <c r="D328">
        <v>0</v>
      </c>
      <c r="E328">
        <v>0</v>
      </c>
      <c r="F328">
        <v>8</v>
      </c>
      <c r="G328">
        <v>19</v>
      </c>
      <c r="H328">
        <f>------5</f>
        <v>5</v>
      </c>
      <c r="I328">
        <v>9</v>
      </c>
      <c r="J328" t="s">
        <v>50</v>
      </c>
      <c r="K328">
        <f>------1</f>
        <v>1</v>
      </c>
    </row>
    <row r="329" spans="2:11">
      <c r="B329">
        <v>976</v>
      </c>
      <c r="C329">
        <v>326</v>
      </c>
      <c r="D329">
        <v>0</v>
      </c>
      <c r="E329">
        <v>1</v>
      </c>
      <c r="F329">
        <v>4</v>
      </c>
      <c r="G329">
        <v>19</v>
      </c>
      <c r="H329">
        <f>------9</f>
        <v>9</v>
      </c>
      <c r="I329">
        <v>25</v>
      </c>
      <c r="J329" t="s">
        <v>51</v>
      </c>
      <c r="K329">
        <f>------2</f>
        <v>2</v>
      </c>
    </row>
    <row r="330" spans="2:11">
      <c r="B330">
        <v>979</v>
      </c>
      <c r="C330">
        <v>327</v>
      </c>
      <c r="D330">
        <v>0</v>
      </c>
      <c r="E330">
        <v>1</v>
      </c>
      <c r="F330">
        <v>12</v>
      </c>
      <c r="G330">
        <v>19</v>
      </c>
      <c r="H330">
        <f>------21</f>
        <v>21</v>
      </c>
      <c r="I330">
        <v>49</v>
      </c>
      <c r="J330" t="s">
        <v>52</v>
      </c>
      <c r="K330">
        <f>------3</f>
        <v>3</v>
      </c>
    </row>
    <row r="331" spans="2:11">
      <c r="B331">
        <v>982</v>
      </c>
      <c r="C331">
        <v>328</v>
      </c>
      <c r="D331">
        <v>0</v>
      </c>
      <c r="E331">
        <v>1</v>
      </c>
      <c r="F331">
        <v>8</v>
      </c>
      <c r="G331">
        <v>19</v>
      </c>
      <c r="H331">
        <f>------29</f>
        <v>29</v>
      </c>
      <c r="I331">
        <v>81</v>
      </c>
      <c r="J331" t="s">
        <v>51</v>
      </c>
      <c r="K331">
        <f>------4</f>
        <v>4</v>
      </c>
    </row>
    <row r="332" spans="2:11">
      <c r="B332">
        <v>985</v>
      </c>
      <c r="C332">
        <v>329</v>
      </c>
      <c r="D332">
        <v>0</v>
      </c>
      <c r="E332">
        <v>1</v>
      </c>
      <c r="F332">
        <v>12</v>
      </c>
      <c r="G332">
        <v>19</v>
      </c>
      <c r="H332">
        <f>------41</f>
        <v>41</v>
      </c>
      <c r="I332">
        <v>121</v>
      </c>
      <c r="J332" t="s">
        <v>53</v>
      </c>
      <c r="K332">
        <f>------5</f>
        <v>5</v>
      </c>
    </row>
    <row r="333" spans="2:11">
      <c r="B333">
        <v>988</v>
      </c>
      <c r="C333">
        <v>330</v>
      </c>
      <c r="D333">
        <v>1</v>
      </c>
      <c r="E333">
        <v>1</v>
      </c>
      <c r="F333">
        <v>12</v>
      </c>
      <c r="G333">
        <v>19</v>
      </c>
      <c r="H333">
        <f>------53</f>
        <v>53</v>
      </c>
      <c r="I333">
        <v>169</v>
      </c>
      <c r="J333" t="s">
        <v>54</v>
      </c>
      <c r="K333">
        <f>------6</f>
        <v>6</v>
      </c>
    </row>
    <row r="334" spans="2:11">
      <c r="B334">
        <v>991</v>
      </c>
      <c r="C334">
        <v>331</v>
      </c>
      <c r="D334">
        <v>1</v>
      </c>
      <c r="E334">
        <v>1</v>
      </c>
      <c r="F334">
        <v>36</v>
      </c>
      <c r="G334">
        <v>19</v>
      </c>
      <c r="H334">
        <f>------89</f>
        <v>89</v>
      </c>
      <c r="I334">
        <v>225</v>
      </c>
      <c r="J334" t="s">
        <v>55</v>
      </c>
      <c r="K334">
        <f>------7</f>
        <v>7</v>
      </c>
    </row>
    <row r="335" spans="2:11">
      <c r="B335">
        <v>994</v>
      </c>
      <c r="C335">
        <v>332</v>
      </c>
      <c r="D335">
        <v>0</v>
      </c>
      <c r="E335">
        <v>0</v>
      </c>
      <c r="F335">
        <v>60</v>
      </c>
      <c r="G335">
        <v>19</v>
      </c>
      <c r="H335">
        <f>------29</f>
        <v>29</v>
      </c>
      <c r="I335">
        <v>169</v>
      </c>
      <c r="J335" t="s">
        <v>82</v>
      </c>
      <c r="K335">
        <f>------8</f>
        <v>8</v>
      </c>
    </row>
    <row r="336" spans="2:11">
      <c r="B336">
        <v>997</v>
      </c>
      <c r="C336">
        <v>333</v>
      </c>
      <c r="D336">
        <v>0</v>
      </c>
      <c r="E336">
        <v>0</v>
      </c>
      <c r="F336">
        <v>24</v>
      </c>
      <c r="G336">
        <v>19</v>
      </c>
      <c r="H336">
        <f>------5</f>
        <v>5</v>
      </c>
      <c r="I336">
        <v>9</v>
      </c>
      <c r="J336" t="s">
        <v>50</v>
      </c>
      <c r="K336">
        <f>------1</f>
        <v>1</v>
      </c>
    </row>
    <row r="337" spans="2:11">
      <c r="B337">
        <v>1000</v>
      </c>
      <c r="C337">
        <v>334</v>
      </c>
      <c r="D337">
        <v>0</v>
      </c>
      <c r="E337">
        <v>0</v>
      </c>
      <c r="F337">
        <v>4</v>
      </c>
      <c r="G337">
        <v>19</v>
      </c>
      <c r="H337">
        <f>------1</f>
        <v>1</v>
      </c>
      <c r="I337">
        <v>1</v>
      </c>
      <c r="J337" t="s">
        <v>80</v>
      </c>
      <c r="K337">
        <f>------9</f>
        <v>9</v>
      </c>
    </row>
    <row r="338" spans="2:11">
      <c r="B338">
        <v>1003</v>
      </c>
      <c r="C338">
        <v>335</v>
      </c>
      <c r="D338">
        <v>0</v>
      </c>
      <c r="E338">
        <v>1</v>
      </c>
      <c r="F338">
        <v>4</v>
      </c>
      <c r="G338">
        <v>19</v>
      </c>
      <c r="H338">
        <f>------5</f>
        <v>5</v>
      </c>
      <c r="I338">
        <v>9</v>
      </c>
      <c r="J338" t="s">
        <v>50</v>
      </c>
      <c r="K338">
        <f>------1</f>
        <v>1</v>
      </c>
    </row>
    <row r="339" spans="2:11">
      <c r="B339">
        <v>1006</v>
      </c>
      <c r="C339">
        <v>336</v>
      </c>
      <c r="D339">
        <v>0</v>
      </c>
      <c r="E339">
        <v>1</v>
      </c>
      <c r="F339">
        <v>4</v>
      </c>
      <c r="G339">
        <v>19</v>
      </c>
      <c r="H339">
        <f>------9</f>
        <v>9</v>
      </c>
      <c r="I339">
        <v>25</v>
      </c>
      <c r="J339" t="s">
        <v>51</v>
      </c>
      <c r="K339">
        <f>------2</f>
        <v>2</v>
      </c>
    </row>
    <row r="340" spans="2:11">
      <c r="B340">
        <v>1009</v>
      </c>
      <c r="C340">
        <v>337</v>
      </c>
      <c r="D340">
        <v>0</v>
      </c>
      <c r="E340">
        <v>1</v>
      </c>
      <c r="F340">
        <v>12</v>
      </c>
      <c r="G340">
        <v>19</v>
      </c>
      <c r="H340">
        <f>------21</f>
        <v>21</v>
      </c>
      <c r="I340">
        <v>49</v>
      </c>
      <c r="J340" t="s">
        <v>52</v>
      </c>
      <c r="K340">
        <f>------3</f>
        <v>3</v>
      </c>
    </row>
    <row r="341" spans="2:11">
      <c r="B341">
        <v>1012</v>
      </c>
      <c r="C341">
        <v>338</v>
      </c>
      <c r="D341">
        <v>0</v>
      </c>
      <c r="E341">
        <v>1</v>
      </c>
      <c r="F341">
        <v>8</v>
      </c>
      <c r="G341">
        <v>19</v>
      </c>
      <c r="H341">
        <f>------29</f>
        <v>29</v>
      </c>
      <c r="I341">
        <v>81</v>
      </c>
      <c r="J341" t="s">
        <v>51</v>
      </c>
      <c r="K341">
        <f>------4</f>
        <v>4</v>
      </c>
    </row>
    <row r="342" spans="2:11">
      <c r="B342">
        <v>1015</v>
      </c>
      <c r="C342">
        <v>339</v>
      </c>
      <c r="D342">
        <v>0</v>
      </c>
      <c r="E342">
        <v>1</v>
      </c>
      <c r="F342">
        <v>12</v>
      </c>
      <c r="G342">
        <v>19</v>
      </c>
      <c r="H342">
        <f>------41</f>
        <v>41</v>
      </c>
      <c r="I342">
        <v>121</v>
      </c>
      <c r="J342" t="s">
        <v>53</v>
      </c>
      <c r="K342">
        <f>------5</f>
        <v>5</v>
      </c>
    </row>
    <row r="343" spans="2:11">
      <c r="B343">
        <v>1018</v>
      </c>
      <c r="C343">
        <v>340</v>
      </c>
      <c r="D343">
        <v>1</v>
      </c>
      <c r="E343">
        <v>1</v>
      </c>
      <c r="F343">
        <v>12</v>
      </c>
      <c r="G343">
        <v>19</v>
      </c>
      <c r="H343">
        <f>------53</f>
        <v>53</v>
      </c>
      <c r="I343">
        <v>169</v>
      </c>
      <c r="J343" t="s">
        <v>54</v>
      </c>
      <c r="K343">
        <f>------6</f>
        <v>6</v>
      </c>
    </row>
    <row r="344" spans="2:11">
      <c r="B344">
        <v>1021</v>
      </c>
      <c r="C344">
        <v>341</v>
      </c>
      <c r="D344">
        <v>1</v>
      </c>
      <c r="E344">
        <v>1</v>
      </c>
      <c r="F344">
        <v>36</v>
      </c>
      <c r="G344">
        <v>19</v>
      </c>
      <c r="H344">
        <f>------89</f>
        <v>89</v>
      </c>
      <c r="I344">
        <v>225</v>
      </c>
      <c r="J344" t="s">
        <v>55</v>
      </c>
      <c r="K344">
        <f>------7</f>
        <v>7</v>
      </c>
    </row>
    <row r="345" spans="2:11">
      <c r="B345">
        <v>1024</v>
      </c>
      <c r="C345">
        <v>342</v>
      </c>
      <c r="D345">
        <v>1</v>
      </c>
      <c r="E345">
        <v>1</v>
      </c>
      <c r="F345">
        <v>28</v>
      </c>
      <c r="G345">
        <v>19</v>
      </c>
      <c r="H345">
        <f>------117</f>
        <v>117</v>
      </c>
      <c r="I345">
        <v>289</v>
      </c>
      <c r="J345" t="s">
        <v>55</v>
      </c>
      <c r="K345">
        <f>------10</f>
        <v>10</v>
      </c>
    </row>
    <row r="346" spans="2:11">
      <c r="B346">
        <v>1027</v>
      </c>
      <c r="C346">
        <v>343</v>
      </c>
      <c r="D346">
        <v>1</v>
      </c>
      <c r="E346">
        <v>1</v>
      </c>
      <c r="F346">
        <v>12</v>
      </c>
      <c r="G346">
        <v>19</v>
      </c>
      <c r="H346">
        <f>------129</f>
        <v>129</v>
      </c>
      <c r="I346">
        <v>361</v>
      </c>
      <c r="J346" t="s">
        <v>51</v>
      </c>
      <c r="K346">
        <f>------11</f>
        <v>11</v>
      </c>
    </row>
    <row r="347" spans="2:11">
      <c r="B347">
        <v>1030</v>
      </c>
      <c r="C347">
        <v>344</v>
      </c>
      <c r="D347">
        <v>1</v>
      </c>
      <c r="E347">
        <v>0</v>
      </c>
      <c r="F347">
        <v>40</v>
      </c>
      <c r="G347">
        <v>19</v>
      </c>
      <c r="H347">
        <f>------89</f>
        <v>89</v>
      </c>
      <c r="I347">
        <v>289</v>
      </c>
      <c r="J347" t="s">
        <v>54</v>
      </c>
      <c r="K347">
        <f>------12</f>
        <v>12</v>
      </c>
    </row>
    <row r="348" spans="2:11">
      <c r="B348">
        <v>1033</v>
      </c>
      <c r="C348">
        <v>345</v>
      </c>
      <c r="D348">
        <v>1</v>
      </c>
      <c r="E348">
        <v>0</v>
      </c>
      <c r="F348">
        <v>28</v>
      </c>
      <c r="G348">
        <v>19</v>
      </c>
      <c r="H348">
        <f>------61</f>
        <v>61</v>
      </c>
      <c r="I348">
        <v>121</v>
      </c>
      <c r="J348" t="s">
        <v>56</v>
      </c>
      <c r="K348">
        <f>------13</f>
        <v>13</v>
      </c>
    </row>
    <row r="349" spans="2:11">
      <c r="B349">
        <v>1036</v>
      </c>
      <c r="C349">
        <v>346</v>
      </c>
      <c r="D349">
        <v>0</v>
      </c>
      <c r="E349">
        <v>0</v>
      </c>
      <c r="F349">
        <v>20</v>
      </c>
      <c r="G349">
        <v>19</v>
      </c>
      <c r="H349">
        <f>------41</f>
        <v>41</v>
      </c>
      <c r="I349">
        <v>81</v>
      </c>
      <c r="J349" t="s">
        <v>165</v>
      </c>
      <c r="K349">
        <f>------14</f>
        <v>14</v>
      </c>
    </row>
    <row r="350" spans="2:11">
      <c r="B350">
        <v>1039</v>
      </c>
      <c r="C350">
        <v>347</v>
      </c>
      <c r="D350">
        <v>1</v>
      </c>
      <c r="E350">
        <v>1</v>
      </c>
      <c r="F350">
        <v>4</v>
      </c>
      <c r="G350">
        <v>19</v>
      </c>
      <c r="H350">
        <f>------45</f>
        <v>45</v>
      </c>
      <c r="I350">
        <v>121</v>
      </c>
      <c r="J350" t="s">
        <v>60</v>
      </c>
      <c r="K350">
        <f>------15</f>
        <v>15</v>
      </c>
    </row>
    <row r="351" spans="2:11">
      <c r="B351">
        <v>1042</v>
      </c>
      <c r="C351">
        <v>348</v>
      </c>
      <c r="D351">
        <v>1</v>
      </c>
      <c r="E351">
        <v>1</v>
      </c>
      <c r="F351">
        <v>12</v>
      </c>
      <c r="G351">
        <v>19</v>
      </c>
      <c r="H351">
        <f>------57</f>
        <v>57</v>
      </c>
      <c r="I351">
        <v>169</v>
      </c>
      <c r="J351" t="s">
        <v>53</v>
      </c>
      <c r="K351">
        <f>------16</f>
        <v>16</v>
      </c>
    </row>
    <row r="352" spans="2:11">
      <c r="B352">
        <v>1045</v>
      </c>
      <c r="C352">
        <v>349</v>
      </c>
      <c r="D352">
        <v>1</v>
      </c>
      <c r="E352">
        <v>1</v>
      </c>
      <c r="F352">
        <v>12</v>
      </c>
      <c r="G352">
        <v>19</v>
      </c>
      <c r="H352">
        <f>------69</f>
        <v>69</v>
      </c>
      <c r="I352">
        <v>225</v>
      </c>
      <c r="J352" t="s">
        <v>54</v>
      </c>
      <c r="K352">
        <f>------17</f>
        <v>17</v>
      </c>
    </row>
    <row r="353" spans="2:11">
      <c r="B353">
        <v>1048</v>
      </c>
      <c r="C353">
        <v>350</v>
      </c>
      <c r="D353">
        <v>0</v>
      </c>
      <c r="E353">
        <v>0</v>
      </c>
      <c r="F353">
        <v>40</v>
      </c>
      <c r="G353">
        <v>19</v>
      </c>
      <c r="H353">
        <f>------29</f>
        <v>29</v>
      </c>
      <c r="I353">
        <v>121</v>
      </c>
      <c r="J353" t="s">
        <v>166</v>
      </c>
      <c r="K353">
        <f>------18</f>
        <v>18</v>
      </c>
    </row>
    <row r="354" spans="2:11">
      <c r="B354">
        <v>1051</v>
      </c>
      <c r="C354">
        <v>351</v>
      </c>
      <c r="D354">
        <v>0</v>
      </c>
      <c r="E354">
        <v>0</v>
      </c>
      <c r="F354">
        <v>16</v>
      </c>
      <c r="G354">
        <v>19</v>
      </c>
      <c r="H354">
        <f>------13</f>
        <v>13</v>
      </c>
      <c r="I354">
        <v>25</v>
      </c>
      <c r="J354" t="s">
        <v>167</v>
      </c>
      <c r="K354">
        <f>------19</f>
        <v>19</v>
      </c>
    </row>
    <row r="355" spans="2:11">
      <c r="B355">
        <v>1054</v>
      </c>
      <c r="C355">
        <v>352</v>
      </c>
      <c r="D355">
        <v>0</v>
      </c>
      <c r="E355">
        <v>0</v>
      </c>
      <c r="F355">
        <v>8</v>
      </c>
      <c r="G355">
        <v>19</v>
      </c>
      <c r="H355">
        <f>------5</f>
        <v>5</v>
      </c>
      <c r="I355">
        <v>9</v>
      </c>
      <c r="J355" t="s">
        <v>50</v>
      </c>
      <c r="K355">
        <f>------1</f>
        <v>1</v>
      </c>
    </row>
    <row r="356" spans="2:11">
      <c r="B356">
        <v>1057</v>
      </c>
      <c r="C356">
        <v>353</v>
      </c>
      <c r="D356">
        <v>0</v>
      </c>
      <c r="E356">
        <v>1</v>
      </c>
      <c r="F356">
        <v>4</v>
      </c>
      <c r="G356">
        <v>19</v>
      </c>
      <c r="H356">
        <f>------9</f>
        <v>9</v>
      </c>
      <c r="I356">
        <v>25</v>
      </c>
      <c r="J356" t="s">
        <v>51</v>
      </c>
      <c r="K356">
        <f>------2</f>
        <v>2</v>
      </c>
    </row>
    <row r="357" spans="2:11">
      <c r="B357">
        <v>1060</v>
      </c>
      <c r="C357">
        <v>354</v>
      </c>
      <c r="D357">
        <v>0</v>
      </c>
      <c r="E357">
        <v>1</v>
      </c>
      <c r="F357">
        <v>12</v>
      </c>
      <c r="G357">
        <v>19</v>
      </c>
      <c r="H357">
        <f>------21</f>
        <v>21</v>
      </c>
      <c r="I357">
        <v>49</v>
      </c>
      <c r="J357" t="s">
        <v>52</v>
      </c>
      <c r="K357">
        <f>------3</f>
        <v>3</v>
      </c>
    </row>
    <row r="358" spans="2:11">
      <c r="B358">
        <v>1063</v>
      </c>
      <c r="C358">
        <v>355</v>
      </c>
      <c r="D358">
        <v>0</v>
      </c>
      <c r="E358">
        <v>1</v>
      </c>
      <c r="F358">
        <v>8</v>
      </c>
      <c r="G358">
        <v>19</v>
      </c>
      <c r="H358">
        <f>------29</f>
        <v>29</v>
      </c>
      <c r="I358">
        <v>81</v>
      </c>
      <c r="J358" t="s">
        <v>51</v>
      </c>
      <c r="K358">
        <f>------4</f>
        <v>4</v>
      </c>
    </row>
    <row r="359" spans="2:11">
      <c r="B359">
        <v>1066</v>
      </c>
      <c r="C359">
        <v>356</v>
      </c>
      <c r="D359">
        <v>0</v>
      </c>
      <c r="E359">
        <v>1</v>
      </c>
      <c r="F359">
        <v>12</v>
      </c>
      <c r="G359">
        <v>19</v>
      </c>
      <c r="H359">
        <f>------41</f>
        <v>41</v>
      </c>
      <c r="I359">
        <v>121</v>
      </c>
      <c r="J359" t="s">
        <v>53</v>
      </c>
      <c r="K359">
        <f>------5</f>
        <v>5</v>
      </c>
    </row>
    <row r="360" spans="2:11">
      <c r="B360">
        <v>1069</v>
      </c>
      <c r="C360">
        <v>357</v>
      </c>
      <c r="D360">
        <v>1</v>
      </c>
      <c r="E360">
        <v>1</v>
      </c>
      <c r="F360">
        <v>12</v>
      </c>
      <c r="G360">
        <v>19</v>
      </c>
      <c r="H360">
        <f>------53</f>
        <v>53</v>
      </c>
      <c r="I360">
        <v>169</v>
      </c>
      <c r="J360" t="s">
        <v>54</v>
      </c>
      <c r="K360">
        <f>------6</f>
        <v>6</v>
      </c>
    </row>
    <row r="361" spans="2:11">
      <c r="B361">
        <v>1072</v>
      </c>
      <c r="C361">
        <v>358</v>
      </c>
      <c r="D361">
        <v>1</v>
      </c>
      <c r="E361">
        <v>1</v>
      </c>
      <c r="F361">
        <v>36</v>
      </c>
      <c r="G361">
        <v>19</v>
      </c>
      <c r="H361">
        <f>------89</f>
        <v>89</v>
      </c>
      <c r="I361">
        <v>225</v>
      </c>
      <c r="J361" t="s">
        <v>55</v>
      </c>
      <c r="K361">
        <f>------7</f>
        <v>7</v>
      </c>
    </row>
    <row r="362" spans="2:11">
      <c r="B362">
        <v>1075</v>
      </c>
      <c r="C362">
        <v>359</v>
      </c>
      <c r="D362">
        <v>0</v>
      </c>
      <c r="E362">
        <v>0</v>
      </c>
      <c r="F362">
        <v>60</v>
      </c>
      <c r="G362">
        <v>19</v>
      </c>
      <c r="H362">
        <f>------29</f>
        <v>29</v>
      </c>
      <c r="I362">
        <v>169</v>
      </c>
      <c r="J362" t="s">
        <v>82</v>
      </c>
      <c r="K362">
        <f>------8</f>
        <v>8</v>
      </c>
    </row>
    <row r="363" spans="2:11">
      <c r="B363">
        <v>1078</v>
      </c>
      <c r="C363">
        <v>360</v>
      </c>
      <c r="D363">
        <v>0</v>
      </c>
      <c r="E363">
        <v>0</v>
      </c>
      <c r="F363">
        <v>24</v>
      </c>
      <c r="G363">
        <v>19</v>
      </c>
      <c r="H363">
        <f>------5</f>
        <v>5</v>
      </c>
      <c r="I363">
        <v>9</v>
      </c>
      <c r="J363" t="s">
        <v>50</v>
      </c>
      <c r="K363">
        <f>------1</f>
        <v>1</v>
      </c>
    </row>
    <row r="364" spans="2:11">
      <c r="B364">
        <v>1081</v>
      </c>
      <c r="C364">
        <v>361</v>
      </c>
      <c r="D364">
        <v>0</v>
      </c>
      <c r="E364">
        <v>0</v>
      </c>
      <c r="F364">
        <v>4</v>
      </c>
      <c r="G364">
        <v>19</v>
      </c>
      <c r="H364">
        <f>------1</f>
        <v>1</v>
      </c>
      <c r="I364">
        <v>1</v>
      </c>
      <c r="J364" t="s">
        <v>80</v>
      </c>
      <c r="K364">
        <f>------9</f>
        <v>9</v>
      </c>
    </row>
    <row r="365" spans="2:11">
      <c r="B365">
        <v>1084</v>
      </c>
      <c r="C365">
        <v>362</v>
      </c>
      <c r="D365">
        <v>0</v>
      </c>
      <c r="E365">
        <v>1</v>
      </c>
      <c r="F365">
        <v>4</v>
      </c>
      <c r="G365">
        <v>19</v>
      </c>
      <c r="H365">
        <f>------5</f>
        <v>5</v>
      </c>
      <c r="I365">
        <v>9</v>
      </c>
      <c r="J365" t="s">
        <v>50</v>
      </c>
      <c r="K365">
        <f>------1</f>
        <v>1</v>
      </c>
    </row>
    <row r="366" spans="2:11">
      <c r="B366">
        <v>1087</v>
      </c>
      <c r="C366">
        <v>363</v>
      </c>
      <c r="D366">
        <v>0</v>
      </c>
      <c r="E366">
        <v>1</v>
      </c>
      <c r="F366">
        <v>4</v>
      </c>
      <c r="G366">
        <v>19</v>
      </c>
      <c r="H366">
        <f>------9</f>
        <v>9</v>
      </c>
      <c r="I366">
        <v>25</v>
      </c>
      <c r="J366" t="s">
        <v>51</v>
      </c>
      <c r="K366">
        <f>------2</f>
        <v>2</v>
      </c>
    </row>
    <row r="367" spans="2:11">
      <c r="B367">
        <v>1090</v>
      </c>
      <c r="C367">
        <v>364</v>
      </c>
      <c r="D367">
        <v>0</v>
      </c>
      <c r="E367">
        <v>1</v>
      </c>
      <c r="F367">
        <v>12</v>
      </c>
      <c r="G367">
        <v>19</v>
      </c>
      <c r="H367">
        <f>------21</f>
        <v>21</v>
      </c>
      <c r="I367">
        <v>49</v>
      </c>
      <c r="J367" t="s">
        <v>52</v>
      </c>
      <c r="K367">
        <f>------3</f>
        <v>3</v>
      </c>
    </row>
    <row r="368" spans="2:11">
      <c r="B368">
        <v>1093</v>
      </c>
      <c r="C368">
        <v>365</v>
      </c>
      <c r="D368">
        <v>0</v>
      </c>
      <c r="E368">
        <v>1</v>
      </c>
      <c r="F368">
        <v>8</v>
      </c>
      <c r="G368">
        <v>19</v>
      </c>
      <c r="H368">
        <f>------29</f>
        <v>29</v>
      </c>
      <c r="I368">
        <v>81</v>
      </c>
      <c r="J368" t="s">
        <v>51</v>
      </c>
      <c r="K368">
        <f>------4</f>
        <v>4</v>
      </c>
    </row>
    <row r="369" spans="2:11">
      <c r="B369">
        <v>1096</v>
      </c>
      <c r="C369">
        <v>366</v>
      </c>
      <c r="D369">
        <v>0</v>
      </c>
      <c r="E369">
        <v>1</v>
      </c>
      <c r="F369">
        <v>12</v>
      </c>
      <c r="G369">
        <v>19</v>
      </c>
      <c r="H369">
        <f>------41</f>
        <v>41</v>
      </c>
      <c r="I369">
        <v>121</v>
      </c>
      <c r="J369" t="s">
        <v>53</v>
      </c>
      <c r="K369">
        <f>------5</f>
        <v>5</v>
      </c>
    </row>
    <row r="370" spans="2:11">
      <c r="B370">
        <v>1099</v>
      </c>
      <c r="C370">
        <v>367</v>
      </c>
      <c r="D370">
        <v>1</v>
      </c>
      <c r="E370">
        <v>1</v>
      </c>
      <c r="F370">
        <v>12</v>
      </c>
      <c r="G370">
        <v>19</v>
      </c>
      <c r="H370">
        <f>------53</f>
        <v>53</v>
      </c>
      <c r="I370">
        <v>169</v>
      </c>
      <c r="J370" t="s">
        <v>54</v>
      </c>
      <c r="K370">
        <f>------6</f>
        <v>6</v>
      </c>
    </row>
    <row r="371" spans="2:11">
      <c r="B371">
        <v>1102</v>
      </c>
      <c r="C371">
        <v>368</v>
      </c>
      <c r="D371">
        <v>1</v>
      </c>
      <c r="E371">
        <v>1</v>
      </c>
      <c r="F371">
        <v>36</v>
      </c>
      <c r="G371">
        <v>19</v>
      </c>
      <c r="H371">
        <f>------89</f>
        <v>89</v>
      </c>
      <c r="I371">
        <v>225</v>
      </c>
      <c r="J371" t="s">
        <v>55</v>
      </c>
      <c r="K371">
        <f>------7</f>
        <v>7</v>
      </c>
    </row>
    <row r="372" spans="2:11">
      <c r="B372">
        <v>1105</v>
      </c>
      <c r="C372">
        <v>369</v>
      </c>
      <c r="D372">
        <v>1</v>
      </c>
      <c r="E372">
        <v>1</v>
      </c>
      <c r="F372">
        <v>28</v>
      </c>
      <c r="G372">
        <v>19</v>
      </c>
      <c r="H372">
        <f>------117</f>
        <v>117</v>
      </c>
      <c r="I372">
        <v>289</v>
      </c>
      <c r="J372" t="s">
        <v>55</v>
      </c>
      <c r="K372">
        <f>------10</f>
        <v>10</v>
      </c>
    </row>
    <row r="373" spans="2:11">
      <c r="B373">
        <v>1108</v>
      </c>
      <c r="C373">
        <v>370</v>
      </c>
      <c r="D373">
        <v>1</v>
      </c>
      <c r="E373">
        <v>1</v>
      </c>
      <c r="F373">
        <v>12</v>
      </c>
      <c r="G373">
        <v>19</v>
      </c>
      <c r="H373">
        <f>------129</f>
        <v>129</v>
      </c>
      <c r="I373">
        <v>361</v>
      </c>
      <c r="J373" t="s">
        <v>51</v>
      </c>
      <c r="K373">
        <f>------11</f>
        <v>11</v>
      </c>
    </row>
    <row r="374" spans="2:11">
      <c r="B374">
        <v>1111</v>
      </c>
      <c r="C374">
        <v>371</v>
      </c>
      <c r="D374">
        <v>1</v>
      </c>
      <c r="E374">
        <v>0</v>
      </c>
      <c r="F374">
        <v>40</v>
      </c>
      <c r="G374">
        <v>19</v>
      </c>
      <c r="H374">
        <f>------89</f>
        <v>89</v>
      </c>
      <c r="I374">
        <v>289</v>
      </c>
      <c r="J374" t="s">
        <v>54</v>
      </c>
      <c r="K374">
        <f>------12</f>
        <v>12</v>
      </c>
    </row>
    <row r="375" spans="2:11">
      <c r="B375">
        <v>1114</v>
      </c>
      <c r="C375">
        <v>372</v>
      </c>
      <c r="D375">
        <v>1</v>
      </c>
      <c r="E375">
        <v>0</v>
      </c>
      <c r="F375">
        <v>28</v>
      </c>
      <c r="G375">
        <v>19</v>
      </c>
      <c r="H375">
        <f>------61</f>
        <v>61</v>
      </c>
      <c r="I375">
        <v>121</v>
      </c>
      <c r="J375" t="s">
        <v>56</v>
      </c>
      <c r="K375">
        <f>------13</f>
        <v>13</v>
      </c>
    </row>
    <row r="376" spans="2:11">
      <c r="B376">
        <v>1117</v>
      </c>
      <c r="C376">
        <v>373</v>
      </c>
      <c r="D376">
        <v>0</v>
      </c>
      <c r="E376">
        <v>0</v>
      </c>
      <c r="F376">
        <v>20</v>
      </c>
      <c r="G376">
        <v>19</v>
      </c>
      <c r="H376">
        <f>------41</f>
        <v>41</v>
      </c>
      <c r="I376">
        <v>81</v>
      </c>
      <c r="J376" t="s">
        <v>165</v>
      </c>
      <c r="K376">
        <f>------14</f>
        <v>14</v>
      </c>
    </row>
    <row r="377" spans="2:11">
      <c r="B377">
        <v>1120</v>
      </c>
      <c r="C377">
        <v>374</v>
      </c>
      <c r="D377">
        <v>1</v>
      </c>
      <c r="E377">
        <v>1</v>
      </c>
      <c r="F377">
        <v>4</v>
      </c>
      <c r="G377">
        <v>19</v>
      </c>
      <c r="H377">
        <f>------45</f>
        <v>45</v>
      </c>
      <c r="I377">
        <v>121</v>
      </c>
      <c r="J377" t="s">
        <v>60</v>
      </c>
      <c r="K377">
        <f>------15</f>
        <v>15</v>
      </c>
    </row>
    <row r="378" spans="2:11">
      <c r="B378">
        <v>1123</v>
      </c>
      <c r="C378">
        <v>375</v>
      </c>
      <c r="D378">
        <v>1</v>
      </c>
      <c r="E378">
        <v>1</v>
      </c>
      <c r="F378">
        <v>12</v>
      </c>
      <c r="G378">
        <v>19</v>
      </c>
      <c r="H378">
        <f>------57</f>
        <v>57</v>
      </c>
      <c r="I378">
        <v>169</v>
      </c>
      <c r="J378" t="s">
        <v>53</v>
      </c>
      <c r="K378">
        <f>------16</f>
        <v>16</v>
      </c>
    </row>
    <row r="379" spans="2:11">
      <c r="B379">
        <v>1126</v>
      </c>
      <c r="C379">
        <v>376</v>
      </c>
      <c r="D379">
        <v>1</v>
      </c>
      <c r="E379">
        <v>1</v>
      </c>
      <c r="F379">
        <v>12</v>
      </c>
      <c r="G379">
        <v>19</v>
      </c>
      <c r="H379">
        <f>------69</f>
        <v>69</v>
      </c>
      <c r="I379">
        <v>225</v>
      </c>
      <c r="J379" t="s">
        <v>54</v>
      </c>
      <c r="K379">
        <f>------17</f>
        <v>17</v>
      </c>
    </row>
    <row r="380" spans="2:11">
      <c r="B380">
        <v>1129</v>
      </c>
      <c r="C380">
        <v>377</v>
      </c>
      <c r="D380">
        <v>0</v>
      </c>
      <c r="E380">
        <v>0</v>
      </c>
      <c r="F380">
        <v>40</v>
      </c>
      <c r="G380">
        <v>19</v>
      </c>
      <c r="H380">
        <f>------29</f>
        <v>29</v>
      </c>
      <c r="I380">
        <v>121</v>
      </c>
      <c r="J380" t="s">
        <v>166</v>
      </c>
      <c r="K380">
        <f>------18</f>
        <v>18</v>
      </c>
    </row>
    <row r="381" spans="2:11">
      <c r="B381">
        <v>1132</v>
      </c>
      <c r="C381">
        <v>378</v>
      </c>
      <c r="D381">
        <v>0</v>
      </c>
      <c r="E381">
        <v>0</v>
      </c>
      <c r="F381">
        <v>16</v>
      </c>
      <c r="G381">
        <v>19</v>
      </c>
      <c r="H381">
        <f>------13</f>
        <v>13</v>
      </c>
      <c r="I381">
        <v>25</v>
      </c>
      <c r="J381" t="s">
        <v>167</v>
      </c>
      <c r="K381">
        <f>------19</f>
        <v>19</v>
      </c>
    </row>
    <row r="382" spans="2:11">
      <c r="B382">
        <v>1135</v>
      </c>
      <c r="C382">
        <v>379</v>
      </c>
      <c r="D382">
        <v>0</v>
      </c>
      <c r="E382">
        <v>0</v>
      </c>
      <c r="F382">
        <v>8</v>
      </c>
      <c r="G382">
        <v>19</v>
      </c>
      <c r="H382">
        <f>------5</f>
        <v>5</v>
      </c>
      <c r="I382">
        <v>9</v>
      </c>
      <c r="J382" t="s">
        <v>50</v>
      </c>
      <c r="K382">
        <f>------1</f>
        <v>1</v>
      </c>
    </row>
    <row r="383" spans="2:11">
      <c r="B383">
        <v>1138</v>
      </c>
      <c r="C383">
        <v>380</v>
      </c>
      <c r="D383">
        <v>0</v>
      </c>
      <c r="E383">
        <v>1</v>
      </c>
      <c r="F383">
        <v>4</v>
      </c>
      <c r="G383">
        <v>19</v>
      </c>
      <c r="H383">
        <f>------9</f>
        <v>9</v>
      </c>
      <c r="I383">
        <v>25</v>
      </c>
      <c r="J383" t="s">
        <v>51</v>
      </c>
      <c r="K383">
        <f>------2</f>
        <v>2</v>
      </c>
    </row>
    <row r="384" spans="2:11">
      <c r="B384">
        <v>1141</v>
      </c>
      <c r="C384">
        <v>381</v>
      </c>
      <c r="D384">
        <v>0</v>
      </c>
      <c r="E384">
        <v>1</v>
      </c>
      <c r="F384">
        <v>12</v>
      </c>
      <c r="G384">
        <v>19</v>
      </c>
      <c r="H384">
        <f>------21</f>
        <v>21</v>
      </c>
      <c r="I384">
        <v>49</v>
      </c>
      <c r="J384" t="s">
        <v>52</v>
      </c>
      <c r="K384">
        <f>------3</f>
        <v>3</v>
      </c>
    </row>
    <row r="385" spans="2:11">
      <c r="B385">
        <v>1144</v>
      </c>
      <c r="C385">
        <v>382</v>
      </c>
      <c r="D385">
        <v>0</v>
      </c>
      <c r="E385">
        <v>1</v>
      </c>
      <c r="F385">
        <v>8</v>
      </c>
      <c r="G385">
        <v>19</v>
      </c>
      <c r="H385">
        <f>------29</f>
        <v>29</v>
      </c>
      <c r="I385">
        <v>81</v>
      </c>
      <c r="J385" t="s">
        <v>51</v>
      </c>
      <c r="K385">
        <f>------4</f>
        <v>4</v>
      </c>
    </row>
    <row r="386" spans="2:11">
      <c r="B386">
        <v>1147</v>
      </c>
      <c r="C386">
        <v>383</v>
      </c>
      <c r="D386">
        <v>0</v>
      </c>
      <c r="E386">
        <v>1</v>
      </c>
      <c r="F386">
        <v>12</v>
      </c>
      <c r="G386">
        <v>19</v>
      </c>
      <c r="H386">
        <f>------41</f>
        <v>41</v>
      </c>
      <c r="I386">
        <v>121</v>
      </c>
      <c r="J386" t="s">
        <v>53</v>
      </c>
      <c r="K386">
        <f>------5</f>
        <v>5</v>
      </c>
    </row>
    <row r="387" spans="2:11">
      <c r="B387">
        <v>1150</v>
      </c>
      <c r="C387">
        <v>384</v>
      </c>
      <c r="D387">
        <v>1</v>
      </c>
      <c r="E387">
        <v>1</v>
      </c>
      <c r="F387">
        <v>12</v>
      </c>
      <c r="G387">
        <v>19</v>
      </c>
      <c r="H387">
        <f>------53</f>
        <v>53</v>
      </c>
      <c r="I387">
        <v>169</v>
      </c>
      <c r="J387" t="s">
        <v>54</v>
      </c>
      <c r="K387">
        <f>------6</f>
        <v>6</v>
      </c>
    </row>
    <row r="388" spans="2:11">
      <c r="B388">
        <v>1153</v>
      </c>
      <c r="C388">
        <v>385</v>
      </c>
      <c r="D388">
        <v>1</v>
      </c>
      <c r="E388">
        <v>1</v>
      </c>
      <c r="F388">
        <v>36</v>
      </c>
      <c r="G388">
        <v>19</v>
      </c>
      <c r="H388">
        <f>------89</f>
        <v>89</v>
      </c>
      <c r="I388">
        <v>225</v>
      </c>
      <c r="J388" t="s">
        <v>55</v>
      </c>
      <c r="K388">
        <f>------7</f>
        <v>7</v>
      </c>
    </row>
    <row r="389" spans="2:11">
      <c r="B389">
        <v>1156</v>
      </c>
      <c r="C389">
        <v>386</v>
      </c>
      <c r="D389">
        <v>0</v>
      </c>
      <c r="E389">
        <v>0</v>
      </c>
      <c r="F389">
        <v>60</v>
      </c>
      <c r="G389">
        <v>19</v>
      </c>
      <c r="H389">
        <f>------29</f>
        <v>29</v>
      </c>
      <c r="I389">
        <v>169</v>
      </c>
      <c r="J389" t="s">
        <v>82</v>
      </c>
      <c r="K389">
        <f>------8</f>
        <v>8</v>
      </c>
    </row>
    <row r="390" spans="2:11">
      <c r="B390">
        <v>1159</v>
      </c>
      <c r="C390">
        <v>387</v>
      </c>
      <c r="D390">
        <v>0</v>
      </c>
      <c r="E390">
        <v>0</v>
      </c>
      <c r="F390">
        <v>24</v>
      </c>
      <c r="G390">
        <v>19</v>
      </c>
      <c r="H390">
        <f>------5</f>
        <v>5</v>
      </c>
      <c r="I390">
        <v>9</v>
      </c>
      <c r="J390" t="s">
        <v>50</v>
      </c>
      <c r="K390">
        <f>------1</f>
        <v>1</v>
      </c>
    </row>
    <row r="391" spans="2:11">
      <c r="B391">
        <v>1162</v>
      </c>
      <c r="C391">
        <v>388</v>
      </c>
      <c r="D391">
        <v>0</v>
      </c>
      <c r="E391">
        <v>0</v>
      </c>
      <c r="F391">
        <v>4</v>
      </c>
      <c r="G391">
        <v>19</v>
      </c>
      <c r="H391">
        <f>------1</f>
        <v>1</v>
      </c>
      <c r="I391">
        <v>1</v>
      </c>
      <c r="J391" t="s">
        <v>80</v>
      </c>
      <c r="K391">
        <f>------9</f>
        <v>9</v>
      </c>
    </row>
    <row r="392" spans="2:11">
      <c r="B392">
        <v>1165</v>
      </c>
      <c r="C392">
        <v>389</v>
      </c>
      <c r="D392">
        <v>0</v>
      </c>
      <c r="E392">
        <v>1</v>
      </c>
      <c r="F392">
        <v>4</v>
      </c>
      <c r="G392">
        <v>19</v>
      </c>
      <c r="H392">
        <f>------5</f>
        <v>5</v>
      </c>
      <c r="I392">
        <v>9</v>
      </c>
      <c r="J392" t="s">
        <v>50</v>
      </c>
      <c r="K392">
        <f>------1</f>
        <v>1</v>
      </c>
    </row>
    <row r="393" spans="2:11">
      <c r="B393">
        <v>1168</v>
      </c>
      <c r="C393">
        <v>390</v>
      </c>
      <c r="D393">
        <v>0</v>
      </c>
      <c r="E393">
        <v>1</v>
      </c>
      <c r="F393">
        <v>4</v>
      </c>
      <c r="G393">
        <v>19</v>
      </c>
      <c r="H393">
        <f>------9</f>
        <v>9</v>
      </c>
      <c r="I393">
        <v>25</v>
      </c>
      <c r="J393" t="s">
        <v>51</v>
      </c>
      <c r="K393">
        <f>------2</f>
        <v>2</v>
      </c>
    </row>
    <row r="394" spans="2:11">
      <c r="B394">
        <v>1171</v>
      </c>
      <c r="C394">
        <v>391</v>
      </c>
      <c r="D394">
        <v>0</v>
      </c>
      <c r="E394">
        <v>1</v>
      </c>
      <c r="F394">
        <v>12</v>
      </c>
      <c r="G394">
        <v>19</v>
      </c>
      <c r="H394">
        <f>------21</f>
        <v>21</v>
      </c>
      <c r="I394">
        <v>49</v>
      </c>
      <c r="J394" t="s">
        <v>52</v>
      </c>
      <c r="K394">
        <f>------3</f>
        <v>3</v>
      </c>
    </row>
    <row r="395" spans="2:11">
      <c r="B395">
        <v>1174</v>
      </c>
      <c r="C395">
        <v>392</v>
      </c>
      <c r="D395">
        <v>0</v>
      </c>
      <c r="E395">
        <v>1</v>
      </c>
      <c r="F395">
        <v>8</v>
      </c>
      <c r="G395">
        <v>19</v>
      </c>
      <c r="H395">
        <f>------29</f>
        <v>29</v>
      </c>
      <c r="I395">
        <v>81</v>
      </c>
      <c r="J395" t="s">
        <v>51</v>
      </c>
      <c r="K395">
        <f>------4</f>
        <v>4</v>
      </c>
    </row>
    <row r="396" spans="2:11">
      <c r="B396">
        <v>1177</v>
      </c>
      <c r="C396">
        <v>393</v>
      </c>
      <c r="D396">
        <v>0</v>
      </c>
      <c r="E396">
        <v>1</v>
      </c>
      <c r="F396">
        <v>12</v>
      </c>
      <c r="G396">
        <v>19</v>
      </c>
      <c r="H396">
        <f>------41</f>
        <v>41</v>
      </c>
      <c r="I396">
        <v>121</v>
      </c>
      <c r="J396" t="s">
        <v>53</v>
      </c>
      <c r="K396">
        <f>------5</f>
        <v>5</v>
      </c>
    </row>
    <row r="397" spans="2:11">
      <c r="B397">
        <v>1180</v>
      </c>
      <c r="C397">
        <v>394</v>
      </c>
      <c r="D397">
        <v>1</v>
      </c>
      <c r="E397">
        <v>1</v>
      </c>
      <c r="F397">
        <v>12</v>
      </c>
      <c r="G397">
        <v>19</v>
      </c>
      <c r="H397">
        <f>------53</f>
        <v>53</v>
      </c>
      <c r="I397">
        <v>169</v>
      </c>
      <c r="J397" t="s">
        <v>54</v>
      </c>
      <c r="K397">
        <f>------6</f>
        <v>6</v>
      </c>
    </row>
    <row r="398" spans="2:11">
      <c r="B398">
        <v>1183</v>
      </c>
      <c r="C398">
        <v>395</v>
      </c>
      <c r="D398">
        <v>1</v>
      </c>
      <c r="E398">
        <v>1</v>
      </c>
      <c r="F398">
        <v>36</v>
      </c>
      <c r="G398">
        <v>19</v>
      </c>
      <c r="H398">
        <f>------89</f>
        <v>89</v>
      </c>
      <c r="I398">
        <v>225</v>
      </c>
      <c r="J398" t="s">
        <v>55</v>
      </c>
      <c r="K398">
        <f>------7</f>
        <v>7</v>
      </c>
    </row>
    <row r="399" spans="2:11">
      <c r="B399">
        <v>1186</v>
      </c>
      <c r="C399">
        <v>396</v>
      </c>
      <c r="D399">
        <v>1</v>
      </c>
      <c r="E399">
        <v>1</v>
      </c>
      <c r="F399">
        <v>28</v>
      </c>
      <c r="G399">
        <v>19</v>
      </c>
      <c r="H399">
        <f>------117</f>
        <v>117</v>
      </c>
      <c r="I399">
        <v>289</v>
      </c>
      <c r="J399" t="s">
        <v>55</v>
      </c>
      <c r="K399">
        <f>------10</f>
        <v>10</v>
      </c>
    </row>
    <row r="400" spans="2:11">
      <c r="B400">
        <v>1189</v>
      </c>
      <c r="C400">
        <v>397</v>
      </c>
      <c r="D400">
        <v>1</v>
      </c>
      <c r="E400">
        <v>1</v>
      </c>
      <c r="F400">
        <v>12</v>
      </c>
      <c r="G400">
        <v>19</v>
      </c>
      <c r="H400">
        <f>------129</f>
        <v>129</v>
      </c>
      <c r="I400">
        <v>361</v>
      </c>
      <c r="J400" t="s">
        <v>51</v>
      </c>
      <c r="K400">
        <f>------11</f>
        <v>11</v>
      </c>
    </row>
    <row r="401" spans="2:11">
      <c r="B401">
        <v>1192</v>
      </c>
      <c r="C401">
        <v>398</v>
      </c>
      <c r="D401">
        <v>1</v>
      </c>
      <c r="E401">
        <v>0</v>
      </c>
      <c r="F401">
        <v>40</v>
      </c>
      <c r="G401">
        <v>19</v>
      </c>
      <c r="H401">
        <f>------89</f>
        <v>89</v>
      </c>
      <c r="I401">
        <v>289</v>
      </c>
      <c r="J401" t="s">
        <v>54</v>
      </c>
      <c r="K401">
        <f>------12</f>
        <v>12</v>
      </c>
    </row>
    <row r="402" spans="2:11">
      <c r="B402">
        <v>1195</v>
      </c>
      <c r="C402">
        <v>399</v>
      </c>
      <c r="D402">
        <v>1</v>
      </c>
      <c r="E402">
        <v>0</v>
      </c>
      <c r="F402">
        <v>28</v>
      </c>
      <c r="G402">
        <v>19</v>
      </c>
      <c r="H402">
        <f>------61</f>
        <v>61</v>
      </c>
      <c r="I402">
        <v>121</v>
      </c>
      <c r="J402" t="s">
        <v>56</v>
      </c>
      <c r="K402">
        <f>------13</f>
        <v>13</v>
      </c>
    </row>
    <row r="403" spans="2:11">
      <c r="B403">
        <v>1198</v>
      </c>
      <c r="C403">
        <v>400</v>
      </c>
      <c r="D403">
        <v>0</v>
      </c>
      <c r="E403">
        <v>0</v>
      </c>
      <c r="F403">
        <v>20</v>
      </c>
      <c r="G403">
        <v>19</v>
      </c>
      <c r="H403">
        <f>------41</f>
        <v>41</v>
      </c>
      <c r="I403">
        <v>81</v>
      </c>
      <c r="J403" t="s">
        <v>165</v>
      </c>
      <c r="K403">
        <f>------14</f>
        <v>14</v>
      </c>
    </row>
    <row r="404" spans="2:11">
      <c r="B404">
        <v>1201</v>
      </c>
      <c r="C404">
        <v>401</v>
      </c>
      <c r="D404">
        <v>1</v>
      </c>
      <c r="E404">
        <v>1</v>
      </c>
      <c r="F404">
        <v>4</v>
      </c>
      <c r="G404">
        <v>19</v>
      </c>
      <c r="H404">
        <f>------45</f>
        <v>45</v>
      </c>
      <c r="I404">
        <v>121</v>
      </c>
      <c r="J404" t="s">
        <v>60</v>
      </c>
      <c r="K404">
        <f>------15</f>
        <v>15</v>
      </c>
    </row>
    <row r="405" spans="2:11">
      <c r="B405">
        <v>1204</v>
      </c>
      <c r="C405">
        <v>402</v>
      </c>
      <c r="D405">
        <v>1</v>
      </c>
      <c r="E405">
        <v>1</v>
      </c>
      <c r="F405">
        <v>12</v>
      </c>
      <c r="G405">
        <v>19</v>
      </c>
      <c r="H405">
        <f>------57</f>
        <v>57</v>
      </c>
      <c r="I405">
        <v>169</v>
      </c>
      <c r="J405" t="s">
        <v>53</v>
      </c>
      <c r="K405">
        <f>------16</f>
        <v>16</v>
      </c>
    </row>
    <row r="406" spans="2:11">
      <c r="B406">
        <v>1207</v>
      </c>
      <c r="C406">
        <v>403</v>
      </c>
      <c r="D406">
        <v>1</v>
      </c>
      <c r="E406">
        <v>1</v>
      </c>
      <c r="F406">
        <v>12</v>
      </c>
      <c r="G406">
        <v>19</v>
      </c>
      <c r="H406">
        <f>------69</f>
        <v>69</v>
      </c>
      <c r="I406">
        <v>225</v>
      </c>
      <c r="J406" t="s">
        <v>54</v>
      </c>
      <c r="K406">
        <f>------17</f>
        <v>17</v>
      </c>
    </row>
    <row r="407" spans="2:11">
      <c r="B407">
        <v>1210</v>
      </c>
      <c r="C407">
        <v>404</v>
      </c>
      <c r="D407">
        <v>0</v>
      </c>
      <c r="E407">
        <v>0</v>
      </c>
      <c r="F407">
        <v>40</v>
      </c>
      <c r="G407">
        <v>19</v>
      </c>
      <c r="H407">
        <f>------29</f>
        <v>29</v>
      </c>
      <c r="I407">
        <v>121</v>
      </c>
      <c r="J407" t="s">
        <v>166</v>
      </c>
      <c r="K407">
        <f>------18</f>
        <v>18</v>
      </c>
    </row>
    <row r="408" spans="2:11">
      <c r="B408">
        <v>1213</v>
      </c>
      <c r="C408">
        <v>405</v>
      </c>
      <c r="D408">
        <v>0</v>
      </c>
      <c r="E408">
        <v>0</v>
      </c>
      <c r="F408">
        <v>16</v>
      </c>
      <c r="G408">
        <v>19</v>
      </c>
      <c r="H408">
        <f>------13</f>
        <v>13</v>
      </c>
      <c r="I408">
        <v>25</v>
      </c>
      <c r="J408" t="s">
        <v>167</v>
      </c>
      <c r="K408">
        <f>------19</f>
        <v>19</v>
      </c>
    </row>
    <row r="409" spans="2:11">
      <c r="B409">
        <v>1216</v>
      </c>
      <c r="C409">
        <v>406</v>
      </c>
      <c r="D409">
        <v>0</v>
      </c>
      <c r="E409">
        <v>0</v>
      </c>
      <c r="F409">
        <v>8</v>
      </c>
      <c r="G409">
        <v>19</v>
      </c>
      <c r="H409">
        <f>------5</f>
        <v>5</v>
      </c>
      <c r="I409">
        <v>9</v>
      </c>
      <c r="J409" t="s">
        <v>50</v>
      </c>
      <c r="K409">
        <f>------1</f>
        <v>1</v>
      </c>
    </row>
    <row r="410" spans="2:11">
      <c r="B410">
        <v>1219</v>
      </c>
      <c r="C410">
        <v>407</v>
      </c>
      <c r="D410">
        <v>0</v>
      </c>
      <c r="E410">
        <v>1</v>
      </c>
      <c r="F410">
        <v>4</v>
      </c>
      <c r="G410">
        <v>19</v>
      </c>
      <c r="H410">
        <f>------9</f>
        <v>9</v>
      </c>
      <c r="I410">
        <v>25</v>
      </c>
      <c r="J410" t="s">
        <v>51</v>
      </c>
      <c r="K410">
        <f>------2</f>
        <v>2</v>
      </c>
    </row>
    <row r="411" spans="2:11">
      <c r="B411">
        <v>1222</v>
      </c>
      <c r="C411">
        <v>408</v>
      </c>
      <c r="D411">
        <v>0</v>
      </c>
      <c r="E411">
        <v>1</v>
      </c>
      <c r="F411">
        <v>12</v>
      </c>
      <c r="G411">
        <v>19</v>
      </c>
      <c r="H411">
        <f>------21</f>
        <v>21</v>
      </c>
      <c r="I411">
        <v>49</v>
      </c>
      <c r="J411" t="s">
        <v>52</v>
      </c>
      <c r="K411">
        <f>------3</f>
        <v>3</v>
      </c>
    </row>
    <row r="412" spans="2:11">
      <c r="B412">
        <v>1225</v>
      </c>
      <c r="C412">
        <v>409</v>
      </c>
      <c r="D412">
        <v>0</v>
      </c>
      <c r="E412">
        <v>1</v>
      </c>
      <c r="F412">
        <v>8</v>
      </c>
      <c r="G412">
        <v>19</v>
      </c>
      <c r="H412">
        <f>------29</f>
        <v>29</v>
      </c>
      <c r="I412">
        <v>81</v>
      </c>
      <c r="J412" t="s">
        <v>51</v>
      </c>
      <c r="K412">
        <f>------4</f>
        <v>4</v>
      </c>
    </row>
    <row r="413" spans="2:11">
      <c r="B413">
        <v>1228</v>
      </c>
      <c r="C413">
        <v>410</v>
      </c>
      <c r="D413">
        <v>0</v>
      </c>
      <c r="E413">
        <v>1</v>
      </c>
      <c r="F413">
        <v>12</v>
      </c>
      <c r="G413">
        <v>19</v>
      </c>
      <c r="H413">
        <f>------41</f>
        <v>41</v>
      </c>
      <c r="I413">
        <v>121</v>
      </c>
      <c r="J413" t="s">
        <v>53</v>
      </c>
      <c r="K413">
        <f>------5</f>
        <v>5</v>
      </c>
    </row>
    <row r="414" spans="2:11">
      <c r="B414">
        <v>1231</v>
      </c>
      <c r="C414">
        <v>411</v>
      </c>
      <c r="D414">
        <v>1</v>
      </c>
      <c r="E414">
        <v>1</v>
      </c>
      <c r="F414">
        <v>12</v>
      </c>
      <c r="G414">
        <v>19</v>
      </c>
      <c r="H414">
        <f>------53</f>
        <v>53</v>
      </c>
      <c r="I414">
        <v>169</v>
      </c>
      <c r="J414" t="s">
        <v>54</v>
      </c>
      <c r="K414">
        <f>------6</f>
        <v>6</v>
      </c>
    </row>
    <row r="415" spans="2:11">
      <c r="B415">
        <v>1234</v>
      </c>
      <c r="C415">
        <v>412</v>
      </c>
      <c r="D415">
        <v>1</v>
      </c>
      <c r="E415">
        <v>1</v>
      </c>
      <c r="F415">
        <v>36</v>
      </c>
      <c r="G415">
        <v>19</v>
      </c>
      <c r="H415">
        <f>------89</f>
        <v>89</v>
      </c>
      <c r="I415">
        <v>225</v>
      </c>
      <c r="J415" t="s">
        <v>55</v>
      </c>
      <c r="K415">
        <f>------7</f>
        <v>7</v>
      </c>
    </row>
    <row r="416" spans="2:11">
      <c r="B416">
        <v>1237</v>
      </c>
      <c r="C416">
        <v>413</v>
      </c>
      <c r="D416">
        <v>0</v>
      </c>
      <c r="E416">
        <v>0</v>
      </c>
      <c r="F416">
        <v>60</v>
      </c>
      <c r="G416">
        <v>19</v>
      </c>
      <c r="H416">
        <f>------29</f>
        <v>29</v>
      </c>
      <c r="I416">
        <v>169</v>
      </c>
      <c r="J416" t="s">
        <v>82</v>
      </c>
      <c r="K416">
        <f>------8</f>
        <v>8</v>
      </c>
    </row>
    <row r="417" spans="2:11">
      <c r="B417">
        <v>1240</v>
      </c>
      <c r="C417">
        <v>414</v>
      </c>
      <c r="D417">
        <v>0</v>
      </c>
      <c r="E417">
        <v>0</v>
      </c>
      <c r="F417">
        <v>24</v>
      </c>
      <c r="G417">
        <v>19</v>
      </c>
      <c r="H417">
        <f>------5</f>
        <v>5</v>
      </c>
      <c r="I417">
        <v>9</v>
      </c>
      <c r="J417" t="s">
        <v>50</v>
      </c>
      <c r="K417">
        <f>------1</f>
        <v>1</v>
      </c>
    </row>
    <row r="418" spans="2:11">
      <c r="B418">
        <v>1243</v>
      </c>
      <c r="C418">
        <v>415</v>
      </c>
      <c r="D418">
        <v>0</v>
      </c>
      <c r="E418">
        <v>0</v>
      </c>
      <c r="F418">
        <v>4</v>
      </c>
      <c r="G418">
        <v>19</v>
      </c>
      <c r="H418">
        <f>------1</f>
        <v>1</v>
      </c>
      <c r="I418">
        <v>1</v>
      </c>
      <c r="J418" t="s">
        <v>80</v>
      </c>
      <c r="K418">
        <f>------9</f>
        <v>9</v>
      </c>
    </row>
    <row r="419" spans="2:11">
      <c r="B419">
        <v>1246</v>
      </c>
      <c r="C419">
        <v>416</v>
      </c>
      <c r="D419">
        <v>0</v>
      </c>
      <c r="E419">
        <v>1</v>
      </c>
      <c r="F419">
        <v>4</v>
      </c>
      <c r="G419">
        <v>19</v>
      </c>
      <c r="H419">
        <f>------5</f>
        <v>5</v>
      </c>
      <c r="I419">
        <v>9</v>
      </c>
      <c r="J419" t="s">
        <v>50</v>
      </c>
      <c r="K419">
        <f>------1</f>
        <v>1</v>
      </c>
    </row>
    <row r="420" spans="2:11">
      <c r="B420">
        <v>1249</v>
      </c>
      <c r="C420">
        <v>417</v>
      </c>
      <c r="D420">
        <v>0</v>
      </c>
      <c r="E420">
        <v>1</v>
      </c>
      <c r="F420">
        <v>4</v>
      </c>
      <c r="G420">
        <v>19</v>
      </c>
      <c r="H420">
        <f>------9</f>
        <v>9</v>
      </c>
      <c r="I420">
        <v>25</v>
      </c>
      <c r="J420" t="s">
        <v>51</v>
      </c>
      <c r="K420">
        <f>------2</f>
        <v>2</v>
      </c>
    </row>
    <row r="421" spans="2:11">
      <c r="B421">
        <v>1252</v>
      </c>
      <c r="C421">
        <v>418</v>
      </c>
      <c r="D421">
        <v>0</v>
      </c>
      <c r="E421">
        <v>1</v>
      </c>
      <c r="F421">
        <v>12</v>
      </c>
      <c r="G421">
        <v>19</v>
      </c>
      <c r="H421">
        <f>------21</f>
        <v>21</v>
      </c>
      <c r="I421">
        <v>49</v>
      </c>
      <c r="J421" t="s">
        <v>52</v>
      </c>
      <c r="K421">
        <f>------3</f>
        <v>3</v>
      </c>
    </row>
    <row r="422" spans="2:11">
      <c r="B422">
        <v>1255</v>
      </c>
      <c r="C422">
        <v>419</v>
      </c>
      <c r="D422">
        <v>0</v>
      </c>
      <c r="E422">
        <v>1</v>
      </c>
      <c r="F422">
        <v>8</v>
      </c>
      <c r="G422">
        <v>19</v>
      </c>
      <c r="H422">
        <f>------29</f>
        <v>29</v>
      </c>
      <c r="I422">
        <v>81</v>
      </c>
      <c r="J422" t="s">
        <v>51</v>
      </c>
      <c r="K422">
        <f>------4</f>
        <v>4</v>
      </c>
    </row>
    <row r="423" spans="2:11">
      <c r="B423">
        <v>1258</v>
      </c>
      <c r="C423">
        <v>420</v>
      </c>
      <c r="D423">
        <v>0</v>
      </c>
      <c r="E423">
        <v>1</v>
      </c>
      <c r="F423">
        <v>12</v>
      </c>
      <c r="G423">
        <v>19</v>
      </c>
      <c r="H423">
        <f>------41</f>
        <v>41</v>
      </c>
      <c r="I423">
        <v>121</v>
      </c>
      <c r="J423" t="s">
        <v>53</v>
      </c>
      <c r="K423">
        <f>------5</f>
        <v>5</v>
      </c>
    </row>
    <row r="424" spans="2:11">
      <c r="B424">
        <v>1261</v>
      </c>
      <c r="C424">
        <v>421</v>
      </c>
      <c r="D424">
        <v>1</v>
      </c>
      <c r="E424">
        <v>1</v>
      </c>
      <c r="F424">
        <v>12</v>
      </c>
      <c r="G424">
        <v>19</v>
      </c>
      <c r="H424">
        <f>------53</f>
        <v>53</v>
      </c>
      <c r="I424">
        <v>169</v>
      </c>
      <c r="J424" t="s">
        <v>54</v>
      </c>
      <c r="K424">
        <f>------6</f>
        <v>6</v>
      </c>
    </row>
    <row r="425" spans="2:11">
      <c r="B425">
        <v>1264</v>
      </c>
      <c r="C425">
        <v>422</v>
      </c>
      <c r="D425">
        <v>1</v>
      </c>
      <c r="E425">
        <v>1</v>
      </c>
      <c r="F425">
        <v>36</v>
      </c>
      <c r="G425">
        <v>19</v>
      </c>
      <c r="H425">
        <f>------89</f>
        <v>89</v>
      </c>
      <c r="I425">
        <v>225</v>
      </c>
      <c r="J425" t="s">
        <v>55</v>
      </c>
      <c r="K425">
        <f>------7</f>
        <v>7</v>
      </c>
    </row>
    <row r="426" spans="2:11">
      <c r="B426">
        <v>1267</v>
      </c>
      <c r="C426">
        <v>423</v>
      </c>
      <c r="D426">
        <v>1</v>
      </c>
      <c r="E426">
        <v>1</v>
      </c>
      <c r="F426">
        <v>28</v>
      </c>
      <c r="G426">
        <v>19</v>
      </c>
      <c r="H426">
        <f>------117</f>
        <v>117</v>
      </c>
      <c r="I426">
        <v>289</v>
      </c>
      <c r="J426" t="s">
        <v>55</v>
      </c>
      <c r="K426">
        <f>------10</f>
        <v>10</v>
      </c>
    </row>
    <row r="427" spans="2:11">
      <c r="B427">
        <v>1270</v>
      </c>
      <c r="C427">
        <v>424</v>
      </c>
      <c r="D427">
        <v>1</v>
      </c>
      <c r="E427">
        <v>1</v>
      </c>
      <c r="F427">
        <v>12</v>
      </c>
      <c r="G427">
        <v>19</v>
      </c>
      <c r="H427">
        <f>------129</f>
        <v>129</v>
      </c>
      <c r="I427">
        <v>361</v>
      </c>
      <c r="J427" t="s">
        <v>51</v>
      </c>
      <c r="K427">
        <f>------11</f>
        <v>11</v>
      </c>
    </row>
    <row r="428" spans="2:11">
      <c r="B428">
        <v>1273</v>
      </c>
      <c r="C428">
        <v>425</v>
      </c>
      <c r="D428">
        <v>1</v>
      </c>
      <c r="E428">
        <v>0</v>
      </c>
      <c r="F428">
        <v>40</v>
      </c>
      <c r="G428">
        <v>19</v>
      </c>
      <c r="H428">
        <f>------89</f>
        <v>89</v>
      </c>
      <c r="I428">
        <v>289</v>
      </c>
      <c r="J428" t="s">
        <v>54</v>
      </c>
      <c r="K428">
        <f>------12</f>
        <v>12</v>
      </c>
    </row>
    <row r="429" spans="2:11">
      <c r="B429">
        <v>1276</v>
      </c>
      <c r="C429">
        <v>426</v>
      </c>
      <c r="D429">
        <v>1</v>
      </c>
      <c r="E429">
        <v>0</v>
      </c>
      <c r="F429">
        <v>28</v>
      </c>
      <c r="G429">
        <v>19</v>
      </c>
      <c r="H429">
        <f>------61</f>
        <v>61</v>
      </c>
      <c r="I429">
        <v>121</v>
      </c>
      <c r="J429" t="s">
        <v>56</v>
      </c>
      <c r="K429">
        <f>------13</f>
        <v>13</v>
      </c>
    </row>
    <row r="430" spans="2:11">
      <c r="B430">
        <v>1279</v>
      </c>
      <c r="C430">
        <v>427</v>
      </c>
      <c r="D430">
        <v>0</v>
      </c>
      <c r="E430">
        <v>0</v>
      </c>
      <c r="F430">
        <v>20</v>
      </c>
      <c r="G430">
        <v>19</v>
      </c>
      <c r="H430">
        <f>------41</f>
        <v>41</v>
      </c>
      <c r="I430">
        <v>81</v>
      </c>
      <c r="J430" t="s">
        <v>165</v>
      </c>
      <c r="K430">
        <f>------14</f>
        <v>14</v>
      </c>
    </row>
    <row r="431" spans="2:11">
      <c r="B431">
        <v>1282</v>
      </c>
      <c r="C431">
        <v>428</v>
      </c>
      <c r="D431">
        <v>1</v>
      </c>
      <c r="E431">
        <v>1</v>
      </c>
      <c r="F431">
        <v>4</v>
      </c>
      <c r="G431">
        <v>19</v>
      </c>
      <c r="H431">
        <f>------45</f>
        <v>45</v>
      </c>
      <c r="I431">
        <v>121</v>
      </c>
      <c r="J431" t="s">
        <v>60</v>
      </c>
      <c r="K431">
        <f>------15</f>
        <v>15</v>
      </c>
    </row>
    <row r="432" spans="2:11">
      <c r="B432">
        <v>1285</v>
      </c>
      <c r="C432">
        <v>429</v>
      </c>
      <c r="D432">
        <v>1</v>
      </c>
      <c r="E432">
        <v>1</v>
      </c>
      <c r="F432">
        <v>12</v>
      </c>
      <c r="G432">
        <v>19</v>
      </c>
      <c r="H432">
        <f>------57</f>
        <v>57</v>
      </c>
      <c r="I432">
        <v>169</v>
      </c>
      <c r="J432" t="s">
        <v>53</v>
      </c>
      <c r="K432">
        <f>------16</f>
        <v>16</v>
      </c>
    </row>
    <row r="433" spans="2:11">
      <c r="B433">
        <v>1288</v>
      </c>
      <c r="C433">
        <v>430</v>
      </c>
      <c r="D433">
        <v>1</v>
      </c>
      <c r="E433">
        <v>1</v>
      </c>
      <c r="F433">
        <v>12</v>
      </c>
      <c r="G433">
        <v>19</v>
      </c>
      <c r="H433">
        <f>------69</f>
        <v>69</v>
      </c>
      <c r="I433">
        <v>225</v>
      </c>
      <c r="J433" t="s">
        <v>54</v>
      </c>
      <c r="K433">
        <f>------17</f>
        <v>17</v>
      </c>
    </row>
    <row r="434" spans="2:11">
      <c r="B434">
        <v>1291</v>
      </c>
      <c r="C434">
        <v>431</v>
      </c>
      <c r="D434">
        <v>0</v>
      </c>
      <c r="E434">
        <v>0</v>
      </c>
      <c r="F434">
        <v>40</v>
      </c>
      <c r="G434">
        <v>19</v>
      </c>
      <c r="H434">
        <f>------29</f>
        <v>29</v>
      </c>
      <c r="I434">
        <v>121</v>
      </c>
      <c r="J434" t="s">
        <v>166</v>
      </c>
      <c r="K434">
        <f>------18</f>
        <v>18</v>
      </c>
    </row>
    <row r="435" spans="2:11">
      <c r="B435">
        <v>1294</v>
      </c>
      <c r="C435">
        <v>432</v>
      </c>
      <c r="D435">
        <v>0</v>
      </c>
      <c r="E435">
        <v>0</v>
      </c>
      <c r="F435">
        <v>16</v>
      </c>
      <c r="G435">
        <v>19</v>
      </c>
      <c r="H435">
        <f>------13</f>
        <v>13</v>
      </c>
      <c r="I435">
        <v>25</v>
      </c>
      <c r="J435" t="s">
        <v>167</v>
      </c>
      <c r="K435">
        <f>------19</f>
        <v>19</v>
      </c>
    </row>
    <row r="436" spans="2:11">
      <c r="B436">
        <v>1297</v>
      </c>
      <c r="C436">
        <v>433</v>
      </c>
      <c r="D436">
        <v>0</v>
      </c>
      <c r="E436">
        <v>0</v>
      </c>
      <c r="F436">
        <v>8</v>
      </c>
      <c r="G436">
        <v>19</v>
      </c>
      <c r="H436">
        <f>------5</f>
        <v>5</v>
      </c>
      <c r="I436">
        <v>9</v>
      </c>
      <c r="J436" t="s">
        <v>50</v>
      </c>
      <c r="K436">
        <f>------1</f>
        <v>1</v>
      </c>
    </row>
    <row r="437" spans="2:11">
      <c r="B437">
        <v>1300</v>
      </c>
      <c r="C437">
        <v>434</v>
      </c>
      <c r="D437">
        <v>0</v>
      </c>
      <c r="E437">
        <v>1</v>
      </c>
      <c r="F437">
        <v>4</v>
      </c>
      <c r="G437">
        <v>19</v>
      </c>
      <c r="H437">
        <f>------9</f>
        <v>9</v>
      </c>
      <c r="I437">
        <v>25</v>
      </c>
      <c r="J437" t="s">
        <v>51</v>
      </c>
      <c r="K437">
        <f>------2</f>
        <v>2</v>
      </c>
    </row>
    <row r="438" spans="2:11">
      <c r="B438">
        <v>1303</v>
      </c>
      <c r="C438">
        <v>435</v>
      </c>
      <c r="D438">
        <v>0</v>
      </c>
      <c r="E438">
        <v>1</v>
      </c>
      <c r="F438">
        <v>12</v>
      </c>
      <c r="G438">
        <v>19</v>
      </c>
      <c r="H438">
        <f>------21</f>
        <v>21</v>
      </c>
      <c r="I438">
        <v>49</v>
      </c>
      <c r="J438" t="s">
        <v>52</v>
      </c>
      <c r="K438">
        <f>------3</f>
        <v>3</v>
      </c>
    </row>
    <row r="439" spans="2:11">
      <c r="B439">
        <v>1306</v>
      </c>
      <c r="C439">
        <v>436</v>
      </c>
      <c r="D439">
        <v>0</v>
      </c>
      <c r="E439">
        <v>1</v>
      </c>
      <c r="F439">
        <v>8</v>
      </c>
      <c r="G439">
        <v>19</v>
      </c>
      <c r="H439">
        <f>------29</f>
        <v>29</v>
      </c>
      <c r="I439">
        <v>81</v>
      </c>
      <c r="J439" t="s">
        <v>51</v>
      </c>
      <c r="K439">
        <f>------4</f>
        <v>4</v>
      </c>
    </row>
    <row r="440" spans="2:11">
      <c r="B440">
        <v>1309</v>
      </c>
      <c r="C440">
        <v>437</v>
      </c>
      <c r="D440">
        <v>0</v>
      </c>
      <c r="E440">
        <v>1</v>
      </c>
      <c r="F440">
        <v>12</v>
      </c>
      <c r="G440">
        <v>19</v>
      </c>
      <c r="H440">
        <f>------41</f>
        <v>41</v>
      </c>
      <c r="I440">
        <v>121</v>
      </c>
      <c r="J440" t="s">
        <v>53</v>
      </c>
      <c r="K440">
        <f>------5</f>
        <v>5</v>
      </c>
    </row>
    <row r="441" spans="2:11">
      <c r="B441">
        <v>1312</v>
      </c>
      <c r="C441">
        <v>438</v>
      </c>
      <c r="D441">
        <v>1</v>
      </c>
      <c r="E441">
        <v>1</v>
      </c>
      <c r="F441">
        <v>12</v>
      </c>
      <c r="G441">
        <v>19</v>
      </c>
      <c r="H441">
        <f>------53</f>
        <v>53</v>
      </c>
      <c r="I441">
        <v>169</v>
      </c>
      <c r="J441" t="s">
        <v>54</v>
      </c>
      <c r="K441">
        <f>------6</f>
        <v>6</v>
      </c>
    </row>
    <row r="442" spans="2:11">
      <c r="B442">
        <v>1315</v>
      </c>
      <c r="C442">
        <v>439</v>
      </c>
      <c r="D442">
        <v>1</v>
      </c>
      <c r="E442">
        <v>1</v>
      </c>
      <c r="F442">
        <v>36</v>
      </c>
      <c r="G442">
        <v>19</v>
      </c>
      <c r="H442">
        <f>------89</f>
        <v>89</v>
      </c>
      <c r="I442">
        <v>225</v>
      </c>
      <c r="J442" t="s">
        <v>55</v>
      </c>
      <c r="K442">
        <f>------7</f>
        <v>7</v>
      </c>
    </row>
    <row r="443" spans="2:11">
      <c r="B443">
        <v>1318</v>
      </c>
      <c r="C443">
        <v>440</v>
      </c>
      <c r="D443">
        <v>0</v>
      </c>
      <c r="E443">
        <v>0</v>
      </c>
      <c r="F443">
        <v>60</v>
      </c>
      <c r="G443">
        <v>19</v>
      </c>
      <c r="H443">
        <f>------29</f>
        <v>29</v>
      </c>
      <c r="I443">
        <v>169</v>
      </c>
      <c r="J443" t="s">
        <v>82</v>
      </c>
      <c r="K443">
        <f>------8</f>
        <v>8</v>
      </c>
    </row>
    <row r="444" spans="2:11">
      <c r="B444">
        <v>1321</v>
      </c>
      <c r="C444">
        <v>441</v>
      </c>
      <c r="D444">
        <v>0</v>
      </c>
      <c r="E444">
        <v>0</v>
      </c>
      <c r="F444">
        <v>24</v>
      </c>
      <c r="G444">
        <v>19</v>
      </c>
      <c r="H444">
        <f>------5</f>
        <v>5</v>
      </c>
      <c r="I444">
        <v>9</v>
      </c>
      <c r="J444" t="s">
        <v>50</v>
      </c>
      <c r="K444">
        <f>------1</f>
        <v>1</v>
      </c>
    </row>
    <row r="445" spans="2:11">
      <c r="B445">
        <v>1324</v>
      </c>
      <c r="C445">
        <v>442</v>
      </c>
      <c r="D445">
        <v>0</v>
      </c>
      <c r="E445">
        <v>0</v>
      </c>
      <c r="F445">
        <v>4</v>
      </c>
      <c r="G445">
        <v>19</v>
      </c>
      <c r="H445">
        <f>------1</f>
        <v>1</v>
      </c>
      <c r="I445">
        <v>1</v>
      </c>
      <c r="J445" t="s">
        <v>80</v>
      </c>
      <c r="K445">
        <f>------9</f>
        <v>9</v>
      </c>
    </row>
    <row r="446" spans="2:11">
      <c r="B446">
        <v>1327</v>
      </c>
      <c r="C446">
        <v>443</v>
      </c>
      <c r="D446">
        <v>0</v>
      </c>
      <c r="E446">
        <v>1</v>
      </c>
      <c r="F446">
        <v>4</v>
      </c>
      <c r="G446">
        <v>19</v>
      </c>
      <c r="H446">
        <f>------5</f>
        <v>5</v>
      </c>
      <c r="I446">
        <v>9</v>
      </c>
      <c r="J446" t="s">
        <v>50</v>
      </c>
      <c r="K446">
        <f>------1</f>
        <v>1</v>
      </c>
    </row>
    <row r="447" spans="2:11">
      <c r="B447">
        <v>1330</v>
      </c>
      <c r="C447">
        <v>444</v>
      </c>
      <c r="D447">
        <v>0</v>
      </c>
      <c r="E447">
        <v>1</v>
      </c>
      <c r="F447">
        <v>4</v>
      </c>
      <c r="G447">
        <v>19</v>
      </c>
      <c r="H447">
        <f>------9</f>
        <v>9</v>
      </c>
      <c r="I447">
        <v>25</v>
      </c>
      <c r="J447" t="s">
        <v>51</v>
      </c>
      <c r="K447">
        <f>------2</f>
        <v>2</v>
      </c>
    </row>
    <row r="448" spans="2:11">
      <c r="B448">
        <v>1333</v>
      </c>
      <c r="C448">
        <v>445</v>
      </c>
      <c r="D448">
        <v>0</v>
      </c>
      <c r="E448">
        <v>1</v>
      </c>
      <c r="F448">
        <v>12</v>
      </c>
      <c r="G448">
        <v>19</v>
      </c>
      <c r="H448">
        <f>------21</f>
        <v>21</v>
      </c>
      <c r="I448">
        <v>49</v>
      </c>
      <c r="J448" t="s">
        <v>52</v>
      </c>
      <c r="K448">
        <f>------3</f>
        <v>3</v>
      </c>
    </row>
    <row r="449" spans="2:11">
      <c r="B449">
        <v>1336</v>
      </c>
      <c r="C449">
        <v>446</v>
      </c>
      <c r="D449">
        <v>0</v>
      </c>
      <c r="E449">
        <v>1</v>
      </c>
      <c r="F449">
        <v>8</v>
      </c>
      <c r="G449">
        <v>19</v>
      </c>
      <c r="H449">
        <f>------29</f>
        <v>29</v>
      </c>
      <c r="I449">
        <v>81</v>
      </c>
      <c r="J449" t="s">
        <v>51</v>
      </c>
      <c r="K449">
        <f>------4</f>
        <v>4</v>
      </c>
    </row>
    <row r="450" spans="2:11">
      <c r="B450">
        <v>1339</v>
      </c>
      <c r="C450">
        <v>447</v>
      </c>
      <c r="D450">
        <v>0</v>
      </c>
      <c r="E450">
        <v>1</v>
      </c>
      <c r="F450">
        <v>12</v>
      </c>
      <c r="G450">
        <v>19</v>
      </c>
      <c r="H450">
        <f>------41</f>
        <v>41</v>
      </c>
      <c r="I450">
        <v>121</v>
      </c>
      <c r="J450" t="s">
        <v>53</v>
      </c>
      <c r="K450">
        <f>------5</f>
        <v>5</v>
      </c>
    </row>
    <row r="451" spans="2:11">
      <c r="B451">
        <v>1342</v>
      </c>
      <c r="C451">
        <v>448</v>
      </c>
      <c r="D451">
        <v>1</v>
      </c>
      <c r="E451">
        <v>1</v>
      </c>
      <c r="F451">
        <v>12</v>
      </c>
      <c r="G451">
        <v>19</v>
      </c>
      <c r="H451">
        <f>------53</f>
        <v>53</v>
      </c>
      <c r="I451">
        <v>169</v>
      </c>
      <c r="J451" t="s">
        <v>54</v>
      </c>
      <c r="K451">
        <f>------6</f>
        <v>6</v>
      </c>
    </row>
    <row r="452" spans="2:11">
      <c r="B452">
        <v>1345</v>
      </c>
      <c r="C452">
        <v>449</v>
      </c>
      <c r="D452">
        <v>1</v>
      </c>
      <c r="E452">
        <v>1</v>
      </c>
      <c r="F452">
        <v>36</v>
      </c>
      <c r="G452">
        <v>19</v>
      </c>
      <c r="H452">
        <f>------89</f>
        <v>89</v>
      </c>
      <c r="I452">
        <v>225</v>
      </c>
      <c r="J452" t="s">
        <v>55</v>
      </c>
      <c r="K452">
        <f>------7</f>
        <v>7</v>
      </c>
    </row>
    <row r="453" spans="2:11">
      <c r="B453">
        <v>1348</v>
      </c>
      <c r="C453">
        <v>450</v>
      </c>
      <c r="D453">
        <v>1</v>
      </c>
      <c r="E453">
        <v>1</v>
      </c>
      <c r="F453">
        <v>28</v>
      </c>
      <c r="G453">
        <v>19</v>
      </c>
      <c r="H453">
        <f>------117</f>
        <v>117</v>
      </c>
      <c r="I453">
        <v>289</v>
      </c>
      <c r="J453" t="s">
        <v>55</v>
      </c>
      <c r="K453">
        <f>------10</f>
        <v>10</v>
      </c>
    </row>
    <row r="454" spans="2:11">
      <c r="B454">
        <v>1351</v>
      </c>
      <c r="C454">
        <v>451</v>
      </c>
      <c r="D454">
        <v>1</v>
      </c>
      <c r="E454">
        <v>1</v>
      </c>
      <c r="F454">
        <v>12</v>
      </c>
      <c r="G454">
        <v>19</v>
      </c>
      <c r="H454">
        <f>------129</f>
        <v>129</v>
      </c>
      <c r="I454">
        <v>361</v>
      </c>
      <c r="J454" t="s">
        <v>51</v>
      </c>
      <c r="K454">
        <f>------11</f>
        <v>11</v>
      </c>
    </row>
    <row r="455" spans="2:11">
      <c r="B455">
        <v>1354</v>
      </c>
      <c r="C455">
        <v>452</v>
      </c>
      <c r="D455">
        <v>1</v>
      </c>
      <c r="E455">
        <v>0</v>
      </c>
      <c r="F455">
        <v>40</v>
      </c>
      <c r="G455">
        <v>19</v>
      </c>
      <c r="H455">
        <f>------89</f>
        <v>89</v>
      </c>
      <c r="I455">
        <v>289</v>
      </c>
      <c r="J455" t="s">
        <v>54</v>
      </c>
      <c r="K455">
        <f>------12</f>
        <v>12</v>
      </c>
    </row>
    <row r="456" spans="2:11">
      <c r="B456">
        <v>1357</v>
      </c>
      <c r="C456">
        <v>453</v>
      </c>
      <c r="D456">
        <v>1</v>
      </c>
      <c r="E456">
        <v>0</v>
      </c>
      <c r="F456">
        <v>28</v>
      </c>
      <c r="G456">
        <v>19</v>
      </c>
      <c r="H456">
        <f>------61</f>
        <v>61</v>
      </c>
      <c r="I456">
        <v>121</v>
      </c>
      <c r="J456" t="s">
        <v>56</v>
      </c>
      <c r="K456">
        <f>------13</f>
        <v>13</v>
      </c>
    </row>
    <row r="457" spans="2:11">
      <c r="B457">
        <v>1360</v>
      </c>
      <c r="C457">
        <v>454</v>
      </c>
      <c r="D457">
        <v>0</v>
      </c>
      <c r="E457">
        <v>0</v>
      </c>
      <c r="F457">
        <v>20</v>
      </c>
      <c r="G457">
        <v>19</v>
      </c>
      <c r="H457">
        <f>------41</f>
        <v>41</v>
      </c>
      <c r="I457">
        <v>81</v>
      </c>
      <c r="J457" t="s">
        <v>165</v>
      </c>
      <c r="K457">
        <f>------14</f>
        <v>14</v>
      </c>
    </row>
    <row r="458" spans="2:11">
      <c r="B458">
        <v>1363</v>
      </c>
      <c r="C458">
        <v>455</v>
      </c>
      <c r="D458">
        <v>1</v>
      </c>
      <c r="E458">
        <v>1</v>
      </c>
      <c r="F458">
        <v>4</v>
      </c>
      <c r="G458">
        <v>19</v>
      </c>
      <c r="H458">
        <f>------45</f>
        <v>45</v>
      </c>
      <c r="I458">
        <v>121</v>
      </c>
      <c r="J458" t="s">
        <v>60</v>
      </c>
      <c r="K458">
        <f>------15</f>
        <v>15</v>
      </c>
    </row>
    <row r="459" spans="2:11">
      <c r="B459">
        <v>1366</v>
      </c>
      <c r="C459">
        <v>456</v>
      </c>
      <c r="D459">
        <v>1</v>
      </c>
      <c r="E459">
        <v>1</v>
      </c>
      <c r="F459">
        <v>12</v>
      </c>
      <c r="G459">
        <v>19</v>
      </c>
      <c r="H459">
        <f>------57</f>
        <v>57</v>
      </c>
      <c r="I459">
        <v>169</v>
      </c>
      <c r="J459" t="s">
        <v>53</v>
      </c>
      <c r="K459">
        <f>------16</f>
        <v>16</v>
      </c>
    </row>
    <row r="460" spans="2:11">
      <c r="B460">
        <v>1369</v>
      </c>
      <c r="C460">
        <v>457</v>
      </c>
      <c r="D460">
        <v>1</v>
      </c>
      <c r="E460">
        <v>1</v>
      </c>
      <c r="F460">
        <v>12</v>
      </c>
      <c r="G460">
        <v>19</v>
      </c>
      <c r="H460">
        <f>------69</f>
        <v>69</v>
      </c>
      <c r="I460">
        <v>225</v>
      </c>
      <c r="J460" t="s">
        <v>54</v>
      </c>
      <c r="K460">
        <f>------17</f>
        <v>17</v>
      </c>
    </row>
    <row r="461" spans="2:11">
      <c r="B461">
        <v>1372</v>
      </c>
      <c r="C461">
        <v>458</v>
      </c>
      <c r="D461">
        <v>0</v>
      </c>
      <c r="E461">
        <v>0</v>
      </c>
      <c r="F461">
        <v>40</v>
      </c>
      <c r="G461">
        <v>19</v>
      </c>
      <c r="H461">
        <f>------29</f>
        <v>29</v>
      </c>
      <c r="I461">
        <v>121</v>
      </c>
      <c r="J461" t="s">
        <v>166</v>
      </c>
      <c r="K461">
        <f>------18</f>
        <v>18</v>
      </c>
    </row>
    <row r="462" spans="2:11">
      <c r="B462">
        <v>1375</v>
      </c>
      <c r="C462">
        <v>459</v>
      </c>
      <c r="D462">
        <v>0</v>
      </c>
      <c r="E462">
        <v>0</v>
      </c>
      <c r="F462">
        <v>16</v>
      </c>
      <c r="G462">
        <v>19</v>
      </c>
      <c r="H462">
        <f>------13</f>
        <v>13</v>
      </c>
      <c r="I462">
        <v>25</v>
      </c>
      <c r="J462" t="s">
        <v>167</v>
      </c>
      <c r="K462">
        <f>------19</f>
        <v>19</v>
      </c>
    </row>
    <row r="463" spans="2:11">
      <c r="B463">
        <v>1378</v>
      </c>
      <c r="C463">
        <v>460</v>
      </c>
      <c r="D463">
        <v>0</v>
      </c>
      <c r="E463">
        <v>0</v>
      </c>
      <c r="F463">
        <v>8</v>
      </c>
      <c r="G463">
        <v>19</v>
      </c>
      <c r="H463">
        <f>------5</f>
        <v>5</v>
      </c>
      <c r="I463">
        <v>9</v>
      </c>
      <c r="J463" t="s">
        <v>50</v>
      </c>
      <c r="K463">
        <f>------1</f>
        <v>1</v>
      </c>
    </row>
    <row r="464" spans="2:11">
      <c r="B464">
        <v>1381</v>
      </c>
      <c r="C464">
        <v>461</v>
      </c>
      <c r="D464">
        <v>0</v>
      </c>
      <c r="E464">
        <v>1</v>
      </c>
      <c r="F464">
        <v>4</v>
      </c>
      <c r="G464">
        <v>19</v>
      </c>
      <c r="H464">
        <f>------9</f>
        <v>9</v>
      </c>
      <c r="I464">
        <v>25</v>
      </c>
      <c r="J464" t="s">
        <v>51</v>
      </c>
      <c r="K464">
        <f>------2</f>
        <v>2</v>
      </c>
    </row>
    <row r="465" spans="2:11">
      <c r="B465">
        <v>1384</v>
      </c>
      <c r="C465">
        <v>462</v>
      </c>
      <c r="D465">
        <v>0</v>
      </c>
      <c r="E465">
        <v>1</v>
      </c>
      <c r="F465">
        <v>12</v>
      </c>
      <c r="G465">
        <v>19</v>
      </c>
      <c r="H465">
        <f>------21</f>
        <v>21</v>
      </c>
      <c r="I465">
        <v>49</v>
      </c>
      <c r="J465" t="s">
        <v>52</v>
      </c>
      <c r="K465">
        <f>------3</f>
        <v>3</v>
      </c>
    </row>
    <row r="466" spans="2:11">
      <c r="B466">
        <v>1387</v>
      </c>
      <c r="C466">
        <v>463</v>
      </c>
      <c r="D466">
        <v>0</v>
      </c>
      <c r="E466">
        <v>1</v>
      </c>
      <c r="F466">
        <v>8</v>
      </c>
      <c r="G466">
        <v>19</v>
      </c>
      <c r="H466">
        <f>------29</f>
        <v>29</v>
      </c>
      <c r="I466">
        <v>81</v>
      </c>
      <c r="J466" t="s">
        <v>51</v>
      </c>
      <c r="K466">
        <f>------4</f>
        <v>4</v>
      </c>
    </row>
    <row r="467" spans="2:11">
      <c r="B467">
        <v>1390</v>
      </c>
      <c r="C467">
        <v>464</v>
      </c>
      <c r="D467">
        <v>0</v>
      </c>
      <c r="E467">
        <v>1</v>
      </c>
      <c r="F467">
        <v>12</v>
      </c>
      <c r="G467">
        <v>19</v>
      </c>
      <c r="H467">
        <f>------41</f>
        <v>41</v>
      </c>
      <c r="I467">
        <v>121</v>
      </c>
      <c r="J467" t="s">
        <v>53</v>
      </c>
      <c r="K467">
        <f>------5</f>
        <v>5</v>
      </c>
    </row>
    <row r="468" spans="2:11">
      <c r="B468">
        <v>1393</v>
      </c>
      <c r="C468">
        <v>465</v>
      </c>
      <c r="D468">
        <v>1</v>
      </c>
      <c r="E468">
        <v>1</v>
      </c>
      <c r="F468">
        <v>12</v>
      </c>
      <c r="G468">
        <v>19</v>
      </c>
      <c r="H468">
        <f>------53</f>
        <v>53</v>
      </c>
      <c r="I468">
        <v>169</v>
      </c>
      <c r="J468" t="s">
        <v>54</v>
      </c>
      <c r="K468">
        <f>------6</f>
        <v>6</v>
      </c>
    </row>
    <row r="469" spans="2:11">
      <c r="B469">
        <v>1396</v>
      </c>
      <c r="C469">
        <v>466</v>
      </c>
      <c r="D469">
        <v>1</v>
      </c>
      <c r="E469">
        <v>1</v>
      </c>
      <c r="F469">
        <v>36</v>
      </c>
      <c r="G469">
        <v>19</v>
      </c>
      <c r="H469">
        <f>------89</f>
        <v>89</v>
      </c>
      <c r="I469">
        <v>225</v>
      </c>
      <c r="J469" t="s">
        <v>55</v>
      </c>
      <c r="K469">
        <f>------7</f>
        <v>7</v>
      </c>
    </row>
    <row r="470" spans="2:11">
      <c r="B470">
        <v>1399</v>
      </c>
      <c r="C470">
        <v>467</v>
      </c>
      <c r="D470">
        <v>0</v>
      </c>
      <c r="E470">
        <v>0</v>
      </c>
      <c r="F470">
        <v>60</v>
      </c>
      <c r="G470">
        <v>19</v>
      </c>
      <c r="H470">
        <f>------29</f>
        <v>29</v>
      </c>
      <c r="I470">
        <v>169</v>
      </c>
      <c r="J470" t="s">
        <v>82</v>
      </c>
      <c r="K470">
        <f>------8</f>
        <v>8</v>
      </c>
    </row>
    <row r="471" spans="2:11">
      <c r="B471">
        <v>1402</v>
      </c>
      <c r="C471">
        <v>468</v>
      </c>
      <c r="D471">
        <v>0</v>
      </c>
      <c r="E471">
        <v>0</v>
      </c>
      <c r="F471">
        <v>24</v>
      </c>
      <c r="G471">
        <v>19</v>
      </c>
      <c r="H471">
        <f>------5</f>
        <v>5</v>
      </c>
      <c r="I471">
        <v>9</v>
      </c>
      <c r="J471" t="s">
        <v>50</v>
      </c>
      <c r="K471">
        <f>------1</f>
        <v>1</v>
      </c>
    </row>
    <row r="472" spans="2:11">
      <c r="B472">
        <v>1405</v>
      </c>
      <c r="C472">
        <v>469</v>
      </c>
      <c r="D472">
        <v>0</v>
      </c>
      <c r="E472">
        <v>0</v>
      </c>
      <c r="F472">
        <v>4</v>
      </c>
      <c r="G472">
        <v>19</v>
      </c>
      <c r="H472">
        <f>------1</f>
        <v>1</v>
      </c>
      <c r="I472">
        <v>1</v>
      </c>
      <c r="J472" t="s">
        <v>80</v>
      </c>
      <c r="K472">
        <f>------9</f>
        <v>9</v>
      </c>
    </row>
    <row r="473" spans="2:11">
      <c r="B473">
        <v>1408</v>
      </c>
      <c r="C473">
        <v>470</v>
      </c>
      <c r="D473">
        <v>0</v>
      </c>
      <c r="E473">
        <v>1</v>
      </c>
      <c r="F473">
        <v>4</v>
      </c>
      <c r="G473">
        <v>19</v>
      </c>
      <c r="H473">
        <f>------5</f>
        <v>5</v>
      </c>
      <c r="I473">
        <v>9</v>
      </c>
      <c r="J473" t="s">
        <v>50</v>
      </c>
      <c r="K473">
        <f>------1</f>
        <v>1</v>
      </c>
    </row>
    <row r="474" spans="2:11">
      <c r="B474">
        <v>1411</v>
      </c>
      <c r="C474">
        <v>471</v>
      </c>
      <c r="D474">
        <v>0</v>
      </c>
      <c r="E474">
        <v>1</v>
      </c>
      <c r="F474">
        <v>4</v>
      </c>
      <c r="G474">
        <v>19</v>
      </c>
      <c r="H474">
        <f>------9</f>
        <v>9</v>
      </c>
      <c r="I474">
        <v>25</v>
      </c>
      <c r="J474" t="s">
        <v>51</v>
      </c>
      <c r="K474">
        <f>------2</f>
        <v>2</v>
      </c>
    </row>
    <row r="475" spans="2:11">
      <c r="B475">
        <v>1414</v>
      </c>
      <c r="C475">
        <v>472</v>
      </c>
      <c r="D475">
        <v>0</v>
      </c>
      <c r="E475">
        <v>1</v>
      </c>
      <c r="F475">
        <v>12</v>
      </c>
      <c r="G475">
        <v>19</v>
      </c>
      <c r="H475">
        <f>------21</f>
        <v>21</v>
      </c>
      <c r="I475">
        <v>49</v>
      </c>
      <c r="J475" t="s">
        <v>52</v>
      </c>
      <c r="K475">
        <f>------3</f>
        <v>3</v>
      </c>
    </row>
    <row r="476" spans="2:11">
      <c r="B476">
        <v>1417</v>
      </c>
      <c r="C476">
        <v>473</v>
      </c>
      <c r="D476">
        <v>0</v>
      </c>
      <c r="E476">
        <v>1</v>
      </c>
      <c r="F476">
        <v>8</v>
      </c>
      <c r="G476">
        <v>19</v>
      </c>
      <c r="H476">
        <f>------29</f>
        <v>29</v>
      </c>
      <c r="I476">
        <v>81</v>
      </c>
      <c r="J476" t="s">
        <v>51</v>
      </c>
      <c r="K476">
        <f>------4</f>
        <v>4</v>
      </c>
    </row>
    <row r="477" spans="2:11">
      <c r="B477">
        <v>1420</v>
      </c>
      <c r="C477">
        <v>474</v>
      </c>
      <c r="D477">
        <v>0</v>
      </c>
      <c r="E477">
        <v>1</v>
      </c>
      <c r="F477">
        <v>12</v>
      </c>
      <c r="G477">
        <v>19</v>
      </c>
      <c r="H477">
        <f>------41</f>
        <v>41</v>
      </c>
      <c r="I477">
        <v>121</v>
      </c>
      <c r="J477" t="s">
        <v>53</v>
      </c>
      <c r="K477">
        <f>------5</f>
        <v>5</v>
      </c>
    </row>
    <row r="478" spans="2:11">
      <c r="B478">
        <v>1423</v>
      </c>
      <c r="C478">
        <v>475</v>
      </c>
      <c r="D478">
        <v>1</v>
      </c>
      <c r="E478">
        <v>1</v>
      </c>
      <c r="F478">
        <v>12</v>
      </c>
      <c r="G478">
        <v>19</v>
      </c>
      <c r="H478">
        <f>------53</f>
        <v>53</v>
      </c>
      <c r="I478">
        <v>169</v>
      </c>
      <c r="J478" t="s">
        <v>54</v>
      </c>
      <c r="K478">
        <f>------6</f>
        <v>6</v>
      </c>
    </row>
    <row r="479" spans="2:11">
      <c r="B479">
        <v>1426</v>
      </c>
      <c r="C479">
        <v>476</v>
      </c>
      <c r="D479">
        <v>1</v>
      </c>
      <c r="E479">
        <v>1</v>
      </c>
      <c r="F479">
        <v>36</v>
      </c>
      <c r="G479">
        <v>19</v>
      </c>
      <c r="H479">
        <f>------89</f>
        <v>89</v>
      </c>
      <c r="I479">
        <v>225</v>
      </c>
      <c r="J479" t="s">
        <v>55</v>
      </c>
      <c r="K479">
        <f>------7</f>
        <v>7</v>
      </c>
    </row>
    <row r="480" spans="2:11">
      <c r="B480">
        <v>1429</v>
      </c>
      <c r="C480">
        <v>477</v>
      </c>
      <c r="D480">
        <v>1</v>
      </c>
      <c r="E480">
        <v>1</v>
      </c>
      <c r="F480">
        <v>28</v>
      </c>
      <c r="G480">
        <v>19</v>
      </c>
      <c r="H480">
        <f>------117</f>
        <v>117</v>
      </c>
      <c r="I480">
        <v>289</v>
      </c>
      <c r="J480" t="s">
        <v>55</v>
      </c>
      <c r="K480">
        <f>------10</f>
        <v>10</v>
      </c>
    </row>
    <row r="481" spans="2:11">
      <c r="B481">
        <v>1432</v>
      </c>
      <c r="C481">
        <v>478</v>
      </c>
      <c r="D481">
        <v>1</v>
      </c>
      <c r="E481">
        <v>1</v>
      </c>
      <c r="F481">
        <v>12</v>
      </c>
      <c r="G481">
        <v>19</v>
      </c>
      <c r="H481">
        <f>------129</f>
        <v>129</v>
      </c>
      <c r="I481">
        <v>361</v>
      </c>
      <c r="J481" t="s">
        <v>51</v>
      </c>
      <c r="K481">
        <f>------11</f>
        <v>11</v>
      </c>
    </row>
    <row r="482" spans="2:11">
      <c r="B482">
        <v>1435</v>
      </c>
      <c r="C482">
        <v>479</v>
      </c>
      <c r="D482">
        <v>1</v>
      </c>
      <c r="E482">
        <v>0</v>
      </c>
      <c r="F482">
        <v>40</v>
      </c>
      <c r="G482">
        <v>19</v>
      </c>
      <c r="H482">
        <f>------89</f>
        <v>89</v>
      </c>
      <c r="I482">
        <v>289</v>
      </c>
      <c r="J482" t="s">
        <v>54</v>
      </c>
      <c r="K482">
        <f>------12</f>
        <v>12</v>
      </c>
    </row>
    <row r="483" spans="2:11">
      <c r="B483">
        <v>1438</v>
      </c>
      <c r="C483">
        <v>480</v>
      </c>
      <c r="D483">
        <v>1</v>
      </c>
      <c r="E483">
        <v>0</v>
      </c>
      <c r="F483">
        <v>28</v>
      </c>
      <c r="G483">
        <v>19</v>
      </c>
      <c r="H483">
        <f>------61</f>
        <v>61</v>
      </c>
      <c r="I483">
        <v>121</v>
      </c>
      <c r="J483" t="s">
        <v>56</v>
      </c>
      <c r="K483">
        <f>------13</f>
        <v>13</v>
      </c>
    </row>
    <row r="484" spans="2:11">
      <c r="B484">
        <v>1441</v>
      </c>
      <c r="C484">
        <v>481</v>
      </c>
      <c r="D484">
        <v>0</v>
      </c>
      <c r="E484">
        <v>0</v>
      </c>
      <c r="F484">
        <v>20</v>
      </c>
      <c r="G484">
        <v>19</v>
      </c>
      <c r="H484">
        <f>------41</f>
        <v>41</v>
      </c>
      <c r="I484">
        <v>81</v>
      </c>
      <c r="J484" t="s">
        <v>165</v>
      </c>
      <c r="K484">
        <f>------14</f>
        <v>14</v>
      </c>
    </row>
    <row r="485" spans="2:11">
      <c r="B485">
        <v>1444</v>
      </c>
      <c r="C485">
        <v>482</v>
      </c>
      <c r="D485">
        <v>1</v>
      </c>
      <c r="E485">
        <v>1</v>
      </c>
      <c r="F485">
        <v>4</v>
      </c>
      <c r="G485">
        <v>19</v>
      </c>
      <c r="H485">
        <f>------45</f>
        <v>45</v>
      </c>
      <c r="I485">
        <v>121</v>
      </c>
      <c r="J485" t="s">
        <v>60</v>
      </c>
      <c r="K485">
        <f>------15</f>
        <v>15</v>
      </c>
    </row>
    <row r="486" spans="2:11">
      <c r="B486">
        <v>1447</v>
      </c>
      <c r="C486">
        <v>483</v>
      </c>
      <c r="D486">
        <v>1</v>
      </c>
      <c r="E486">
        <v>1</v>
      </c>
      <c r="F486">
        <v>12</v>
      </c>
      <c r="G486">
        <v>19</v>
      </c>
      <c r="H486">
        <f>------57</f>
        <v>57</v>
      </c>
      <c r="I486">
        <v>169</v>
      </c>
      <c r="J486" t="s">
        <v>53</v>
      </c>
      <c r="K486">
        <f>------16</f>
        <v>16</v>
      </c>
    </row>
    <row r="487" spans="2:11">
      <c r="B487">
        <v>1450</v>
      </c>
      <c r="C487">
        <v>484</v>
      </c>
      <c r="D487">
        <v>1</v>
      </c>
      <c r="E487">
        <v>1</v>
      </c>
      <c r="F487">
        <v>12</v>
      </c>
      <c r="G487">
        <v>19</v>
      </c>
      <c r="H487">
        <f>------69</f>
        <v>69</v>
      </c>
      <c r="I487">
        <v>225</v>
      </c>
      <c r="J487" t="s">
        <v>54</v>
      </c>
      <c r="K487">
        <f>------17</f>
        <v>17</v>
      </c>
    </row>
    <row r="488" spans="2:11">
      <c r="B488">
        <v>1453</v>
      </c>
      <c r="C488">
        <v>485</v>
      </c>
      <c r="D488">
        <v>0</v>
      </c>
      <c r="E488">
        <v>0</v>
      </c>
      <c r="F488">
        <v>40</v>
      </c>
      <c r="G488">
        <v>19</v>
      </c>
      <c r="H488">
        <f>------29</f>
        <v>29</v>
      </c>
      <c r="I488">
        <v>121</v>
      </c>
      <c r="J488" t="s">
        <v>166</v>
      </c>
      <c r="K488">
        <f>------18</f>
        <v>18</v>
      </c>
    </row>
    <row r="489" spans="2:11">
      <c r="B489">
        <v>1456</v>
      </c>
      <c r="C489">
        <v>486</v>
      </c>
      <c r="D489">
        <v>0</v>
      </c>
      <c r="E489">
        <v>0</v>
      </c>
      <c r="F489">
        <v>16</v>
      </c>
      <c r="G489">
        <v>19</v>
      </c>
      <c r="H489">
        <f>------13</f>
        <v>13</v>
      </c>
      <c r="I489">
        <v>25</v>
      </c>
      <c r="J489" t="s">
        <v>167</v>
      </c>
      <c r="K489">
        <f>------19</f>
        <v>19</v>
      </c>
    </row>
    <row r="490" spans="2:11">
      <c r="B490">
        <v>1459</v>
      </c>
      <c r="C490">
        <v>487</v>
      </c>
      <c r="D490">
        <v>0</v>
      </c>
      <c r="E490">
        <v>0</v>
      </c>
      <c r="F490">
        <v>8</v>
      </c>
      <c r="G490">
        <v>19</v>
      </c>
      <c r="H490">
        <f>------5</f>
        <v>5</v>
      </c>
      <c r="I490">
        <v>9</v>
      </c>
      <c r="J490" t="s">
        <v>50</v>
      </c>
      <c r="K490">
        <f>------1</f>
        <v>1</v>
      </c>
    </row>
    <row r="491" spans="2:11">
      <c r="B491">
        <v>1462</v>
      </c>
      <c r="C491">
        <v>488</v>
      </c>
      <c r="D491">
        <v>0</v>
      </c>
      <c r="E491">
        <v>1</v>
      </c>
      <c r="F491">
        <v>4</v>
      </c>
      <c r="G491">
        <v>19</v>
      </c>
      <c r="H491">
        <f>------9</f>
        <v>9</v>
      </c>
      <c r="I491">
        <v>25</v>
      </c>
      <c r="J491" t="s">
        <v>51</v>
      </c>
      <c r="K491">
        <f>------2</f>
        <v>2</v>
      </c>
    </row>
    <row r="492" spans="2:11">
      <c r="B492">
        <v>1465</v>
      </c>
      <c r="C492">
        <v>489</v>
      </c>
      <c r="D492">
        <v>0</v>
      </c>
      <c r="E492">
        <v>1</v>
      </c>
      <c r="F492">
        <v>12</v>
      </c>
      <c r="G492">
        <v>19</v>
      </c>
      <c r="H492">
        <f>------21</f>
        <v>21</v>
      </c>
      <c r="I492">
        <v>49</v>
      </c>
      <c r="J492" t="s">
        <v>52</v>
      </c>
      <c r="K492">
        <f>------3</f>
        <v>3</v>
      </c>
    </row>
    <row r="493" spans="2:11">
      <c r="B493">
        <v>1468</v>
      </c>
      <c r="C493">
        <v>490</v>
      </c>
      <c r="D493">
        <v>0</v>
      </c>
      <c r="E493">
        <v>1</v>
      </c>
      <c r="F493">
        <v>8</v>
      </c>
      <c r="G493">
        <v>19</v>
      </c>
      <c r="H493">
        <f>------29</f>
        <v>29</v>
      </c>
      <c r="I493">
        <v>81</v>
      </c>
      <c r="J493" t="s">
        <v>51</v>
      </c>
      <c r="K493">
        <f>------4</f>
        <v>4</v>
      </c>
    </row>
    <row r="494" spans="2:11">
      <c r="B494">
        <v>1471</v>
      </c>
      <c r="C494">
        <v>491</v>
      </c>
      <c r="D494">
        <v>0</v>
      </c>
      <c r="E494">
        <v>1</v>
      </c>
      <c r="F494">
        <v>12</v>
      </c>
      <c r="G494">
        <v>19</v>
      </c>
      <c r="H494">
        <f>------41</f>
        <v>41</v>
      </c>
      <c r="I494">
        <v>121</v>
      </c>
      <c r="J494" t="s">
        <v>53</v>
      </c>
      <c r="K494">
        <f>------5</f>
        <v>5</v>
      </c>
    </row>
    <row r="495" spans="2:11">
      <c r="B495">
        <v>1474</v>
      </c>
      <c r="C495">
        <v>492</v>
      </c>
      <c r="D495">
        <v>1</v>
      </c>
      <c r="E495">
        <v>1</v>
      </c>
      <c r="F495">
        <v>12</v>
      </c>
      <c r="G495">
        <v>19</v>
      </c>
      <c r="H495">
        <f>------53</f>
        <v>53</v>
      </c>
      <c r="I495">
        <v>169</v>
      </c>
      <c r="J495" t="s">
        <v>54</v>
      </c>
      <c r="K495">
        <f>------6</f>
        <v>6</v>
      </c>
    </row>
    <row r="496" spans="2:11">
      <c r="B496">
        <v>1477</v>
      </c>
      <c r="C496">
        <v>493</v>
      </c>
      <c r="D496">
        <v>1</v>
      </c>
      <c r="E496">
        <v>1</v>
      </c>
      <c r="F496">
        <v>36</v>
      </c>
      <c r="G496">
        <v>19</v>
      </c>
      <c r="H496">
        <f>------89</f>
        <v>89</v>
      </c>
      <c r="I496">
        <v>225</v>
      </c>
      <c r="J496" t="s">
        <v>55</v>
      </c>
      <c r="K496">
        <f>------7</f>
        <v>7</v>
      </c>
    </row>
    <row r="497" spans="2:11">
      <c r="B497">
        <v>1480</v>
      </c>
      <c r="C497">
        <v>494</v>
      </c>
      <c r="D497">
        <v>0</v>
      </c>
      <c r="E497">
        <v>0</v>
      </c>
      <c r="F497">
        <v>60</v>
      </c>
      <c r="G497">
        <v>19</v>
      </c>
      <c r="H497">
        <f>------29</f>
        <v>29</v>
      </c>
      <c r="I497">
        <v>169</v>
      </c>
      <c r="J497" t="s">
        <v>82</v>
      </c>
      <c r="K497">
        <f>------8</f>
        <v>8</v>
      </c>
    </row>
    <row r="498" spans="2:11">
      <c r="B498">
        <v>1483</v>
      </c>
      <c r="C498">
        <v>495</v>
      </c>
      <c r="D498">
        <v>0</v>
      </c>
      <c r="E498">
        <v>0</v>
      </c>
      <c r="F498">
        <v>24</v>
      </c>
      <c r="G498">
        <v>19</v>
      </c>
      <c r="H498">
        <f>------5</f>
        <v>5</v>
      </c>
      <c r="I498">
        <v>9</v>
      </c>
      <c r="J498" t="s">
        <v>50</v>
      </c>
      <c r="K498">
        <f>------1</f>
        <v>1</v>
      </c>
    </row>
    <row r="499" spans="2:11">
      <c r="B499">
        <v>1486</v>
      </c>
      <c r="C499">
        <v>496</v>
      </c>
      <c r="D499">
        <v>0</v>
      </c>
      <c r="E499">
        <v>0</v>
      </c>
      <c r="F499">
        <v>4</v>
      </c>
      <c r="G499">
        <v>19</v>
      </c>
      <c r="H499">
        <f>------1</f>
        <v>1</v>
      </c>
      <c r="I499">
        <v>1</v>
      </c>
      <c r="J499" t="s">
        <v>80</v>
      </c>
      <c r="K499">
        <f>------9</f>
        <v>9</v>
      </c>
    </row>
    <row r="500" spans="2:11">
      <c r="B500">
        <v>1489</v>
      </c>
      <c r="C500">
        <v>497</v>
      </c>
      <c r="D500">
        <v>0</v>
      </c>
      <c r="E500">
        <v>1</v>
      </c>
      <c r="F500">
        <v>4</v>
      </c>
      <c r="G500">
        <v>19</v>
      </c>
      <c r="H500">
        <f>------5</f>
        <v>5</v>
      </c>
      <c r="I500">
        <v>9</v>
      </c>
      <c r="J500" t="s">
        <v>50</v>
      </c>
      <c r="K500">
        <f>------1</f>
        <v>1</v>
      </c>
    </row>
    <row r="501" spans="2:11">
      <c r="B501">
        <v>1492</v>
      </c>
      <c r="C501">
        <v>498</v>
      </c>
      <c r="D501">
        <v>0</v>
      </c>
      <c r="E501">
        <v>1</v>
      </c>
      <c r="F501">
        <v>4</v>
      </c>
      <c r="G501">
        <v>19</v>
      </c>
      <c r="H501">
        <f>------9</f>
        <v>9</v>
      </c>
      <c r="I501">
        <v>25</v>
      </c>
      <c r="J501" t="s">
        <v>51</v>
      </c>
      <c r="K501">
        <f>------2</f>
        <v>2</v>
      </c>
    </row>
    <row r="502" spans="2:11">
      <c r="B502">
        <v>1495</v>
      </c>
      <c r="C502">
        <v>499</v>
      </c>
      <c r="D502">
        <v>0</v>
      </c>
      <c r="E502">
        <v>1</v>
      </c>
      <c r="F502">
        <v>12</v>
      </c>
      <c r="G502">
        <v>19</v>
      </c>
      <c r="H502">
        <f>------21</f>
        <v>21</v>
      </c>
      <c r="I502">
        <v>49</v>
      </c>
      <c r="J502" t="s">
        <v>52</v>
      </c>
      <c r="K502">
        <f>------3</f>
        <v>3</v>
      </c>
    </row>
    <row r="503" spans="2:11">
      <c r="B503">
        <v>1498</v>
      </c>
      <c r="C503">
        <v>500</v>
      </c>
      <c r="D503">
        <v>0</v>
      </c>
      <c r="E503">
        <v>1</v>
      </c>
      <c r="F503">
        <v>8</v>
      </c>
      <c r="G503">
        <v>19</v>
      </c>
      <c r="H503">
        <f>------29</f>
        <v>29</v>
      </c>
      <c r="I503">
        <v>81</v>
      </c>
      <c r="J503" t="s">
        <v>51</v>
      </c>
      <c r="K503">
        <f>------4</f>
        <v>4</v>
      </c>
    </row>
    <row r="504" spans="2:11">
      <c r="B504">
        <v>1501</v>
      </c>
      <c r="C504">
        <v>501</v>
      </c>
      <c r="D504">
        <v>0</v>
      </c>
      <c r="E504">
        <v>1</v>
      </c>
      <c r="F504">
        <v>12</v>
      </c>
      <c r="G504">
        <v>19</v>
      </c>
      <c r="H504">
        <f>------41</f>
        <v>41</v>
      </c>
      <c r="I504">
        <v>121</v>
      </c>
      <c r="J504" t="s">
        <v>53</v>
      </c>
      <c r="K504">
        <f>------5</f>
        <v>5</v>
      </c>
    </row>
    <row r="505" spans="2:11">
      <c r="B505">
        <v>1504</v>
      </c>
      <c r="C505">
        <v>502</v>
      </c>
      <c r="D505">
        <v>1</v>
      </c>
      <c r="E505">
        <v>1</v>
      </c>
      <c r="F505">
        <v>12</v>
      </c>
      <c r="G505">
        <v>19</v>
      </c>
      <c r="H505">
        <f>------53</f>
        <v>53</v>
      </c>
      <c r="I505">
        <v>169</v>
      </c>
      <c r="J505" t="s">
        <v>54</v>
      </c>
      <c r="K505">
        <f>------6</f>
        <v>6</v>
      </c>
    </row>
    <row r="506" spans="2:11">
      <c r="B506">
        <v>1507</v>
      </c>
      <c r="C506">
        <v>503</v>
      </c>
      <c r="D506">
        <v>1</v>
      </c>
      <c r="E506">
        <v>1</v>
      </c>
      <c r="F506">
        <v>36</v>
      </c>
      <c r="G506">
        <v>19</v>
      </c>
      <c r="H506">
        <f>------89</f>
        <v>89</v>
      </c>
      <c r="I506">
        <v>225</v>
      </c>
      <c r="J506" t="s">
        <v>55</v>
      </c>
      <c r="K506">
        <f>------7</f>
        <v>7</v>
      </c>
    </row>
    <row r="507" spans="2:11">
      <c r="B507">
        <v>1510</v>
      </c>
      <c r="C507">
        <v>504</v>
      </c>
      <c r="D507">
        <v>1</v>
      </c>
      <c r="E507">
        <v>1</v>
      </c>
      <c r="F507">
        <v>28</v>
      </c>
      <c r="G507">
        <v>19</v>
      </c>
      <c r="H507">
        <f>------117</f>
        <v>117</v>
      </c>
      <c r="I507">
        <v>289</v>
      </c>
      <c r="J507" t="s">
        <v>55</v>
      </c>
      <c r="K507">
        <f>------10</f>
        <v>10</v>
      </c>
    </row>
    <row r="508" spans="2:11">
      <c r="B508">
        <v>1513</v>
      </c>
      <c r="C508">
        <v>505</v>
      </c>
      <c r="D508">
        <v>1</v>
      </c>
      <c r="E508">
        <v>1</v>
      </c>
      <c r="F508">
        <v>12</v>
      </c>
      <c r="G508">
        <v>19</v>
      </c>
      <c r="H508">
        <f>------129</f>
        <v>129</v>
      </c>
      <c r="I508">
        <v>361</v>
      </c>
      <c r="J508" t="s">
        <v>51</v>
      </c>
      <c r="K508">
        <f>------11</f>
        <v>11</v>
      </c>
    </row>
    <row r="509" spans="2:11">
      <c r="B509">
        <v>1516</v>
      </c>
      <c r="C509">
        <v>506</v>
      </c>
      <c r="D509">
        <v>1</v>
      </c>
      <c r="E509">
        <v>0</v>
      </c>
      <c r="F509">
        <v>40</v>
      </c>
      <c r="G509">
        <v>19</v>
      </c>
      <c r="H509">
        <f>------89</f>
        <v>89</v>
      </c>
      <c r="I509">
        <v>289</v>
      </c>
      <c r="J509" t="s">
        <v>54</v>
      </c>
      <c r="K509">
        <f>------12</f>
        <v>12</v>
      </c>
    </row>
    <row r="510" spans="2:11">
      <c r="B510">
        <v>1519</v>
      </c>
      <c r="C510">
        <v>507</v>
      </c>
      <c r="D510">
        <v>1</v>
      </c>
      <c r="E510">
        <v>0</v>
      </c>
      <c r="F510">
        <v>28</v>
      </c>
      <c r="G510">
        <v>19</v>
      </c>
      <c r="H510">
        <f>------61</f>
        <v>61</v>
      </c>
      <c r="I510">
        <v>121</v>
      </c>
      <c r="J510" t="s">
        <v>56</v>
      </c>
      <c r="K510">
        <f>------13</f>
        <v>13</v>
      </c>
    </row>
    <row r="511" spans="2:11">
      <c r="B511">
        <v>1522</v>
      </c>
      <c r="C511">
        <v>508</v>
      </c>
      <c r="D511">
        <v>0</v>
      </c>
      <c r="E511">
        <v>0</v>
      </c>
      <c r="F511">
        <v>20</v>
      </c>
      <c r="G511">
        <v>19</v>
      </c>
      <c r="H511">
        <f>------41</f>
        <v>41</v>
      </c>
      <c r="I511">
        <v>81</v>
      </c>
      <c r="J511" t="s">
        <v>165</v>
      </c>
      <c r="K511">
        <f>------14</f>
        <v>14</v>
      </c>
    </row>
    <row r="512" spans="2:11">
      <c r="B512">
        <v>1525</v>
      </c>
      <c r="C512">
        <v>509</v>
      </c>
      <c r="D512">
        <v>1</v>
      </c>
      <c r="E512">
        <v>1</v>
      </c>
      <c r="F512">
        <v>4</v>
      </c>
      <c r="G512">
        <v>19</v>
      </c>
      <c r="H512">
        <f>------45</f>
        <v>45</v>
      </c>
      <c r="I512">
        <v>121</v>
      </c>
      <c r="J512" t="s">
        <v>60</v>
      </c>
      <c r="K512">
        <f>------15</f>
        <v>15</v>
      </c>
    </row>
    <row r="513" spans="2:11">
      <c r="B513">
        <v>1528</v>
      </c>
      <c r="C513">
        <v>510</v>
      </c>
      <c r="D513">
        <v>1</v>
      </c>
      <c r="E513">
        <v>1</v>
      </c>
      <c r="F513">
        <v>12</v>
      </c>
      <c r="G513">
        <v>19</v>
      </c>
      <c r="H513">
        <f>------57</f>
        <v>57</v>
      </c>
      <c r="I513">
        <v>169</v>
      </c>
      <c r="J513" t="s">
        <v>53</v>
      </c>
      <c r="K513">
        <f>------16</f>
        <v>16</v>
      </c>
    </row>
    <row r="514" spans="2:11">
      <c r="B514">
        <v>1531</v>
      </c>
      <c r="C514">
        <v>511</v>
      </c>
      <c r="D514">
        <v>1</v>
      </c>
      <c r="E514">
        <v>1</v>
      </c>
      <c r="F514">
        <v>12</v>
      </c>
      <c r="G514">
        <v>19</v>
      </c>
      <c r="H514">
        <f>------69</f>
        <v>69</v>
      </c>
      <c r="I514">
        <v>225</v>
      </c>
      <c r="J514" t="s">
        <v>54</v>
      </c>
      <c r="K514">
        <f>------17</f>
        <v>17</v>
      </c>
    </row>
    <row r="515" spans="2:11">
      <c r="B515">
        <v>1534</v>
      </c>
      <c r="C515">
        <v>512</v>
      </c>
      <c r="D515">
        <v>0</v>
      </c>
      <c r="E515">
        <v>0</v>
      </c>
      <c r="F515">
        <v>40</v>
      </c>
      <c r="G515">
        <v>19</v>
      </c>
      <c r="H515">
        <f>------29</f>
        <v>29</v>
      </c>
      <c r="I515">
        <v>121</v>
      </c>
      <c r="J515" t="s">
        <v>166</v>
      </c>
      <c r="K515">
        <f>------18</f>
        <v>18</v>
      </c>
    </row>
    <row r="516" spans="2:11">
      <c r="B516">
        <v>1537</v>
      </c>
      <c r="C516">
        <v>513</v>
      </c>
      <c r="D516">
        <v>0</v>
      </c>
      <c r="E516">
        <v>0</v>
      </c>
      <c r="F516">
        <v>16</v>
      </c>
      <c r="G516">
        <v>19</v>
      </c>
      <c r="H516">
        <f>------13</f>
        <v>13</v>
      </c>
      <c r="I516">
        <v>25</v>
      </c>
      <c r="J516" t="s">
        <v>167</v>
      </c>
      <c r="K516">
        <f>------19</f>
        <v>19</v>
      </c>
    </row>
    <row r="517" spans="2:11">
      <c r="B517">
        <v>1540</v>
      </c>
      <c r="C517">
        <v>514</v>
      </c>
      <c r="D517">
        <v>0</v>
      </c>
      <c r="E517">
        <v>0</v>
      </c>
      <c r="F517">
        <v>8</v>
      </c>
      <c r="G517">
        <v>19</v>
      </c>
      <c r="H517">
        <f>------5</f>
        <v>5</v>
      </c>
      <c r="I517">
        <v>9</v>
      </c>
      <c r="J517" t="s">
        <v>50</v>
      </c>
      <c r="K517">
        <f>------1</f>
        <v>1</v>
      </c>
    </row>
    <row r="518" spans="2:11">
      <c r="B518">
        <v>1543</v>
      </c>
      <c r="C518">
        <v>515</v>
      </c>
      <c r="D518">
        <v>0</v>
      </c>
      <c r="E518">
        <v>1</v>
      </c>
      <c r="F518">
        <v>4</v>
      </c>
      <c r="G518">
        <v>19</v>
      </c>
      <c r="H518">
        <f>------9</f>
        <v>9</v>
      </c>
      <c r="I518">
        <v>25</v>
      </c>
      <c r="J518" t="s">
        <v>51</v>
      </c>
      <c r="K518">
        <f>------2</f>
        <v>2</v>
      </c>
    </row>
    <row r="519" spans="2:11">
      <c r="B519">
        <v>1546</v>
      </c>
      <c r="C519">
        <v>516</v>
      </c>
      <c r="D519">
        <v>0</v>
      </c>
      <c r="E519">
        <v>1</v>
      </c>
      <c r="F519">
        <v>12</v>
      </c>
      <c r="G519">
        <v>19</v>
      </c>
      <c r="H519">
        <f>------21</f>
        <v>21</v>
      </c>
      <c r="I519">
        <v>49</v>
      </c>
      <c r="J519" t="s">
        <v>52</v>
      </c>
      <c r="K519">
        <f>------3</f>
        <v>3</v>
      </c>
    </row>
    <row r="520" spans="2:11">
      <c r="B520">
        <v>1549</v>
      </c>
      <c r="C520">
        <v>517</v>
      </c>
      <c r="D520">
        <v>0</v>
      </c>
      <c r="E520">
        <v>1</v>
      </c>
      <c r="F520">
        <v>8</v>
      </c>
      <c r="G520">
        <v>19</v>
      </c>
      <c r="H520">
        <f>------29</f>
        <v>29</v>
      </c>
      <c r="I520">
        <v>81</v>
      </c>
      <c r="J520" t="s">
        <v>51</v>
      </c>
      <c r="K520">
        <f>------4</f>
        <v>4</v>
      </c>
    </row>
    <row r="521" spans="2:11">
      <c r="B521">
        <v>1552</v>
      </c>
      <c r="C521">
        <v>518</v>
      </c>
      <c r="D521">
        <v>0</v>
      </c>
      <c r="E521">
        <v>1</v>
      </c>
      <c r="F521">
        <v>12</v>
      </c>
      <c r="G521">
        <v>19</v>
      </c>
      <c r="H521">
        <f>------41</f>
        <v>41</v>
      </c>
      <c r="I521">
        <v>121</v>
      </c>
      <c r="J521" t="s">
        <v>53</v>
      </c>
      <c r="K521">
        <f>------5</f>
        <v>5</v>
      </c>
    </row>
    <row r="522" spans="2:11">
      <c r="B522">
        <v>1555</v>
      </c>
      <c r="C522">
        <v>519</v>
      </c>
      <c r="D522">
        <v>1</v>
      </c>
      <c r="E522">
        <v>1</v>
      </c>
      <c r="F522">
        <v>12</v>
      </c>
      <c r="G522">
        <v>19</v>
      </c>
      <c r="H522">
        <f>------53</f>
        <v>53</v>
      </c>
      <c r="I522">
        <v>169</v>
      </c>
      <c r="J522" t="s">
        <v>54</v>
      </c>
      <c r="K522">
        <f>------6</f>
        <v>6</v>
      </c>
    </row>
    <row r="523" spans="2:11">
      <c r="B523">
        <v>1558</v>
      </c>
      <c r="C523">
        <v>520</v>
      </c>
      <c r="D523">
        <v>1</v>
      </c>
      <c r="E523">
        <v>1</v>
      </c>
      <c r="F523">
        <v>36</v>
      </c>
      <c r="G523">
        <v>19</v>
      </c>
      <c r="H523">
        <f>------89</f>
        <v>89</v>
      </c>
      <c r="I523">
        <v>225</v>
      </c>
      <c r="J523" t="s">
        <v>55</v>
      </c>
      <c r="K523">
        <f>------7</f>
        <v>7</v>
      </c>
    </row>
    <row r="524" spans="2:11">
      <c r="B524">
        <v>1561</v>
      </c>
      <c r="C524">
        <v>521</v>
      </c>
      <c r="D524">
        <v>0</v>
      </c>
      <c r="E524">
        <v>0</v>
      </c>
      <c r="F524">
        <v>60</v>
      </c>
      <c r="G524">
        <v>19</v>
      </c>
      <c r="H524">
        <f>------29</f>
        <v>29</v>
      </c>
      <c r="I524">
        <v>169</v>
      </c>
      <c r="J524" t="s">
        <v>82</v>
      </c>
      <c r="K524">
        <f>------8</f>
        <v>8</v>
      </c>
    </row>
    <row r="525" spans="2:11">
      <c r="B525">
        <v>1564</v>
      </c>
      <c r="C525">
        <v>522</v>
      </c>
      <c r="D525">
        <v>0</v>
      </c>
      <c r="E525">
        <v>0</v>
      </c>
      <c r="F525">
        <v>24</v>
      </c>
      <c r="G525">
        <v>19</v>
      </c>
      <c r="H525">
        <f>------5</f>
        <v>5</v>
      </c>
      <c r="I525">
        <v>9</v>
      </c>
      <c r="J525" t="s">
        <v>50</v>
      </c>
      <c r="K525">
        <f>------1</f>
        <v>1</v>
      </c>
    </row>
    <row r="526" spans="2:11">
      <c r="B526">
        <v>1567</v>
      </c>
      <c r="C526">
        <v>523</v>
      </c>
      <c r="D526">
        <v>0</v>
      </c>
      <c r="E526">
        <v>0</v>
      </c>
      <c r="F526">
        <v>4</v>
      </c>
      <c r="G526">
        <v>19</v>
      </c>
      <c r="H526">
        <f>------1</f>
        <v>1</v>
      </c>
      <c r="I526">
        <v>1</v>
      </c>
      <c r="J526" t="s">
        <v>80</v>
      </c>
      <c r="K526">
        <f>------9</f>
        <v>9</v>
      </c>
    </row>
    <row r="527" spans="2:11">
      <c r="B527">
        <v>1570</v>
      </c>
      <c r="C527">
        <v>524</v>
      </c>
      <c r="D527">
        <v>0</v>
      </c>
      <c r="E527">
        <v>1</v>
      </c>
      <c r="F527">
        <v>4</v>
      </c>
      <c r="G527">
        <v>19</v>
      </c>
      <c r="H527">
        <f>------5</f>
        <v>5</v>
      </c>
      <c r="I527">
        <v>9</v>
      </c>
      <c r="J527" t="s">
        <v>50</v>
      </c>
      <c r="K527">
        <f>------1</f>
        <v>1</v>
      </c>
    </row>
    <row r="528" spans="2:11">
      <c r="B528">
        <v>1573</v>
      </c>
      <c r="C528">
        <v>525</v>
      </c>
      <c r="D528">
        <v>0</v>
      </c>
      <c r="E528">
        <v>1</v>
      </c>
      <c r="F528">
        <v>4</v>
      </c>
      <c r="G528">
        <v>19</v>
      </c>
      <c r="H528">
        <f>------9</f>
        <v>9</v>
      </c>
      <c r="I528">
        <v>25</v>
      </c>
      <c r="J528" t="s">
        <v>51</v>
      </c>
      <c r="K528">
        <f>------2</f>
        <v>2</v>
      </c>
    </row>
    <row r="529" spans="2:11">
      <c r="B529">
        <v>1576</v>
      </c>
      <c r="C529">
        <v>526</v>
      </c>
      <c r="D529">
        <v>0</v>
      </c>
      <c r="E529">
        <v>1</v>
      </c>
      <c r="F529">
        <v>12</v>
      </c>
      <c r="G529">
        <v>19</v>
      </c>
      <c r="H529">
        <f>------21</f>
        <v>21</v>
      </c>
      <c r="I529">
        <v>49</v>
      </c>
      <c r="J529" t="s">
        <v>52</v>
      </c>
      <c r="K529">
        <f>------3</f>
        <v>3</v>
      </c>
    </row>
    <row r="530" spans="2:11">
      <c r="B530">
        <v>1579</v>
      </c>
      <c r="C530">
        <v>527</v>
      </c>
      <c r="D530">
        <v>0</v>
      </c>
      <c r="E530">
        <v>1</v>
      </c>
      <c r="F530">
        <v>8</v>
      </c>
      <c r="G530">
        <v>19</v>
      </c>
      <c r="H530">
        <f>------29</f>
        <v>29</v>
      </c>
      <c r="I530">
        <v>81</v>
      </c>
      <c r="J530" t="s">
        <v>51</v>
      </c>
      <c r="K530">
        <f>------4</f>
        <v>4</v>
      </c>
    </row>
    <row r="531" spans="2:11">
      <c r="B531">
        <v>1582</v>
      </c>
      <c r="C531">
        <v>528</v>
      </c>
      <c r="D531">
        <v>0</v>
      </c>
      <c r="E531">
        <v>1</v>
      </c>
      <c r="F531">
        <v>12</v>
      </c>
      <c r="G531">
        <v>19</v>
      </c>
      <c r="H531">
        <f>------41</f>
        <v>41</v>
      </c>
      <c r="I531">
        <v>121</v>
      </c>
      <c r="J531" t="s">
        <v>53</v>
      </c>
      <c r="K531">
        <f>------5</f>
        <v>5</v>
      </c>
    </row>
    <row r="532" spans="2:11">
      <c r="B532">
        <v>1585</v>
      </c>
      <c r="C532">
        <v>529</v>
      </c>
      <c r="D532">
        <v>1</v>
      </c>
      <c r="E532">
        <v>1</v>
      </c>
      <c r="F532">
        <v>12</v>
      </c>
      <c r="G532">
        <v>19</v>
      </c>
      <c r="H532">
        <f>------53</f>
        <v>53</v>
      </c>
      <c r="I532">
        <v>169</v>
      </c>
      <c r="J532" t="s">
        <v>54</v>
      </c>
      <c r="K532">
        <f>------6</f>
        <v>6</v>
      </c>
    </row>
    <row r="533" spans="2:11">
      <c r="B533">
        <v>1588</v>
      </c>
      <c r="C533">
        <v>530</v>
      </c>
      <c r="D533">
        <v>1</v>
      </c>
      <c r="E533">
        <v>1</v>
      </c>
      <c r="F533">
        <v>36</v>
      </c>
      <c r="G533">
        <v>19</v>
      </c>
      <c r="H533">
        <f>------89</f>
        <v>89</v>
      </c>
      <c r="I533">
        <v>225</v>
      </c>
      <c r="J533" t="s">
        <v>55</v>
      </c>
      <c r="K533">
        <f>------7</f>
        <v>7</v>
      </c>
    </row>
    <row r="534" spans="2:11">
      <c r="B534">
        <v>1591</v>
      </c>
      <c r="C534">
        <v>531</v>
      </c>
      <c r="D534">
        <v>1</v>
      </c>
      <c r="E534">
        <v>1</v>
      </c>
      <c r="F534">
        <v>28</v>
      </c>
      <c r="G534">
        <v>19</v>
      </c>
      <c r="H534">
        <f>------117</f>
        <v>117</v>
      </c>
      <c r="I534">
        <v>289</v>
      </c>
      <c r="J534" t="s">
        <v>55</v>
      </c>
      <c r="K534">
        <f>------10</f>
        <v>10</v>
      </c>
    </row>
    <row r="535" spans="2:11">
      <c r="B535">
        <v>1594</v>
      </c>
      <c r="C535">
        <v>532</v>
      </c>
      <c r="D535">
        <v>1</v>
      </c>
      <c r="E535">
        <v>1</v>
      </c>
      <c r="F535">
        <v>12</v>
      </c>
      <c r="G535">
        <v>19</v>
      </c>
      <c r="H535">
        <f>------129</f>
        <v>129</v>
      </c>
      <c r="I535">
        <v>361</v>
      </c>
      <c r="J535" t="s">
        <v>51</v>
      </c>
      <c r="K535">
        <f>------11</f>
        <v>11</v>
      </c>
    </row>
    <row r="536" spans="2:11">
      <c r="B536">
        <v>1597</v>
      </c>
      <c r="C536">
        <v>533</v>
      </c>
      <c r="D536">
        <v>1</v>
      </c>
      <c r="E536">
        <v>0</v>
      </c>
      <c r="F536">
        <v>40</v>
      </c>
      <c r="G536">
        <v>19</v>
      </c>
      <c r="H536">
        <f>------89</f>
        <v>89</v>
      </c>
      <c r="I536">
        <v>289</v>
      </c>
      <c r="J536" t="s">
        <v>54</v>
      </c>
      <c r="K536">
        <f>------12</f>
        <v>12</v>
      </c>
    </row>
    <row r="537" spans="2:11">
      <c r="B537">
        <v>1600</v>
      </c>
      <c r="C537">
        <v>534</v>
      </c>
      <c r="D537">
        <v>1</v>
      </c>
      <c r="E537">
        <v>0</v>
      </c>
      <c r="F537">
        <v>28</v>
      </c>
      <c r="G537">
        <v>19</v>
      </c>
      <c r="H537">
        <f>------61</f>
        <v>61</v>
      </c>
      <c r="I537">
        <v>121</v>
      </c>
      <c r="J537" t="s">
        <v>56</v>
      </c>
      <c r="K537">
        <f>------13</f>
        <v>13</v>
      </c>
    </row>
    <row r="538" spans="2:11">
      <c r="B538">
        <v>1603</v>
      </c>
      <c r="C538">
        <v>535</v>
      </c>
      <c r="D538">
        <v>0</v>
      </c>
      <c r="E538">
        <v>0</v>
      </c>
      <c r="F538">
        <v>20</v>
      </c>
      <c r="G538">
        <v>19</v>
      </c>
      <c r="H538">
        <f>------41</f>
        <v>41</v>
      </c>
      <c r="I538">
        <v>81</v>
      </c>
      <c r="J538" t="s">
        <v>165</v>
      </c>
      <c r="K538">
        <f>------14</f>
        <v>14</v>
      </c>
    </row>
    <row r="539" spans="2:11">
      <c r="B539">
        <v>1606</v>
      </c>
      <c r="C539">
        <v>536</v>
      </c>
      <c r="D539">
        <v>1</v>
      </c>
      <c r="E539">
        <v>1</v>
      </c>
      <c r="F539">
        <v>4</v>
      </c>
      <c r="G539">
        <v>19</v>
      </c>
      <c r="H539">
        <f>------45</f>
        <v>45</v>
      </c>
      <c r="I539">
        <v>121</v>
      </c>
      <c r="J539" t="s">
        <v>60</v>
      </c>
      <c r="K539">
        <f>------15</f>
        <v>15</v>
      </c>
    </row>
    <row r="540" spans="2:11">
      <c r="B540">
        <v>1609</v>
      </c>
      <c r="C540">
        <v>537</v>
      </c>
      <c r="D540">
        <v>1</v>
      </c>
      <c r="E540">
        <v>1</v>
      </c>
      <c r="F540">
        <v>12</v>
      </c>
      <c r="G540">
        <v>19</v>
      </c>
      <c r="H540">
        <f>------57</f>
        <v>57</v>
      </c>
      <c r="I540">
        <v>169</v>
      </c>
      <c r="J540" t="s">
        <v>53</v>
      </c>
      <c r="K540">
        <f>------16</f>
        <v>16</v>
      </c>
    </row>
    <row r="541" spans="2:11">
      <c r="B541">
        <v>1612</v>
      </c>
      <c r="C541">
        <v>538</v>
      </c>
      <c r="D541">
        <v>1</v>
      </c>
      <c r="E541">
        <v>1</v>
      </c>
      <c r="F541">
        <v>12</v>
      </c>
      <c r="G541">
        <v>19</v>
      </c>
      <c r="H541">
        <f>------69</f>
        <v>69</v>
      </c>
      <c r="I541">
        <v>225</v>
      </c>
      <c r="J541" t="s">
        <v>54</v>
      </c>
      <c r="K541">
        <f>------17</f>
        <v>17</v>
      </c>
    </row>
    <row r="542" spans="2:11">
      <c r="B542">
        <v>1615</v>
      </c>
      <c r="C542">
        <v>539</v>
      </c>
      <c r="D542">
        <v>0</v>
      </c>
      <c r="E542">
        <v>0</v>
      </c>
      <c r="F542">
        <v>40</v>
      </c>
      <c r="G542">
        <v>19</v>
      </c>
      <c r="H542">
        <f>------29</f>
        <v>29</v>
      </c>
      <c r="I542">
        <v>121</v>
      </c>
      <c r="J542" t="s">
        <v>166</v>
      </c>
      <c r="K542">
        <f>------18</f>
        <v>18</v>
      </c>
    </row>
    <row r="543" spans="2:11">
      <c r="B543">
        <v>1618</v>
      </c>
      <c r="C543">
        <v>540</v>
      </c>
      <c r="D543">
        <v>0</v>
      </c>
      <c r="E543">
        <v>0</v>
      </c>
      <c r="F543">
        <v>16</v>
      </c>
      <c r="G543">
        <v>19</v>
      </c>
      <c r="H543">
        <f>------13</f>
        <v>13</v>
      </c>
      <c r="I543">
        <v>25</v>
      </c>
      <c r="J543" t="s">
        <v>167</v>
      </c>
      <c r="K543">
        <f>------19</f>
        <v>19</v>
      </c>
    </row>
    <row r="544" spans="2:11">
      <c r="B544">
        <v>1621</v>
      </c>
      <c r="C544">
        <v>541</v>
      </c>
      <c r="D544">
        <v>0</v>
      </c>
      <c r="E544">
        <v>0</v>
      </c>
      <c r="F544">
        <v>8</v>
      </c>
      <c r="G544">
        <v>19</v>
      </c>
      <c r="H544">
        <f>------5</f>
        <v>5</v>
      </c>
      <c r="I544">
        <v>9</v>
      </c>
      <c r="J544" t="s">
        <v>50</v>
      </c>
      <c r="K544">
        <f>------1</f>
        <v>1</v>
      </c>
    </row>
    <row r="545" spans="2:11">
      <c r="B545">
        <v>1624</v>
      </c>
      <c r="C545">
        <v>542</v>
      </c>
      <c r="D545">
        <v>0</v>
      </c>
      <c r="E545">
        <v>1</v>
      </c>
      <c r="F545">
        <v>4</v>
      </c>
      <c r="G545">
        <v>19</v>
      </c>
      <c r="H545">
        <f>------9</f>
        <v>9</v>
      </c>
      <c r="I545">
        <v>25</v>
      </c>
      <c r="J545" t="s">
        <v>51</v>
      </c>
      <c r="K545">
        <f>------2</f>
        <v>2</v>
      </c>
    </row>
    <row r="546" spans="2:11">
      <c r="B546">
        <v>1627</v>
      </c>
      <c r="C546">
        <v>543</v>
      </c>
      <c r="D546">
        <v>0</v>
      </c>
      <c r="E546">
        <v>1</v>
      </c>
      <c r="F546">
        <v>12</v>
      </c>
      <c r="G546">
        <v>19</v>
      </c>
      <c r="H546">
        <f>------21</f>
        <v>21</v>
      </c>
      <c r="I546">
        <v>49</v>
      </c>
      <c r="J546" t="s">
        <v>52</v>
      </c>
      <c r="K546">
        <f>------3</f>
        <v>3</v>
      </c>
    </row>
    <row r="547" spans="2:11">
      <c r="B547">
        <v>1630</v>
      </c>
      <c r="C547">
        <v>544</v>
      </c>
      <c r="D547">
        <v>0</v>
      </c>
      <c r="E547">
        <v>1</v>
      </c>
      <c r="F547">
        <v>8</v>
      </c>
      <c r="G547">
        <v>19</v>
      </c>
      <c r="H547">
        <f>------29</f>
        <v>29</v>
      </c>
      <c r="I547">
        <v>81</v>
      </c>
      <c r="J547" t="s">
        <v>51</v>
      </c>
      <c r="K547">
        <f>------4</f>
        <v>4</v>
      </c>
    </row>
    <row r="548" spans="2:11">
      <c r="B548">
        <v>1633</v>
      </c>
      <c r="C548">
        <v>545</v>
      </c>
      <c r="D548">
        <v>0</v>
      </c>
      <c r="E548">
        <v>1</v>
      </c>
      <c r="F548">
        <v>12</v>
      </c>
      <c r="G548">
        <v>19</v>
      </c>
      <c r="H548">
        <f>------41</f>
        <v>41</v>
      </c>
      <c r="I548">
        <v>121</v>
      </c>
      <c r="J548" t="s">
        <v>53</v>
      </c>
      <c r="K548">
        <f>------5</f>
        <v>5</v>
      </c>
    </row>
    <row r="549" spans="2:11">
      <c r="B549">
        <v>1636</v>
      </c>
      <c r="C549">
        <v>546</v>
      </c>
      <c r="D549">
        <v>1</v>
      </c>
      <c r="E549">
        <v>1</v>
      </c>
      <c r="F549">
        <v>12</v>
      </c>
      <c r="G549">
        <v>19</v>
      </c>
      <c r="H549">
        <f>------53</f>
        <v>53</v>
      </c>
      <c r="I549">
        <v>169</v>
      </c>
      <c r="J549" t="s">
        <v>54</v>
      </c>
      <c r="K549">
        <f>------6</f>
        <v>6</v>
      </c>
    </row>
    <row r="550" spans="2:11">
      <c r="B550">
        <v>1639</v>
      </c>
      <c r="C550">
        <v>547</v>
      </c>
      <c r="D550">
        <v>1</v>
      </c>
      <c r="E550">
        <v>1</v>
      </c>
      <c r="F550">
        <v>36</v>
      </c>
      <c r="G550">
        <v>19</v>
      </c>
      <c r="H550">
        <f>------89</f>
        <v>89</v>
      </c>
      <c r="I550">
        <v>225</v>
      </c>
      <c r="J550" t="s">
        <v>55</v>
      </c>
      <c r="K550">
        <f>------7</f>
        <v>7</v>
      </c>
    </row>
    <row r="551" spans="2:11">
      <c r="B551">
        <v>1642</v>
      </c>
      <c r="C551">
        <v>548</v>
      </c>
      <c r="D551">
        <v>0</v>
      </c>
      <c r="E551">
        <v>0</v>
      </c>
      <c r="F551">
        <v>60</v>
      </c>
      <c r="G551">
        <v>19</v>
      </c>
      <c r="H551">
        <f>------29</f>
        <v>29</v>
      </c>
      <c r="I551">
        <v>169</v>
      </c>
      <c r="J551" t="s">
        <v>82</v>
      </c>
      <c r="K551">
        <f>------8</f>
        <v>8</v>
      </c>
    </row>
    <row r="552" spans="2:11">
      <c r="B552">
        <v>1645</v>
      </c>
      <c r="C552">
        <v>549</v>
      </c>
      <c r="D552">
        <v>0</v>
      </c>
      <c r="E552">
        <v>0</v>
      </c>
      <c r="F552">
        <v>24</v>
      </c>
      <c r="G552">
        <v>19</v>
      </c>
      <c r="H552">
        <f>------5</f>
        <v>5</v>
      </c>
      <c r="I552">
        <v>9</v>
      </c>
      <c r="J552" t="s">
        <v>50</v>
      </c>
      <c r="K552">
        <f>------1</f>
        <v>1</v>
      </c>
    </row>
    <row r="553" spans="2:11">
      <c r="B553">
        <v>1648</v>
      </c>
      <c r="C553">
        <v>550</v>
      </c>
      <c r="D553">
        <v>0</v>
      </c>
      <c r="E553">
        <v>0</v>
      </c>
      <c r="F553">
        <v>4</v>
      </c>
      <c r="G553">
        <v>19</v>
      </c>
      <c r="H553">
        <f>------1</f>
        <v>1</v>
      </c>
      <c r="I553">
        <v>1</v>
      </c>
      <c r="J553" t="s">
        <v>80</v>
      </c>
      <c r="K553">
        <f>------9</f>
        <v>9</v>
      </c>
    </row>
    <row r="554" spans="2:11">
      <c r="B554">
        <v>1651</v>
      </c>
      <c r="C554">
        <v>551</v>
      </c>
      <c r="D554">
        <v>0</v>
      </c>
      <c r="E554">
        <v>1</v>
      </c>
      <c r="F554">
        <v>4</v>
      </c>
      <c r="G554">
        <v>19</v>
      </c>
      <c r="H554">
        <f>------5</f>
        <v>5</v>
      </c>
      <c r="I554">
        <v>9</v>
      </c>
      <c r="J554" t="s">
        <v>50</v>
      </c>
      <c r="K554">
        <f>------1</f>
        <v>1</v>
      </c>
    </row>
    <row r="555" spans="2:11">
      <c r="B555">
        <v>1654</v>
      </c>
      <c r="C555">
        <v>552</v>
      </c>
      <c r="D555">
        <v>0</v>
      </c>
      <c r="E555">
        <v>1</v>
      </c>
      <c r="F555">
        <v>4</v>
      </c>
      <c r="G555">
        <v>19</v>
      </c>
      <c r="H555">
        <f>------9</f>
        <v>9</v>
      </c>
      <c r="I555">
        <v>25</v>
      </c>
      <c r="J555" t="s">
        <v>51</v>
      </c>
      <c r="K555">
        <f>------2</f>
        <v>2</v>
      </c>
    </row>
    <row r="556" spans="2:11">
      <c r="B556">
        <v>1657</v>
      </c>
      <c r="C556">
        <v>553</v>
      </c>
      <c r="D556">
        <v>0</v>
      </c>
      <c r="E556">
        <v>1</v>
      </c>
      <c r="F556">
        <v>12</v>
      </c>
      <c r="G556">
        <v>19</v>
      </c>
      <c r="H556">
        <f>------21</f>
        <v>21</v>
      </c>
      <c r="I556">
        <v>49</v>
      </c>
      <c r="J556" t="s">
        <v>52</v>
      </c>
      <c r="K556">
        <f>------3</f>
        <v>3</v>
      </c>
    </row>
    <row r="557" spans="2:11">
      <c r="B557">
        <v>1660</v>
      </c>
      <c r="C557">
        <v>554</v>
      </c>
      <c r="D557">
        <v>0</v>
      </c>
      <c r="E557">
        <v>1</v>
      </c>
      <c r="F557">
        <v>8</v>
      </c>
      <c r="G557">
        <v>19</v>
      </c>
      <c r="H557">
        <f>------29</f>
        <v>29</v>
      </c>
      <c r="I557">
        <v>81</v>
      </c>
      <c r="J557" t="s">
        <v>51</v>
      </c>
      <c r="K557">
        <f>------4</f>
        <v>4</v>
      </c>
    </row>
    <row r="558" spans="2:11">
      <c r="B558">
        <v>1663</v>
      </c>
      <c r="C558">
        <v>555</v>
      </c>
      <c r="D558">
        <v>0</v>
      </c>
      <c r="E558">
        <v>1</v>
      </c>
      <c r="F558">
        <v>12</v>
      </c>
      <c r="G558">
        <v>19</v>
      </c>
      <c r="H558">
        <f>------41</f>
        <v>41</v>
      </c>
      <c r="I558">
        <v>121</v>
      </c>
      <c r="J558" t="s">
        <v>53</v>
      </c>
      <c r="K558">
        <f>------5</f>
        <v>5</v>
      </c>
    </row>
    <row r="559" spans="2:11">
      <c r="B559">
        <v>1666</v>
      </c>
      <c r="C559">
        <v>556</v>
      </c>
      <c r="D559">
        <v>1</v>
      </c>
      <c r="E559">
        <v>1</v>
      </c>
      <c r="F559">
        <v>12</v>
      </c>
      <c r="G559">
        <v>19</v>
      </c>
      <c r="H559">
        <f>------53</f>
        <v>53</v>
      </c>
      <c r="I559">
        <v>169</v>
      </c>
      <c r="J559" t="s">
        <v>54</v>
      </c>
      <c r="K559">
        <f>------6</f>
        <v>6</v>
      </c>
    </row>
    <row r="560" spans="2:11">
      <c r="B560">
        <v>1669</v>
      </c>
      <c r="C560">
        <v>557</v>
      </c>
      <c r="D560">
        <v>1</v>
      </c>
      <c r="E560">
        <v>1</v>
      </c>
      <c r="F560">
        <v>36</v>
      </c>
      <c r="G560">
        <v>19</v>
      </c>
      <c r="H560">
        <f>------89</f>
        <v>89</v>
      </c>
      <c r="I560">
        <v>225</v>
      </c>
      <c r="J560" t="s">
        <v>55</v>
      </c>
      <c r="K560">
        <f>------7</f>
        <v>7</v>
      </c>
    </row>
    <row r="561" spans="2:11">
      <c r="B561">
        <v>1672</v>
      </c>
      <c r="C561">
        <v>558</v>
      </c>
      <c r="D561">
        <v>1</v>
      </c>
      <c r="E561">
        <v>1</v>
      </c>
      <c r="F561">
        <v>28</v>
      </c>
      <c r="G561">
        <v>19</v>
      </c>
      <c r="H561">
        <f>------117</f>
        <v>117</v>
      </c>
      <c r="I561">
        <v>289</v>
      </c>
      <c r="J561" t="s">
        <v>55</v>
      </c>
      <c r="K561">
        <f>------10</f>
        <v>10</v>
      </c>
    </row>
    <row r="562" spans="2:11">
      <c r="B562">
        <v>1675</v>
      </c>
      <c r="C562">
        <v>559</v>
      </c>
      <c r="D562">
        <v>1</v>
      </c>
      <c r="E562">
        <v>1</v>
      </c>
      <c r="F562">
        <v>12</v>
      </c>
      <c r="G562">
        <v>19</v>
      </c>
      <c r="H562">
        <f>------129</f>
        <v>129</v>
      </c>
      <c r="I562">
        <v>361</v>
      </c>
      <c r="J562" t="s">
        <v>51</v>
      </c>
      <c r="K562">
        <f>------11</f>
        <v>11</v>
      </c>
    </row>
    <row r="563" spans="2:11">
      <c r="B563">
        <v>1678</v>
      </c>
      <c r="C563">
        <v>560</v>
      </c>
      <c r="D563">
        <v>1</v>
      </c>
      <c r="E563">
        <v>0</v>
      </c>
      <c r="F563">
        <v>40</v>
      </c>
      <c r="G563">
        <v>19</v>
      </c>
      <c r="H563">
        <f>------89</f>
        <v>89</v>
      </c>
      <c r="I563">
        <v>289</v>
      </c>
      <c r="J563" t="s">
        <v>54</v>
      </c>
      <c r="K563">
        <f>------12</f>
        <v>12</v>
      </c>
    </row>
    <row r="564" spans="2:11">
      <c r="B564">
        <v>1681</v>
      </c>
      <c r="C564">
        <v>561</v>
      </c>
      <c r="D564">
        <v>1</v>
      </c>
      <c r="E564">
        <v>0</v>
      </c>
      <c r="F564">
        <v>28</v>
      </c>
      <c r="G564">
        <v>19</v>
      </c>
      <c r="H564">
        <f>------61</f>
        <v>61</v>
      </c>
      <c r="I564">
        <v>121</v>
      </c>
      <c r="J564" t="s">
        <v>56</v>
      </c>
      <c r="K564">
        <f>------13</f>
        <v>13</v>
      </c>
    </row>
    <row r="565" spans="2:11">
      <c r="B565">
        <v>1684</v>
      </c>
      <c r="C565">
        <v>562</v>
      </c>
      <c r="D565">
        <v>0</v>
      </c>
      <c r="E565">
        <v>0</v>
      </c>
      <c r="F565">
        <v>20</v>
      </c>
      <c r="G565">
        <v>19</v>
      </c>
      <c r="H565">
        <f>------41</f>
        <v>41</v>
      </c>
      <c r="I565">
        <v>81</v>
      </c>
      <c r="J565" t="s">
        <v>165</v>
      </c>
      <c r="K565">
        <f>------14</f>
        <v>14</v>
      </c>
    </row>
    <row r="566" spans="2:11">
      <c r="B566">
        <v>1687</v>
      </c>
      <c r="C566">
        <v>563</v>
      </c>
      <c r="D566">
        <v>1</v>
      </c>
      <c r="E566">
        <v>1</v>
      </c>
      <c r="F566">
        <v>4</v>
      </c>
      <c r="G566">
        <v>19</v>
      </c>
      <c r="H566">
        <f>------45</f>
        <v>45</v>
      </c>
      <c r="I566">
        <v>121</v>
      </c>
      <c r="J566" t="s">
        <v>60</v>
      </c>
      <c r="K566">
        <f>------15</f>
        <v>15</v>
      </c>
    </row>
    <row r="567" spans="2:11">
      <c r="B567">
        <v>1690</v>
      </c>
      <c r="C567">
        <v>564</v>
      </c>
      <c r="D567">
        <v>1</v>
      </c>
      <c r="E567">
        <v>1</v>
      </c>
      <c r="F567">
        <v>12</v>
      </c>
      <c r="G567">
        <v>19</v>
      </c>
      <c r="H567">
        <f>------57</f>
        <v>57</v>
      </c>
      <c r="I567">
        <v>169</v>
      </c>
      <c r="J567" t="s">
        <v>53</v>
      </c>
      <c r="K567">
        <f>------16</f>
        <v>16</v>
      </c>
    </row>
    <row r="568" spans="2:11">
      <c r="B568">
        <v>1693</v>
      </c>
      <c r="C568">
        <v>565</v>
      </c>
      <c r="D568">
        <v>1</v>
      </c>
      <c r="E568">
        <v>1</v>
      </c>
      <c r="F568">
        <v>12</v>
      </c>
      <c r="G568">
        <v>19</v>
      </c>
      <c r="H568">
        <f>------69</f>
        <v>69</v>
      </c>
      <c r="I568">
        <v>225</v>
      </c>
      <c r="J568" t="s">
        <v>54</v>
      </c>
      <c r="K568">
        <f>------17</f>
        <v>17</v>
      </c>
    </row>
    <row r="569" spans="2:11">
      <c r="B569">
        <v>1696</v>
      </c>
      <c r="C569">
        <v>566</v>
      </c>
      <c r="D569">
        <v>0</v>
      </c>
      <c r="E569">
        <v>0</v>
      </c>
      <c r="F569">
        <v>40</v>
      </c>
      <c r="G569">
        <v>19</v>
      </c>
      <c r="H569">
        <f>------29</f>
        <v>29</v>
      </c>
      <c r="I569">
        <v>121</v>
      </c>
      <c r="J569" t="s">
        <v>166</v>
      </c>
      <c r="K569">
        <f>------18</f>
        <v>18</v>
      </c>
    </row>
    <row r="570" spans="2:11">
      <c r="B570">
        <v>1699</v>
      </c>
      <c r="C570">
        <v>567</v>
      </c>
      <c r="D570">
        <v>0</v>
      </c>
      <c r="E570">
        <v>0</v>
      </c>
      <c r="F570">
        <v>16</v>
      </c>
      <c r="G570">
        <v>19</v>
      </c>
      <c r="H570">
        <f>------13</f>
        <v>13</v>
      </c>
      <c r="I570">
        <v>25</v>
      </c>
      <c r="J570" t="s">
        <v>167</v>
      </c>
      <c r="K570">
        <f>------19</f>
        <v>19</v>
      </c>
    </row>
    <row r="571" spans="2:11">
      <c r="B571">
        <v>1702</v>
      </c>
      <c r="C571">
        <v>568</v>
      </c>
      <c r="D571">
        <v>0</v>
      </c>
      <c r="E571">
        <v>0</v>
      </c>
      <c r="F571">
        <v>8</v>
      </c>
      <c r="G571">
        <v>19</v>
      </c>
      <c r="H571">
        <f>------5</f>
        <v>5</v>
      </c>
      <c r="I571">
        <v>9</v>
      </c>
      <c r="J571" t="s">
        <v>50</v>
      </c>
      <c r="K571">
        <f>------1</f>
        <v>1</v>
      </c>
    </row>
    <row r="572" spans="2:11">
      <c r="B572">
        <v>1705</v>
      </c>
      <c r="C572">
        <v>569</v>
      </c>
      <c r="D572">
        <v>0</v>
      </c>
      <c r="E572">
        <v>1</v>
      </c>
      <c r="F572">
        <v>4</v>
      </c>
      <c r="G572">
        <v>19</v>
      </c>
      <c r="H572">
        <f>------9</f>
        <v>9</v>
      </c>
      <c r="I572">
        <v>25</v>
      </c>
      <c r="J572" t="s">
        <v>51</v>
      </c>
      <c r="K572">
        <f>------2</f>
        <v>2</v>
      </c>
    </row>
    <row r="573" spans="2:11">
      <c r="B573">
        <v>1708</v>
      </c>
      <c r="C573">
        <v>570</v>
      </c>
      <c r="D573">
        <v>0</v>
      </c>
      <c r="E573">
        <v>1</v>
      </c>
      <c r="F573">
        <v>12</v>
      </c>
      <c r="G573">
        <v>19</v>
      </c>
      <c r="H573">
        <f>------21</f>
        <v>21</v>
      </c>
      <c r="I573">
        <v>49</v>
      </c>
      <c r="J573" t="s">
        <v>52</v>
      </c>
      <c r="K573">
        <f>------3</f>
        <v>3</v>
      </c>
    </row>
    <row r="574" spans="2:11">
      <c r="B574">
        <v>1711</v>
      </c>
      <c r="C574">
        <v>571</v>
      </c>
      <c r="D574">
        <v>0</v>
      </c>
      <c r="E574">
        <v>1</v>
      </c>
      <c r="F574">
        <v>8</v>
      </c>
      <c r="G574">
        <v>19</v>
      </c>
      <c r="H574">
        <f>------29</f>
        <v>29</v>
      </c>
      <c r="I574">
        <v>81</v>
      </c>
      <c r="J574" t="s">
        <v>51</v>
      </c>
      <c r="K574">
        <f>------4</f>
        <v>4</v>
      </c>
    </row>
    <row r="575" spans="2:11">
      <c r="B575">
        <v>1714</v>
      </c>
      <c r="C575">
        <v>572</v>
      </c>
      <c r="D575">
        <v>0</v>
      </c>
      <c r="E575">
        <v>1</v>
      </c>
      <c r="F575">
        <v>12</v>
      </c>
      <c r="G575">
        <v>19</v>
      </c>
      <c r="H575">
        <f>------41</f>
        <v>41</v>
      </c>
      <c r="I575">
        <v>121</v>
      </c>
      <c r="J575" t="s">
        <v>53</v>
      </c>
      <c r="K575">
        <f>------5</f>
        <v>5</v>
      </c>
    </row>
    <row r="576" spans="2:11">
      <c r="B576">
        <v>1717</v>
      </c>
      <c r="C576">
        <v>573</v>
      </c>
      <c r="D576">
        <v>1</v>
      </c>
      <c r="E576">
        <v>1</v>
      </c>
      <c r="F576">
        <v>12</v>
      </c>
      <c r="G576">
        <v>19</v>
      </c>
      <c r="H576">
        <f>------53</f>
        <v>53</v>
      </c>
      <c r="I576">
        <v>169</v>
      </c>
      <c r="J576" t="s">
        <v>54</v>
      </c>
      <c r="K576">
        <f>------6</f>
        <v>6</v>
      </c>
    </row>
    <row r="577" spans="2:11">
      <c r="B577">
        <v>1720</v>
      </c>
      <c r="C577">
        <v>574</v>
      </c>
      <c r="D577">
        <v>1</v>
      </c>
      <c r="E577">
        <v>1</v>
      </c>
      <c r="F577">
        <v>36</v>
      </c>
      <c r="G577">
        <v>19</v>
      </c>
      <c r="H577">
        <f>------89</f>
        <v>89</v>
      </c>
      <c r="I577">
        <v>225</v>
      </c>
      <c r="J577" t="s">
        <v>55</v>
      </c>
      <c r="K577">
        <f>------7</f>
        <v>7</v>
      </c>
    </row>
    <row r="578" spans="2:11">
      <c r="B578">
        <v>1723</v>
      </c>
      <c r="C578">
        <v>575</v>
      </c>
      <c r="D578">
        <v>0</v>
      </c>
      <c r="E578">
        <v>0</v>
      </c>
      <c r="F578">
        <v>60</v>
      </c>
      <c r="G578">
        <v>19</v>
      </c>
      <c r="H578">
        <f>------29</f>
        <v>29</v>
      </c>
      <c r="I578">
        <v>169</v>
      </c>
      <c r="J578" t="s">
        <v>82</v>
      </c>
      <c r="K578">
        <f>------8</f>
        <v>8</v>
      </c>
    </row>
    <row r="579" spans="2:11">
      <c r="B579">
        <v>1726</v>
      </c>
      <c r="C579">
        <v>576</v>
      </c>
      <c r="D579">
        <v>0</v>
      </c>
      <c r="E579">
        <v>0</v>
      </c>
      <c r="F579">
        <v>24</v>
      </c>
      <c r="G579">
        <v>19</v>
      </c>
      <c r="H579">
        <f>------5</f>
        <v>5</v>
      </c>
      <c r="I579">
        <v>9</v>
      </c>
      <c r="J579" t="s">
        <v>50</v>
      </c>
      <c r="K579">
        <f>------1</f>
        <v>1</v>
      </c>
    </row>
    <row r="580" spans="2:11">
      <c r="B580">
        <v>1729</v>
      </c>
      <c r="C580">
        <v>577</v>
      </c>
      <c r="D580">
        <v>0</v>
      </c>
      <c r="E580">
        <v>0</v>
      </c>
      <c r="F580">
        <v>4</v>
      </c>
      <c r="G580">
        <v>19</v>
      </c>
      <c r="H580">
        <f>------1</f>
        <v>1</v>
      </c>
      <c r="I580">
        <v>1</v>
      </c>
      <c r="J580" t="s">
        <v>80</v>
      </c>
      <c r="K580">
        <f>------9</f>
        <v>9</v>
      </c>
    </row>
    <row r="581" spans="2:11">
      <c r="B581">
        <v>1732</v>
      </c>
      <c r="C581">
        <v>578</v>
      </c>
      <c r="D581">
        <v>0</v>
      </c>
      <c r="E581">
        <v>1</v>
      </c>
      <c r="F581">
        <v>4</v>
      </c>
      <c r="G581">
        <v>19</v>
      </c>
      <c r="H581">
        <f>------5</f>
        <v>5</v>
      </c>
      <c r="I581">
        <v>9</v>
      </c>
      <c r="J581" t="s">
        <v>50</v>
      </c>
      <c r="K581">
        <f>------1</f>
        <v>1</v>
      </c>
    </row>
    <row r="582" spans="2:11">
      <c r="B582">
        <v>1735</v>
      </c>
      <c r="C582">
        <v>579</v>
      </c>
      <c r="D582">
        <v>0</v>
      </c>
      <c r="E582">
        <v>1</v>
      </c>
      <c r="F582">
        <v>4</v>
      </c>
      <c r="G582">
        <v>19</v>
      </c>
      <c r="H582">
        <f>------9</f>
        <v>9</v>
      </c>
      <c r="I582">
        <v>25</v>
      </c>
      <c r="J582" t="s">
        <v>51</v>
      </c>
      <c r="K582">
        <f>------2</f>
        <v>2</v>
      </c>
    </row>
    <row r="583" spans="2:11">
      <c r="B583">
        <v>1738</v>
      </c>
      <c r="C583">
        <v>580</v>
      </c>
      <c r="D583">
        <v>0</v>
      </c>
      <c r="E583">
        <v>1</v>
      </c>
      <c r="F583">
        <v>12</v>
      </c>
      <c r="G583">
        <v>19</v>
      </c>
      <c r="H583">
        <f>------21</f>
        <v>21</v>
      </c>
      <c r="I583">
        <v>49</v>
      </c>
      <c r="J583" t="s">
        <v>52</v>
      </c>
      <c r="K583">
        <f>------3</f>
        <v>3</v>
      </c>
    </row>
    <row r="584" spans="2:11">
      <c r="B584">
        <v>1741</v>
      </c>
      <c r="C584">
        <v>581</v>
      </c>
      <c r="D584">
        <v>0</v>
      </c>
      <c r="E584">
        <v>1</v>
      </c>
      <c r="F584">
        <v>8</v>
      </c>
      <c r="G584">
        <v>19</v>
      </c>
      <c r="H584">
        <f>------29</f>
        <v>29</v>
      </c>
      <c r="I584">
        <v>81</v>
      </c>
      <c r="J584" t="s">
        <v>51</v>
      </c>
      <c r="K584">
        <f>------4</f>
        <v>4</v>
      </c>
    </row>
    <row r="585" spans="2:11">
      <c r="B585">
        <v>1744</v>
      </c>
      <c r="C585">
        <v>582</v>
      </c>
      <c r="D585">
        <v>0</v>
      </c>
      <c r="E585">
        <v>1</v>
      </c>
      <c r="F585">
        <v>12</v>
      </c>
      <c r="G585">
        <v>19</v>
      </c>
      <c r="H585">
        <f>------41</f>
        <v>41</v>
      </c>
      <c r="I585">
        <v>121</v>
      </c>
      <c r="J585" t="s">
        <v>53</v>
      </c>
      <c r="K585">
        <f>------5</f>
        <v>5</v>
      </c>
    </row>
    <row r="586" spans="2:11">
      <c r="B586">
        <v>1747</v>
      </c>
      <c r="C586">
        <v>583</v>
      </c>
      <c r="D586">
        <v>1</v>
      </c>
      <c r="E586">
        <v>1</v>
      </c>
      <c r="F586">
        <v>12</v>
      </c>
      <c r="G586">
        <v>19</v>
      </c>
      <c r="H586">
        <f>------53</f>
        <v>53</v>
      </c>
      <c r="I586">
        <v>169</v>
      </c>
      <c r="J586" t="s">
        <v>54</v>
      </c>
      <c r="K586">
        <f>------6</f>
        <v>6</v>
      </c>
    </row>
    <row r="587" spans="2:11">
      <c r="B587">
        <v>1750</v>
      </c>
      <c r="C587">
        <v>584</v>
      </c>
      <c r="D587">
        <v>1</v>
      </c>
      <c r="E587">
        <v>1</v>
      </c>
      <c r="F587">
        <v>36</v>
      </c>
      <c r="G587">
        <v>19</v>
      </c>
      <c r="H587">
        <f>------89</f>
        <v>89</v>
      </c>
      <c r="I587">
        <v>225</v>
      </c>
      <c r="J587" t="s">
        <v>55</v>
      </c>
      <c r="K587">
        <f>------7</f>
        <v>7</v>
      </c>
    </row>
    <row r="588" spans="2:11">
      <c r="B588">
        <v>1753</v>
      </c>
      <c r="C588">
        <v>585</v>
      </c>
      <c r="D588">
        <v>1</v>
      </c>
      <c r="E588">
        <v>1</v>
      </c>
      <c r="F588">
        <v>28</v>
      </c>
      <c r="G588">
        <v>19</v>
      </c>
      <c r="H588">
        <f>------117</f>
        <v>117</v>
      </c>
      <c r="I588">
        <v>289</v>
      </c>
      <c r="J588" t="s">
        <v>55</v>
      </c>
      <c r="K588">
        <f>------10</f>
        <v>10</v>
      </c>
    </row>
    <row r="589" spans="2:11">
      <c r="B589">
        <v>1756</v>
      </c>
      <c r="C589">
        <v>586</v>
      </c>
      <c r="D589">
        <v>1</v>
      </c>
      <c r="E589">
        <v>1</v>
      </c>
      <c r="F589">
        <v>12</v>
      </c>
      <c r="G589">
        <v>19</v>
      </c>
      <c r="H589">
        <f>------129</f>
        <v>129</v>
      </c>
      <c r="I589">
        <v>361</v>
      </c>
      <c r="J589" t="s">
        <v>51</v>
      </c>
      <c r="K589">
        <f>------11</f>
        <v>11</v>
      </c>
    </row>
    <row r="590" spans="2:11">
      <c r="B590">
        <v>1759</v>
      </c>
      <c r="C590">
        <v>587</v>
      </c>
      <c r="D590">
        <v>1</v>
      </c>
      <c r="E590">
        <v>0</v>
      </c>
      <c r="F590">
        <v>40</v>
      </c>
      <c r="G590">
        <v>19</v>
      </c>
      <c r="H590">
        <f>------89</f>
        <v>89</v>
      </c>
      <c r="I590">
        <v>289</v>
      </c>
      <c r="J590" t="s">
        <v>54</v>
      </c>
      <c r="K590">
        <f>------12</f>
        <v>12</v>
      </c>
    </row>
    <row r="591" spans="2:11">
      <c r="B591">
        <v>1762</v>
      </c>
      <c r="C591">
        <v>588</v>
      </c>
      <c r="D591">
        <v>1</v>
      </c>
      <c r="E591">
        <v>0</v>
      </c>
      <c r="F591">
        <v>28</v>
      </c>
      <c r="G591">
        <v>19</v>
      </c>
      <c r="H591">
        <f>------61</f>
        <v>61</v>
      </c>
      <c r="I591">
        <v>121</v>
      </c>
      <c r="J591" t="s">
        <v>56</v>
      </c>
      <c r="K591">
        <f>------13</f>
        <v>13</v>
      </c>
    </row>
    <row r="592" spans="2:11">
      <c r="B592">
        <v>1765</v>
      </c>
      <c r="C592">
        <v>589</v>
      </c>
      <c r="D592">
        <v>0</v>
      </c>
      <c r="E592">
        <v>0</v>
      </c>
      <c r="F592">
        <v>20</v>
      </c>
      <c r="G592">
        <v>19</v>
      </c>
      <c r="H592">
        <f>------41</f>
        <v>41</v>
      </c>
      <c r="I592">
        <v>81</v>
      </c>
      <c r="J592" t="s">
        <v>165</v>
      </c>
      <c r="K592">
        <f>------14</f>
        <v>14</v>
      </c>
    </row>
    <row r="593" spans="2:11">
      <c r="B593">
        <v>1768</v>
      </c>
      <c r="C593">
        <v>590</v>
      </c>
      <c r="D593">
        <v>1</v>
      </c>
      <c r="E593">
        <v>1</v>
      </c>
      <c r="F593">
        <v>4</v>
      </c>
      <c r="G593">
        <v>19</v>
      </c>
      <c r="H593">
        <f>------45</f>
        <v>45</v>
      </c>
      <c r="I593">
        <v>121</v>
      </c>
      <c r="J593" t="s">
        <v>60</v>
      </c>
      <c r="K593">
        <f>------15</f>
        <v>15</v>
      </c>
    </row>
    <row r="594" spans="2:11">
      <c r="B594">
        <v>1771</v>
      </c>
      <c r="C594">
        <v>591</v>
      </c>
      <c r="D594">
        <v>1</v>
      </c>
      <c r="E594">
        <v>1</v>
      </c>
      <c r="F594">
        <v>12</v>
      </c>
      <c r="G594">
        <v>19</v>
      </c>
      <c r="H594">
        <f>------57</f>
        <v>57</v>
      </c>
      <c r="I594">
        <v>169</v>
      </c>
      <c r="J594" t="s">
        <v>53</v>
      </c>
      <c r="K594">
        <f>------16</f>
        <v>16</v>
      </c>
    </row>
    <row r="595" spans="2:11">
      <c r="B595">
        <v>1774</v>
      </c>
      <c r="C595">
        <v>592</v>
      </c>
      <c r="D595">
        <v>1</v>
      </c>
      <c r="E595">
        <v>1</v>
      </c>
      <c r="F595">
        <v>12</v>
      </c>
      <c r="G595">
        <v>19</v>
      </c>
      <c r="H595">
        <f>------69</f>
        <v>69</v>
      </c>
      <c r="I595">
        <v>225</v>
      </c>
      <c r="J595" t="s">
        <v>54</v>
      </c>
      <c r="K595">
        <f>------17</f>
        <v>17</v>
      </c>
    </row>
    <row r="596" spans="2:11">
      <c r="B596">
        <v>1777</v>
      </c>
      <c r="C596">
        <v>593</v>
      </c>
      <c r="D596">
        <v>0</v>
      </c>
      <c r="E596">
        <v>0</v>
      </c>
      <c r="F596">
        <v>40</v>
      </c>
      <c r="G596">
        <v>19</v>
      </c>
      <c r="H596">
        <f>------29</f>
        <v>29</v>
      </c>
      <c r="I596">
        <v>121</v>
      </c>
      <c r="J596" t="s">
        <v>166</v>
      </c>
      <c r="K596">
        <f>------18</f>
        <v>18</v>
      </c>
    </row>
    <row r="597" spans="2:11">
      <c r="B597">
        <v>1780</v>
      </c>
      <c r="C597">
        <v>594</v>
      </c>
      <c r="D597">
        <v>0</v>
      </c>
      <c r="E597">
        <v>0</v>
      </c>
      <c r="F597">
        <v>16</v>
      </c>
      <c r="G597">
        <v>19</v>
      </c>
      <c r="H597">
        <f>------13</f>
        <v>13</v>
      </c>
      <c r="I597">
        <v>25</v>
      </c>
      <c r="J597" t="s">
        <v>167</v>
      </c>
      <c r="K597">
        <f>------19</f>
        <v>19</v>
      </c>
    </row>
    <row r="598" spans="2:11">
      <c r="B598">
        <v>1783</v>
      </c>
      <c r="C598">
        <v>595</v>
      </c>
      <c r="D598">
        <v>0</v>
      </c>
      <c r="E598">
        <v>0</v>
      </c>
      <c r="F598">
        <v>8</v>
      </c>
      <c r="G598">
        <v>19</v>
      </c>
      <c r="H598">
        <f>------5</f>
        <v>5</v>
      </c>
      <c r="I598">
        <v>9</v>
      </c>
      <c r="J598" t="s">
        <v>50</v>
      </c>
      <c r="K598">
        <f>------1</f>
        <v>1</v>
      </c>
    </row>
    <row r="599" spans="2:11">
      <c r="B599">
        <v>1786</v>
      </c>
      <c r="C599">
        <v>596</v>
      </c>
      <c r="D599">
        <v>0</v>
      </c>
      <c r="E599">
        <v>1</v>
      </c>
      <c r="F599">
        <v>4</v>
      </c>
      <c r="G599">
        <v>19</v>
      </c>
      <c r="H599">
        <f>------9</f>
        <v>9</v>
      </c>
      <c r="I599">
        <v>25</v>
      </c>
      <c r="J599" t="s">
        <v>51</v>
      </c>
      <c r="K599">
        <f>------2</f>
        <v>2</v>
      </c>
    </row>
    <row r="600" spans="2:11">
      <c r="B600">
        <v>1789</v>
      </c>
      <c r="C600">
        <v>597</v>
      </c>
      <c r="D600">
        <v>0</v>
      </c>
      <c r="E600">
        <v>1</v>
      </c>
      <c r="F600">
        <v>12</v>
      </c>
      <c r="G600">
        <v>19</v>
      </c>
      <c r="H600">
        <f>------21</f>
        <v>21</v>
      </c>
      <c r="I600">
        <v>49</v>
      </c>
      <c r="J600" t="s">
        <v>52</v>
      </c>
      <c r="K600">
        <f>------3</f>
        <v>3</v>
      </c>
    </row>
    <row r="601" spans="2:11">
      <c r="B601">
        <v>1792</v>
      </c>
      <c r="C601">
        <v>598</v>
      </c>
      <c r="D601">
        <v>0</v>
      </c>
      <c r="E601">
        <v>1</v>
      </c>
      <c r="F601">
        <v>8</v>
      </c>
      <c r="G601">
        <v>19</v>
      </c>
      <c r="H601">
        <f>------29</f>
        <v>29</v>
      </c>
      <c r="I601">
        <v>81</v>
      </c>
      <c r="J601" t="s">
        <v>51</v>
      </c>
      <c r="K601">
        <f>------4</f>
        <v>4</v>
      </c>
    </row>
    <row r="602" spans="2:11">
      <c r="B602">
        <v>1795</v>
      </c>
      <c r="C602">
        <v>599</v>
      </c>
      <c r="D602">
        <v>0</v>
      </c>
      <c r="E602">
        <v>1</v>
      </c>
      <c r="F602">
        <v>12</v>
      </c>
      <c r="G602">
        <v>19</v>
      </c>
      <c r="H602">
        <f>------41</f>
        <v>41</v>
      </c>
      <c r="I602">
        <v>121</v>
      </c>
      <c r="J602" t="s">
        <v>53</v>
      </c>
      <c r="K602">
        <f>------5</f>
        <v>5</v>
      </c>
    </row>
    <row r="603" spans="2:11">
      <c r="B603">
        <v>1798</v>
      </c>
      <c r="C603">
        <v>600</v>
      </c>
      <c r="D603">
        <v>1</v>
      </c>
      <c r="E603">
        <v>1</v>
      </c>
      <c r="F603">
        <v>12</v>
      </c>
      <c r="G603">
        <v>19</v>
      </c>
      <c r="H603">
        <f>------53</f>
        <v>53</v>
      </c>
      <c r="I603">
        <v>169</v>
      </c>
      <c r="J603" t="s">
        <v>54</v>
      </c>
      <c r="K603">
        <f>------6</f>
        <v>6</v>
      </c>
    </row>
    <row r="604" spans="2:11">
      <c r="B604">
        <v>1801</v>
      </c>
      <c r="C604">
        <v>601</v>
      </c>
      <c r="D604">
        <v>1</v>
      </c>
      <c r="E604">
        <v>1</v>
      </c>
      <c r="F604">
        <v>36</v>
      </c>
      <c r="G604">
        <v>19</v>
      </c>
      <c r="H604">
        <f>------89</f>
        <v>89</v>
      </c>
      <c r="I604">
        <v>225</v>
      </c>
      <c r="J604" t="s">
        <v>55</v>
      </c>
      <c r="K604">
        <f>------7</f>
        <v>7</v>
      </c>
    </row>
    <row r="605" spans="2:11">
      <c r="B605">
        <v>1804</v>
      </c>
      <c r="C605">
        <v>602</v>
      </c>
      <c r="D605">
        <v>0</v>
      </c>
      <c r="E605">
        <v>0</v>
      </c>
      <c r="F605">
        <v>60</v>
      </c>
      <c r="G605">
        <v>19</v>
      </c>
      <c r="H605">
        <f>------29</f>
        <v>29</v>
      </c>
      <c r="I605">
        <v>169</v>
      </c>
      <c r="J605" t="s">
        <v>82</v>
      </c>
      <c r="K605">
        <f>------8</f>
        <v>8</v>
      </c>
    </row>
    <row r="606" spans="2:11">
      <c r="B606">
        <v>1807</v>
      </c>
      <c r="C606">
        <v>603</v>
      </c>
      <c r="D606">
        <v>0</v>
      </c>
      <c r="E606">
        <v>0</v>
      </c>
      <c r="F606">
        <v>24</v>
      </c>
      <c r="G606">
        <v>19</v>
      </c>
      <c r="H606">
        <f>------5</f>
        <v>5</v>
      </c>
      <c r="I606">
        <v>9</v>
      </c>
      <c r="J606" t="s">
        <v>50</v>
      </c>
      <c r="K606">
        <f>------1</f>
        <v>1</v>
      </c>
    </row>
    <row r="607" spans="2:11">
      <c r="B607">
        <v>1810</v>
      </c>
      <c r="C607">
        <v>604</v>
      </c>
      <c r="D607">
        <v>0</v>
      </c>
      <c r="E607">
        <v>0</v>
      </c>
      <c r="F607">
        <v>4</v>
      </c>
      <c r="G607">
        <v>19</v>
      </c>
      <c r="H607">
        <f>------1</f>
        <v>1</v>
      </c>
      <c r="I607">
        <v>1</v>
      </c>
      <c r="J607" t="s">
        <v>80</v>
      </c>
      <c r="K607">
        <f>------9</f>
        <v>9</v>
      </c>
    </row>
    <row r="608" spans="2:11">
      <c r="B608">
        <v>1813</v>
      </c>
      <c r="C608">
        <v>605</v>
      </c>
      <c r="D608">
        <v>0</v>
      </c>
      <c r="E608">
        <v>1</v>
      </c>
      <c r="F608">
        <v>4</v>
      </c>
      <c r="G608">
        <v>19</v>
      </c>
      <c r="H608">
        <f>------5</f>
        <v>5</v>
      </c>
      <c r="I608">
        <v>9</v>
      </c>
      <c r="J608" t="s">
        <v>50</v>
      </c>
      <c r="K608">
        <f>------1</f>
        <v>1</v>
      </c>
    </row>
    <row r="609" spans="2:11">
      <c r="B609">
        <v>1816</v>
      </c>
      <c r="C609">
        <v>606</v>
      </c>
      <c r="D609">
        <v>0</v>
      </c>
      <c r="E609">
        <v>1</v>
      </c>
      <c r="F609">
        <v>4</v>
      </c>
      <c r="G609">
        <v>19</v>
      </c>
      <c r="H609">
        <f>------9</f>
        <v>9</v>
      </c>
      <c r="I609">
        <v>25</v>
      </c>
      <c r="J609" t="s">
        <v>51</v>
      </c>
      <c r="K609">
        <f>------2</f>
        <v>2</v>
      </c>
    </row>
    <row r="610" spans="2:11">
      <c r="B610">
        <v>1819</v>
      </c>
      <c r="C610">
        <v>607</v>
      </c>
      <c r="D610">
        <v>0</v>
      </c>
      <c r="E610">
        <v>1</v>
      </c>
      <c r="F610">
        <v>12</v>
      </c>
      <c r="G610">
        <v>19</v>
      </c>
      <c r="H610">
        <f>------21</f>
        <v>21</v>
      </c>
      <c r="I610">
        <v>49</v>
      </c>
      <c r="J610" t="s">
        <v>52</v>
      </c>
      <c r="K610">
        <f>------3</f>
        <v>3</v>
      </c>
    </row>
    <row r="611" spans="2:11">
      <c r="B611">
        <v>1822</v>
      </c>
      <c r="C611">
        <v>608</v>
      </c>
      <c r="D611">
        <v>0</v>
      </c>
      <c r="E611">
        <v>1</v>
      </c>
      <c r="F611">
        <v>8</v>
      </c>
      <c r="G611">
        <v>19</v>
      </c>
      <c r="H611">
        <f>------29</f>
        <v>29</v>
      </c>
      <c r="I611">
        <v>81</v>
      </c>
      <c r="J611" t="s">
        <v>51</v>
      </c>
      <c r="K611">
        <f>------4</f>
        <v>4</v>
      </c>
    </row>
    <row r="612" spans="2:11">
      <c r="B612">
        <v>1825</v>
      </c>
      <c r="C612">
        <v>609</v>
      </c>
      <c r="D612">
        <v>0</v>
      </c>
      <c r="E612">
        <v>1</v>
      </c>
      <c r="F612">
        <v>12</v>
      </c>
      <c r="G612">
        <v>19</v>
      </c>
      <c r="H612">
        <f>------41</f>
        <v>41</v>
      </c>
      <c r="I612">
        <v>121</v>
      </c>
      <c r="J612" t="s">
        <v>53</v>
      </c>
      <c r="K612">
        <f>------5</f>
        <v>5</v>
      </c>
    </row>
    <row r="613" spans="2:11">
      <c r="B613">
        <v>1828</v>
      </c>
      <c r="C613">
        <v>610</v>
      </c>
      <c r="D613">
        <v>1</v>
      </c>
      <c r="E613">
        <v>1</v>
      </c>
      <c r="F613">
        <v>12</v>
      </c>
      <c r="G613">
        <v>19</v>
      </c>
      <c r="H613">
        <f>------53</f>
        <v>53</v>
      </c>
      <c r="I613">
        <v>169</v>
      </c>
      <c r="J613" t="s">
        <v>54</v>
      </c>
      <c r="K613">
        <f>------6</f>
        <v>6</v>
      </c>
    </row>
    <row r="614" spans="2:11">
      <c r="B614">
        <v>1831</v>
      </c>
      <c r="C614">
        <v>611</v>
      </c>
      <c r="D614">
        <v>1</v>
      </c>
      <c r="E614">
        <v>1</v>
      </c>
      <c r="F614">
        <v>36</v>
      </c>
      <c r="G614">
        <v>19</v>
      </c>
      <c r="H614">
        <f>------89</f>
        <v>89</v>
      </c>
      <c r="I614">
        <v>225</v>
      </c>
      <c r="J614" t="s">
        <v>55</v>
      </c>
      <c r="K614">
        <f>------7</f>
        <v>7</v>
      </c>
    </row>
    <row r="615" spans="2:11">
      <c r="B615">
        <v>1834</v>
      </c>
      <c r="C615">
        <v>612</v>
      </c>
      <c r="D615">
        <v>1</v>
      </c>
      <c r="E615">
        <v>1</v>
      </c>
      <c r="F615">
        <v>28</v>
      </c>
      <c r="G615">
        <v>19</v>
      </c>
      <c r="H615">
        <f>------117</f>
        <v>117</v>
      </c>
      <c r="I615">
        <v>289</v>
      </c>
      <c r="J615" t="s">
        <v>55</v>
      </c>
      <c r="K615">
        <f>------10</f>
        <v>10</v>
      </c>
    </row>
    <row r="616" spans="2:11">
      <c r="B616">
        <v>1837</v>
      </c>
      <c r="C616">
        <v>613</v>
      </c>
      <c r="D616">
        <v>1</v>
      </c>
      <c r="E616">
        <v>1</v>
      </c>
      <c r="F616">
        <v>12</v>
      </c>
      <c r="G616">
        <v>19</v>
      </c>
      <c r="H616">
        <f>------129</f>
        <v>129</v>
      </c>
      <c r="I616">
        <v>361</v>
      </c>
      <c r="J616" t="s">
        <v>51</v>
      </c>
      <c r="K616">
        <f>------11</f>
        <v>11</v>
      </c>
    </row>
    <row r="617" spans="2:11">
      <c r="B617">
        <v>1840</v>
      </c>
      <c r="C617">
        <v>614</v>
      </c>
      <c r="D617">
        <v>1</v>
      </c>
      <c r="E617">
        <v>0</v>
      </c>
      <c r="F617">
        <v>40</v>
      </c>
      <c r="G617">
        <v>19</v>
      </c>
      <c r="H617">
        <f>------89</f>
        <v>89</v>
      </c>
      <c r="I617">
        <v>289</v>
      </c>
      <c r="J617" t="s">
        <v>54</v>
      </c>
      <c r="K617">
        <f>------12</f>
        <v>12</v>
      </c>
    </row>
    <row r="618" spans="2:11">
      <c r="B618">
        <v>1843</v>
      </c>
      <c r="C618">
        <v>615</v>
      </c>
      <c r="D618">
        <v>1</v>
      </c>
      <c r="E618">
        <v>0</v>
      </c>
      <c r="F618">
        <v>28</v>
      </c>
      <c r="G618">
        <v>19</v>
      </c>
      <c r="H618">
        <f>------61</f>
        <v>61</v>
      </c>
      <c r="I618">
        <v>121</v>
      </c>
      <c r="J618" t="s">
        <v>56</v>
      </c>
      <c r="K618">
        <f>------13</f>
        <v>13</v>
      </c>
    </row>
    <row r="619" spans="2:11">
      <c r="B619">
        <v>1846</v>
      </c>
      <c r="C619">
        <v>616</v>
      </c>
      <c r="D619">
        <v>0</v>
      </c>
      <c r="E619">
        <v>0</v>
      </c>
      <c r="F619">
        <v>20</v>
      </c>
      <c r="G619">
        <v>19</v>
      </c>
      <c r="H619">
        <f>------41</f>
        <v>41</v>
      </c>
      <c r="I619">
        <v>81</v>
      </c>
      <c r="J619" t="s">
        <v>165</v>
      </c>
      <c r="K619">
        <f>------14</f>
        <v>14</v>
      </c>
    </row>
    <row r="620" spans="2:11">
      <c r="B620">
        <v>1849</v>
      </c>
      <c r="C620">
        <v>617</v>
      </c>
      <c r="D620">
        <v>1</v>
      </c>
      <c r="E620">
        <v>1</v>
      </c>
      <c r="F620">
        <v>4</v>
      </c>
      <c r="G620">
        <v>19</v>
      </c>
      <c r="H620">
        <f>------45</f>
        <v>45</v>
      </c>
      <c r="I620">
        <v>121</v>
      </c>
      <c r="J620" t="s">
        <v>60</v>
      </c>
      <c r="K620">
        <f>------15</f>
        <v>15</v>
      </c>
    </row>
    <row r="621" spans="2:11">
      <c r="B621">
        <v>1852</v>
      </c>
      <c r="C621">
        <v>618</v>
      </c>
      <c r="D621">
        <v>1</v>
      </c>
      <c r="E621">
        <v>1</v>
      </c>
      <c r="F621">
        <v>12</v>
      </c>
      <c r="G621">
        <v>19</v>
      </c>
      <c r="H621">
        <f>------57</f>
        <v>57</v>
      </c>
      <c r="I621">
        <v>169</v>
      </c>
      <c r="J621" t="s">
        <v>53</v>
      </c>
      <c r="K621">
        <f>------16</f>
        <v>16</v>
      </c>
    </row>
    <row r="622" spans="2:11">
      <c r="B622">
        <v>1855</v>
      </c>
      <c r="C622">
        <v>619</v>
      </c>
      <c r="D622">
        <v>1</v>
      </c>
      <c r="E622">
        <v>1</v>
      </c>
      <c r="F622">
        <v>12</v>
      </c>
      <c r="G622">
        <v>19</v>
      </c>
      <c r="H622">
        <f>------69</f>
        <v>69</v>
      </c>
      <c r="I622">
        <v>225</v>
      </c>
      <c r="J622" t="s">
        <v>54</v>
      </c>
      <c r="K622">
        <f>------17</f>
        <v>17</v>
      </c>
    </row>
    <row r="623" spans="2:11">
      <c r="B623">
        <v>1858</v>
      </c>
      <c r="C623">
        <v>620</v>
      </c>
      <c r="D623">
        <v>0</v>
      </c>
      <c r="E623">
        <v>0</v>
      </c>
      <c r="F623">
        <v>40</v>
      </c>
      <c r="G623">
        <v>19</v>
      </c>
      <c r="H623">
        <f>------29</f>
        <v>29</v>
      </c>
      <c r="I623">
        <v>121</v>
      </c>
      <c r="J623" t="s">
        <v>166</v>
      </c>
      <c r="K623">
        <f>------18</f>
        <v>18</v>
      </c>
    </row>
    <row r="624" spans="2:11">
      <c r="B624">
        <v>1861</v>
      </c>
      <c r="C624">
        <v>621</v>
      </c>
      <c r="D624">
        <v>0</v>
      </c>
      <c r="E624">
        <v>0</v>
      </c>
      <c r="F624">
        <v>16</v>
      </c>
      <c r="G624">
        <v>19</v>
      </c>
      <c r="H624">
        <f>------13</f>
        <v>13</v>
      </c>
      <c r="I624">
        <v>25</v>
      </c>
      <c r="J624" t="s">
        <v>167</v>
      </c>
      <c r="K624">
        <f>------19</f>
        <v>19</v>
      </c>
    </row>
    <row r="625" spans="2:11">
      <c r="B625">
        <v>1864</v>
      </c>
      <c r="C625">
        <v>622</v>
      </c>
      <c r="D625">
        <v>0</v>
      </c>
      <c r="E625">
        <v>0</v>
      </c>
      <c r="F625">
        <v>8</v>
      </c>
      <c r="G625">
        <v>19</v>
      </c>
      <c r="H625">
        <f>------5</f>
        <v>5</v>
      </c>
      <c r="I625">
        <v>9</v>
      </c>
      <c r="J625" t="s">
        <v>50</v>
      </c>
      <c r="K625">
        <f>------1</f>
        <v>1</v>
      </c>
    </row>
    <row r="626" spans="2:11">
      <c r="B626">
        <v>1867</v>
      </c>
      <c r="C626">
        <v>623</v>
      </c>
      <c r="D626">
        <v>0</v>
      </c>
      <c r="E626">
        <v>1</v>
      </c>
      <c r="F626">
        <v>4</v>
      </c>
      <c r="G626">
        <v>19</v>
      </c>
      <c r="H626">
        <f>------9</f>
        <v>9</v>
      </c>
      <c r="I626">
        <v>25</v>
      </c>
      <c r="J626" t="s">
        <v>51</v>
      </c>
      <c r="K626">
        <f>------2</f>
        <v>2</v>
      </c>
    </row>
    <row r="627" spans="2:11">
      <c r="B627">
        <v>1870</v>
      </c>
      <c r="C627">
        <v>624</v>
      </c>
      <c r="D627">
        <v>0</v>
      </c>
      <c r="E627">
        <v>1</v>
      </c>
      <c r="F627">
        <v>12</v>
      </c>
      <c r="G627">
        <v>19</v>
      </c>
      <c r="H627">
        <f>------21</f>
        <v>21</v>
      </c>
      <c r="I627">
        <v>49</v>
      </c>
      <c r="J627" t="s">
        <v>52</v>
      </c>
      <c r="K627">
        <f>------3</f>
        <v>3</v>
      </c>
    </row>
    <row r="628" spans="2:11">
      <c r="B628">
        <v>1873</v>
      </c>
      <c r="C628">
        <v>625</v>
      </c>
      <c r="D628">
        <v>0</v>
      </c>
      <c r="E628">
        <v>1</v>
      </c>
      <c r="F628">
        <v>8</v>
      </c>
      <c r="G628">
        <v>19</v>
      </c>
      <c r="H628">
        <f>------29</f>
        <v>29</v>
      </c>
      <c r="I628">
        <v>81</v>
      </c>
      <c r="J628" t="s">
        <v>51</v>
      </c>
      <c r="K628">
        <f>------4</f>
        <v>4</v>
      </c>
    </row>
    <row r="629" spans="2:11">
      <c r="B629">
        <v>1876</v>
      </c>
      <c r="C629">
        <v>626</v>
      </c>
      <c r="D629">
        <v>0</v>
      </c>
      <c r="E629">
        <v>1</v>
      </c>
      <c r="F629">
        <v>12</v>
      </c>
      <c r="G629">
        <v>19</v>
      </c>
      <c r="H629">
        <f>------41</f>
        <v>41</v>
      </c>
      <c r="I629">
        <v>121</v>
      </c>
      <c r="J629" t="s">
        <v>53</v>
      </c>
      <c r="K629">
        <f>------5</f>
        <v>5</v>
      </c>
    </row>
    <row r="630" spans="2:11">
      <c r="B630">
        <v>1879</v>
      </c>
      <c r="C630">
        <v>627</v>
      </c>
      <c r="D630">
        <v>1</v>
      </c>
      <c r="E630">
        <v>1</v>
      </c>
      <c r="F630">
        <v>12</v>
      </c>
      <c r="G630">
        <v>19</v>
      </c>
      <c r="H630">
        <f>------53</f>
        <v>53</v>
      </c>
      <c r="I630">
        <v>169</v>
      </c>
      <c r="J630" t="s">
        <v>54</v>
      </c>
      <c r="K630">
        <f>------6</f>
        <v>6</v>
      </c>
    </row>
    <row r="631" spans="2:11">
      <c r="B631">
        <v>1882</v>
      </c>
      <c r="C631">
        <v>628</v>
      </c>
      <c r="D631">
        <v>1</v>
      </c>
      <c r="E631">
        <v>1</v>
      </c>
      <c r="F631">
        <v>36</v>
      </c>
      <c r="G631">
        <v>19</v>
      </c>
      <c r="H631">
        <f>------89</f>
        <v>89</v>
      </c>
      <c r="I631">
        <v>225</v>
      </c>
      <c r="J631" t="s">
        <v>55</v>
      </c>
      <c r="K631">
        <f>------7</f>
        <v>7</v>
      </c>
    </row>
    <row r="632" spans="2:11">
      <c r="B632">
        <v>1885</v>
      </c>
      <c r="C632">
        <v>629</v>
      </c>
      <c r="D632">
        <v>0</v>
      </c>
      <c r="E632">
        <v>0</v>
      </c>
      <c r="F632">
        <v>60</v>
      </c>
      <c r="G632">
        <v>19</v>
      </c>
      <c r="H632">
        <f>------29</f>
        <v>29</v>
      </c>
      <c r="I632">
        <v>169</v>
      </c>
      <c r="J632" t="s">
        <v>82</v>
      </c>
      <c r="K632">
        <f>------8</f>
        <v>8</v>
      </c>
    </row>
    <row r="633" spans="2:11">
      <c r="B633">
        <v>1888</v>
      </c>
      <c r="C633">
        <v>630</v>
      </c>
      <c r="D633">
        <v>0</v>
      </c>
      <c r="E633">
        <v>0</v>
      </c>
      <c r="F633">
        <v>24</v>
      </c>
      <c r="G633">
        <v>19</v>
      </c>
      <c r="H633">
        <f>------5</f>
        <v>5</v>
      </c>
      <c r="I633">
        <v>9</v>
      </c>
      <c r="J633" t="s">
        <v>50</v>
      </c>
      <c r="K633">
        <f>------1</f>
        <v>1</v>
      </c>
    </row>
    <row r="634" spans="2:11">
      <c r="B634">
        <v>1891</v>
      </c>
      <c r="C634">
        <v>631</v>
      </c>
      <c r="D634">
        <v>0</v>
      </c>
      <c r="E634">
        <v>0</v>
      </c>
      <c r="F634">
        <v>4</v>
      </c>
      <c r="G634">
        <v>19</v>
      </c>
      <c r="H634">
        <f>------1</f>
        <v>1</v>
      </c>
      <c r="I634">
        <v>1</v>
      </c>
      <c r="J634" t="s">
        <v>80</v>
      </c>
      <c r="K634">
        <f>------9</f>
        <v>9</v>
      </c>
    </row>
    <row r="635" spans="2:11">
      <c r="B635">
        <v>1894</v>
      </c>
      <c r="C635">
        <v>632</v>
      </c>
      <c r="D635">
        <v>0</v>
      </c>
      <c r="E635">
        <v>1</v>
      </c>
      <c r="F635">
        <v>4</v>
      </c>
      <c r="G635">
        <v>19</v>
      </c>
      <c r="H635">
        <f>------5</f>
        <v>5</v>
      </c>
      <c r="I635">
        <v>9</v>
      </c>
      <c r="J635" t="s">
        <v>50</v>
      </c>
      <c r="K635">
        <f>------1</f>
        <v>1</v>
      </c>
    </row>
    <row r="636" spans="2:11">
      <c r="B636">
        <v>1897</v>
      </c>
      <c r="C636">
        <v>633</v>
      </c>
      <c r="D636">
        <v>0</v>
      </c>
      <c r="E636">
        <v>1</v>
      </c>
      <c r="F636">
        <v>4</v>
      </c>
      <c r="G636">
        <v>19</v>
      </c>
      <c r="H636">
        <f>------9</f>
        <v>9</v>
      </c>
      <c r="I636">
        <v>25</v>
      </c>
      <c r="J636" t="s">
        <v>51</v>
      </c>
      <c r="K636">
        <f>------2</f>
        <v>2</v>
      </c>
    </row>
    <row r="637" spans="2:11">
      <c r="B637">
        <v>1900</v>
      </c>
      <c r="C637">
        <v>634</v>
      </c>
      <c r="D637">
        <v>0</v>
      </c>
      <c r="E637">
        <v>1</v>
      </c>
      <c r="F637">
        <v>12</v>
      </c>
      <c r="G637">
        <v>19</v>
      </c>
      <c r="H637">
        <f>------21</f>
        <v>21</v>
      </c>
      <c r="I637">
        <v>49</v>
      </c>
      <c r="J637" t="s">
        <v>52</v>
      </c>
      <c r="K637">
        <f>------3</f>
        <v>3</v>
      </c>
    </row>
    <row r="638" spans="2:11">
      <c r="B638">
        <v>1903</v>
      </c>
      <c r="C638">
        <v>635</v>
      </c>
      <c r="D638">
        <v>0</v>
      </c>
      <c r="E638">
        <v>1</v>
      </c>
      <c r="F638">
        <v>8</v>
      </c>
      <c r="G638">
        <v>19</v>
      </c>
      <c r="H638">
        <f>------29</f>
        <v>29</v>
      </c>
      <c r="I638">
        <v>81</v>
      </c>
      <c r="J638" t="s">
        <v>51</v>
      </c>
      <c r="K638">
        <f>------4</f>
        <v>4</v>
      </c>
    </row>
    <row r="639" spans="2:11">
      <c r="B639">
        <v>1906</v>
      </c>
      <c r="C639">
        <v>636</v>
      </c>
      <c r="D639">
        <v>0</v>
      </c>
      <c r="E639">
        <v>1</v>
      </c>
      <c r="F639">
        <v>12</v>
      </c>
      <c r="G639">
        <v>19</v>
      </c>
      <c r="H639">
        <f>------41</f>
        <v>41</v>
      </c>
      <c r="I639">
        <v>121</v>
      </c>
      <c r="J639" t="s">
        <v>53</v>
      </c>
      <c r="K639">
        <f>------5</f>
        <v>5</v>
      </c>
    </row>
    <row r="640" spans="2:11">
      <c r="B640">
        <v>1909</v>
      </c>
      <c r="C640">
        <v>637</v>
      </c>
      <c r="D640">
        <v>1</v>
      </c>
      <c r="E640">
        <v>1</v>
      </c>
      <c r="F640">
        <v>12</v>
      </c>
      <c r="G640">
        <v>19</v>
      </c>
      <c r="H640">
        <f>------53</f>
        <v>53</v>
      </c>
      <c r="I640">
        <v>169</v>
      </c>
      <c r="J640" t="s">
        <v>54</v>
      </c>
      <c r="K640">
        <f>------6</f>
        <v>6</v>
      </c>
    </row>
    <row r="641" spans="2:11">
      <c r="B641">
        <v>1912</v>
      </c>
      <c r="C641">
        <v>638</v>
      </c>
      <c r="D641">
        <v>1</v>
      </c>
      <c r="E641">
        <v>1</v>
      </c>
      <c r="F641">
        <v>36</v>
      </c>
      <c r="G641">
        <v>19</v>
      </c>
      <c r="H641">
        <f>------89</f>
        <v>89</v>
      </c>
      <c r="I641">
        <v>225</v>
      </c>
      <c r="J641" t="s">
        <v>55</v>
      </c>
      <c r="K641">
        <f>------7</f>
        <v>7</v>
      </c>
    </row>
    <row r="642" spans="2:11">
      <c r="B642">
        <v>1915</v>
      </c>
      <c r="C642">
        <v>639</v>
      </c>
      <c r="D642">
        <v>1</v>
      </c>
      <c r="E642">
        <v>1</v>
      </c>
      <c r="F642">
        <v>28</v>
      </c>
      <c r="G642">
        <v>19</v>
      </c>
      <c r="H642">
        <f>------117</f>
        <v>117</v>
      </c>
      <c r="I642">
        <v>289</v>
      </c>
      <c r="J642" t="s">
        <v>55</v>
      </c>
      <c r="K642">
        <f>------10</f>
        <v>10</v>
      </c>
    </row>
    <row r="643" spans="2:11">
      <c r="B643">
        <v>1918</v>
      </c>
      <c r="C643">
        <v>640</v>
      </c>
      <c r="D643">
        <v>1</v>
      </c>
      <c r="E643">
        <v>1</v>
      </c>
      <c r="F643">
        <v>12</v>
      </c>
      <c r="G643">
        <v>19</v>
      </c>
      <c r="H643">
        <f>------129</f>
        <v>129</v>
      </c>
      <c r="I643">
        <v>361</v>
      </c>
      <c r="J643" t="s">
        <v>51</v>
      </c>
      <c r="K643">
        <f>------11</f>
        <v>11</v>
      </c>
    </row>
    <row r="644" spans="2:11">
      <c r="B644">
        <v>1921</v>
      </c>
      <c r="C644">
        <v>641</v>
      </c>
      <c r="D644">
        <v>1</v>
      </c>
      <c r="E644">
        <v>0</v>
      </c>
      <c r="F644">
        <v>40</v>
      </c>
      <c r="G644">
        <v>19</v>
      </c>
      <c r="H644">
        <f>------89</f>
        <v>89</v>
      </c>
      <c r="I644">
        <v>289</v>
      </c>
      <c r="J644" t="s">
        <v>54</v>
      </c>
      <c r="K644">
        <f>------12</f>
        <v>12</v>
      </c>
    </row>
    <row r="645" spans="2:11">
      <c r="B645">
        <v>1924</v>
      </c>
      <c r="C645">
        <v>642</v>
      </c>
      <c r="D645">
        <v>1</v>
      </c>
      <c r="E645">
        <v>0</v>
      </c>
      <c r="F645">
        <v>28</v>
      </c>
      <c r="G645">
        <v>19</v>
      </c>
      <c r="H645">
        <f>------61</f>
        <v>61</v>
      </c>
      <c r="I645">
        <v>121</v>
      </c>
      <c r="J645" t="s">
        <v>56</v>
      </c>
      <c r="K645">
        <f>------13</f>
        <v>13</v>
      </c>
    </row>
    <row r="646" spans="2:11">
      <c r="B646">
        <v>1927</v>
      </c>
      <c r="C646">
        <v>643</v>
      </c>
      <c r="D646">
        <v>0</v>
      </c>
      <c r="E646">
        <v>0</v>
      </c>
      <c r="F646">
        <v>20</v>
      </c>
      <c r="G646">
        <v>19</v>
      </c>
      <c r="H646">
        <f>------41</f>
        <v>41</v>
      </c>
      <c r="I646">
        <v>81</v>
      </c>
      <c r="J646" t="s">
        <v>165</v>
      </c>
      <c r="K646">
        <f>------14</f>
        <v>14</v>
      </c>
    </row>
    <row r="647" spans="2:11">
      <c r="B647">
        <v>1930</v>
      </c>
      <c r="C647">
        <v>644</v>
      </c>
      <c r="D647">
        <v>1</v>
      </c>
      <c r="E647">
        <v>1</v>
      </c>
      <c r="F647">
        <v>4</v>
      </c>
      <c r="G647">
        <v>19</v>
      </c>
      <c r="H647">
        <f>------45</f>
        <v>45</v>
      </c>
      <c r="I647">
        <v>121</v>
      </c>
      <c r="J647" t="s">
        <v>60</v>
      </c>
      <c r="K647">
        <f>------15</f>
        <v>15</v>
      </c>
    </row>
    <row r="648" spans="2:11">
      <c r="B648">
        <v>1933</v>
      </c>
      <c r="C648">
        <v>645</v>
      </c>
      <c r="D648">
        <v>1</v>
      </c>
      <c r="E648">
        <v>1</v>
      </c>
      <c r="F648">
        <v>12</v>
      </c>
      <c r="G648">
        <v>19</v>
      </c>
      <c r="H648">
        <f>------57</f>
        <v>57</v>
      </c>
      <c r="I648">
        <v>169</v>
      </c>
      <c r="J648" t="s">
        <v>53</v>
      </c>
      <c r="K648">
        <f>------16</f>
        <v>16</v>
      </c>
    </row>
    <row r="649" spans="2:11">
      <c r="B649">
        <v>1936</v>
      </c>
      <c r="C649">
        <v>646</v>
      </c>
      <c r="D649">
        <v>1</v>
      </c>
      <c r="E649">
        <v>1</v>
      </c>
      <c r="F649">
        <v>12</v>
      </c>
      <c r="G649">
        <v>19</v>
      </c>
      <c r="H649">
        <f>------69</f>
        <v>69</v>
      </c>
      <c r="I649">
        <v>225</v>
      </c>
      <c r="J649" t="s">
        <v>54</v>
      </c>
      <c r="K649">
        <f>------17</f>
        <v>17</v>
      </c>
    </row>
    <row r="650" spans="2:11">
      <c r="B650">
        <v>1939</v>
      </c>
      <c r="C650">
        <v>647</v>
      </c>
      <c r="D650">
        <v>0</v>
      </c>
      <c r="E650">
        <v>0</v>
      </c>
      <c r="F650">
        <v>40</v>
      </c>
      <c r="G650">
        <v>19</v>
      </c>
      <c r="H650">
        <f>------29</f>
        <v>29</v>
      </c>
      <c r="I650">
        <v>121</v>
      </c>
      <c r="J650" t="s">
        <v>166</v>
      </c>
      <c r="K650">
        <f>------18</f>
        <v>18</v>
      </c>
    </row>
    <row r="651" spans="2:11">
      <c r="B651">
        <v>1942</v>
      </c>
      <c r="C651">
        <v>648</v>
      </c>
      <c r="D651">
        <v>0</v>
      </c>
      <c r="E651">
        <v>0</v>
      </c>
      <c r="F651">
        <v>16</v>
      </c>
      <c r="G651">
        <v>19</v>
      </c>
      <c r="H651">
        <f>------13</f>
        <v>13</v>
      </c>
      <c r="I651">
        <v>25</v>
      </c>
      <c r="J651" t="s">
        <v>167</v>
      </c>
      <c r="K651">
        <f>------19</f>
        <v>19</v>
      </c>
    </row>
    <row r="652" spans="2:11">
      <c r="B652">
        <v>1945</v>
      </c>
      <c r="C652">
        <v>649</v>
      </c>
      <c r="D652">
        <v>0</v>
      </c>
      <c r="E652">
        <v>0</v>
      </c>
      <c r="F652">
        <v>8</v>
      </c>
      <c r="G652">
        <v>19</v>
      </c>
      <c r="H652">
        <f>------5</f>
        <v>5</v>
      </c>
      <c r="I652">
        <v>9</v>
      </c>
      <c r="J652" t="s">
        <v>50</v>
      </c>
      <c r="K652">
        <f>------1</f>
        <v>1</v>
      </c>
    </row>
    <row r="653" spans="2:11">
      <c r="B653">
        <v>1948</v>
      </c>
      <c r="C653">
        <v>650</v>
      </c>
      <c r="D653">
        <v>0</v>
      </c>
      <c r="E653">
        <v>1</v>
      </c>
      <c r="F653">
        <v>4</v>
      </c>
      <c r="G653">
        <v>19</v>
      </c>
      <c r="H653">
        <f>------9</f>
        <v>9</v>
      </c>
      <c r="I653">
        <v>25</v>
      </c>
      <c r="J653" t="s">
        <v>51</v>
      </c>
      <c r="K653">
        <f>------2</f>
        <v>2</v>
      </c>
    </row>
    <row r="654" spans="2:11">
      <c r="B654">
        <v>1951</v>
      </c>
      <c r="C654">
        <v>651</v>
      </c>
      <c r="D654">
        <v>0</v>
      </c>
      <c r="E654">
        <v>1</v>
      </c>
      <c r="F654">
        <v>12</v>
      </c>
      <c r="G654">
        <v>19</v>
      </c>
      <c r="H654">
        <f>------21</f>
        <v>21</v>
      </c>
      <c r="I654">
        <v>49</v>
      </c>
      <c r="J654" t="s">
        <v>52</v>
      </c>
      <c r="K654">
        <f>------3</f>
        <v>3</v>
      </c>
    </row>
    <row r="655" spans="2:11">
      <c r="B655">
        <v>1954</v>
      </c>
      <c r="C655">
        <v>652</v>
      </c>
      <c r="D655">
        <v>0</v>
      </c>
      <c r="E655">
        <v>1</v>
      </c>
      <c r="F655">
        <v>8</v>
      </c>
      <c r="G655">
        <v>19</v>
      </c>
      <c r="H655">
        <f>------29</f>
        <v>29</v>
      </c>
      <c r="I655">
        <v>81</v>
      </c>
      <c r="J655" t="s">
        <v>51</v>
      </c>
      <c r="K655">
        <f>------4</f>
        <v>4</v>
      </c>
    </row>
    <row r="656" spans="2:11">
      <c r="B656">
        <v>1957</v>
      </c>
      <c r="C656">
        <v>653</v>
      </c>
      <c r="D656">
        <v>0</v>
      </c>
      <c r="E656">
        <v>1</v>
      </c>
      <c r="F656">
        <v>12</v>
      </c>
      <c r="G656">
        <v>19</v>
      </c>
      <c r="H656">
        <f>------41</f>
        <v>41</v>
      </c>
      <c r="I656">
        <v>121</v>
      </c>
      <c r="J656" t="s">
        <v>53</v>
      </c>
      <c r="K656">
        <f>------5</f>
        <v>5</v>
      </c>
    </row>
    <row r="657" spans="2:11">
      <c r="B657">
        <v>1960</v>
      </c>
      <c r="C657">
        <v>654</v>
      </c>
      <c r="D657">
        <v>1</v>
      </c>
      <c r="E657">
        <v>1</v>
      </c>
      <c r="F657">
        <v>12</v>
      </c>
      <c r="G657">
        <v>19</v>
      </c>
      <c r="H657">
        <f>------53</f>
        <v>53</v>
      </c>
      <c r="I657">
        <v>169</v>
      </c>
      <c r="J657" t="s">
        <v>54</v>
      </c>
      <c r="K657">
        <f>------6</f>
        <v>6</v>
      </c>
    </row>
    <row r="658" spans="2:11">
      <c r="B658">
        <v>1963</v>
      </c>
      <c r="C658">
        <v>655</v>
      </c>
      <c r="D658">
        <v>1</v>
      </c>
      <c r="E658">
        <v>1</v>
      </c>
      <c r="F658">
        <v>36</v>
      </c>
      <c r="G658">
        <v>19</v>
      </c>
      <c r="H658">
        <f>------89</f>
        <v>89</v>
      </c>
      <c r="I658">
        <v>225</v>
      </c>
      <c r="J658" t="s">
        <v>55</v>
      </c>
      <c r="K658">
        <f>------7</f>
        <v>7</v>
      </c>
    </row>
    <row r="659" spans="2:11">
      <c r="B659">
        <v>1966</v>
      </c>
      <c r="C659">
        <v>656</v>
      </c>
      <c r="D659">
        <v>0</v>
      </c>
      <c r="E659">
        <v>0</v>
      </c>
      <c r="F659">
        <v>60</v>
      </c>
      <c r="G659">
        <v>19</v>
      </c>
      <c r="H659">
        <f>------29</f>
        <v>29</v>
      </c>
      <c r="I659">
        <v>169</v>
      </c>
      <c r="J659" t="s">
        <v>82</v>
      </c>
      <c r="K659">
        <f>------8</f>
        <v>8</v>
      </c>
    </row>
    <row r="660" spans="2:11">
      <c r="B660">
        <v>1969</v>
      </c>
      <c r="C660">
        <v>657</v>
      </c>
      <c r="D660">
        <v>0</v>
      </c>
      <c r="E660">
        <v>0</v>
      </c>
      <c r="F660">
        <v>24</v>
      </c>
      <c r="G660">
        <v>19</v>
      </c>
      <c r="H660">
        <f>------5</f>
        <v>5</v>
      </c>
      <c r="I660">
        <v>9</v>
      </c>
      <c r="J660" t="s">
        <v>50</v>
      </c>
      <c r="K660">
        <f>------1</f>
        <v>1</v>
      </c>
    </row>
    <row r="661" spans="2:11">
      <c r="B661">
        <v>1972</v>
      </c>
      <c r="C661">
        <v>658</v>
      </c>
      <c r="D661">
        <v>0</v>
      </c>
      <c r="E661">
        <v>0</v>
      </c>
      <c r="F661">
        <v>4</v>
      </c>
      <c r="G661">
        <v>19</v>
      </c>
      <c r="H661">
        <f>------1</f>
        <v>1</v>
      </c>
      <c r="I661">
        <v>1</v>
      </c>
      <c r="J661" t="s">
        <v>80</v>
      </c>
      <c r="K661">
        <f>------9</f>
        <v>9</v>
      </c>
    </row>
    <row r="662" spans="2:11">
      <c r="B662">
        <v>1975</v>
      </c>
      <c r="C662">
        <v>659</v>
      </c>
      <c r="D662">
        <v>0</v>
      </c>
      <c r="E662">
        <v>1</v>
      </c>
      <c r="F662">
        <v>4</v>
      </c>
      <c r="G662">
        <v>19</v>
      </c>
      <c r="H662">
        <f>------5</f>
        <v>5</v>
      </c>
      <c r="I662">
        <v>9</v>
      </c>
      <c r="J662" t="s">
        <v>50</v>
      </c>
      <c r="K662">
        <f>------1</f>
        <v>1</v>
      </c>
    </row>
    <row r="663" spans="2:11">
      <c r="B663">
        <v>1978</v>
      </c>
      <c r="C663">
        <v>660</v>
      </c>
      <c r="D663">
        <v>0</v>
      </c>
      <c r="E663">
        <v>1</v>
      </c>
      <c r="F663">
        <v>4</v>
      </c>
      <c r="G663">
        <v>19</v>
      </c>
      <c r="H663">
        <f>------9</f>
        <v>9</v>
      </c>
      <c r="I663">
        <v>25</v>
      </c>
      <c r="J663" t="s">
        <v>51</v>
      </c>
      <c r="K663">
        <f>------2</f>
        <v>2</v>
      </c>
    </row>
    <row r="664" spans="2:11">
      <c r="B664">
        <v>1981</v>
      </c>
      <c r="C664">
        <v>661</v>
      </c>
      <c r="D664">
        <v>0</v>
      </c>
      <c r="E664">
        <v>1</v>
      </c>
      <c r="F664">
        <v>12</v>
      </c>
      <c r="G664">
        <v>19</v>
      </c>
      <c r="H664">
        <f>------21</f>
        <v>21</v>
      </c>
      <c r="I664">
        <v>49</v>
      </c>
      <c r="J664" t="s">
        <v>52</v>
      </c>
      <c r="K664">
        <f>------3</f>
        <v>3</v>
      </c>
    </row>
    <row r="665" spans="2:11">
      <c r="B665">
        <v>1984</v>
      </c>
      <c r="C665">
        <v>662</v>
      </c>
      <c r="D665">
        <v>0</v>
      </c>
      <c r="E665">
        <v>1</v>
      </c>
      <c r="F665">
        <v>8</v>
      </c>
      <c r="G665">
        <v>19</v>
      </c>
      <c r="H665">
        <f>------29</f>
        <v>29</v>
      </c>
      <c r="I665">
        <v>81</v>
      </c>
      <c r="J665" t="s">
        <v>51</v>
      </c>
      <c r="K665">
        <f>------4</f>
        <v>4</v>
      </c>
    </row>
    <row r="666" spans="2:11">
      <c r="B666">
        <v>1987</v>
      </c>
      <c r="C666">
        <v>663</v>
      </c>
      <c r="D666">
        <v>0</v>
      </c>
      <c r="E666">
        <v>1</v>
      </c>
      <c r="F666">
        <v>12</v>
      </c>
      <c r="G666">
        <v>19</v>
      </c>
      <c r="H666">
        <f>------41</f>
        <v>41</v>
      </c>
      <c r="I666">
        <v>121</v>
      </c>
      <c r="J666" t="s">
        <v>53</v>
      </c>
      <c r="K666">
        <f>------5</f>
        <v>5</v>
      </c>
    </row>
    <row r="667" spans="2:11">
      <c r="B667">
        <v>1990</v>
      </c>
      <c r="C667">
        <v>664</v>
      </c>
      <c r="D667">
        <v>1</v>
      </c>
      <c r="E667">
        <v>1</v>
      </c>
      <c r="F667">
        <v>12</v>
      </c>
      <c r="G667">
        <v>19</v>
      </c>
      <c r="H667">
        <f>------53</f>
        <v>53</v>
      </c>
      <c r="I667">
        <v>169</v>
      </c>
      <c r="J667" t="s">
        <v>54</v>
      </c>
      <c r="K667">
        <f>------6</f>
        <v>6</v>
      </c>
    </row>
    <row r="668" spans="2:11">
      <c r="B668">
        <v>1993</v>
      </c>
      <c r="C668">
        <v>665</v>
      </c>
      <c r="D668">
        <v>1</v>
      </c>
      <c r="E668">
        <v>1</v>
      </c>
      <c r="F668">
        <v>36</v>
      </c>
      <c r="G668">
        <v>19</v>
      </c>
      <c r="H668">
        <f>------89</f>
        <v>89</v>
      </c>
      <c r="I668">
        <v>225</v>
      </c>
      <c r="J668" t="s">
        <v>55</v>
      </c>
      <c r="K668">
        <f>------7</f>
        <v>7</v>
      </c>
    </row>
    <row r="669" spans="2:11">
      <c r="B669">
        <v>1996</v>
      </c>
      <c r="C669">
        <v>666</v>
      </c>
      <c r="D669">
        <v>1</v>
      </c>
      <c r="E669">
        <v>1</v>
      </c>
      <c r="F669">
        <v>28</v>
      </c>
      <c r="G669">
        <v>19</v>
      </c>
      <c r="H669">
        <f>------117</f>
        <v>117</v>
      </c>
      <c r="I669">
        <v>289</v>
      </c>
      <c r="J669" t="s">
        <v>55</v>
      </c>
      <c r="K669">
        <f>------10</f>
        <v>10</v>
      </c>
    </row>
    <row r="670" spans="2:11">
      <c r="B670">
        <v>1999</v>
      </c>
      <c r="C670">
        <v>667</v>
      </c>
      <c r="D670">
        <v>1</v>
      </c>
      <c r="E670">
        <v>1</v>
      </c>
      <c r="F670">
        <v>12</v>
      </c>
      <c r="G670">
        <v>19</v>
      </c>
      <c r="H670">
        <f>------129</f>
        <v>129</v>
      </c>
      <c r="I670">
        <v>361</v>
      </c>
      <c r="J670" t="s">
        <v>51</v>
      </c>
      <c r="K670">
        <f>------11</f>
        <v>11</v>
      </c>
    </row>
    <row r="671" spans="2:11">
      <c r="B671">
        <v>2002</v>
      </c>
      <c r="C671">
        <v>668</v>
      </c>
      <c r="D671">
        <v>1</v>
      </c>
      <c r="E671">
        <v>0</v>
      </c>
      <c r="F671">
        <v>40</v>
      </c>
      <c r="G671">
        <v>19</v>
      </c>
      <c r="H671">
        <f>------89</f>
        <v>89</v>
      </c>
      <c r="I671">
        <v>289</v>
      </c>
      <c r="J671" t="s">
        <v>54</v>
      </c>
      <c r="K671">
        <f>------12</f>
        <v>12</v>
      </c>
    </row>
    <row r="672" spans="2:11">
      <c r="B672">
        <v>2005</v>
      </c>
      <c r="C672">
        <v>669</v>
      </c>
      <c r="D672">
        <v>1</v>
      </c>
      <c r="E672">
        <v>0</v>
      </c>
      <c r="F672">
        <v>28</v>
      </c>
      <c r="G672">
        <v>19</v>
      </c>
      <c r="H672">
        <f>------61</f>
        <v>61</v>
      </c>
      <c r="I672">
        <v>121</v>
      </c>
      <c r="J672" t="s">
        <v>56</v>
      </c>
      <c r="K672">
        <f>------13</f>
        <v>13</v>
      </c>
    </row>
    <row r="673" spans="2:11">
      <c r="B673">
        <v>2008</v>
      </c>
      <c r="C673">
        <v>670</v>
      </c>
      <c r="D673">
        <v>0</v>
      </c>
      <c r="E673">
        <v>0</v>
      </c>
      <c r="F673">
        <v>20</v>
      </c>
      <c r="G673">
        <v>19</v>
      </c>
      <c r="H673">
        <f>------41</f>
        <v>41</v>
      </c>
      <c r="I673">
        <v>81</v>
      </c>
      <c r="J673" t="s">
        <v>165</v>
      </c>
      <c r="K673">
        <f>------14</f>
        <v>14</v>
      </c>
    </row>
    <row r="674" spans="2:11">
      <c r="B674">
        <v>2011</v>
      </c>
      <c r="C674">
        <v>671</v>
      </c>
      <c r="D674">
        <v>1</v>
      </c>
      <c r="E674">
        <v>1</v>
      </c>
      <c r="F674">
        <v>4</v>
      </c>
      <c r="G674">
        <v>19</v>
      </c>
      <c r="H674">
        <f>------45</f>
        <v>45</v>
      </c>
      <c r="I674">
        <v>121</v>
      </c>
      <c r="J674" t="s">
        <v>60</v>
      </c>
      <c r="K674">
        <f>------15</f>
        <v>15</v>
      </c>
    </row>
    <row r="675" spans="2:11">
      <c r="B675">
        <v>2014</v>
      </c>
      <c r="C675">
        <v>672</v>
      </c>
      <c r="D675">
        <v>1</v>
      </c>
      <c r="E675">
        <v>1</v>
      </c>
      <c r="F675">
        <v>12</v>
      </c>
      <c r="G675">
        <v>19</v>
      </c>
      <c r="H675">
        <f>------57</f>
        <v>57</v>
      </c>
      <c r="I675">
        <v>169</v>
      </c>
      <c r="J675" t="s">
        <v>53</v>
      </c>
      <c r="K675">
        <f>------16</f>
        <v>16</v>
      </c>
    </row>
    <row r="676" spans="2:11">
      <c r="B676">
        <v>2017</v>
      </c>
      <c r="C676">
        <v>673</v>
      </c>
      <c r="D676">
        <v>1</v>
      </c>
      <c r="E676">
        <v>1</v>
      </c>
      <c r="F676">
        <v>12</v>
      </c>
      <c r="G676">
        <v>19</v>
      </c>
      <c r="H676">
        <f>------69</f>
        <v>69</v>
      </c>
      <c r="I676">
        <v>225</v>
      </c>
      <c r="J676" t="s">
        <v>54</v>
      </c>
      <c r="K676">
        <f>------17</f>
        <v>17</v>
      </c>
    </row>
    <row r="677" spans="2:11">
      <c r="B677">
        <v>2020</v>
      </c>
      <c r="C677">
        <v>674</v>
      </c>
      <c r="D677">
        <v>0</v>
      </c>
      <c r="E677">
        <v>0</v>
      </c>
      <c r="F677">
        <v>40</v>
      </c>
      <c r="G677">
        <v>19</v>
      </c>
      <c r="H677">
        <f>------29</f>
        <v>29</v>
      </c>
      <c r="I677">
        <v>121</v>
      </c>
      <c r="J677" t="s">
        <v>166</v>
      </c>
      <c r="K677">
        <f>------18</f>
        <v>18</v>
      </c>
    </row>
    <row r="678" spans="2:11">
      <c r="B678">
        <v>2023</v>
      </c>
      <c r="C678">
        <v>675</v>
      </c>
      <c r="D678">
        <v>0</v>
      </c>
      <c r="E678">
        <v>0</v>
      </c>
      <c r="F678">
        <v>16</v>
      </c>
      <c r="G678">
        <v>19</v>
      </c>
      <c r="H678">
        <f>------13</f>
        <v>13</v>
      </c>
      <c r="I678">
        <v>25</v>
      </c>
      <c r="J678" t="s">
        <v>167</v>
      </c>
      <c r="K678">
        <f>------19</f>
        <v>19</v>
      </c>
    </row>
    <row r="679" spans="2:11">
      <c r="B679">
        <v>2026</v>
      </c>
      <c r="C679">
        <v>676</v>
      </c>
      <c r="D679">
        <v>0</v>
      </c>
      <c r="E679">
        <v>0</v>
      </c>
      <c r="F679">
        <v>8</v>
      </c>
      <c r="G679">
        <v>19</v>
      </c>
      <c r="H679">
        <f>------5</f>
        <v>5</v>
      </c>
      <c r="I679">
        <v>9</v>
      </c>
      <c r="J679" t="s">
        <v>50</v>
      </c>
      <c r="K679">
        <f>------1</f>
        <v>1</v>
      </c>
    </row>
    <row r="680" spans="2:11">
      <c r="B680">
        <v>2029</v>
      </c>
      <c r="C680">
        <v>677</v>
      </c>
      <c r="D680">
        <v>0</v>
      </c>
      <c r="E680">
        <v>1</v>
      </c>
      <c r="F680">
        <v>4</v>
      </c>
      <c r="G680">
        <v>19</v>
      </c>
      <c r="H680">
        <f>------9</f>
        <v>9</v>
      </c>
      <c r="I680">
        <v>25</v>
      </c>
      <c r="J680" t="s">
        <v>51</v>
      </c>
      <c r="K680">
        <f>------2</f>
        <v>2</v>
      </c>
    </row>
    <row r="681" spans="2:11">
      <c r="B681">
        <v>2032</v>
      </c>
      <c r="C681">
        <v>678</v>
      </c>
      <c r="D681">
        <v>0</v>
      </c>
      <c r="E681">
        <v>1</v>
      </c>
      <c r="F681">
        <v>12</v>
      </c>
      <c r="G681">
        <v>19</v>
      </c>
      <c r="H681">
        <f>------21</f>
        <v>21</v>
      </c>
      <c r="I681">
        <v>49</v>
      </c>
      <c r="J681" t="s">
        <v>52</v>
      </c>
      <c r="K681">
        <f>------3</f>
        <v>3</v>
      </c>
    </row>
    <row r="682" spans="2:11">
      <c r="B682">
        <v>2035</v>
      </c>
      <c r="C682">
        <v>679</v>
      </c>
      <c r="D682">
        <v>0</v>
      </c>
      <c r="E682">
        <v>1</v>
      </c>
      <c r="F682">
        <v>8</v>
      </c>
      <c r="G682">
        <v>19</v>
      </c>
      <c r="H682">
        <f>------29</f>
        <v>29</v>
      </c>
      <c r="I682">
        <v>81</v>
      </c>
      <c r="J682" t="s">
        <v>51</v>
      </c>
      <c r="K682">
        <f>------4</f>
        <v>4</v>
      </c>
    </row>
    <row r="683" spans="2:11">
      <c r="B683">
        <v>2038</v>
      </c>
      <c r="C683">
        <v>680</v>
      </c>
      <c r="D683">
        <v>0</v>
      </c>
      <c r="E683">
        <v>1</v>
      </c>
      <c r="F683">
        <v>12</v>
      </c>
      <c r="G683">
        <v>19</v>
      </c>
      <c r="H683">
        <f>------41</f>
        <v>41</v>
      </c>
      <c r="I683">
        <v>121</v>
      </c>
      <c r="J683" t="s">
        <v>53</v>
      </c>
      <c r="K683">
        <f>------5</f>
        <v>5</v>
      </c>
    </row>
    <row r="684" spans="2:11">
      <c r="B684">
        <v>2041</v>
      </c>
      <c r="C684">
        <v>681</v>
      </c>
      <c r="D684">
        <v>1</v>
      </c>
      <c r="E684">
        <v>1</v>
      </c>
      <c r="F684">
        <v>12</v>
      </c>
      <c r="G684">
        <v>19</v>
      </c>
      <c r="H684">
        <f>------53</f>
        <v>53</v>
      </c>
      <c r="I684">
        <v>169</v>
      </c>
      <c r="J684" t="s">
        <v>54</v>
      </c>
      <c r="K684">
        <f>------6</f>
        <v>6</v>
      </c>
    </row>
    <row r="685" spans="2:11">
      <c r="B685">
        <v>2044</v>
      </c>
      <c r="C685">
        <v>682</v>
      </c>
      <c r="D685">
        <v>1</v>
      </c>
      <c r="E685">
        <v>1</v>
      </c>
      <c r="F685">
        <v>36</v>
      </c>
      <c r="G685">
        <v>19</v>
      </c>
      <c r="H685">
        <f>------89</f>
        <v>89</v>
      </c>
      <c r="I685">
        <v>225</v>
      </c>
      <c r="J685" t="s">
        <v>55</v>
      </c>
      <c r="K685">
        <f>------7</f>
        <v>7</v>
      </c>
    </row>
    <row r="686" spans="2:11">
      <c r="B686">
        <v>2047</v>
      </c>
      <c r="C686">
        <v>683</v>
      </c>
      <c r="D686">
        <v>0</v>
      </c>
      <c r="E686">
        <v>0</v>
      </c>
      <c r="F686">
        <v>60</v>
      </c>
      <c r="G686">
        <v>19</v>
      </c>
      <c r="H686">
        <f>------29</f>
        <v>29</v>
      </c>
      <c r="I686">
        <v>169</v>
      </c>
      <c r="J686" t="s">
        <v>82</v>
      </c>
      <c r="K686">
        <f>------8</f>
        <v>8</v>
      </c>
    </row>
    <row r="687" spans="2:11">
      <c r="B687">
        <v>2050</v>
      </c>
      <c r="C687">
        <v>684</v>
      </c>
      <c r="D687">
        <v>0</v>
      </c>
      <c r="E687">
        <v>0</v>
      </c>
      <c r="F687">
        <v>24</v>
      </c>
      <c r="G687">
        <v>19</v>
      </c>
      <c r="H687">
        <f>------5</f>
        <v>5</v>
      </c>
      <c r="I687">
        <v>9</v>
      </c>
      <c r="J687" t="s">
        <v>50</v>
      </c>
      <c r="K687">
        <f>------1</f>
        <v>1</v>
      </c>
    </row>
    <row r="688" spans="2:11">
      <c r="B688">
        <v>2053</v>
      </c>
      <c r="C688">
        <v>685</v>
      </c>
      <c r="D688">
        <v>0</v>
      </c>
      <c r="E688">
        <v>0</v>
      </c>
      <c r="F688">
        <v>4</v>
      </c>
      <c r="G688">
        <v>19</v>
      </c>
      <c r="H688">
        <f>------1</f>
        <v>1</v>
      </c>
      <c r="I688">
        <v>1</v>
      </c>
      <c r="J688" t="s">
        <v>80</v>
      </c>
      <c r="K688">
        <f>------9</f>
        <v>9</v>
      </c>
    </row>
    <row r="689" spans="2:11">
      <c r="B689">
        <v>2056</v>
      </c>
      <c r="C689">
        <v>686</v>
      </c>
      <c r="D689">
        <v>0</v>
      </c>
      <c r="E689">
        <v>1</v>
      </c>
      <c r="F689">
        <v>4</v>
      </c>
      <c r="G689">
        <v>19</v>
      </c>
      <c r="H689">
        <f>------5</f>
        <v>5</v>
      </c>
      <c r="I689">
        <v>9</v>
      </c>
      <c r="J689" t="s">
        <v>50</v>
      </c>
      <c r="K689">
        <f>------1</f>
        <v>1</v>
      </c>
    </row>
    <row r="690" spans="2:11">
      <c r="B690">
        <v>2059</v>
      </c>
      <c r="C690">
        <v>687</v>
      </c>
      <c r="D690">
        <v>0</v>
      </c>
      <c r="E690">
        <v>1</v>
      </c>
      <c r="F690">
        <v>4</v>
      </c>
      <c r="G690">
        <v>19</v>
      </c>
      <c r="H690">
        <f>------9</f>
        <v>9</v>
      </c>
      <c r="I690">
        <v>25</v>
      </c>
      <c r="J690" t="s">
        <v>51</v>
      </c>
      <c r="K690">
        <f>------2</f>
        <v>2</v>
      </c>
    </row>
    <row r="691" spans="2:11">
      <c r="B691">
        <v>2062</v>
      </c>
      <c r="C691">
        <v>688</v>
      </c>
      <c r="D691">
        <v>0</v>
      </c>
      <c r="E691">
        <v>1</v>
      </c>
      <c r="F691">
        <v>12</v>
      </c>
      <c r="G691">
        <v>19</v>
      </c>
      <c r="H691">
        <f>------21</f>
        <v>21</v>
      </c>
      <c r="I691">
        <v>49</v>
      </c>
      <c r="J691" t="s">
        <v>52</v>
      </c>
      <c r="K691">
        <f>------3</f>
        <v>3</v>
      </c>
    </row>
    <row r="692" spans="2:11">
      <c r="B692">
        <v>2065</v>
      </c>
      <c r="C692">
        <v>689</v>
      </c>
      <c r="D692">
        <v>0</v>
      </c>
      <c r="E692">
        <v>1</v>
      </c>
      <c r="F692">
        <v>8</v>
      </c>
      <c r="G692">
        <v>19</v>
      </c>
      <c r="H692">
        <f>------29</f>
        <v>29</v>
      </c>
      <c r="I692">
        <v>81</v>
      </c>
      <c r="J692" t="s">
        <v>51</v>
      </c>
      <c r="K692">
        <f>------4</f>
        <v>4</v>
      </c>
    </row>
    <row r="693" spans="2:11">
      <c r="B693">
        <v>2068</v>
      </c>
      <c r="C693">
        <v>690</v>
      </c>
      <c r="D693">
        <v>0</v>
      </c>
      <c r="E693">
        <v>1</v>
      </c>
      <c r="F693">
        <v>12</v>
      </c>
      <c r="G693">
        <v>19</v>
      </c>
      <c r="H693">
        <f>------41</f>
        <v>41</v>
      </c>
      <c r="I693">
        <v>121</v>
      </c>
      <c r="J693" t="s">
        <v>53</v>
      </c>
      <c r="K693">
        <f>------5</f>
        <v>5</v>
      </c>
    </row>
    <row r="694" spans="2:11">
      <c r="B694">
        <v>2071</v>
      </c>
      <c r="C694">
        <v>691</v>
      </c>
      <c r="D694">
        <v>1</v>
      </c>
      <c r="E694">
        <v>1</v>
      </c>
      <c r="F694">
        <v>12</v>
      </c>
      <c r="G694">
        <v>19</v>
      </c>
      <c r="H694">
        <f>------53</f>
        <v>53</v>
      </c>
      <c r="I694">
        <v>169</v>
      </c>
      <c r="J694" t="s">
        <v>54</v>
      </c>
      <c r="K694">
        <f>------6</f>
        <v>6</v>
      </c>
    </row>
    <row r="695" spans="2:11">
      <c r="B695">
        <v>2074</v>
      </c>
      <c r="C695">
        <v>692</v>
      </c>
      <c r="D695">
        <v>1</v>
      </c>
      <c r="E695">
        <v>1</v>
      </c>
      <c r="F695">
        <v>36</v>
      </c>
      <c r="G695">
        <v>19</v>
      </c>
      <c r="H695">
        <f>------89</f>
        <v>89</v>
      </c>
      <c r="I695">
        <v>225</v>
      </c>
      <c r="J695" t="s">
        <v>55</v>
      </c>
      <c r="K695">
        <f>------7</f>
        <v>7</v>
      </c>
    </row>
    <row r="696" spans="2:11">
      <c r="B696">
        <v>2077</v>
      </c>
      <c r="C696">
        <v>693</v>
      </c>
      <c r="D696">
        <v>1</v>
      </c>
      <c r="E696">
        <v>1</v>
      </c>
      <c r="F696">
        <v>28</v>
      </c>
      <c r="G696">
        <v>19</v>
      </c>
      <c r="H696">
        <f>------117</f>
        <v>117</v>
      </c>
      <c r="I696">
        <v>289</v>
      </c>
      <c r="J696" t="s">
        <v>55</v>
      </c>
      <c r="K696">
        <f>------10</f>
        <v>10</v>
      </c>
    </row>
    <row r="697" spans="2:11">
      <c r="B697">
        <v>2080</v>
      </c>
      <c r="C697">
        <v>694</v>
      </c>
      <c r="D697">
        <v>1</v>
      </c>
      <c r="E697">
        <v>1</v>
      </c>
      <c r="F697">
        <v>12</v>
      </c>
      <c r="G697">
        <v>19</v>
      </c>
      <c r="H697">
        <f>------129</f>
        <v>129</v>
      </c>
      <c r="I697">
        <v>361</v>
      </c>
      <c r="J697" t="s">
        <v>51</v>
      </c>
      <c r="K697">
        <f>------11</f>
        <v>11</v>
      </c>
    </row>
    <row r="698" spans="2:11">
      <c r="B698">
        <v>2083</v>
      </c>
      <c r="C698">
        <v>695</v>
      </c>
      <c r="D698">
        <v>1</v>
      </c>
      <c r="E698">
        <v>0</v>
      </c>
      <c r="F698">
        <v>40</v>
      </c>
      <c r="G698">
        <v>19</v>
      </c>
      <c r="H698">
        <f>------89</f>
        <v>89</v>
      </c>
      <c r="I698">
        <v>289</v>
      </c>
      <c r="J698" t="s">
        <v>54</v>
      </c>
      <c r="K698">
        <f>------12</f>
        <v>12</v>
      </c>
    </row>
    <row r="699" spans="2:11">
      <c r="B699">
        <v>2086</v>
      </c>
      <c r="C699">
        <v>696</v>
      </c>
      <c r="D699">
        <v>1</v>
      </c>
      <c r="E699">
        <v>0</v>
      </c>
      <c r="F699">
        <v>28</v>
      </c>
      <c r="G699">
        <v>19</v>
      </c>
      <c r="H699">
        <f>------61</f>
        <v>61</v>
      </c>
      <c r="I699">
        <v>121</v>
      </c>
      <c r="J699" t="s">
        <v>56</v>
      </c>
      <c r="K699">
        <f>------13</f>
        <v>13</v>
      </c>
    </row>
    <row r="700" spans="2:11">
      <c r="B700">
        <v>2089</v>
      </c>
      <c r="C700">
        <v>697</v>
      </c>
      <c r="D700">
        <v>0</v>
      </c>
      <c r="E700">
        <v>0</v>
      </c>
      <c r="F700">
        <v>20</v>
      </c>
      <c r="G700">
        <v>19</v>
      </c>
      <c r="H700">
        <f>------41</f>
        <v>41</v>
      </c>
      <c r="I700">
        <v>81</v>
      </c>
      <c r="J700" t="s">
        <v>165</v>
      </c>
      <c r="K700">
        <f>------14</f>
        <v>14</v>
      </c>
    </row>
    <row r="701" spans="2:11">
      <c r="B701">
        <v>2092</v>
      </c>
      <c r="C701">
        <v>698</v>
      </c>
      <c r="D701">
        <v>1</v>
      </c>
      <c r="E701">
        <v>1</v>
      </c>
      <c r="F701">
        <v>4</v>
      </c>
      <c r="G701">
        <v>19</v>
      </c>
      <c r="H701">
        <f>------45</f>
        <v>45</v>
      </c>
      <c r="I701">
        <v>121</v>
      </c>
      <c r="J701" t="s">
        <v>60</v>
      </c>
      <c r="K701">
        <f>------15</f>
        <v>15</v>
      </c>
    </row>
    <row r="702" spans="2:11">
      <c r="B702">
        <v>2095</v>
      </c>
      <c r="C702">
        <v>699</v>
      </c>
      <c r="D702">
        <v>1</v>
      </c>
      <c r="E702">
        <v>1</v>
      </c>
      <c r="F702">
        <v>12</v>
      </c>
      <c r="G702">
        <v>19</v>
      </c>
      <c r="H702">
        <f>------57</f>
        <v>57</v>
      </c>
      <c r="I702">
        <v>169</v>
      </c>
      <c r="J702" t="s">
        <v>53</v>
      </c>
      <c r="K702">
        <f>------16</f>
        <v>16</v>
      </c>
    </row>
    <row r="703" spans="2:11">
      <c r="B703">
        <v>2098</v>
      </c>
      <c r="C703">
        <v>700</v>
      </c>
      <c r="D703">
        <v>1</v>
      </c>
      <c r="E703">
        <v>1</v>
      </c>
      <c r="F703">
        <v>12</v>
      </c>
      <c r="G703">
        <v>19</v>
      </c>
      <c r="H703">
        <f>------69</f>
        <v>69</v>
      </c>
      <c r="I703">
        <v>225</v>
      </c>
      <c r="J703" t="s">
        <v>54</v>
      </c>
      <c r="K703">
        <f>------17</f>
        <v>17</v>
      </c>
    </row>
    <row r="704" spans="2:11">
      <c r="B704">
        <v>2101</v>
      </c>
      <c r="C704">
        <v>701</v>
      </c>
      <c r="D704">
        <v>0</v>
      </c>
      <c r="E704">
        <v>0</v>
      </c>
      <c r="F704">
        <v>40</v>
      </c>
      <c r="G704">
        <v>19</v>
      </c>
      <c r="H704">
        <f>------29</f>
        <v>29</v>
      </c>
      <c r="I704">
        <v>121</v>
      </c>
      <c r="J704" t="s">
        <v>166</v>
      </c>
      <c r="K704">
        <f>------18</f>
        <v>18</v>
      </c>
    </row>
    <row r="705" spans="2:11">
      <c r="B705">
        <v>2104</v>
      </c>
      <c r="C705">
        <v>702</v>
      </c>
      <c r="D705">
        <v>0</v>
      </c>
      <c r="E705">
        <v>0</v>
      </c>
      <c r="F705">
        <v>16</v>
      </c>
      <c r="G705">
        <v>19</v>
      </c>
      <c r="H705">
        <f>------13</f>
        <v>13</v>
      </c>
      <c r="I705">
        <v>25</v>
      </c>
      <c r="J705" t="s">
        <v>167</v>
      </c>
      <c r="K705">
        <f>------19</f>
        <v>19</v>
      </c>
    </row>
    <row r="706" spans="2:11">
      <c r="B706">
        <v>2107</v>
      </c>
      <c r="C706">
        <v>703</v>
      </c>
      <c r="D706">
        <v>0</v>
      </c>
      <c r="E706">
        <v>0</v>
      </c>
      <c r="F706">
        <v>8</v>
      </c>
      <c r="G706">
        <v>19</v>
      </c>
      <c r="H706">
        <f>------5</f>
        <v>5</v>
      </c>
      <c r="I706">
        <v>9</v>
      </c>
      <c r="J706" t="s">
        <v>50</v>
      </c>
      <c r="K706">
        <f>------1</f>
        <v>1</v>
      </c>
    </row>
    <row r="707" spans="2:11">
      <c r="B707">
        <v>2110</v>
      </c>
      <c r="C707">
        <v>704</v>
      </c>
      <c r="D707">
        <v>0</v>
      </c>
      <c r="E707">
        <v>1</v>
      </c>
      <c r="F707">
        <v>4</v>
      </c>
      <c r="G707">
        <v>19</v>
      </c>
      <c r="H707">
        <f>------9</f>
        <v>9</v>
      </c>
      <c r="I707">
        <v>25</v>
      </c>
      <c r="J707" t="s">
        <v>51</v>
      </c>
      <c r="K707">
        <f>------2</f>
        <v>2</v>
      </c>
    </row>
    <row r="708" spans="2:11">
      <c r="B708">
        <v>2113</v>
      </c>
      <c r="C708">
        <v>705</v>
      </c>
      <c r="D708">
        <v>0</v>
      </c>
      <c r="E708">
        <v>1</v>
      </c>
      <c r="F708">
        <v>12</v>
      </c>
      <c r="G708">
        <v>19</v>
      </c>
      <c r="H708">
        <f>------21</f>
        <v>21</v>
      </c>
      <c r="I708">
        <v>49</v>
      </c>
      <c r="J708" t="s">
        <v>52</v>
      </c>
      <c r="K708">
        <f>------3</f>
        <v>3</v>
      </c>
    </row>
    <row r="709" spans="2:11">
      <c r="B709">
        <v>2116</v>
      </c>
      <c r="C709">
        <v>706</v>
      </c>
      <c r="D709">
        <v>0</v>
      </c>
      <c r="E709">
        <v>1</v>
      </c>
      <c r="F709">
        <v>8</v>
      </c>
      <c r="G709">
        <v>19</v>
      </c>
      <c r="H709">
        <f>------29</f>
        <v>29</v>
      </c>
      <c r="I709">
        <v>81</v>
      </c>
      <c r="J709" t="s">
        <v>51</v>
      </c>
      <c r="K709">
        <f>------4</f>
        <v>4</v>
      </c>
    </row>
    <row r="710" spans="2:11">
      <c r="B710">
        <v>2119</v>
      </c>
      <c r="C710">
        <v>707</v>
      </c>
      <c r="D710">
        <v>0</v>
      </c>
      <c r="E710">
        <v>1</v>
      </c>
      <c r="F710">
        <v>12</v>
      </c>
      <c r="G710">
        <v>19</v>
      </c>
      <c r="H710">
        <f>------41</f>
        <v>41</v>
      </c>
      <c r="I710">
        <v>121</v>
      </c>
      <c r="J710" t="s">
        <v>53</v>
      </c>
      <c r="K710">
        <f>------5</f>
        <v>5</v>
      </c>
    </row>
    <row r="711" spans="2:11">
      <c r="B711">
        <v>2122</v>
      </c>
      <c r="C711">
        <v>708</v>
      </c>
      <c r="D711">
        <v>1</v>
      </c>
      <c r="E711">
        <v>1</v>
      </c>
      <c r="F711">
        <v>12</v>
      </c>
      <c r="G711">
        <v>19</v>
      </c>
      <c r="H711">
        <f>------53</f>
        <v>53</v>
      </c>
      <c r="I711">
        <v>169</v>
      </c>
      <c r="J711" t="s">
        <v>54</v>
      </c>
      <c r="K711">
        <f>------6</f>
        <v>6</v>
      </c>
    </row>
    <row r="712" spans="2:11">
      <c r="B712">
        <v>2125</v>
      </c>
      <c r="C712">
        <v>709</v>
      </c>
      <c r="D712">
        <v>1</v>
      </c>
      <c r="E712">
        <v>1</v>
      </c>
      <c r="F712">
        <v>36</v>
      </c>
      <c r="G712">
        <v>19</v>
      </c>
      <c r="H712">
        <f>------89</f>
        <v>89</v>
      </c>
      <c r="I712">
        <v>225</v>
      </c>
      <c r="J712" t="s">
        <v>55</v>
      </c>
      <c r="K712">
        <f>------7</f>
        <v>7</v>
      </c>
    </row>
    <row r="713" spans="2:11">
      <c r="B713">
        <v>2128</v>
      </c>
      <c r="C713">
        <v>710</v>
      </c>
      <c r="D713">
        <v>0</v>
      </c>
      <c r="E713">
        <v>0</v>
      </c>
      <c r="F713">
        <v>60</v>
      </c>
      <c r="G713">
        <v>19</v>
      </c>
      <c r="H713">
        <f>------29</f>
        <v>29</v>
      </c>
      <c r="I713">
        <v>169</v>
      </c>
      <c r="J713" t="s">
        <v>82</v>
      </c>
      <c r="K713">
        <f>------8</f>
        <v>8</v>
      </c>
    </row>
    <row r="714" spans="2:11">
      <c r="B714">
        <v>2131</v>
      </c>
      <c r="C714">
        <v>711</v>
      </c>
      <c r="D714">
        <v>0</v>
      </c>
      <c r="E714">
        <v>0</v>
      </c>
      <c r="F714">
        <v>24</v>
      </c>
      <c r="G714">
        <v>19</v>
      </c>
      <c r="H714">
        <f>------5</f>
        <v>5</v>
      </c>
      <c r="I714">
        <v>9</v>
      </c>
      <c r="J714" t="s">
        <v>50</v>
      </c>
      <c r="K714">
        <f>------1</f>
        <v>1</v>
      </c>
    </row>
    <row r="715" spans="2:11">
      <c r="B715">
        <v>2134</v>
      </c>
      <c r="C715">
        <v>712</v>
      </c>
      <c r="D715">
        <v>0</v>
      </c>
      <c r="E715">
        <v>0</v>
      </c>
      <c r="F715">
        <v>4</v>
      </c>
      <c r="G715">
        <v>19</v>
      </c>
      <c r="H715">
        <f>------1</f>
        <v>1</v>
      </c>
      <c r="I715">
        <v>1</v>
      </c>
      <c r="J715" t="s">
        <v>80</v>
      </c>
      <c r="K715">
        <f>------9</f>
        <v>9</v>
      </c>
    </row>
    <row r="716" spans="2:11">
      <c r="B716">
        <v>2137</v>
      </c>
      <c r="C716">
        <v>713</v>
      </c>
      <c r="D716">
        <v>0</v>
      </c>
      <c r="E716">
        <v>1</v>
      </c>
      <c r="F716">
        <v>4</v>
      </c>
      <c r="G716">
        <v>19</v>
      </c>
      <c r="H716">
        <f>------5</f>
        <v>5</v>
      </c>
      <c r="I716">
        <v>9</v>
      </c>
      <c r="J716" t="s">
        <v>50</v>
      </c>
      <c r="K716">
        <f>------1</f>
        <v>1</v>
      </c>
    </row>
    <row r="717" spans="2:11">
      <c r="B717">
        <v>2140</v>
      </c>
      <c r="C717">
        <v>714</v>
      </c>
      <c r="D717">
        <v>0</v>
      </c>
      <c r="E717">
        <v>1</v>
      </c>
      <c r="F717">
        <v>4</v>
      </c>
      <c r="G717">
        <v>19</v>
      </c>
      <c r="H717">
        <f>------9</f>
        <v>9</v>
      </c>
      <c r="I717">
        <v>25</v>
      </c>
      <c r="J717" t="s">
        <v>51</v>
      </c>
      <c r="K717">
        <f>------2</f>
        <v>2</v>
      </c>
    </row>
    <row r="718" spans="2:11">
      <c r="B718">
        <v>2143</v>
      </c>
      <c r="C718">
        <v>715</v>
      </c>
      <c r="D718">
        <v>0</v>
      </c>
      <c r="E718">
        <v>1</v>
      </c>
      <c r="F718">
        <v>12</v>
      </c>
      <c r="G718">
        <v>19</v>
      </c>
      <c r="H718">
        <f>------21</f>
        <v>21</v>
      </c>
      <c r="I718">
        <v>49</v>
      </c>
      <c r="J718" t="s">
        <v>52</v>
      </c>
      <c r="K718">
        <f>------3</f>
        <v>3</v>
      </c>
    </row>
    <row r="719" spans="2:11">
      <c r="B719">
        <v>2146</v>
      </c>
      <c r="C719">
        <v>716</v>
      </c>
      <c r="D719">
        <v>0</v>
      </c>
      <c r="E719">
        <v>1</v>
      </c>
      <c r="F719">
        <v>8</v>
      </c>
      <c r="G719">
        <v>19</v>
      </c>
      <c r="H719">
        <f>------29</f>
        <v>29</v>
      </c>
      <c r="I719">
        <v>81</v>
      </c>
      <c r="J719" t="s">
        <v>51</v>
      </c>
      <c r="K719">
        <f>------4</f>
        <v>4</v>
      </c>
    </row>
    <row r="720" spans="2:11">
      <c r="B720">
        <v>2149</v>
      </c>
      <c r="C720">
        <v>717</v>
      </c>
      <c r="D720">
        <v>0</v>
      </c>
      <c r="E720">
        <v>1</v>
      </c>
      <c r="F720">
        <v>12</v>
      </c>
      <c r="G720">
        <v>19</v>
      </c>
      <c r="H720">
        <f>------41</f>
        <v>41</v>
      </c>
      <c r="I720">
        <v>121</v>
      </c>
      <c r="J720" t="s">
        <v>53</v>
      </c>
      <c r="K720">
        <f>------5</f>
        <v>5</v>
      </c>
    </row>
    <row r="721" spans="2:11">
      <c r="B721">
        <v>2152</v>
      </c>
      <c r="C721">
        <v>718</v>
      </c>
      <c r="D721">
        <v>1</v>
      </c>
      <c r="E721">
        <v>1</v>
      </c>
      <c r="F721">
        <v>12</v>
      </c>
      <c r="G721">
        <v>19</v>
      </c>
      <c r="H721">
        <f>------53</f>
        <v>53</v>
      </c>
      <c r="I721">
        <v>169</v>
      </c>
      <c r="J721" t="s">
        <v>54</v>
      </c>
      <c r="K721">
        <f>------6</f>
        <v>6</v>
      </c>
    </row>
    <row r="722" spans="2:11">
      <c r="B722">
        <v>2155</v>
      </c>
      <c r="C722">
        <v>719</v>
      </c>
      <c r="D722">
        <v>1</v>
      </c>
      <c r="E722">
        <v>1</v>
      </c>
      <c r="F722">
        <v>36</v>
      </c>
      <c r="G722">
        <v>19</v>
      </c>
      <c r="H722">
        <f>------89</f>
        <v>89</v>
      </c>
      <c r="I722">
        <v>225</v>
      </c>
      <c r="J722" t="s">
        <v>55</v>
      </c>
      <c r="K722">
        <f>------7</f>
        <v>7</v>
      </c>
    </row>
    <row r="723" spans="2:11">
      <c r="B723">
        <v>2158</v>
      </c>
      <c r="C723">
        <v>720</v>
      </c>
      <c r="D723">
        <v>1</v>
      </c>
      <c r="E723">
        <v>1</v>
      </c>
      <c r="F723">
        <v>28</v>
      </c>
      <c r="G723">
        <v>19</v>
      </c>
      <c r="H723">
        <f>------117</f>
        <v>117</v>
      </c>
      <c r="I723">
        <v>289</v>
      </c>
      <c r="J723" t="s">
        <v>55</v>
      </c>
      <c r="K723">
        <f>------10</f>
        <v>10</v>
      </c>
    </row>
    <row r="724" spans="2:11">
      <c r="B724">
        <v>2161</v>
      </c>
      <c r="C724">
        <v>721</v>
      </c>
      <c r="D724">
        <v>1</v>
      </c>
      <c r="E724">
        <v>1</v>
      </c>
      <c r="F724">
        <v>12</v>
      </c>
      <c r="G724">
        <v>19</v>
      </c>
      <c r="H724">
        <f>------129</f>
        <v>129</v>
      </c>
      <c r="I724">
        <v>361</v>
      </c>
      <c r="J724" t="s">
        <v>51</v>
      </c>
      <c r="K724">
        <f>------11</f>
        <v>11</v>
      </c>
    </row>
    <row r="725" spans="2:11">
      <c r="B725">
        <v>2164</v>
      </c>
      <c r="C725">
        <v>722</v>
      </c>
      <c r="D725">
        <v>1</v>
      </c>
      <c r="E725">
        <v>0</v>
      </c>
      <c r="F725">
        <v>40</v>
      </c>
      <c r="G725">
        <v>19</v>
      </c>
      <c r="H725">
        <f>------89</f>
        <v>89</v>
      </c>
      <c r="I725">
        <v>289</v>
      </c>
      <c r="J725" t="s">
        <v>54</v>
      </c>
      <c r="K725">
        <f>------12</f>
        <v>12</v>
      </c>
    </row>
    <row r="726" spans="2:11">
      <c r="B726">
        <v>2167</v>
      </c>
      <c r="C726">
        <v>723</v>
      </c>
      <c r="D726">
        <v>1</v>
      </c>
      <c r="E726">
        <v>0</v>
      </c>
      <c r="F726">
        <v>28</v>
      </c>
      <c r="G726">
        <v>19</v>
      </c>
      <c r="H726">
        <f>------61</f>
        <v>61</v>
      </c>
      <c r="I726">
        <v>121</v>
      </c>
      <c r="J726" t="s">
        <v>56</v>
      </c>
      <c r="K726">
        <f>------13</f>
        <v>13</v>
      </c>
    </row>
    <row r="727" spans="2:11">
      <c r="B727">
        <v>2170</v>
      </c>
      <c r="C727">
        <v>724</v>
      </c>
      <c r="D727">
        <v>0</v>
      </c>
      <c r="E727">
        <v>0</v>
      </c>
      <c r="F727">
        <v>20</v>
      </c>
      <c r="G727">
        <v>19</v>
      </c>
      <c r="H727">
        <f>------41</f>
        <v>41</v>
      </c>
      <c r="I727">
        <v>81</v>
      </c>
      <c r="J727" t="s">
        <v>165</v>
      </c>
      <c r="K727">
        <f>------14</f>
        <v>14</v>
      </c>
    </row>
    <row r="728" spans="2:11">
      <c r="B728">
        <v>2173</v>
      </c>
      <c r="C728">
        <v>725</v>
      </c>
      <c r="D728">
        <v>1</v>
      </c>
      <c r="E728">
        <v>1</v>
      </c>
      <c r="F728">
        <v>4</v>
      </c>
      <c r="G728">
        <v>19</v>
      </c>
      <c r="H728">
        <f>------45</f>
        <v>45</v>
      </c>
      <c r="I728">
        <v>121</v>
      </c>
      <c r="J728" t="s">
        <v>60</v>
      </c>
      <c r="K728">
        <f>------15</f>
        <v>15</v>
      </c>
    </row>
    <row r="729" spans="2:11">
      <c r="B729">
        <v>2176</v>
      </c>
      <c r="C729">
        <v>726</v>
      </c>
      <c r="D729">
        <v>1</v>
      </c>
      <c r="E729">
        <v>1</v>
      </c>
      <c r="F729">
        <v>12</v>
      </c>
      <c r="G729">
        <v>19</v>
      </c>
      <c r="H729">
        <f>------57</f>
        <v>57</v>
      </c>
      <c r="I729">
        <v>169</v>
      </c>
      <c r="J729" t="s">
        <v>53</v>
      </c>
      <c r="K729">
        <f>------16</f>
        <v>16</v>
      </c>
    </row>
    <row r="730" spans="2:11">
      <c r="B730">
        <v>2179</v>
      </c>
      <c r="C730">
        <v>727</v>
      </c>
      <c r="D730">
        <v>1</v>
      </c>
      <c r="E730">
        <v>1</v>
      </c>
      <c r="F730">
        <v>12</v>
      </c>
      <c r="G730">
        <v>19</v>
      </c>
      <c r="H730">
        <f>------69</f>
        <v>69</v>
      </c>
      <c r="I730">
        <v>225</v>
      </c>
      <c r="J730" t="s">
        <v>54</v>
      </c>
      <c r="K730">
        <f>------17</f>
        <v>17</v>
      </c>
    </row>
    <row r="731" spans="2:11">
      <c r="B731">
        <v>2182</v>
      </c>
      <c r="C731">
        <v>728</v>
      </c>
      <c r="D731">
        <v>0</v>
      </c>
      <c r="E731">
        <v>0</v>
      </c>
      <c r="F731">
        <v>40</v>
      </c>
      <c r="G731">
        <v>19</v>
      </c>
      <c r="H731">
        <f>------29</f>
        <v>29</v>
      </c>
      <c r="I731">
        <v>121</v>
      </c>
      <c r="J731" t="s">
        <v>166</v>
      </c>
      <c r="K731">
        <f>------18</f>
        <v>18</v>
      </c>
    </row>
    <row r="732" spans="2:11">
      <c r="B732">
        <v>2185</v>
      </c>
      <c r="C732">
        <v>729</v>
      </c>
      <c r="D732">
        <v>0</v>
      </c>
      <c r="E732">
        <v>0</v>
      </c>
      <c r="F732">
        <v>16</v>
      </c>
      <c r="G732">
        <v>19</v>
      </c>
      <c r="H732">
        <f>------13</f>
        <v>13</v>
      </c>
      <c r="I732">
        <v>25</v>
      </c>
      <c r="J732" t="s">
        <v>167</v>
      </c>
      <c r="K732">
        <f>------19</f>
        <v>19</v>
      </c>
    </row>
    <row r="733" spans="2:11">
      <c r="B733">
        <v>2188</v>
      </c>
      <c r="C733">
        <v>730</v>
      </c>
      <c r="D733">
        <v>0</v>
      </c>
      <c r="E733">
        <v>0</v>
      </c>
      <c r="F733">
        <v>8</v>
      </c>
      <c r="G733">
        <v>19</v>
      </c>
      <c r="H733">
        <f>------5</f>
        <v>5</v>
      </c>
      <c r="I733">
        <v>9</v>
      </c>
      <c r="J733" t="s">
        <v>50</v>
      </c>
      <c r="K733">
        <f>------1</f>
        <v>1</v>
      </c>
    </row>
    <row r="734" spans="2:11">
      <c r="B734">
        <v>2191</v>
      </c>
      <c r="C734">
        <v>731</v>
      </c>
      <c r="D734">
        <v>0</v>
      </c>
      <c r="E734">
        <v>1</v>
      </c>
      <c r="F734">
        <v>4</v>
      </c>
      <c r="G734">
        <v>19</v>
      </c>
      <c r="H734">
        <f>------9</f>
        <v>9</v>
      </c>
      <c r="I734">
        <v>25</v>
      </c>
      <c r="J734" t="s">
        <v>51</v>
      </c>
      <c r="K734">
        <f>------2</f>
        <v>2</v>
      </c>
    </row>
    <row r="735" spans="2:11">
      <c r="B735">
        <v>2194</v>
      </c>
      <c r="C735">
        <v>732</v>
      </c>
      <c r="D735">
        <v>0</v>
      </c>
      <c r="E735">
        <v>1</v>
      </c>
      <c r="F735">
        <v>12</v>
      </c>
      <c r="G735">
        <v>19</v>
      </c>
      <c r="H735">
        <f>------21</f>
        <v>21</v>
      </c>
      <c r="I735">
        <v>49</v>
      </c>
      <c r="J735" t="s">
        <v>52</v>
      </c>
      <c r="K735">
        <f>------3</f>
        <v>3</v>
      </c>
    </row>
    <row r="736" spans="2:11">
      <c r="B736">
        <v>2197</v>
      </c>
      <c r="C736">
        <v>733</v>
      </c>
      <c r="D736">
        <v>0</v>
      </c>
      <c r="E736">
        <v>1</v>
      </c>
      <c r="F736">
        <v>8</v>
      </c>
      <c r="G736">
        <v>19</v>
      </c>
      <c r="H736">
        <f>------29</f>
        <v>29</v>
      </c>
      <c r="I736">
        <v>81</v>
      </c>
      <c r="J736" t="s">
        <v>51</v>
      </c>
      <c r="K736">
        <f>------4</f>
        <v>4</v>
      </c>
    </row>
    <row r="737" spans="2:11">
      <c r="B737">
        <v>2200</v>
      </c>
      <c r="C737">
        <v>734</v>
      </c>
      <c r="D737">
        <v>0</v>
      </c>
      <c r="E737">
        <v>1</v>
      </c>
      <c r="F737">
        <v>12</v>
      </c>
      <c r="G737">
        <v>19</v>
      </c>
      <c r="H737">
        <f>------41</f>
        <v>41</v>
      </c>
      <c r="I737">
        <v>121</v>
      </c>
      <c r="J737" t="s">
        <v>53</v>
      </c>
      <c r="K737">
        <f>------5</f>
        <v>5</v>
      </c>
    </row>
    <row r="738" spans="2:11">
      <c r="B738">
        <v>2203</v>
      </c>
      <c r="C738">
        <v>735</v>
      </c>
      <c r="D738">
        <v>1</v>
      </c>
      <c r="E738">
        <v>1</v>
      </c>
      <c r="F738">
        <v>12</v>
      </c>
      <c r="G738">
        <v>19</v>
      </c>
      <c r="H738">
        <f>------53</f>
        <v>53</v>
      </c>
      <c r="I738">
        <v>169</v>
      </c>
      <c r="J738" t="s">
        <v>54</v>
      </c>
      <c r="K738">
        <f>------6</f>
        <v>6</v>
      </c>
    </row>
    <row r="739" spans="2:11">
      <c r="B739">
        <v>2206</v>
      </c>
      <c r="C739">
        <v>736</v>
      </c>
      <c r="D739">
        <v>1</v>
      </c>
      <c r="E739">
        <v>1</v>
      </c>
      <c r="F739">
        <v>36</v>
      </c>
      <c r="G739">
        <v>19</v>
      </c>
      <c r="H739">
        <f>------89</f>
        <v>89</v>
      </c>
      <c r="I739">
        <v>225</v>
      </c>
      <c r="J739" t="s">
        <v>55</v>
      </c>
      <c r="K739">
        <f>------7</f>
        <v>7</v>
      </c>
    </row>
    <row r="740" spans="2:11">
      <c r="B740">
        <v>2209</v>
      </c>
      <c r="C740">
        <v>737</v>
      </c>
      <c r="D740">
        <v>0</v>
      </c>
      <c r="E740">
        <v>0</v>
      </c>
      <c r="F740">
        <v>60</v>
      </c>
      <c r="G740">
        <v>19</v>
      </c>
      <c r="H740">
        <f>------29</f>
        <v>29</v>
      </c>
      <c r="I740">
        <v>169</v>
      </c>
      <c r="J740" t="s">
        <v>82</v>
      </c>
      <c r="K740">
        <f>------8</f>
        <v>8</v>
      </c>
    </row>
    <row r="741" spans="2:11">
      <c r="B741">
        <v>2212</v>
      </c>
      <c r="C741">
        <v>738</v>
      </c>
      <c r="D741">
        <v>0</v>
      </c>
      <c r="E741">
        <v>0</v>
      </c>
      <c r="F741">
        <v>24</v>
      </c>
      <c r="G741">
        <v>19</v>
      </c>
      <c r="H741">
        <f>------5</f>
        <v>5</v>
      </c>
      <c r="I741">
        <v>9</v>
      </c>
      <c r="J741" t="s">
        <v>50</v>
      </c>
      <c r="K741">
        <f>------1</f>
        <v>1</v>
      </c>
    </row>
    <row r="742" spans="2:11">
      <c r="B742">
        <v>2215</v>
      </c>
      <c r="C742">
        <v>739</v>
      </c>
      <c r="D742">
        <v>0</v>
      </c>
      <c r="E742">
        <v>0</v>
      </c>
      <c r="F742">
        <v>4</v>
      </c>
      <c r="G742">
        <v>19</v>
      </c>
      <c r="H742">
        <f>------1</f>
        <v>1</v>
      </c>
      <c r="I742">
        <v>1</v>
      </c>
      <c r="J742" t="s">
        <v>80</v>
      </c>
      <c r="K742">
        <f>------9</f>
        <v>9</v>
      </c>
    </row>
    <row r="743" spans="2:11">
      <c r="B743">
        <v>2218</v>
      </c>
      <c r="C743">
        <v>740</v>
      </c>
      <c r="D743">
        <v>0</v>
      </c>
      <c r="E743">
        <v>1</v>
      </c>
      <c r="F743">
        <v>4</v>
      </c>
      <c r="G743">
        <v>19</v>
      </c>
      <c r="H743">
        <f>------5</f>
        <v>5</v>
      </c>
      <c r="I743">
        <v>9</v>
      </c>
      <c r="J743" t="s">
        <v>50</v>
      </c>
      <c r="K743">
        <f>------1</f>
        <v>1</v>
      </c>
    </row>
    <row r="744" spans="2:11">
      <c r="B744">
        <v>2221</v>
      </c>
      <c r="C744">
        <v>741</v>
      </c>
      <c r="D744">
        <v>0</v>
      </c>
      <c r="E744">
        <v>1</v>
      </c>
      <c r="F744">
        <v>4</v>
      </c>
      <c r="G744">
        <v>19</v>
      </c>
      <c r="H744">
        <f>------9</f>
        <v>9</v>
      </c>
      <c r="I744">
        <v>25</v>
      </c>
      <c r="J744" t="s">
        <v>51</v>
      </c>
      <c r="K744">
        <f>------2</f>
        <v>2</v>
      </c>
    </row>
    <row r="745" spans="2:11">
      <c r="B745">
        <v>2224</v>
      </c>
      <c r="C745">
        <v>742</v>
      </c>
      <c r="D745">
        <v>0</v>
      </c>
      <c r="E745">
        <v>1</v>
      </c>
      <c r="F745">
        <v>12</v>
      </c>
      <c r="G745">
        <v>19</v>
      </c>
      <c r="H745">
        <f>------21</f>
        <v>21</v>
      </c>
      <c r="I745">
        <v>49</v>
      </c>
      <c r="J745" t="s">
        <v>52</v>
      </c>
      <c r="K745">
        <f>------3</f>
        <v>3</v>
      </c>
    </row>
    <row r="746" spans="2:11">
      <c r="B746">
        <v>2227</v>
      </c>
      <c r="C746">
        <v>743</v>
      </c>
      <c r="D746">
        <v>0</v>
      </c>
      <c r="E746">
        <v>1</v>
      </c>
      <c r="F746">
        <v>8</v>
      </c>
      <c r="G746">
        <v>19</v>
      </c>
      <c r="H746">
        <f>------29</f>
        <v>29</v>
      </c>
      <c r="I746">
        <v>81</v>
      </c>
      <c r="J746" t="s">
        <v>51</v>
      </c>
      <c r="K746">
        <f>------4</f>
        <v>4</v>
      </c>
    </row>
    <row r="747" spans="2:11">
      <c r="B747">
        <v>2230</v>
      </c>
      <c r="C747">
        <v>744</v>
      </c>
      <c r="D747">
        <v>0</v>
      </c>
      <c r="E747">
        <v>1</v>
      </c>
      <c r="F747">
        <v>12</v>
      </c>
      <c r="G747">
        <v>19</v>
      </c>
      <c r="H747">
        <f>------41</f>
        <v>41</v>
      </c>
      <c r="I747">
        <v>121</v>
      </c>
      <c r="J747" t="s">
        <v>53</v>
      </c>
      <c r="K747">
        <f>------5</f>
        <v>5</v>
      </c>
    </row>
    <row r="748" spans="2:11">
      <c r="B748">
        <v>2233</v>
      </c>
      <c r="C748">
        <v>745</v>
      </c>
      <c r="D748">
        <v>1</v>
      </c>
      <c r="E748">
        <v>1</v>
      </c>
      <c r="F748">
        <v>12</v>
      </c>
      <c r="G748">
        <v>19</v>
      </c>
      <c r="H748">
        <f>------53</f>
        <v>53</v>
      </c>
      <c r="I748">
        <v>169</v>
      </c>
      <c r="J748" t="s">
        <v>54</v>
      </c>
      <c r="K748">
        <f>------6</f>
        <v>6</v>
      </c>
    </row>
    <row r="749" spans="2:11">
      <c r="B749">
        <v>2236</v>
      </c>
      <c r="C749">
        <v>746</v>
      </c>
      <c r="D749">
        <v>1</v>
      </c>
      <c r="E749">
        <v>1</v>
      </c>
      <c r="F749">
        <v>36</v>
      </c>
      <c r="G749">
        <v>19</v>
      </c>
      <c r="H749">
        <f>------89</f>
        <v>89</v>
      </c>
      <c r="I749">
        <v>225</v>
      </c>
      <c r="J749" t="s">
        <v>55</v>
      </c>
      <c r="K749">
        <f>------7</f>
        <v>7</v>
      </c>
    </row>
    <row r="750" spans="2:11">
      <c r="B750">
        <v>2239</v>
      </c>
      <c r="C750">
        <v>747</v>
      </c>
      <c r="D750">
        <v>1</v>
      </c>
      <c r="E750">
        <v>1</v>
      </c>
      <c r="F750">
        <v>28</v>
      </c>
      <c r="G750">
        <v>19</v>
      </c>
      <c r="H750">
        <f>------117</f>
        <v>117</v>
      </c>
      <c r="I750">
        <v>289</v>
      </c>
      <c r="J750" t="s">
        <v>55</v>
      </c>
      <c r="K750">
        <f>------10</f>
        <v>10</v>
      </c>
    </row>
    <row r="751" spans="2:11">
      <c r="B751">
        <v>2242</v>
      </c>
      <c r="C751">
        <v>748</v>
      </c>
      <c r="D751">
        <v>1</v>
      </c>
      <c r="E751">
        <v>1</v>
      </c>
      <c r="F751">
        <v>12</v>
      </c>
      <c r="G751">
        <v>19</v>
      </c>
      <c r="H751">
        <f>------129</f>
        <v>129</v>
      </c>
      <c r="I751">
        <v>361</v>
      </c>
      <c r="J751" t="s">
        <v>51</v>
      </c>
      <c r="K751">
        <f>------11</f>
        <v>11</v>
      </c>
    </row>
    <row r="752" spans="2:11">
      <c r="B752">
        <v>2245</v>
      </c>
      <c r="C752">
        <v>749</v>
      </c>
      <c r="D752">
        <v>1</v>
      </c>
      <c r="E752">
        <v>0</v>
      </c>
      <c r="F752">
        <v>40</v>
      </c>
      <c r="G752">
        <v>19</v>
      </c>
      <c r="H752">
        <f>------89</f>
        <v>89</v>
      </c>
      <c r="I752">
        <v>289</v>
      </c>
      <c r="J752" t="s">
        <v>54</v>
      </c>
      <c r="K752">
        <f>------12</f>
        <v>12</v>
      </c>
    </row>
    <row r="753" spans="2:11">
      <c r="B753">
        <v>2248</v>
      </c>
      <c r="C753">
        <v>750</v>
      </c>
      <c r="D753">
        <v>1</v>
      </c>
      <c r="E753">
        <v>0</v>
      </c>
      <c r="F753">
        <v>28</v>
      </c>
      <c r="G753">
        <v>19</v>
      </c>
      <c r="H753">
        <f>------61</f>
        <v>61</v>
      </c>
      <c r="I753">
        <v>121</v>
      </c>
      <c r="J753" t="s">
        <v>56</v>
      </c>
      <c r="K753">
        <f>------13</f>
        <v>13</v>
      </c>
    </row>
    <row r="754" spans="2:11">
      <c r="B754">
        <v>2251</v>
      </c>
      <c r="C754">
        <v>751</v>
      </c>
      <c r="D754">
        <v>0</v>
      </c>
      <c r="E754">
        <v>0</v>
      </c>
      <c r="F754">
        <v>20</v>
      </c>
      <c r="G754">
        <v>19</v>
      </c>
      <c r="H754">
        <f>------41</f>
        <v>41</v>
      </c>
      <c r="I754">
        <v>81</v>
      </c>
      <c r="J754" t="s">
        <v>165</v>
      </c>
      <c r="K754">
        <f>------14</f>
        <v>14</v>
      </c>
    </row>
    <row r="755" spans="2:11">
      <c r="B755">
        <v>2254</v>
      </c>
      <c r="C755">
        <v>752</v>
      </c>
      <c r="D755">
        <v>1</v>
      </c>
      <c r="E755">
        <v>1</v>
      </c>
      <c r="F755">
        <v>4</v>
      </c>
      <c r="G755">
        <v>19</v>
      </c>
      <c r="H755">
        <f>------45</f>
        <v>45</v>
      </c>
      <c r="I755">
        <v>121</v>
      </c>
      <c r="J755" t="s">
        <v>60</v>
      </c>
      <c r="K755">
        <f>------15</f>
        <v>15</v>
      </c>
    </row>
    <row r="756" spans="2:11">
      <c r="B756">
        <v>2257</v>
      </c>
      <c r="C756">
        <v>753</v>
      </c>
      <c r="D756">
        <v>1</v>
      </c>
      <c r="E756">
        <v>1</v>
      </c>
      <c r="F756">
        <v>12</v>
      </c>
      <c r="G756">
        <v>19</v>
      </c>
      <c r="H756">
        <f>------57</f>
        <v>57</v>
      </c>
      <c r="I756">
        <v>169</v>
      </c>
      <c r="J756" t="s">
        <v>53</v>
      </c>
      <c r="K756">
        <f>------16</f>
        <v>16</v>
      </c>
    </row>
    <row r="757" spans="2:11">
      <c r="B757">
        <v>2260</v>
      </c>
      <c r="C757">
        <v>754</v>
      </c>
      <c r="D757">
        <v>1</v>
      </c>
      <c r="E757">
        <v>1</v>
      </c>
      <c r="F757">
        <v>12</v>
      </c>
      <c r="G757">
        <v>19</v>
      </c>
      <c r="H757">
        <f>------69</f>
        <v>69</v>
      </c>
      <c r="I757">
        <v>225</v>
      </c>
      <c r="J757" t="s">
        <v>54</v>
      </c>
      <c r="K757">
        <f>------17</f>
        <v>17</v>
      </c>
    </row>
    <row r="758" spans="2:11">
      <c r="B758">
        <v>2263</v>
      </c>
      <c r="C758">
        <v>755</v>
      </c>
      <c r="D758">
        <v>0</v>
      </c>
      <c r="E758">
        <v>0</v>
      </c>
      <c r="F758">
        <v>40</v>
      </c>
      <c r="G758">
        <v>19</v>
      </c>
      <c r="H758">
        <f>------29</f>
        <v>29</v>
      </c>
      <c r="I758">
        <v>121</v>
      </c>
      <c r="J758" t="s">
        <v>166</v>
      </c>
      <c r="K758">
        <f>------18</f>
        <v>18</v>
      </c>
    </row>
    <row r="759" spans="2:11">
      <c r="B759">
        <v>2266</v>
      </c>
      <c r="C759">
        <v>756</v>
      </c>
      <c r="D759">
        <v>0</v>
      </c>
      <c r="E759">
        <v>0</v>
      </c>
      <c r="F759">
        <v>16</v>
      </c>
      <c r="G759">
        <v>19</v>
      </c>
      <c r="H759">
        <f>------13</f>
        <v>13</v>
      </c>
      <c r="I759">
        <v>25</v>
      </c>
      <c r="J759" t="s">
        <v>167</v>
      </c>
      <c r="K759">
        <f>------19</f>
        <v>19</v>
      </c>
    </row>
    <row r="760" spans="2:11">
      <c r="B760">
        <v>2269</v>
      </c>
      <c r="C760">
        <v>757</v>
      </c>
      <c r="D760">
        <v>0</v>
      </c>
      <c r="E760">
        <v>0</v>
      </c>
      <c r="F760">
        <v>8</v>
      </c>
      <c r="G760">
        <v>19</v>
      </c>
      <c r="H760">
        <f>------5</f>
        <v>5</v>
      </c>
      <c r="I760">
        <v>9</v>
      </c>
      <c r="J760" t="s">
        <v>50</v>
      </c>
      <c r="K760">
        <f>------1</f>
        <v>1</v>
      </c>
    </row>
    <row r="761" spans="2:11">
      <c r="B761">
        <v>2272</v>
      </c>
      <c r="C761">
        <v>758</v>
      </c>
      <c r="D761">
        <v>0</v>
      </c>
      <c r="E761">
        <v>1</v>
      </c>
      <c r="F761">
        <v>4</v>
      </c>
      <c r="G761">
        <v>19</v>
      </c>
      <c r="H761">
        <f>------9</f>
        <v>9</v>
      </c>
      <c r="I761">
        <v>25</v>
      </c>
      <c r="J761" t="s">
        <v>51</v>
      </c>
      <c r="K761">
        <f>------2</f>
        <v>2</v>
      </c>
    </row>
    <row r="762" spans="2:11">
      <c r="B762">
        <v>2275</v>
      </c>
      <c r="C762">
        <v>759</v>
      </c>
      <c r="D762">
        <v>0</v>
      </c>
      <c r="E762">
        <v>1</v>
      </c>
      <c r="F762">
        <v>12</v>
      </c>
      <c r="G762">
        <v>19</v>
      </c>
      <c r="H762">
        <f>------21</f>
        <v>21</v>
      </c>
      <c r="I762">
        <v>49</v>
      </c>
      <c r="J762" t="s">
        <v>52</v>
      </c>
      <c r="K762">
        <f>------3</f>
        <v>3</v>
      </c>
    </row>
    <row r="763" spans="2:11">
      <c r="B763">
        <v>2278</v>
      </c>
      <c r="C763">
        <v>760</v>
      </c>
      <c r="D763">
        <v>0</v>
      </c>
      <c r="E763">
        <v>1</v>
      </c>
      <c r="F763">
        <v>8</v>
      </c>
      <c r="G763">
        <v>19</v>
      </c>
      <c r="H763">
        <f>------29</f>
        <v>29</v>
      </c>
      <c r="I763">
        <v>81</v>
      </c>
      <c r="J763" t="s">
        <v>51</v>
      </c>
      <c r="K763">
        <f>------4</f>
        <v>4</v>
      </c>
    </row>
    <row r="764" spans="2:11">
      <c r="B764">
        <v>2281</v>
      </c>
      <c r="C764">
        <v>761</v>
      </c>
      <c r="D764">
        <v>0</v>
      </c>
      <c r="E764">
        <v>1</v>
      </c>
      <c r="F764">
        <v>12</v>
      </c>
      <c r="G764">
        <v>19</v>
      </c>
      <c r="H764">
        <f>------41</f>
        <v>41</v>
      </c>
      <c r="I764">
        <v>121</v>
      </c>
      <c r="J764" t="s">
        <v>53</v>
      </c>
      <c r="K764">
        <f>------5</f>
        <v>5</v>
      </c>
    </row>
    <row r="765" spans="2:11">
      <c r="B765">
        <v>2284</v>
      </c>
      <c r="C765">
        <v>762</v>
      </c>
      <c r="D765">
        <v>1</v>
      </c>
      <c r="E765">
        <v>1</v>
      </c>
      <c r="F765">
        <v>12</v>
      </c>
      <c r="G765">
        <v>19</v>
      </c>
      <c r="H765">
        <f>------53</f>
        <v>53</v>
      </c>
      <c r="I765">
        <v>169</v>
      </c>
      <c r="J765" t="s">
        <v>54</v>
      </c>
      <c r="K765">
        <f>------6</f>
        <v>6</v>
      </c>
    </row>
    <row r="766" spans="2:11">
      <c r="B766">
        <v>2287</v>
      </c>
      <c r="C766">
        <v>763</v>
      </c>
      <c r="D766">
        <v>1</v>
      </c>
      <c r="E766">
        <v>1</v>
      </c>
      <c r="F766">
        <v>36</v>
      </c>
      <c r="G766">
        <v>19</v>
      </c>
      <c r="H766">
        <f>------89</f>
        <v>89</v>
      </c>
      <c r="I766">
        <v>225</v>
      </c>
      <c r="J766" t="s">
        <v>55</v>
      </c>
      <c r="K766">
        <f>------7</f>
        <v>7</v>
      </c>
    </row>
    <row r="767" spans="2:11">
      <c r="B767">
        <v>2290</v>
      </c>
      <c r="C767">
        <v>764</v>
      </c>
      <c r="D767">
        <v>0</v>
      </c>
      <c r="E767">
        <v>0</v>
      </c>
      <c r="F767">
        <v>60</v>
      </c>
      <c r="G767">
        <v>19</v>
      </c>
      <c r="H767">
        <f>------29</f>
        <v>29</v>
      </c>
      <c r="I767">
        <v>169</v>
      </c>
      <c r="J767" t="s">
        <v>82</v>
      </c>
      <c r="K767">
        <f>------8</f>
        <v>8</v>
      </c>
    </row>
    <row r="768" spans="2:11">
      <c r="B768">
        <v>2293</v>
      </c>
      <c r="C768">
        <v>765</v>
      </c>
      <c r="D768">
        <v>0</v>
      </c>
      <c r="E768">
        <v>0</v>
      </c>
      <c r="F768">
        <v>24</v>
      </c>
      <c r="G768">
        <v>19</v>
      </c>
      <c r="H768">
        <f>------5</f>
        <v>5</v>
      </c>
      <c r="I768">
        <v>9</v>
      </c>
      <c r="J768" t="s">
        <v>50</v>
      </c>
      <c r="K768">
        <f>------1</f>
        <v>1</v>
      </c>
    </row>
    <row r="769" spans="2:11">
      <c r="B769">
        <v>2296</v>
      </c>
      <c r="C769">
        <v>766</v>
      </c>
      <c r="D769">
        <v>0</v>
      </c>
      <c r="E769">
        <v>0</v>
      </c>
      <c r="F769">
        <v>4</v>
      </c>
      <c r="G769">
        <v>19</v>
      </c>
      <c r="H769">
        <f>------1</f>
        <v>1</v>
      </c>
      <c r="I769">
        <v>1</v>
      </c>
      <c r="J769" t="s">
        <v>80</v>
      </c>
      <c r="K769">
        <f>------9</f>
        <v>9</v>
      </c>
    </row>
    <row r="770" spans="2:11">
      <c r="B770">
        <v>2299</v>
      </c>
      <c r="C770">
        <v>767</v>
      </c>
      <c r="D770">
        <v>0</v>
      </c>
      <c r="E770">
        <v>1</v>
      </c>
      <c r="F770">
        <v>4</v>
      </c>
      <c r="G770">
        <v>19</v>
      </c>
      <c r="H770">
        <f>------5</f>
        <v>5</v>
      </c>
      <c r="I770">
        <v>9</v>
      </c>
      <c r="J770" t="s">
        <v>50</v>
      </c>
      <c r="K770">
        <f>------1</f>
        <v>1</v>
      </c>
    </row>
    <row r="771" spans="2:11">
      <c r="B771">
        <v>2302</v>
      </c>
      <c r="C771">
        <v>768</v>
      </c>
      <c r="D771">
        <v>0</v>
      </c>
      <c r="E771">
        <v>1</v>
      </c>
      <c r="F771">
        <v>4</v>
      </c>
      <c r="G771">
        <v>19</v>
      </c>
      <c r="H771">
        <f>------9</f>
        <v>9</v>
      </c>
      <c r="I771">
        <v>25</v>
      </c>
      <c r="J771" t="s">
        <v>51</v>
      </c>
      <c r="K771">
        <f>------2</f>
        <v>2</v>
      </c>
    </row>
    <row r="772" spans="2:11">
      <c r="B772">
        <v>2305</v>
      </c>
      <c r="C772">
        <v>769</v>
      </c>
      <c r="D772">
        <v>0</v>
      </c>
      <c r="E772">
        <v>1</v>
      </c>
      <c r="F772">
        <v>12</v>
      </c>
      <c r="G772">
        <v>19</v>
      </c>
      <c r="H772">
        <f>------21</f>
        <v>21</v>
      </c>
      <c r="I772">
        <v>49</v>
      </c>
      <c r="J772" t="s">
        <v>52</v>
      </c>
      <c r="K772">
        <f>------3</f>
        <v>3</v>
      </c>
    </row>
    <row r="773" spans="2:11">
      <c r="B773">
        <v>2308</v>
      </c>
      <c r="C773">
        <v>770</v>
      </c>
      <c r="D773">
        <v>0</v>
      </c>
      <c r="E773">
        <v>1</v>
      </c>
      <c r="F773">
        <v>8</v>
      </c>
      <c r="G773">
        <v>19</v>
      </c>
      <c r="H773">
        <f>------29</f>
        <v>29</v>
      </c>
      <c r="I773">
        <v>81</v>
      </c>
      <c r="J773" t="s">
        <v>51</v>
      </c>
      <c r="K773">
        <f>------4</f>
        <v>4</v>
      </c>
    </row>
    <row r="774" spans="2:11">
      <c r="B774">
        <v>2311</v>
      </c>
      <c r="C774">
        <v>771</v>
      </c>
      <c r="D774">
        <v>0</v>
      </c>
      <c r="E774">
        <v>1</v>
      </c>
      <c r="F774">
        <v>12</v>
      </c>
      <c r="G774">
        <v>19</v>
      </c>
      <c r="H774">
        <f>------41</f>
        <v>41</v>
      </c>
      <c r="I774">
        <v>121</v>
      </c>
      <c r="J774" t="s">
        <v>53</v>
      </c>
      <c r="K774">
        <f>------5</f>
        <v>5</v>
      </c>
    </row>
    <row r="775" spans="2:11">
      <c r="B775">
        <v>2314</v>
      </c>
      <c r="C775">
        <v>772</v>
      </c>
      <c r="D775">
        <v>1</v>
      </c>
      <c r="E775">
        <v>1</v>
      </c>
      <c r="F775">
        <v>12</v>
      </c>
      <c r="G775">
        <v>19</v>
      </c>
      <c r="H775">
        <f>------53</f>
        <v>53</v>
      </c>
      <c r="I775">
        <v>169</v>
      </c>
      <c r="J775" t="s">
        <v>54</v>
      </c>
      <c r="K775">
        <f>------6</f>
        <v>6</v>
      </c>
    </row>
    <row r="776" spans="2:11">
      <c r="B776">
        <v>2317</v>
      </c>
      <c r="C776">
        <v>773</v>
      </c>
      <c r="D776">
        <v>1</v>
      </c>
      <c r="E776">
        <v>1</v>
      </c>
      <c r="F776">
        <v>36</v>
      </c>
      <c r="G776">
        <v>19</v>
      </c>
      <c r="H776">
        <f>------89</f>
        <v>89</v>
      </c>
      <c r="I776">
        <v>225</v>
      </c>
      <c r="J776" t="s">
        <v>55</v>
      </c>
      <c r="K776">
        <f>------7</f>
        <v>7</v>
      </c>
    </row>
    <row r="777" spans="2:11">
      <c r="B777">
        <v>2320</v>
      </c>
      <c r="C777">
        <v>774</v>
      </c>
      <c r="D777">
        <v>1</v>
      </c>
      <c r="E777">
        <v>1</v>
      </c>
      <c r="F777">
        <v>28</v>
      </c>
      <c r="G777">
        <v>19</v>
      </c>
      <c r="H777">
        <f>------117</f>
        <v>117</v>
      </c>
      <c r="I777">
        <v>289</v>
      </c>
      <c r="J777" t="s">
        <v>55</v>
      </c>
      <c r="K777">
        <f>------10</f>
        <v>10</v>
      </c>
    </row>
    <row r="778" spans="2:11">
      <c r="B778">
        <v>2323</v>
      </c>
      <c r="C778">
        <v>775</v>
      </c>
      <c r="D778">
        <v>1</v>
      </c>
      <c r="E778">
        <v>1</v>
      </c>
      <c r="F778">
        <v>12</v>
      </c>
      <c r="G778">
        <v>19</v>
      </c>
      <c r="H778">
        <f>------129</f>
        <v>129</v>
      </c>
      <c r="I778">
        <v>361</v>
      </c>
      <c r="J778" t="s">
        <v>51</v>
      </c>
      <c r="K778">
        <f>------11</f>
        <v>11</v>
      </c>
    </row>
    <row r="779" spans="2:11">
      <c r="B779">
        <v>2326</v>
      </c>
      <c r="C779">
        <v>776</v>
      </c>
      <c r="D779">
        <v>1</v>
      </c>
      <c r="E779">
        <v>0</v>
      </c>
      <c r="F779">
        <v>40</v>
      </c>
      <c r="G779">
        <v>19</v>
      </c>
      <c r="H779">
        <f>------89</f>
        <v>89</v>
      </c>
      <c r="I779">
        <v>289</v>
      </c>
      <c r="J779" t="s">
        <v>54</v>
      </c>
      <c r="K779">
        <f>------12</f>
        <v>12</v>
      </c>
    </row>
    <row r="780" spans="2:11">
      <c r="B780">
        <v>2329</v>
      </c>
      <c r="C780">
        <v>777</v>
      </c>
      <c r="D780">
        <v>1</v>
      </c>
      <c r="E780">
        <v>0</v>
      </c>
      <c r="F780">
        <v>28</v>
      </c>
      <c r="G780">
        <v>19</v>
      </c>
      <c r="H780">
        <f>------61</f>
        <v>61</v>
      </c>
      <c r="I780">
        <v>121</v>
      </c>
      <c r="J780" t="s">
        <v>56</v>
      </c>
      <c r="K780">
        <f>------13</f>
        <v>13</v>
      </c>
    </row>
    <row r="781" spans="2:11">
      <c r="B781">
        <v>2332</v>
      </c>
      <c r="C781">
        <v>778</v>
      </c>
      <c r="D781">
        <v>0</v>
      </c>
      <c r="E781">
        <v>0</v>
      </c>
      <c r="F781">
        <v>20</v>
      </c>
      <c r="G781">
        <v>19</v>
      </c>
      <c r="H781">
        <f>------41</f>
        <v>41</v>
      </c>
      <c r="I781">
        <v>81</v>
      </c>
      <c r="J781" t="s">
        <v>165</v>
      </c>
      <c r="K781">
        <f>------14</f>
        <v>14</v>
      </c>
    </row>
    <row r="782" spans="2:11">
      <c r="B782">
        <v>2335</v>
      </c>
      <c r="C782">
        <v>779</v>
      </c>
      <c r="D782">
        <v>1</v>
      </c>
      <c r="E782">
        <v>1</v>
      </c>
      <c r="F782">
        <v>4</v>
      </c>
      <c r="G782">
        <v>19</v>
      </c>
      <c r="H782">
        <f>------45</f>
        <v>45</v>
      </c>
      <c r="I782">
        <v>121</v>
      </c>
      <c r="J782" t="s">
        <v>60</v>
      </c>
      <c r="K782">
        <f>------15</f>
        <v>15</v>
      </c>
    </row>
    <row r="783" spans="2:11">
      <c r="B783">
        <v>2338</v>
      </c>
      <c r="C783">
        <v>780</v>
      </c>
      <c r="D783">
        <v>1</v>
      </c>
      <c r="E783">
        <v>1</v>
      </c>
      <c r="F783">
        <v>12</v>
      </c>
      <c r="G783">
        <v>19</v>
      </c>
      <c r="H783">
        <f>------57</f>
        <v>57</v>
      </c>
      <c r="I783">
        <v>169</v>
      </c>
      <c r="J783" t="s">
        <v>53</v>
      </c>
      <c r="K783">
        <f>------16</f>
        <v>16</v>
      </c>
    </row>
    <row r="784" spans="2:11">
      <c r="B784">
        <v>2341</v>
      </c>
      <c r="C784">
        <v>781</v>
      </c>
      <c r="D784">
        <v>1</v>
      </c>
      <c r="E784">
        <v>1</v>
      </c>
      <c r="F784">
        <v>12</v>
      </c>
      <c r="G784">
        <v>19</v>
      </c>
      <c r="H784">
        <f>------69</f>
        <v>69</v>
      </c>
      <c r="I784">
        <v>225</v>
      </c>
      <c r="J784" t="s">
        <v>54</v>
      </c>
      <c r="K784">
        <f>------17</f>
        <v>17</v>
      </c>
    </row>
    <row r="785" spans="2:11">
      <c r="B785">
        <v>2344</v>
      </c>
      <c r="C785">
        <v>782</v>
      </c>
      <c r="D785">
        <v>0</v>
      </c>
      <c r="E785">
        <v>0</v>
      </c>
      <c r="F785">
        <v>40</v>
      </c>
      <c r="G785">
        <v>19</v>
      </c>
      <c r="H785">
        <f>------29</f>
        <v>29</v>
      </c>
      <c r="I785">
        <v>121</v>
      </c>
      <c r="J785" t="s">
        <v>166</v>
      </c>
      <c r="K785">
        <f>------18</f>
        <v>18</v>
      </c>
    </row>
    <row r="786" spans="2:11">
      <c r="B786">
        <v>2347</v>
      </c>
      <c r="C786">
        <v>783</v>
      </c>
      <c r="D786">
        <v>0</v>
      </c>
      <c r="E786">
        <v>0</v>
      </c>
      <c r="F786">
        <v>16</v>
      </c>
      <c r="G786">
        <v>19</v>
      </c>
      <c r="H786">
        <f>------13</f>
        <v>13</v>
      </c>
      <c r="I786">
        <v>25</v>
      </c>
      <c r="J786" t="s">
        <v>167</v>
      </c>
      <c r="K786">
        <f>------19</f>
        <v>19</v>
      </c>
    </row>
    <row r="787" spans="2:11">
      <c r="B787">
        <v>2350</v>
      </c>
      <c r="C787">
        <v>784</v>
      </c>
      <c r="D787">
        <v>0</v>
      </c>
      <c r="E787">
        <v>0</v>
      </c>
      <c r="F787">
        <v>8</v>
      </c>
      <c r="G787">
        <v>19</v>
      </c>
      <c r="H787">
        <f>------5</f>
        <v>5</v>
      </c>
      <c r="I787">
        <v>9</v>
      </c>
      <c r="J787" t="s">
        <v>50</v>
      </c>
      <c r="K787">
        <f>------1</f>
        <v>1</v>
      </c>
    </row>
    <row r="788" spans="2:11">
      <c r="B788">
        <v>2353</v>
      </c>
      <c r="C788">
        <v>785</v>
      </c>
      <c r="D788">
        <v>0</v>
      </c>
      <c r="E788">
        <v>1</v>
      </c>
      <c r="F788">
        <v>4</v>
      </c>
      <c r="G788">
        <v>19</v>
      </c>
      <c r="H788">
        <f>------9</f>
        <v>9</v>
      </c>
      <c r="I788">
        <v>25</v>
      </c>
      <c r="J788" t="s">
        <v>51</v>
      </c>
      <c r="K788">
        <f>------2</f>
        <v>2</v>
      </c>
    </row>
    <row r="789" spans="2:11">
      <c r="B789">
        <v>2356</v>
      </c>
      <c r="C789">
        <v>786</v>
      </c>
      <c r="D789">
        <v>0</v>
      </c>
      <c r="E789">
        <v>1</v>
      </c>
      <c r="F789">
        <v>12</v>
      </c>
      <c r="G789">
        <v>19</v>
      </c>
      <c r="H789">
        <f>------21</f>
        <v>21</v>
      </c>
      <c r="I789">
        <v>49</v>
      </c>
      <c r="J789" t="s">
        <v>52</v>
      </c>
      <c r="K789">
        <f>------3</f>
        <v>3</v>
      </c>
    </row>
    <row r="790" spans="2:11">
      <c r="B790">
        <v>2359</v>
      </c>
      <c r="C790">
        <v>787</v>
      </c>
      <c r="D790">
        <v>0</v>
      </c>
      <c r="E790">
        <v>1</v>
      </c>
      <c r="F790">
        <v>8</v>
      </c>
      <c r="G790">
        <v>19</v>
      </c>
      <c r="H790">
        <f>------29</f>
        <v>29</v>
      </c>
      <c r="I790">
        <v>81</v>
      </c>
      <c r="J790" t="s">
        <v>51</v>
      </c>
      <c r="K790">
        <f>------4</f>
        <v>4</v>
      </c>
    </row>
    <row r="791" spans="2:11">
      <c r="B791">
        <v>2362</v>
      </c>
      <c r="C791">
        <v>788</v>
      </c>
      <c r="D791">
        <v>0</v>
      </c>
      <c r="E791">
        <v>1</v>
      </c>
      <c r="F791">
        <v>12</v>
      </c>
      <c r="G791">
        <v>19</v>
      </c>
      <c r="H791">
        <f>------41</f>
        <v>41</v>
      </c>
      <c r="I791">
        <v>121</v>
      </c>
      <c r="J791" t="s">
        <v>53</v>
      </c>
      <c r="K791">
        <f>------5</f>
        <v>5</v>
      </c>
    </row>
    <row r="792" spans="2:11">
      <c r="B792">
        <v>2365</v>
      </c>
      <c r="C792">
        <v>789</v>
      </c>
      <c r="D792">
        <v>1</v>
      </c>
      <c r="E792">
        <v>1</v>
      </c>
      <c r="F792">
        <v>12</v>
      </c>
      <c r="G792">
        <v>19</v>
      </c>
      <c r="H792">
        <f>------53</f>
        <v>53</v>
      </c>
      <c r="I792">
        <v>169</v>
      </c>
      <c r="J792" t="s">
        <v>54</v>
      </c>
      <c r="K792">
        <f>------6</f>
        <v>6</v>
      </c>
    </row>
    <row r="793" spans="2:11">
      <c r="B793">
        <v>2368</v>
      </c>
      <c r="C793">
        <v>790</v>
      </c>
      <c r="D793">
        <v>1</v>
      </c>
      <c r="E793">
        <v>1</v>
      </c>
      <c r="F793">
        <v>36</v>
      </c>
      <c r="G793">
        <v>19</v>
      </c>
      <c r="H793">
        <f>------89</f>
        <v>89</v>
      </c>
      <c r="I793">
        <v>225</v>
      </c>
      <c r="J793" t="s">
        <v>55</v>
      </c>
      <c r="K793">
        <f>------7</f>
        <v>7</v>
      </c>
    </row>
    <row r="794" spans="2:11">
      <c r="B794">
        <v>2371</v>
      </c>
      <c r="C794">
        <v>791</v>
      </c>
      <c r="D794">
        <v>0</v>
      </c>
      <c r="E794">
        <v>0</v>
      </c>
      <c r="F794">
        <v>60</v>
      </c>
      <c r="G794">
        <v>19</v>
      </c>
      <c r="H794">
        <f>------29</f>
        <v>29</v>
      </c>
      <c r="I794">
        <v>169</v>
      </c>
      <c r="J794" t="s">
        <v>82</v>
      </c>
      <c r="K794">
        <f>------8</f>
        <v>8</v>
      </c>
    </row>
    <row r="795" spans="2:11">
      <c r="B795">
        <v>2374</v>
      </c>
      <c r="C795">
        <v>792</v>
      </c>
      <c r="D795">
        <v>0</v>
      </c>
      <c r="E795">
        <v>0</v>
      </c>
      <c r="F795">
        <v>24</v>
      </c>
      <c r="G795">
        <v>19</v>
      </c>
      <c r="H795">
        <f>------5</f>
        <v>5</v>
      </c>
      <c r="I795">
        <v>9</v>
      </c>
      <c r="J795" t="s">
        <v>50</v>
      </c>
      <c r="K795">
        <f>------1</f>
        <v>1</v>
      </c>
    </row>
    <row r="796" spans="2:11">
      <c r="B796">
        <v>2377</v>
      </c>
      <c r="C796">
        <v>793</v>
      </c>
      <c r="D796">
        <v>0</v>
      </c>
      <c r="E796">
        <v>0</v>
      </c>
      <c r="F796">
        <v>4</v>
      </c>
      <c r="G796">
        <v>19</v>
      </c>
      <c r="H796">
        <f>------1</f>
        <v>1</v>
      </c>
      <c r="I796">
        <v>1</v>
      </c>
      <c r="J796" t="s">
        <v>80</v>
      </c>
      <c r="K796">
        <f>------9</f>
        <v>9</v>
      </c>
    </row>
    <row r="797" spans="2:11">
      <c r="B797">
        <v>2380</v>
      </c>
      <c r="C797">
        <v>794</v>
      </c>
      <c r="D797">
        <v>0</v>
      </c>
      <c r="E797">
        <v>1</v>
      </c>
      <c r="F797">
        <v>4</v>
      </c>
      <c r="G797">
        <v>19</v>
      </c>
      <c r="H797">
        <f>------5</f>
        <v>5</v>
      </c>
      <c r="I797">
        <v>9</v>
      </c>
      <c r="J797" t="s">
        <v>50</v>
      </c>
      <c r="K797">
        <f>------1</f>
        <v>1</v>
      </c>
    </row>
    <row r="798" spans="2:11">
      <c r="B798">
        <v>2383</v>
      </c>
      <c r="C798">
        <v>795</v>
      </c>
      <c r="D798">
        <v>0</v>
      </c>
      <c r="E798">
        <v>1</v>
      </c>
      <c r="F798">
        <v>4</v>
      </c>
      <c r="G798">
        <v>19</v>
      </c>
      <c r="H798">
        <f>------9</f>
        <v>9</v>
      </c>
      <c r="I798">
        <v>25</v>
      </c>
      <c r="J798" t="s">
        <v>51</v>
      </c>
      <c r="K798">
        <f>------2</f>
        <v>2</v>
      </c>
    </row>
    <row r="799" spans="2:11">
      <c r="B799">
        <v>2386</v>
      </c>
      <c r="C799">
        <v>796</v>
      </c>
      <c r="D799">
        <v>0</v>
      </c>
      <c r="E799">
        <v>1</v>
      </c>
      <c r="F799">
        <v>12</v>
      </c>
      <c r="G799">
        <v>19</v>
      </c>
      <c r="H799">
        <f>------21</f>
        <v>21</v>
      </c>
      <c r="I799">
        <v>49</v>
      </c>
      <c r="J799" t="s">
        <v>52</v>
      </c>
      <c r="K799">
        <f>------3</f>
        <v>3</v>
      </c>
    </row>
    <row r="800" spans="2:11">
      <c r="B800">
        <v>2389</v>
      </c>
      <c r="C800">
        <v>797</v>
      </c>
      <c r="D800">
        <v>0</v>
      </c>
      <c r="E800">
        <v>1</v>
      </c>
      <c r="F800">
        <v>8</v>
      </c>
      <c r="G800">
        <v>19</v>
      </c>
      <c r="H800">
        <f>------29</f>
        <v>29</v>
      </c>
      <c r="I800">
        <v>81</v>
      </c>
      <c r="J800" t="s">
        <v>51</v>
      </c>
      <c r="K800">
        <f>------4</f>
        <v>4</v>
      </c>
    </row>
    <row r="801" spans="2:11">
      <c r="B801">
        <v>2392</v>
      </c>
      <c r="C801">
        <v>798</v>
      </c>
      <c r="D801">
        <v>0</v>
      </c>
      <c r="E801">
        <v>1</v>
      </c>
      <c r="F801">
        <v>12</v>
      </c>
      <c r="G801">
        <v>19</v>
      </c>
      <c r="H801">
        <f>------41</f>
        <v>41</v>
      </c>
      <c r="I801">
        <v>121</v>
      </c>
      <c r="J801" t="s">
        <v>53</v>
      </c>
      <c r="K801">
        <f>------5</f>
        <v>5</v>
      </c>
    </row>
    <row r="802" spans="2:11">
      <c r="B802">
        <v>2395</v>
      </c>
      <c r="C802">
        <v>799</v>
      </c>
      <c r="D802">
        <v>1</v>
      </c>
      <c r="E802">
        <v>1</v>
      </c>
      <c r="F802">
        <v>12</v>
      </c>
      <c r="G802">
        <v>19</v>
      </c>
      <c r="H802">
        <f>------53</f>
        <v>53</v>
      </c>
      <c r="I802">
        <v>169</v>
      </c>
      <c r="J802" t="s">
        <v>54</v>
      </c>
      <c r="K802">
        <f>------6</f>
        <v>6</v>
      </c>
    </row>
    <row r="803" spans="2:11">
      <c r="B803">
        <v>2398</v>
      </c>
      <c r="C803">
        <v>800</v>
      </c>
      <c r="D803">
        <v>1</v>
      </c>
      <c r="E803">
        <v>1</v>
      </c>
      <c r="F803">
        <v>36</v>
      </c>
      <c r="G803">
        <v>19</v>
      </c>
      <c r="H803">
        <f>------89</f>
        <v>89</v>
      </c>
      <c r="I803">
        <v>225</v>
      </c>
      <c r="J803" t="s">
        <v>55</v>
      </c>
      <c r="K803">
        <f>------7</f>
        <v>7</v>
      </c>
    </row>
    <row r="804" spans="2:11">
      <c r="B804">
        <v>2401</v>
      </c>
      <c r="C804">
        <v>801</v>
      </c>
      <c r="D804">
        <v>1</v>
      </c>
      <c r="E804">
        <v>1</v>
      </c>
      <c r="F804">
        <v>28</v>
      </c>
      <c r="G804">
        <v>19</v>
      </c>
      <c r="H804">
        <f>------117</f>
        <v>117</v>
      </c>
      <c r="I804">
        <v>289</v>
      </c>
      <c r="J804" t="s">
        <v>55</v>
      </c>
      <c r="K804">
        <f>------10</f>
        <v>10</v>
      </c>
    </row>
    <row r="805" spans="2:11">
      <c r="B805">
        <v>2404</v>
      </c>
      <c r="C805">
        <v>802</v>
      </c>
      <c r="D805">
        <v>1</v>
      </c>
      <c r="E805">
        <v>1</v>
      </c>
      <c r="F805">
        <v>12</v>
      </c>
      <c r="G805">
        <v>19</v>
      </c>
      <c r="H805">
        <f>------129</f>
        <v>129</v>
      </c>
      <c r="I805">
        <v>361</v>
      </c>
      <c r="J805" t="s">
        <v>51</v>
      </c>
      <c r="K805">
        <f>------11</f>
        <v>11</v>
      </c>
    </row>
    <row r="806" spans="2:11">
      <c r="B806">
        <v>2407</v>
      </c>
      <c r="C806">
        <v>803</v>
      </c>
      <c r="D806">
        <v>1</v>
      </c>
      <c r="E806">
        <v>0</v>
      </c>
      <c r="F806">
        <v>40</v>
      </c>
      <c r="G806">
        <v>19</v>
      </c>
      <c r="H806">
        <f>------89</f>
        <v>89</v>
      </c>
      <c r="I806">
        <v>289</v>
      </c>
      <c r="J806" t="s">
        <v>54</v>
      </c>
      <c r="K806">
        <f>------12</f>
        <v>12</v>
      </c>
    </row>
    <row r="807" spans="2:11">
      <c r="B807">
        <v>2410</v>
      </c>
      <c r="C807">
        <v>804</v>
      </c>
      <c r="D807">
        <v>1</v>
      </c>
      <c r="E807">
        <v>0</v>
      </c>
      <c r="F807">
        <v>28</v>
      </c>
      <c r="G807">
        <v>19</v>
      </c>
      <c r="H807">
        <f>------61</f>
        <v>61</v>
      </c>
      <c r="I807">
        <v>121</v>
      </c>
      <c r="J807" t="s">
        <v>56</v>
      </c>
      <c r="K807">
        <f>------13</f>
        <v>13</v>
      </c>
    </row>
    <row r="808" spans="2:11">
      <c r="B808">
        <v>2413</v>
      </c>
      <c r="C808">
        <v>805</v>
      </c>
      <c r="D808">
        <v>0</v>
      </c>
      <c r="E808">
        <v>0</v>
      </c>
      <c r="F808">
        <v>20</v>
      </c>
      <c r="G808">
        <v>19</v>
      </c>
      <c r="H808">
        <f>------41</f>
        <v>41</v>
      </c>
      <c r="I808">
        <v>81</v>
      </c>
      <c r="J808" t="s">
        <v>165</v>
      </c>
      <c r="K808">
        <f>------14</f>
        <v>14</v>
      </c>
    </row>
    <row r="809" spans="2:11">
      <c r="B809">
        <v>2416</v>
      </c>
      <c r="C809">
        <v>806</v>
      </c>
      <c r="D809">
        <v>1</v>
      </c>
      <c r="E809">
        <v>1</v>
      </c>
      <c r="F809">
        <v>4</v>
      </c>
      <c r="G809">
        <v>19</v>
      </c>
      <c r="H809">
        <f>------45</f>
        <v>45</v>
      </c>
      <c r="I809">
        <v>121</v>
      </c>
      <c r="J809" t="s">
        <v>60</v>
      </c>
      <c r="K809">
        <f>------15</f>
        <v>15</v>
      </c>
    </row>
    <row r="810" spans="2:11">
      <c r="B810">
        <v>2419</v>
      </c>
      <c r="C810">
        <v>807</v>
      </c>
      <c r="D810">
        <v>1</v>
      </c>
      <c r="E810">
        <v>1</v>
      </c>
      <c r="F810">
        <v>12</v>
      </c>
      <c r="G810">
        <v>19</v>
      </c>
      <c r="H810">
        <f>------57</f>
        <v>57</v>
      </c>
      <c r="I810">
        <v>169</v>
      </c>
      <c r="J810" t="s">
        <v>53</v>
      </c>
      <c r="K810">
        <f>------16</f>
        <v>16</v>
      </c>
    </row>
    <row r="811" spans="2:11">
      <c r="B811">
        <v>2422</v>
      </c>
      <c r="C811">
        <v>808</v>
      </c>
      <c r="D811">
        <v>1</v>
      </c>
      <c r="E811">
        <v>1</v>
      </c>
      <c r="F811">
        <v>12</v>
      </c>
      <c r="G811">
        <v>19</v>
      </c>
      <c r="H811">
        <f>------69</f>
        <v>69</v>
      </c>
      <c r="I811">
        <v>225</v>
      </c>
      <c r="J811" t="s">
        <v>54</v>
      </c>
      <c r="K811">
        <f>------17</f>
        <v>17</v>
      </c>
    </row>
    <row r="812" spans="2:11">
      <c r="B812">
        <v>2425</v>
      </c>
      <c r="C812">
        <v>809</v>
      </c>
      <c r="D812">
        <v>0</v>
      </c>
      <c r="E812">
        <v>0</v>
      </c>
      <c r="F812">
        <v>40</v>
      </c>
      <c r="G812">
        <v>19</v>
      </c>
      <c r="H812">
        <f>------29</f>
        <v>29</v>
      </c>
      <c r="I812">
        <v>121</v>
      </c>
      <c r="J812" t="s">
        <v>166</v>
      </c>
      <c r="K812">
        <f>------18</f>
        <v>18</v>
      </c>
    </row>
    <row r="813" spans="2:11">
      <c r="B813">
        <v>2428</v>
      </c>
      <c r="C813">
        <v>810</v>
      </c>
      <c r="D813">
        <v>0</v>
      </c>
      <c r="E813">
        <v>0</v>
      </c>
      <c r="F813">
        <v>16</v>
      </c>
      <c r="G813">
        <v>19</v>
      </c>
      <c r="H813">
        <f>------13</f>
        <v>13</v>
      </c>
      <c r="I813">
        <v>25</v>
      </c>
      <c r="J813" t="s">
        <v>167</v>
      </c>
      <c r="K813">
        <f>------19</f>
        <v>19</v>
      </c>
    </row>
    <row r="814" spans="2:11">
      <c r="B814">
        <v>2431</v>
      </c>
      <c r="C814">
        <v>811</v>
      </c>
      <c r="D814">
        <v>0</v>
      </c>
      <c r="E814">
        <v>0</v>
      </c>
      <c r="F814">
        <v>8</v>
      </c>
      <c r="G814">
        <v>19</v>
      </c>
      <c r="H814">
        <f>------5</f>
        <v>5</v>
      </c>
      <c r="I814">
        <v>9</v>
      </c>
      <c r="J814" t="s">
        <v>50</v>
      </c>
      <c r="K814">
        <f>------1</f>
        <v>1</v>
      </c>
    </row>
    <row r="815" spans="2:11">
      <c r="B815">
        <v>2434</v>
      </c>
      <c r="C815">
        <v>812</v>
      </c>
      <c r="D815">
        <v>0</v>
      </c>
      <c r="E815">
        <v>1</v>
      </c>
      <c r="F815">
        <v>4</v>
      </c>
      <c r="G815">
        <v>19</v>
      </c>
      <c r="H815">
        <f>------9</f>
        <v>9</v>
      </c>
      <c r="I815">
        <v>25</v>
      </c>
      <c r="J815" t="s">
        <v>51</v>
      </c>
      <c r="K815">
        <f>------2</f>
        <v>2</v>
      </c>
    </row>
    <row r="816" spans="2:11">
      <c r="B816">
        <v>2437</v>
      </c>
      <c r="C816">
        <v>813</v>
      </c>
      <c r="D816">
        <v>0</v>
      </c>
      <c r="E816">
        <v>1</v>
      </c>
      <c r="F816">
        <v>12</v>
      </c>
      <c r="G816">
        <v>19</v>
      </c>
      <c r="H816">
        <f>------21</f>
        <v>21</v>
      </c>
      <c r="I816">
        <v>49</v>
      </c>
      <c r="J816" t="s">
        <v>52</v>
      </c>
      <c r="K816">
        <f>------3</f>
        <v>3</v>
      </c>
    </row>
    <row r="817" spans="2:11">
      <c r="B817">
        <v>2440</v>
      </c>
      <c r="C817">
        <v>814</v>
      </c>
      <c r="D817">
        <v>0</v>
      </c>
      <c r="E817">
        <v>1</v>
      </c>
      <c r="F817">
        <v>8</v>
      </c>
      <c r="G817">
        <v>19</v>
      </c>
      <c r="H817">
        <f>------29</f>
        <v>29</v>
      </c>
      <c r="I817">
        <v>81</v>
      </c>
      <c r="J817" t="s">
        <v>51</v>
      </c>
      <c r="K817">
        <f>------4</f>
        <v>4</v>
      </c>
    </row>
    <row r="818" spans="2:11">
      <c r="B818">
        <v>2443</v>
      </c>
      <c r="C818">
        <v>815</v>
      </c>
      <c r="D818">
        <v>0</v>
      </c>
      <c r="E818">
        <v>1</v>
      </c>
      <c r="F818">
        <v>12</v>
      </c>
      <c r="G818">
        <v>19</v>
      </c>
      <c r="H818">
        <f>------41</f>
        <v>41</v>
      </c>
      <c r="I818">
        <v>121</v>
      </c>
      <c r="J818" t="s">
        <v>53</v>
      </c>
      <c r="K818">
        <f>------5</f>
        <v>5</v>
      </c>
    </row>
    <row r="819" spans="2:11">
      <c r="B819">
        <v>2446</v>
      </c>
      <c r="C819">
        <v>816</v>
      </c>
      <c r="D819">
        <v>1</v>
      </c>
      <c r="E819">
        <v>1</v>
      </c>
      <c r="F819">
        <v>12</v>
      </c>
      <c r="G819">
        <v>19</v>
      </c>
      <c r="H819">
        <f>------53</f>
        <v>53</v>
      </c>
      <c r="I819">
        <v>169</v>
      </c>
      <c r="J819" t="s">
        <v>54</v>
      </c>
      <c r="K819">
        <f>------6</f>
        <v>6</v>
      </c>
    </row>
    <row r="820" spans="2:11">
      <c r="B820">
        <v>2449</v>
      </c>
      <c r="C820">
        <v>817</v>
      </c>
      <c r="D820">
        <v>1</v>
      </c>
      <c r="E820">
        <v>1</v>
      </c>
      <c r="F820">
        <v>36</v>
      </c>
      <c r="G820">
        <v>19</v>
      </c>
      <c r="H820">
        <f>------89</f>
        <v>89</v>
      </c>
      <c r="I820">
        <v>225</v>
      </c>
      <c r="J820" t="s">
        <v>55</v>
      </c>
      <c r="K820">
        <f>------7</f>
        <v>7</v>
      </c>
    </row>
    <row r="821" spans="2:11">
      <c r="B821">
        <v>2452</v>
      </c>
      <c r="C821">
        <v>818</v>
      </c>
      <c r="D821">
        <v>0</v>
      </c>
      <c r="E821">
        <v>0</v>
      </c>
      <c r="F821">
        <v>60</v>
      </c>
      <c r="G821">
        <v>19</v>
      </c>
      <c r="H821">
        <f>------29</f>
        <v>29</v>
      </c>
      <c r="I821">
        <v>169</v>
      </c>
      <c r="J821" t="s">
        <v>82</v>
      </c>
      <c r="K821">
        <f>------8</f>
        <v>8</v>
      </c>
    </row>
    <row r="822" spans="2:11">
      <c r="B822">
        <v>2455</v>
      </c>
      <c r="C822">
        <v>819</v>
      </c>
      <c r="D822">
        <v>0</v>
      </c>
      <c r="E822">
        <v>0</v>
      </c>
      <c r="F822">
        <v>24</v>
      </c>
      <c r="G822">
        <v>19</v>
      </c>
      <c r="H822">
        <f>------5</f>
        <v>5</v>
      </c>
      <c r="I822">
        <v>9</v>
      </c>
      <c r="J822" t="s">
        <v>50</v>
      </c>
      <c r="K822">
        <f>------1</f>
        <v>1</v>
      </c>
    </row>
    <row r="823" spans="2:11">
      <c r="B823">
        <v>2458</v>
      </c>
      <c r="C823">
        <v>820</v>
      </c>
      <c r="D823">
        <v>0</v>
      </c>
      <c r="E823">
        <v>0</v>
      </c>
      <c r="F823">
        <v>4</v>
      </c>
      <c r="G823">
        <v>19</v>
      </c>
      <c r="H823">
        <f>------1</f>
        <v>1</v>
      </c>
      <c r="I823">
        <v>1</v>
      </c>
      <c r="J823" t="s">
        <v>80</v>
      </c>
      <c r="K823">
        <f>------9</f>
        <v>9</v>
      </c>
    </row>
    <row r="824" spans="2:11">
      <c r="B824">
        <v>2461</v>
      </c>
      <c r="C824">
        <v>821</v>
      </c>
      <c r="D824">
        <v>0</v>
      </c>
      <c r="E824">
        <v>1</v>
      </c>
      <c r="F824">
        <v>4</v>
      </c>
      <c r="G824">
        <v>19</v>
      </c>
      <c r="H824">
        <f>------5</f>
        <v>5</v>
      </c>
      <c r="I824">
        <v>9</v>
      </c>
      <c r="J824" t="s">
        <v>50</v>
      </c>
      <c r="K824">
        <f>------1</f>
        <v>1</v>
      </c>
    </row>
    <row r="825" spans="2:11">
      <c r="B825">
        <v>2464</v>
      </c>
      <c r="C825">
        <v>822</v>
      </c>
      <c r="D825">
        <v>0</v>
      </c>
      <c r="E825">
        <v>1</v>
      </c>
      <c r="F825">
        <v>4</v>
      </c>
      <c r="G825">
        <v>19</v>
      </c>
      <c r="H825">
        <f>------9</f>
        <v>9</v>
      </c>
      <c r="I825">
        <v>25</v>
      </c>
      <c r="J825" t="s">
        <v>51</v>
      </c>
      <c r="K825">
        <f>------2</f>
        <v>2</v>
      </c>
    </row>
    <row r="826" spans="2:11">
      <c r="B826">
        <v>2467</v>
      </c>
      <c r="C826">
        <v>823</v>
      </c>
      <c r="D826">
        <v>0</v>
      </c>
      <c r="E826">
        <v>1</v>
      </c>
      <c r="F826">
        <v>12</v>
      </c>
      <c r="G826">
        <v>19</v>
      </c>
      <c r="H826">
        <f>------21</f>
        <v>21</v>
      </c>
      <c r="I826">
        <v>49</v>
      </c>
      <c r="J826" t="s">
        <v>52</v>
      </c>
      <c r="K826">
        <f>------3</f>
        <v>3</v>
      </c>
    </row>
    <row r="827" spans="2:11">
      <c r="B827">
        <v>2470</v>
      </c>
      <c r="C827">
        <v>824</v>
      </c>
      <c r="D827">
        <v>0</v>
      </c>
      <c r="E827">
        <v>1</v>
      </c>
      <c r="F827">
        <v>8</v>
      </c>
      <c r="G827">
        <v>19</v>
      </c>
      <c r="H827">
        <f>------29</f>
        <v>29</v>
      </c>
      <c r="I827">
        <v>81</v>
      </c>
      <c r="J827" t="s">
        <v>51</v>
      </c>
      <c r="K827">
        <f>------4</f>
        <v>4</v>
      </c>
    </row>
    <row r="828" spans="2:11">
      <c r="B828">
        <v>2473</v>
      </c>
      <c r="C828">
        <v>825</v>
      </c>
      <c r="D828">
        <v>0</v>
      </c>
      <c r="E828">
        <v>1</v>
      </c>
      <c r="F828">
        <v>12</v>
      </c>
      <c r="G828">
        <v>19</v>
      </c>
      <c r="H828">
        <f>------41</f>
        <v>41</v>
      </c>
      <c r="I828">
        <v>121</v>
      </c>
      <c r="J828" t="s">
        <v>53</v>
      </c>
      <c r="K828">
        <f>------5</f>
        <v>5</v>
      </c>
    </row>
    <row r="829" spans="2:11">
      <c r="B829">
        <v>2476</v>
      </c>
      <c r="C829">
        <v>826</v>
      </c>
      <c r="D829">
        <v>1</v>
      </c>
      <c r="E829">
        <v>1</v>
      </c>
      <c r="F829">
        <v>12</v>
      </c>
      <c r="G829">
        <v>19</v>
      </c>
      <c r="H829">
        <f>------53</f>
        <v>53</v>
      </c>
      <c r="I829">
        <v>169</v>
      </c>
      <c r="J829" t="s">
        <v>54</v>
      </c>
      <c r="K829">
        <f>------6</f>
        <v>6</v>
      </c>
    </row>
    <row r="830" spans="2:11">
      <c r="B830">
        <v>2479</v>
      </c>
      <c r="C830">
        <v>827</v>
      </c>
      <c r="D830">
        <v>1</v>
      </c>
      <c r="E830">
        <v>1</v>
      </c>
      <c r="F830">
        <v>36</v>
      </c>
      <c r="G830">
        <v>19</v>
      </c>
      <c r="H830">
        <f>------89</f>
        <v>89</v>
      </c>
      <c r="I830">
        <v>225</v>
      </c>
      <c r="J830" t="s">
        <v>55</v>
      </c>
      <c r="K830">
        <f>------7</f>
        <v>7</v>
      </c>
    </row>
    <row r="831" spans="2:11">
      <c r="B831">
        <v>2482</v>
      </c>
      <c r="C831">
        <v>828</v>
      </c>
      <c r="D831">
        <v>1</v>
      </c>
      <c r="E831">
        <v>1</v>
      </c>
      <c r="F831">
        <v>28</v>
      </c>
      <c r="G831">
        <v>19</v>
      </c>
      <c r="H831">
        <f>------117</f>
        <v>117</v>
      </c>
      <c r="I831">
        <v>289</v>
      </c>
      <c r="J831" t="s">
        <v>55</v>
      </c>
      <c r="K831">
        <f>------10</f>
        <v>10</v>
      </c>
    </row>
    <row r="832" spans="2:11">
      <c r="B832">
        <v>2485</v>
      </c>
      <c r="C832">
        <v>829</v>
      </c>
      <c r="D832">
        <v>1</v>
      </c>
      <c r="E832">
        <v>1</v>
      </c>
      <c r="F832">
        <v>12</v>
      </c>
      <c r="G832">
        <v>19</v>
      </c>
      <c r="H832">
        <f>------129</f>
        <v>129</v>
      </c>
      <c r="I832">
        <v>361</v>
      </c>
      <c r="J832" t="s">
        <v>51</v>
      </c>
      <c r="K832">
        <f>------11</f>
        <v>11</v>
      </c>
    </row>
    <row r="833" spans="2:11">
      <c r="B833">
        <v>2488</v>
      </c>
      <c r="C833">
        <v>830</v>
      </c>
      <c r="D833">
        <v>1</v>
      </c>
      <c r="E833">
        <v>0</v>
      </c>
      <c r="F833">
        <v>40</v>
      </c>
      <c r="G833">
        <v>19</v>
      </c>
      <c r="H833">
        <f>------89</f>
        <v>89</v>
      </c>
      <c r="I833">
        <v>289</v>
      </c>
      <c r="J833" t="s">
        <v>54</v>
      </c>
      <c r="K833">
        <f>------12</f>
        <v>12</v>
      </c>
    </row>
    <row r="834" spans="2:11">
      <c r="B834">
        <v>2491</v>
      </c>
      <c r="C834">
        <v>831</v>
      </c>
      <c r="D834">
        <v>1</v>
      </c>
      <c r="E834">
        <v>0</v>
      </c>
      <c r="F834">
        <v>28</v>
      </c>
      <c r="G834">
        <v>19</v>
      </c>
      <c r="H834">
        <f>------61</f>
        <v>61</v>
      </c>
      <c r="I834">
        <v>121</v>
      </c>
      <c r="J834" t="s">
        <v>56</v>
      </c>
      <c r="K834">
        <f>------13</f>
        <v>13</v>
      </c>
    </row>
    <row r="835" spans="2:11">
      <c r="B835">
        <v>2494</v>
      </c>
      <c r="C835">
        <v>832</v>
      </c>
      <c r="D835">
        <v>0</v>
      </c>
      <c r="E835">
        <v>0</v>
      </c>
      <c r="F835">
        <v>20</v>
      </c>
      <c r="G835">
        <v>19</v>
      </c>
      <c r="H835">
        <f>------41</f>
        <v>41</v>
      </c>
      <c r="I835">
        <v>81</v>
      </c>
      <c r="J835" t="s">
        <v>165</v>
      </c>
      <c r="K835">
        <f>------14</f>
        <v>14</v>
      </c>
    </row>
    <row r="836" spans="2:11">
      <c r="B836">
        <v>2497</v>
      </c>
      <c r="C836">
        <v>833</v>
      </c>
      <c r="D836">
        <v>1</v>
      </c>
      <c r="E836">
        <v>1</v>
      </c>
      <c r="F836">
        <v>4</v>
      </c>
      <c r="G836">
        <v>19</v>
      </c>
      <c r="H836">
        <f>------45</f>
        <v>45</v>
      </c>
      <c r="I836">
        <v>121</v>
      </c>
      <c r="J836" t="s">
        <v>60</v>
      </c>
      <c r="K836">
        <f>------15</f>
        <v>15</v>
      </c>
    </row>
    <row r="837" spans="2:11">
      <c r="B837">
        <v>2500</v>
      </c>
      <c r="C837">
        <v>834</v>
      </c>
      <c r="D837">
        <v>1</v>
      </c>
      <c r="E837">
        <v>1</v>
      </c>
      <c r="F837">
        <v>12</v>
      </c>
      <c r="G837">
        <v>19</v>
      </c>
      <c r="H837">
        <f>------57</f>
        <v>57</v>
      </c>
      <c r="I837">
        <v>169</v>
      </c>
      <c r="J837" t="s">
        <v>53</v>
      </c>
      <c r="K837">
        <f>------16</f>
        <v>16</v>
      </c>
    </row>
    <row r="838" spans="2:11">
      <c r="B838">
        <v>2503</v>
      </c>
      <c r="C838">
        <v>835</v>
      </c>
      <c r="D838">
        <v>1</v>
      </c>
      <c r="E838">
        <v>1</v>
      </c>
      <c r="F838">
        <v>12</v>
      </c>
      <c r="G838">
        <v>19</v>
      </c>
      <c r="H838">
        <f>------69</f>
        <v>69</v>
      </c>
      <c r="I838">
        <v>225</v>
      </c>
      <c r="J838" t="s">
        <v>54</v>
      </c>
      <c r="K838">
        <f>------17</f>
        <v>17</v>
      </c>
    </row>
    <row r="839" spans="2:11">
      <c r="B839">
        <v>2506</v>
      </c>
      <c r="C839">
        <v>836</v>
      </c>
      <c r="D839">
        <v>0</v>
      </c>
      <c r="E839">
        <v>0</v>
      </c>
      <c r="F839">
        <v>40</v>
      </c>
      <c r="G839">
        <v>19</v>
      </c>
      <c r="H839">
        <f>------29</f>
        <v>29</v>
      </c>
      <c r="I839">
        <v>121</v>
      </c>
      <c r="J839" t="s">
        <v>166</v>
      </c>
      <c r="K839">
        <f>------18</f>
        <v>18</v>
      </c>
    </row>
    <row r="840" spans="2:11">
      <c r="B840">
        <v>2509</v>
      </c>
      <c r="C840">
        <v>837</v>
      </c>
      <c r="D840">
        <v>0</v>
      </c>
      <c r="E840">
        <v>0</v>
      </c>
      <c r="F840">
        <v>16</v>
      </c>
      <c r="G840">
        <v>19</v>
      </c>
      <c r="H840">
        <f>------13</f>
        <v>13</v>
      </c>
      <c r="I840">
        <v>25</v>
      </c>
      <c r="J840" t="s">
        <v>167</v>
      </c>
      <c r="K840">
        <f>------19</f>
        <v>19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40"/>
  <sheetViews>
    <sheetView topLeftCell="E1" workbookViewId="0">
      <selection activeCell="T33" sqref="T33"/>
    </sheetView>
  </sheetViews>
  <sheetFormatPr defaultRowHeight="15"/>
  <sheetData>
    <row r="1" spans="1:11">
      <c r="A1" s="17" t="s">
        <v>139</v>
      </c>
      <c r="B1" s="18"/>
      <c r="C1" s="18"/>
      <c r="D1" s="18"/>
      <c r="E1" s="18"/>
      <c r="F1" s="18"/>
      <c r="G1" s="18"/>
      <c r="H1" s="18"/>
    </row>
    <row r="3" spans="1:11">
      <c r="A3" t="s">
        <v>81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</row>
    <row r="4" spans="1:11">
      <c r="B4">
        <v>2</v>
      </c>
      <c r="C4">
        <v>1</v>
      </c>
      <c r="D4">
        <v>0</v>
      </c>
      <c r="E4">
        <v>1</v>
      </c>
      <c r="F4">
        <v>0</v>
      </c>
      <c r="G4">
        <v>1</v>
      </c>
      <c r="H4">
        <f>--0</f>
        <v>0</v>
      </c>
      <c r="I4">
        <v>0</v>
      </c>
      <c r="J4" t="s">
        <v>79</v>
      </c>
      <c r="K4">
        <f>------1</f>
        <v>1</v>
      </c>
    </row>
    <row r="5" spans="1:11">
      <c r="B5">
        <v>5</v>
      </c>
      <c r="C5">
        <v>2</v>
      </c>
      <c r="D5">
        <v>0</v>
      </c>
      <c r="E5">
        <v>1</v>
      </c>
      <c r="F5">
        <v>0</v>
      </c>
      <c r="G5">
        <v>1</v>
      </c>
      <c r="H5">
        <f>--0</f>
        <v>0</v>
      </c>
      <c r="I5">
        <v>0</v>
      </c>
      <c r="J5" t="s">
        <v>79</v>
      </c>
      <c r="K5">
        <f>------1</f>
        <v>1</v>
      </c>
    </row>
    <row r="6" spans="1:11">
      <c r="B6">
        <v>8</v>
      </c>
      <c r="C6">
        <v>3</v>
      </c>
      <c r="D6">
        <v>0</v>
      </c>
      <c r="E6">
        <v>1</v>
      </c>
      <c r="F6">
        <v>0</v>
      </c>
      <c r="G6">
        <v>1</v>
      </c>
      <c r="H6">
        <f>--0</f>
        <v>0</v>
      </c>
      <c r="I6">
        <v>0</v>
      </c>
      <c r="J6" t="s">
        <v>79</v>
      </c>
      <c r="K6">
        <f>------1</f>
        <v>1</v>
      </c>
    </row>
    <row r="7" spans="1:11">
      <c r="B7">
        <v>11</v>
      </c>
      <c r="C7">
        <v>4</v>
      </c>
      <c r="D7">
        <v>0</v>
      </c>
      <c r="E7">
        <v>1</v>
      </c>
      <c r="F7">
        <v>0</v>
      </c>
      <c r="G7">
        <v>1</v>
      </c>
      <c r="H7">
        <f>--0</f>
        <v>0</v>
      </c>
      <c r="I7">
        <v>0</v>
      </c>
      <c r="J7" t="s">
        <v>79</v>
      </c>
      <c r="K7">
        <f>------1</f>
        <v>1</v>
      </c>
    </row>
    <row r="8" spans="1:11">
      <c r="B8">
        <v>14</v>
      </c>
      <c r="C8">
        <v>5</v>
      </c>
      <c r="D8">
        <v>0</v>
      </c>
      <c r="E8">
        <v>1</v>
      </c>
      <c r="F8">
        <v>0</v>
      </c>
      <c r="G8">
        <v>1</v>
      </c>
      <c r="H8">
        <f>--0</f>
        <v>0</v>
      </c>
      <c r="I8">
        <v>0</v>
      </c>
      <c r="J8" t="s">
        <v>79</v>
      </c>
      <c r="K8">
        <f>------1</f>
        <v>1</v>
      </c>
    </row>
    <row r="9" spans="1:11">
      <c r="B9">
        <v>17</v>
      </c>
      <c r="C9">
        <v>6</v>
      </c>
      <c r="D9">
        <v>1</v>
      </c>
      <c r="E9">
        <v>1</v>
      </c>
      <c r="F9">
        <v>32</v>
      </c>
      <c r="G9">
        <v>2</v>
      </c>
      <c r="H9">
        <f>------32</f>
        <v>32</v>
      </c>
      <c r="I9">
        <v>32</v>
      </c>
      <c r="J9" t="s">
        <v>80</v>
      </c>
      <c r="K9">
        <f>------2</f>
        <v>2</v>
      </c>
    </row>
    <row r="10" spans="1:11">
      <c r="B10">
        <v>20</v>
      </c>
      <c r="C10">
        <v>7</v>
      </c>
      <c r="D10">
        <v>0</v>
      </c>
      <c r="E10">
        <v>0</v>
      </c>
      <c r="F10">
        <v>20</v>
      </c>
      <c r="G10">
        <v>3</v>
      </c>
      <c r="H10">
        <f>------12</f>
        <v>12</v>
      </c>
      <c r="I10">
        <v>12</v>
      </c>
      <c r="J10" t="s">
        <v>80</v>
      </c>
      <c r="K10">
        <f>------3</f>
        <v>3</v>
      </c>
    </row>
    <row r="11" spans="1:11">
      <c r="B11">
        <v>23</v>
      </c>
      <c r="C11">
        <v>8</v>
      </c>
      <c r="D11">
        <v>0</v>
      </c>
      <c r="E11">
        <v>0</v>
      </c>
      <c r="F11">
        <v>12</v>
      </c>
      <c r="G11">
        <v>3</v>
      </c>
      <c r="H11">
        <f>--0</f>
        <v>0</v>
      </c>
      <c r="I11">
        <v>0</v>
      </c>
      <c r="J11" t="s">
        <v>79</v>
      </c>
      <c r="K11">
        <f>------1</f>
        <v>1</v>
      </c>
    </row>
    <row r="12" spans="1:11">
      <c r="B12">
        <v>26</v>
      </c>
      <c r="C12">
        <v>9</v>
      </c>
      <c r="D12">
        <v>0</v>
      </c>
      <c r="E12">
        <v>0</v>
      </c>
      <c r="F12">
        <v>0</v>
      </c>
      <c r="G12">
        <v>3</v>
      </c>
      <c r="H12">
        <f>--0</f>
        <v>0</v>
      </c>
      <c r="I12">
        <v>0</v>
      </c>
      <c r="J12" t="s">
        <v>79</v>
      </c>
      <c r="K12">
        <f>------1</f>
        <v>1</v>
      </c>
    </row>
    <row r="13" spans="1:11">
      <c r="B13">
        <v>29</v>
      </c>
      <c r="C13">
        <v>10</v>
      </c>
      <c r="D13">
        <v>0</v>
      </c>
      <c r="E13">
        <v>1</v>
      </c>
      <c r="F13">
        <v>28</v>
      </c>
      <c r="G13">
        <v>4</v>
      </c>
      <c r="H13">
        <f t="shared" ref="H13:H18" si="0">------28</f>
        <v>28</v>
      </c>
      <c r="I13">
        <v>32</v>
      </c>
      <c r="J13" t="s">
        <v>72</v>
      </c>
      <c r="K13">
        <f t="shared" ref="K13:K18" si="1">------4</f>
        <v>4</v>
      </c>
    </row>
    <row r="14" spans="1:11">
      <c r="B14">
        <v>32</v>
      </c>
      <c r="C14">
        <v>11</v>
      </c>
      <c r="D14">
        <v>0</v>
      </c>
      <c r="E14">
        <v>1</v>
      </c>
      <c r="F14">
        <v>0</v>
      </c>
      <c r="G14">
        <v>4</v>
      </c>
      <c r="H14">
        <f t="shared" si="0"/>
        <v>28</v>
      </c>
      <c r="I14">
        <v>32</v>
      </c>
      <c r="J14" t="s">
        <v>72</v>
      </c>
      <c r="K14">
        <f t="shared" si="1"/>
        <v>4</v>
      </c>
    </row>
    <row r="15" spans="1:11">
      <c r="B15">
        <v>35</v>
      </c>
      <c r="C15">
        <v>12</v>
      </c>
      <c r="D15">
        <v>0</v>
      </c>
      <c r="E15">
        <v>1</v>
      </c>
      <c r="F15">
        <v>0</v>
      </c>
      <c r="G15">
        <v>4</v>
      </c>
      <c r="H15">
        <f t="shared" si="0"/>
        <v>28</v>
      </c>
      <c r="I15">
        <v>32</v>
      </c>
      <c r="J15" t="s">
        <v>72</v>
      </c>
      <c r="K15">
        <f t="shared" si="1"/>
        <v>4</v>
      </c>
    </row>
    <row r="16" spans="1:11">
      <c r="B16">
        <v>38</v>
      </c>
      <c r="C16">
        <v>13</v>
      </c>
      <c r="D16">
        <v>0</v>
      </c>
      <c r="E16">
        <v>1</v>
      </c>
      <c r="F16">
        <v>0</v>
      </c>
      <c r="G16">
        <v>4</v>
      </c>
      <c r="H16">
        <f t="shared" si="0"/>
        <v>28</v>
      </c>
      <c r="I16">
        <v>32</v>
      </c>
      <c r="J16" t="s">
        <v>72</v>
      </c>
      <c r="K16">
        <f t="shared" si="1"/>
        <v>4</v>
      </c>
    </row>
    <row r="17" spans="2:11">
      <c r="B17">
        <v>41</v>
      </c>
      <c r="C17">
        <v>14</v>
      </c>
      <c r="D17">
        <v>0</v>
      </c>
      <c r="E17">
        <v>1</v>
      </c>
      <c r="F17">
        <v>0</v>
      </c>
      <c r="G17">
        <v>4</v>
      </c>
      <c r="H17">
        <f t="shared" si="0"/>
        <v>28</v>
      </c>
      <c r="I17">
        <v>32</v>
      </c>
      <c r="J17" t="s">
        <v>72</v>
      </c>
      <c r="K17">
        <f t="shared" si="1"/>
        <v>4</v>
      </c>
    </row>
    <row r="18" spans="2:11">
      <c r="B18">
        <v>44</v>
      </c>
      <c r="C18">
        <v>15</v>
      </c>
      <c r="D18">
        <v>0</v>
      </c>
      <c r="E18">
        <v>1</v>
      </c>
      <c r="F18">
        <v>0</v>
      </c>
      <c r="G18">
        <v>4</v>
      </c>
      <c r="H18">
        <f t="shared" si="0"/>
        <v>28</v>
      </c>
      <c r="I18">
        <v>32</v>
      </c>
      <c r="J18" t="s">
        <v>72</v>
      </c>
      <c r="K18">
        <f t="shared" si="1"/>
        <v>4</v>
      </c>
    </row>
    <row r="19" spans="2:11">
      <c r="B19">
        <v>47</v>
      </c>
      <c r="C19">
        <v>16</v>
      </c>
      <c r="D19">
        <v>1</v>
      </c>
      <c r="E19">
        <v>1</v>
      </c>
      <c r="F19">
        <v>4</v>
      </c>
      <c r="G19">
        <v>4</v>
      </c>
      <c r="H19">
        <f>------32</f>
        <v>32</v>
      </c>
      <c r="I19">
        <v>32</v>
      </c>
      <c r="J19" t="s">
        <v>80</v>
      </c>
      <c r="K19">
        <f>------2</f>
        <v>2</v>
      </c>
    </row>
    <row r="20" spans="2:11">
      <c r="B20">
        <v>50</v>
      </c>
      <c r="C20">
        <v>17</v>
      </c>
      <c r="D20">
        <v>1</v>
      </c>
      <c r="E20">
        <v>1</v>
      </c>
      <c r="F20">
        <v>0</v>
      </c>
      <c r="G20">
        <v>4</v>
      </c>
      <c r="H20">
        <f>------32</f>
        <v>32</v>
      </c>
      <c r="I20">
        <v>32</v>
      </c>
      <c r="J20" t="s">
        <v>80</v>
      </c>
      <c r="K20">
        <f>------2</f>
        <v>2</v>
      </c>
    </row>
    <row r="21" spans="2:11">
      <c r="B21">
        <v>53</v>
      </c>
      <c r="C21">
        <v>18</v>
      </c>
      <c r="D21">
        <v>1</v>
      </c>
      <c r="E21">
        <v>1</v>
      </c>
      <c r="F21">
        <v>0</v>
      </c>
      <c r="G21">
        <v>4</v>
      </c>
      <c r="H21">
        <f>------32</f>
        <v>32</v>
      </c>
      <c r="I21">
        <v>32</v>
      </c>
      <c r="J21" t="s">
        <v>80</v>
      </c>
      <c r="K21">
        <f>------2</f>
        <v>2</v>
      </c>
    </row>
    <row r="22" spans="2:11">
      <c r="B22">
        <v>56</v>
      </c>
      <c r="C22">
        <v>19</v>
      </c>
      <c r="D22">
        <v>0</v>
      </c>
      <c r="E22">
        <v>0</v>
      </c>
      <c r="F22">
        <v>20</v>
      </c>
      <c r="G22">
        <v>4</v>
      </c>
      <c r="H22">
        <f>------12</f>
        <v>12</v>
      </c>
      <c r="I22">
        <v>12</v>
      </c>
      <c r="J22" t="s">
        <v>80</v>
      </c>
      <c r="K22">
        <f>------3</f>
        <v>3</v>
      </c>
    </row>
    <row r="23" spans="2:11">
      <c r="B23">
        <v>59</v>
      </c>
      <c r="C23">
        <v>20</v>
      </c>
      <c r="D23">
        <v>0</v>
      </c>
      <c r="E23">
        <v>0</v>
      </c>
      <c r="F23">
        <v>0</v>
      </c>
      <c r="G23">
        <v>4</v>
      </c>
      <c r="H23">
        <f>------12</f>
        <v>12</v>
      </c>
      <c r="I23">
        <v>12</v>
      </c>
      <c r="J23" t="s">
        <v>80</v>
      </c>
      <c r="K23">
        <f>------3</f>
        <v>3</v>
      </c>
    </row>
    <row r="24" spans="2:11">
      <c r="B24">
        <v>62</v>
      </c>
      <c r="C24">
        <v>21</v>
      </c>
      <c r="D24">
        <v>0</v>
      </c>
      <c r="E24">
        <v>0</v>
      </c>
      <c r="F24">
        <v>0</v>
      </c>
      <c r="G24">
        <v>4</v>
      </c>
      <c r="H24">
        <f>------12</f>
        <v>12</v>
      </c>
      <c r="I24">
        <v>12</v>
      </c>
      <c r="J24" t="s">
        <v>80</v>
      </c>
      <c r="K24">
        <f>------3</f>
        <v>3</v>
      </c>
    </row>
    <row r="25" spans="2:11">
      <c r="B25">
        <v>65</v>
      </c>
      <c r="C25">
        <v>22</v>
      </c>
      <c r="D25">
        <v>0</v>
      </c>
      <c r="E25">
        <v>1</v>
      </c>
      <c r="F25">
        <v>16</v>
      </c>
      <c r="G25">
        <v>4</v>
      </c>
      <c r="H25">
        <f>------28</f>
        <v>28</v>
      </c>
      <c r="I25">
        <v>32</v>
      </c>
      <c r="J25" t="s">
        <v>72</v>
      </c>
      <c r="K25">
        <f>------4</f>
        <v>4</v>
      </c>
    </row>
    <row r="26" spans="2:11">
      <c r="B26">
        <v>68</v>
      </c>
      <c r="C26">
        <v>23</v>
      </c>
      <c r="D26">
        <v>1</v>
      </c>
      <c r="E26">
        <v>1</v>
      </c>
      <c r="F26">
        <v>4</v>
      </c>
      <c r="G26">
        <v>4</v>
      </c>
      <c r="H26">
        <f>------32</f>
        <v>32</v>
      </c>
      <c r="I26">
        <v>32</v>
      </c>
      <c r="J26" t="s">
        <v>80</v>
      </c>
      <c r="K26">
        <f>------2</f>
        <v>2</v>
      </c>
    </row>
    <row r="27" spans="2:11">
      <c r="B27">
        <v>71</v>
      </c>
      <c r="C27">
        <v>24</v>
      </c>
      <c r="D27">
        <v>1</v>
      </c>
      <c r="E27">
        <v>1</v>
      </c>
      <c r="F27">
        <v>0</v>
      </c>
      <c r="G27">
        <v>4</v>
      </c>
      <c r="H27">
        <f>------32</f>
        <v>32</v>
      </c>
      <c r="I27">
        <v>32</v>
      </c>
      <c r="J27" t="s">
        <v>80</v>
      </c>
      <c r="K27">
        <f>------2</f>
        <v>2</v>
      </c>
    </row>
    <row r="28" spans="2:11">
      <c r="B28">
        <v>74</v>
      </c>
      <c r="C28">
        <v>25</v>
      </c>
      <c r="D28">
        <v>0</v>
      </c>
      <c r="E28">
        <v>0</v>
      </c>
      <c r="F28">
        <v>20</v>
      </c>
      <c r="G28">
        <v>4</v>
      </c>
      <c r="H28">
        <f>------12</f>
        <v>12</v>
      </c>
      <c r="I28">
        <v>12</v>
      </c>
      <c r="J28" t="s">
        <v>80</v>
      </c>
      <c r="K28">
        <f>------3</f>
        <v>3</v>
      </c>
    </row>
    <row r="29" spans="2:11">
      <c r="B29">
        <v>77</v>
      </c>
      <c r="C29">
        <v>26</v>
      </c>
      <c r="D29">
        <v>0</v>
      </c>
      <c r="E29">
        <v>0</v>
      </c>
      <c r="F29">
        <v>12</v>
      </c>
      <c r="G29">
        <v>4</v>
      </c>
      <c r="H29">
        <f>--0</f>
        <v>0</v>
      </c>
      <c r="I29">
        <v>0</v>
      </c>
      <c r="J29" t="s">
        <v>79</v>
      </c>
      <c r="K29">
        <f>------1</f>
        <v>1</v>
      </c>
    </row>
    <row r="30" spans="2:11">
      <c r="B30">
        <v>80</v>
      </c>
      <c r="C30">
        <v>27</v>
      </c>
      <c r="D30">
        <v>0</v>
      </c>
      <c r="E30">
        <v>0</v>
      </c>
      <c r="F30">
        <v>0</v>
      </c>
      <c r="G30">
        <v>4</v>
      </c>
      <c r="H30">
        <f>--0</f>
        <v>0</v>
      </c>
      <c r="I30">
        <v>0</v>
      </c>
      <c r="J30" t="s">
        <v>79</v>
      </c>
      <c r="K30">
        <f>------1</f>
        <v>1</v>
      </c>
    </row>
    <row r="31" spans="2:11">
      <c r="B31">
        <v>83</v>
      </c>
      <c r="C31">
        <v>28</v>
      </c>
      <c r="D31">
        <v>0</v>
      </c>
      <c r="E31">
        <v>1</v>
      </c>
      <c r="F31">
        <v>28</v>
      </c>
      <c r="G31">
        <v>4</v>
      </c>
      <c r="H31">
        <f>------28</f>
        <v>28</v>
      </c>
      <c r="I31">
        <v>32</v>
      </c>
      <c r="J31" t="s">
        <v>72</v>
      </c>
      <c r="K31">
        <f>------4</f>
        <v>4</v>
      </c>
    </row>
    <row r="32" spans="2:11">
      <c r="B32">
        <v>86</v>
      </c>
      <c r="C32">
        <v>29</v>
      </c>
      <c r="D32">
        <v>0</v>
      </c>
      <c r="E32">
        <v>1</v>
      </c>
      <c r="F32">
        <v>0</v>
      </c>
      <c r="G32">
        <v>4</v>
      </c>
      <c r="H32">
        <f>------28</f>
        <v>28</v>
      </c>
      <c r="I32">
        <v>32</v>
      </c>
      <c r="J32" t="s">
        <v>72</v>
      </c>
      <c r="K32">
        <f>------4</f>
        <v>4</v>
      </c>
    </row>
    <row r="33" spans="2:11">
      <c r="B33">
        <v>89</v>
      </c>
      <c r="C33">
        <v>30</v>
      </c>
      <c r="D33">
        <v>0</v>
      </c>
      <c r="E33">
        <v>1</v>
      </c>
      <c r="F33">
        <v>0</v>
      </c>
      <c r="G33">
        <v>4</v>
      </c>
      <c r="H33">
        <f>------28</f>
        <v>28</v>
      </c>
      <c r="I33">
        <v>32</v>
      </c>
      <c r="J33" t="s">
        <v>72</v>
      </c>
      <c r="K33">
        <f>------4</f>
        <v>4</v>
      </c>
    </row>
    <row r="34" spans="2:11">
      <c r="B34">
        <v>92</v>
      </c>
      <c r="C34">
        <v>31</v>
      </c>
      <c r="D34">
        <v>0</v>
      </c>
      <c r="E34">
        <v>1</v>
      </c>
      <c r="F34">
        <v>0</v>
      </c>
      <c r="G34">
        <v>4</v>
      </c>
      <c r="H34">
        <f>------28</f>
        <v>28</v>
      </c>
      <c r="I34">
        <v>32</v>
      </c>
      <c r="J34" t="s">
        <v>72</v>
      </c>
      <c r="K34">
        <f>------4</f>
        <v>4</v>
      </c>
    </row>
    <row r="35" spans="2:11">
      <c r="B35">
        <v>95</v>
      </c>
      <c r="C35">
        <v>32</v>
      </c>
      <c r="D35">
        <v>0</v>
      </c>
      <c r="E35">
        <v>1</v>
      </c>
      <c r="F35">
        <v>0</v>
      </c>
      <c r="G35">
        <v>4</v>
      </c>
      <c r="H35">
        <f>------28</f>
        <v>28</v>
      </c>
      <c r="I35">
        <v>32</v>
      </c>
      <c r="J35" t="s">
        <v>72</v>
      </c>
      <c r="K35">
        <f>------4</f>
        <v>4</v>
      </c>
    </row>
    <row r="36" spans="2:11">
      <c r="B36">
        <v>98</v>
      </c>
      <c r="C36">
        <v>33</v>
      </c>
      <c r="D36">
        <v>1</v>
      </c>
      <c r="E36">
        <v>1</v>
      </c>
      <c r="F36">
        <v>4</v>
      </c>
      <c r="G36">
        <v>4</v>
      </c>
      <c r="H36">
        <f>------32</f>
        <v>32</v>
      </c>
      <c r="I36">
        <v>32</v>
      </c>
      <c r="J36" t="s">
        <v>80</v>
      </c>
      <c r="K36">
        <f>------2</f>
        <v>2</v>
      </c>
    </row>
    <row r="37" spans="2:11">
      <c r="B37">
        <v>101</v>
      </c>
      <c r="C37">
        <v>34</v>
      </c>
      <c r="D37">
        <v>0</v>
      </c>
      <c r="E37">
        <v>0</v>
      </c>
      <c r="F37">
        <v>20</v>
      </c>
      <c r="G37">
        <v>4</v>
      </c>
      <c r="H37">
        <f>------12</f>
        <v>12</v>
      </c>
      <c r="I37">
        <v>12</v>
      </c>
      <c r="J37" t="s">
        <v>80</v>
      </c>
      <c r="K37">
        <f>------3</f>
        <v>3</v>
      </c>
    </row>
    <row r="38" spans="2:11">
      <c r="B38">
        <v>104</v>
      </c>
      <c r="C38">
        <v>35</v>
      </c>
      <c r="D38">
        <v>0</v>
      </c>
      <c r="E38">
        <v>0</v>
      </c>
      <c r="F38">
        <v>12</v>
      </c>
      <c r="G38">
        <v>4</v>
      </c>
      <c r="H38">
        <f>--0</f>
        <v>0</v>
      </c>
      <c r="I38">
        <v>0</v>
      </c>
      <c r="J38" t="s">
        <v>79</v>
      </c>
      <c r="K38">
        <f>------1</f>
        <v>1</v>
      </c>
    </row>
    <row r="39" spans="2:11">
      <c r="B39">
        <v>107</v>
      </c>
      <c r="C39">
        <v>36</v>
      </c>
      <c r="D39">
        <v>0</v>
      </c>
      <c r="E39">
        <v>0</v>
      </c>
      <c r="F39">
        <v>0</v>
      </c>
      <c r="G39">
        <v>4</v>
      </c>
      <c r="H39">
        <f>--0</f>
        <v>0</v>
      </c>
      <c r="I39">
        <v>0</v>
      </c>
      <c r="J39" t="s">
        <v>79</v>
      </c>
      <c r="K39">
        <f>------1</f>
        <v>1</v>
      </c>
    </row>
    <row r="40" spans="2:11">
      <c r="B40">
        <v>110</v>
      </c>
      <c r="C40">
        <v>37</v>
      </c>
      <c r="D40">
        <v>0</v>
      </c>
      <c r="E40">
        <v>1</v>
      </c>
      <c r="F40">
        <v>28</v>
      </c>
      <c r="G40">
        <v>4</v>
      </c>
      <c r="H40">
        <f t="shared" ref="H40:H45" si="2">------28</f>
        <v>28</v>
      </c>
      <c r="I40">
        <v>32</v>
      </c>
      <c r="J40" t="s">
        <v>72</v>
      </c>
      <c r="K40">
        <f t="shared" ref="K40:K45" si="3">------4</f>
        <v>4</v>
      </c>
    </row>
    <row r="41" spans="2:11">
      <c r="B41">
        <v>113</v>
      </c>
      <c r="C41">
        <v>38</v>
      </c>
      <c r="D41">
        <v>0</v>
      </c>
      <c r="E41">
        <v>1</v>
      </c>
      <c r="F41">
        <v>0</v>
      </c>
      <c r="G41">
        <v>4</v>
      </c>
      <c r="H41">
        <f t="shared" si="2"/>
        <v>28</v>
      </c>
      <c r="I41">
        <v>32</v>
      </c>
      <c r="J41" t="s">
        <v>72</v>
      </c>
      <c r="K41">
        <f t="shared" si="3"/>
        <v>4</v>
      </c>
    </row>
    <row r="42" spans="2:11">
      <c r="B42">
        <v>116</v>
      </c>
      <c r="C42">
        <v>39</v>
      </c>
      <c r="D42">
        <v>0</v>
      </c>
      <c r="E42">
        <v>1</v>
      </c>
      <c r="F42">
        <v>0</v>
      </c>
      <c r="G42">
        <v>4</v>
      </c>
      <c r="H42">
        <f t="shared" si="2"/>
        <v>28</v>
      </c>
      <c r="I42">
        <v>32</v>
      </c>
      <c r="J42" t="s">
        <v>72</v>
      </c>
      <c r="K42">
        <f t="shared" si="3"/>
        <v>4</v>
      </c>
    </row>
    <row r="43" spans="2:11">
      <c r="B43">
        <v>119</v>
      </c>
      <c r="C43">
        <v>40</v>
      </c>
      <c r="D43">
        <v>0</v>
      </c>
      <c r="E43">
        <v>1</v>
      </c>
      <c r="F43">
        <v>0</v>
      </c>
      <c r="G43">
        <v>4</v>
      </c>
      <c r="H43">
        <f t="shared" si="2"/>
        <v>28</v>
      </c>
      <c r="I43">
        <v>32</v>
      </c>
      <c r="J43" t="s">
        <v>72</v>
      </c>
      <c r="K43">
        <f t="shared" si="3"/>
        <v>4</v>
      </c>
    </row>
    <row r="44" spans="2:11">
      <c r="B44">
        <v>122</v>
      </c>
      <c r="C44">
        <v>41</v>
      </c>
      <c r="D44">
        <v>0</v>
      </c>
      <c r="E44">
        <v>1</v>
      </c>
      <c r="F44">
        <v>0</v>
      </c>
      <c r="G44">
        <v>4</v>
      </c>
      <c r="H44">
        <f t="shared" si="2"/>
        <v>28</v>
      </c>
      <c r="I44">
        <v>32</v>
      </c>
      <c r="J44" t="s">
        <v>72</v>
      </c>
      <c r="K44">
        <f t="shared" si="3"/>
        <v>4</v>
      </c>
    </row>
    <row r="45" spans="2:11">
      <c r="B45">
        <v>125</v>
      </c>
      <c r="C45">
        <v>42</v>
      </c>
      <c r="D45">
        <v>0</v>
      </c>
      <c r="E45">
        <v>1</v>
      </c>
      <c r="F45">
        <v>0</v>
      </c>
      <c r="G45">
        <v>4</v>
      </c>
      <c r="H45">
        <f t="shared" si="2"/>
        <v>28</v>
      </c>
      <c r="I45">
        <v>32</v>
      </c>
      <c r="J45" t="s">
        <v>72</v>
      </c>
      <c r="K45">
        <f t="shared" si="3"/>
        <v>4</v>
      </c>
    </row>
    <row r="46" spans="2:11">
      <c r="B46">
        <v>128</v>
      </c>
      <c r="C46">
        <v>43</v>
      </c>
      <c r="D46">
        <v>1</v>
      </c>
      <c r="E46">
        <v>1</v>
      </c>
      <c r="F46">
        <v>4</v>
      </c>
      <c r="G46">
        <v>4</v>
      </c>
      <c r="H46">
        <f>------32</f>
        <v>32</v>
      </c>
      <c r="I46">
        <v>32</v>
      </c>
      <c r="J46" t="s">
        <v>80</v>
      </c>
      <c r="K46">
        <f>------2</f>
        <v>2</v>
      </c>
    </row>
    <row r="47" spans="2:11">
      <c r="B47">
        <v>131</v>
      </c>
      <c r="C47">
        <v>44</v>
      </c>
      <c r="D47">
        <v>1</v>
      </c>
      <c r="E47">
        <v>1</v>
      </c>
      <c r="F47">
        <v>0</v>
      </c>
      <c r="G47">
        <v>4</v>
      </c>
      <c r="H47">
        <f>------32</f>
        <v>32</v>
      </c>
      <c r="I47">
        <v>32</v>
      </c>
      <c r="J47" t="s">
        <v>80</v>
      </c>
      <c r="K47">
        <f>------2</f>
        <v>2</v>
      </c>
    </row>
    <row r="48" spans="2:11">
      <c r="B48">
        <v>134</v>
      </c>
      <c r="C48">
        <v>45</v>
      </c>
      <c r="D48">
        <v>1</v>
      </c>
      <c r="E48">
        <v>1</v>
      </c>
      <c r="F48">
        <v>0</v>
      </c>
      <c r="G48">
        <v>4</v>
      </c>
      <c r="H48">
        <f>------32</f>
        <v>32</v>
      </c>
      <c r="I48">
        <v>32</v>
      </c>
      <c r="J48" t="s">
        <v>80</v>
      </c>
      <c r="K48">
        <f>------2</f>
        <v>2</v>
      </c>
    </row>
    <row r="49" spans="2:11">
      <c r="B49">
        <v>137</v>
      </c>
      <c r="C49">
        <v>46</v>
      </c>
      <c r="D49">
        <v>0</v>
      </c>
      <c r="E49">
        <v>0</v>
      </c>
      <c r="F49">
        <v>20</v>
      </c>
      <c r="G49">
        <v>4</v>
      </c>
      <c r="H49">
        <f>------12</f>
        <v>12</v>
      </c>
      <c r="I49">
        <v>12</v>
      </c>
      <c r="J49" t="s">
        <v>80</v>
      </c>
      <c r="K49">
        <f>------3</f>
        <v>3</v>
      </c>
    </row>
    <row r="50" spans="2:11">
      <c r="B50">
        <v>140</v>
      </c>
      <c r="C50">
        <v>47</v>
      </c>
      <c r="D50">
        <v>0</v>
      </c>
      <c r="E50">
        <v>0</v>
      </c>
      <c r="F50">
        <v>0</v>
      </c>
      <c r="G50">
        <v>4</v>
      </c>
      <c r="H50">
        <f>------12</f>
        <v>12</v>
      </c>
      <c r="I50">
        <v>12</v>
      </c>
      <c r="J50" t="s">
        <v>80</v>
      </c>
      <c r="K50">
        <f>------3</f>
        <v>3</v>
      </c>
    </row>
    <row r="51" spans="2:11">
      <c r="B51">
        <v>143</v>
      </c>
      <c r="C51">
        <v>48</v>
      </c>
      <c r="D51">
        <v>0</v>
      </c>
      <c r="E51">
        <v>0</v>
      </c>
      <c r="F51">
        <v>0</v>
      </c>
      <c r="G51">
        <v>4</v>
      </c>
      <c r="H51">
        <f>------12</f>
        <v>12</v>
      </c>
      <c r="I51">
        <v>12</v>
      </c>
      <c r="J51" t="s">
        <v>80</v>
      </c>
      <c r="K51">
        <f>------3</f>
        <v>3</v>
      </c>
    </row>
    <row r="52" spans="2:11">
      <c r="B52">
        <v>146</v>
      </c>
      <c r="C52">
        <v>49</v>
      </c>
      <c r="D52">
        <v>0</v>
      </c>
      <c r="E52">
        <v>1</v>
      </c>
      <c r="F52">
        <v>16</v>
      </c>
      <c r="G52">
        <v>4</v>
      </c>
      <c r="H52">
        <f>------28</f>
        <v>28</v>
      </c>
      <c r="I52">
        <v>32</v>
      </c>
      <c r="J52" t="s">
        <v>72</v>
      </c>
      <c r="K52">
        <f>------4</f>
        <v>4</v>
      </c>
    </row>
    <row r="53" spans="2:11">
      <c r="B53">
        <v>149</v>
      </c>
      <c r="C53">
        <v>50</v>
      </c>
      <c r="D53">
        <v>1</v>
      </c>
      <c r="E53">
        <v>1</v>
      </c>
      <c r="F53">
        <v>4</v>
      </c>
      <c r="G53">
        <v>4</v>
      </c>
      <c r="H53">
        <f>------32</f>
        <v>32</v>
      </c>
      <c r="I53">
        <v>32</v>
      </c>
      <c r="J53" t="s">
        <v>80</v>
      </c>
      <c r="K53">
        <f>------2</f>
        <v>2</v>
      </c>
    </row>
    <row r="54" spans="2:11">
      <c r="B54">
        <v>152</v>
      </c>
      <c r="C54">
        <v>51</v>
      </c>
      <c r="D54">
        <v>1</v>
      </c>
      <c r="E54">
        <v>1</v>
      </c>
      <c r="F54">
        <v>0</v>
      </c>
      <c r="G54">
        <v>4</v>
      </c>
      <c r="H54">
        <f>------32</f>
        <v>32</v>
      </c>
      <c r="I54">
        <v>32</v>
      </c>
      <c r="J54" t="s">
        <v>80</v>
      </c>
      <c r="K54">
        <f>------2</f>
        <v>2</v>
      </c>
    </row>
    <row r="55" spans="2:11">
      <c r="B55">
        <v>155</v>
      </c>
      <c r="C55">
        <v>52</v>
      </c>
      <c r="D55">
        <v>0</v>
      </c>
      <c r="E55">
        <v>0</v>
      </c>
      <c r="F55">
        <v>20</v>
      </c>
      <c r="G55">
        <v>4</v>
      </c>
      <c r="H55">
        <f>------12</f>
        <v>12</v>
      </c>
      <c r="I55">
        <v>12</v>
      </c>
      <c r="J55" t="s">
        <v>80</v>
      </c>
      <c r="K55">
        <f>------3</f>
        <v>3</v>
      </c>
    </row>
    <row r="56" spans="2:11">
      <c r="B56">
        <v>158</v>
      </c>
      <c r="C56">
        <v>53</v>
      </c>
      <c r="D56">
        <v>0</v>
      </c>
      <c r="E56">
        <v>0</v>
      </c>
      <c r="F56">
        <v>12</v>
      </c>
      <c r="G56">
        <v>4</v>
      </c>
      <c r="H56">
        <f>--0</f>
        <v>0</v>
      </c>
      <c r="I56">
        <v>0</v>
      </c>
      <c r="J56" t="s">
        <v>79</v>
      </c>
      <c r="K56">
        <f>------1</f>
        <v>1</v>
      </c>
    </row>
    <row r="57" spans="2:11">
      <c r="B57">
        <v>161</v>
      </c>
      <c r="C57">
        <v>54</v>
      </c>
      <c r="D57">
        <v>0</v>
      </c>
      <c r="E57">
        <v>0</v>
      </c>
      <c r="F57">
        <v>0</v>
      </c>
      <c r="G57">
        <v>4</v>
      </c>
      <c r="H57">
        <f>--0</f>
        <v>0</v>
      </c>
      <c r="I57">
        <v>0</v>
      </c>
      <c r="J57" t="s">
        <v>79</v>
      </c>
      <c r="K57">
        <f>------1</f>
        <v>1</v>
      </c>
    </row>
    <row r="58" spans="2:11">
      <c r="B58">
        <v>164</v>
      </c>
      <c r="C58">
        <v>55</v>
      </c>
      <c r="D58">
        <v>0</v>
      </c>
      <c r="E58">
        <v>1</v>
      </c>
      <c r="F58">
        <v>28</v>
      </c>
      <c r="G58">
        <v>4</v>
      </c>
      <c r="H58">
        <f>------28</f>
        <v>28</v>
      </c>
      <c r="I58">
        <v>32</v>
      </c>
      <c r="J58" t="s">
        <v>72</v>
      </c>
      <c r="K58">
        <f>------4</f>
        <v>4</v>
      </c>
    </row>
    <row r="59" spans="2:11">
      <c r="B59">
        <v>167</v>
      </c>
      <c r="C59">
        <v>56</v>
      </c>
      <c r="D59">
        <v>0</v>
      </c>
      <c r="E59">
        <v>1</v>
      </c>
      <c r="F59">
        <v>0</v>
      </c>
      <c r="G59">
        <v>4</v>
      </c>
      <c r="H59">
        <f>------28</f>
        <v>28</v>
      </c>
      <c r="I59">
        <v>32</v>
      </c>
      <c r="J59" t="s">
        <v>72</v>
      </c>
      <c r="K59">
        <f>------4</f>
        <v>4</v>
      </c>
    </row>
    <row r="60" spans="2:11">
      <c r="B60">
        <v>170</v>
      </c>
      <c r="C60">
        <v>57</v>
      </c>
      <c r="D60">
        <v>0</v>
      </c>
      <c r="E60">
        <v>1</v>
      </c>
      <c r="F60">
        <v>0</v>
      </c>
      <c r="G60">
        <v>4</v>
      </c>
      <c r="H60">
        <f>------28</f>
        <v>28</v>
      </c>
      <c r="I60">
        <v>32</v>
      </c>
      <c r="J60" t="s">
        <v>72</v>
      </c>
      <c r="K60">
        <f>------4</f>
        <v>4</v>
      </c>
    </row>
    <row r="61" spans="2:11">
      <c r="B61">
        <v>173</v>
      </c>
      <c r="C61">
        <v>58</v>
      </c>
      <c r="D61">
        <v>0</v>
      </c>
      <c r="E61">
        <v>1</v>
      </c>
      <c r="F61">
        <v>0</v>
      </c>
      <c r="G61">
        <v>4</v>
      </c>
      <c r="H61">
        <f>------28</f>
        <v>28</v>
      </c>
      <c r="I61">
        <v>32</v>
      </c>
      <c r="J61" t="s">
        <v>72</v>
      </c>
      <c r="K61">
        <f>------4</f>
        <v>4</v>
      </c>
    </row>
    <row r="62" spans="2:11">
      <c r="B62">
        <v>176</v>
      </c>
      <c r="C62">
        <v>59</v>
      </c>
      <c r="D62">
        <v>0</v>
      </c>
      <c r="E62">
        <v>1</v>
      </c>
      <c r="F62">
        <v>0</v>
      </c>
      <c r="G62">
        <v>4</v>
      </c>
      <c r="H62">
        <f>------28</f>
        <v>28</v>
      </c>
      <c r="I62">
        <v>32</v>
      </c>
      <c r="J62" t="s">
        <v>72</v>
      </c>
      <c r="K62">
        <f>------4</f>
        <v>4</v>
      </c>
    </row>
    <row r="63" spans="2:11">
      <c r="B63">
        <v>179</v>
      </c>
      <c r="C63">
        <v>60</v>
      </c>
      <c r="D63">
        <v>1</v>
      </c>
      <c r="E63">
        <v>1</v>
      </c>
      <c r="F63">
        <v>4</v>
      </c>
      <c r="G63">
        <v>4</v>
      </c>
      <c r="H63">
        <f>------32</f>
        <v>32</v>
      </c>
      <c r="I63">
        <v>32</v>
      </c>
      <c r="J63" t="s">
        <v>80</v>
      </c>
      <c r="K63">
        <f>------2</f>
        <v>2</v>
      </c>
    </row>
    <row r="64" spans="2:11">
      <c r="B64">
        <v>182</v>
      </c>
      <c r="C64">
        <v>61</v>
      </c>
      <c r="D64">
        <v>0</v>
      </c>
      <c r="E64">
        <v>0</v>
      </c>
      <c r="F64">
        <v>20</v>
      </c>
      <c r="G64">
        <v>4</v>
      </c>
      <c r="H64">
        <f>------12</f>
        <v>12</v>
      </c>
      <c r="I64">
        <v>12</v>
      </c>
      <c r="J64" t="s">
        <v>80</v>
      </c>
      <c r="K64">
        <f>------3</f>
        <v>3</v>
      </c>
    </row>
    <row r="65" spans="2:11">
      <c r="B65">
        <v>185</v>
      </c>
      <c r="C65">
        <v>62</v>
      </c>
      <c r="D65">
        <v>0</v>
      </c>
      <c r="E65">
        <v>0</v>
      </c>
      <c r="F65">
        <v>12</v>
      </c>
      <c r="G65">
        <v>4</v>
      </c>
      <c r="H65">
        <f>--0</f>
        <v>0</v>
      </c>
      <c r="I65">
        <v>0</v>
      </c>
      <c r="J65" t="s">
        <v>79</v>
      </c>
      <c r="K65">
        <f>------1</f>
        <v>1</v>
      </c>
    </row>
    <row r="66" spans="2:11">
      <c r="B66">
        <v>188</v>
      </c>
      <c r="C66">
        <v>63</v>
      </c>
      <c r="D66">
        <v>0</v>
      </c>
      <c r="E66">
        <v>0</v>
      </c>
      <c r="F66">
        <v>0</v>
      </c>
      <c r="G66">
        <v>4</v>
      </c>
      <c r="H66">
        <f>--0</f>
        <v>0</v>
      </c>
      <c r="I66">
        <v>0</v>
      </c>
      <c r="J66" t="s">
        <v>79</v>
      </c>
      <c r="K66">
        <f>------1</f>
        <v>1</v>
      </c>
    </row>
    <row r="67" spans="2:11">
      <c r="B67">
        <v>191</v>
      </c>
      <c r="C67">
        <v>64</v>
      </c>
      <c r="D67">
        <v>0</v>
      </c>
      <c r="E67">
        <v>1</v>
      </c>
      <c r="F67">
        <v>28</v>
      </c>
      <c r="G67">
        <v>4</v>
      </c>
      <c r="H67">
        <f t="shared" ref="H67:H72" si="4">------28</f>
        <v>28</v>
      </c>
      <c r="I67">
        <v>32</v>
      </c>
      <c r="J67" t="s">
        <v>72</v>
      </c>
      <c r="K67">
        <f t="shared" ref="K67:K72" si="5">------4</f>
        <v>4</v>
      </c>
    </row>
    <row r="68" spans="2:11">
      <c r="B68">
        <v>194</v>
      </c>
      <c r="C68">
        <v>65</v>
      </c>
      <c r="D68">
        <v>0</v>
      </c>
      <c r="E68">
        <v>1</v>
      </c>
      <c r="F68">
        <v>0</v>
      </c>
      <c r="G68">
        <v>4</v>
      </c>
      <c r="H68">
        <f t="shared" si="4"/>
        <v>28</v>
      </c>
      <c r="I68">
        <v>32</v>
      </c>
      <c r="J68" t="s">
        <v>72</v>
      </c>
      <c r="K68">
        <f t="shared" si="5"/>
        <v>4</v>
      </c>
    </row>
    <row r="69" spans="2:11">
      <c r="B69">
        <v>197</v>
      </c>
      <c r="C69">
        <v>66</v>
      </c>
      <c r="D69">
        <v>0</v>
      </c>
      <c r="E69">
        <v>1</v>
      </c>
      <c r="F69">
        <v>0</v>
      </c>
      <c r="G69">
        <v>4</v>
      </c>
      <c r="H69">
        <f t="shared" si="4"/>
        <v>28</v>
      </c>
      <c r="I69">
        <v>32</v>
      </c>
      <c r="J69" t="s">
        <v>72</v>
      </c>
      <c r="K69">
        <f t="shared" si="5"/>
        <v>4</v>
      </c>
    </row>
    <row r="70" spans="2:11">
      <c r="B70">
        <v>200</v>
      </c>
      <c r="C70">
        <v>67</v>
      </c>
      <c r="D70">
        <v>0</v>
      </c>
      <c r="E70">
        <v>1</v>
      </c>
      <c r="F70">
        <v>0</v>
      </c>
      <c r="G70">
        <v>4</v>
      </c>
      <c r="H70">
        <f t="shared" si="4"/>
        <v>28</v>
      </c>
      <c r="I70">
        <v>32</v>
      </c>
      <c r="J70" t="s">
        <v>72</v>
      </c>
      <c r="K70">
        <f t="shared" si="5"/>
        <v>4</v>
      </c>
    </row>
    <row r="71" spans="2:11">
      <c r="B71">
        <v>203</v>
      </c>
      <c r="C71">
        <v>68</v>
      </c>
      <c r="D71">
        <v>0</v>
      </c>
      <c r="E71">
        <v>1</v>
      </c>
      <c r="F71">
        <v>0</v>
      </c>
      <c r="G71">
        <v>4</v>
      </c>
      <c r="H71">
        <f t="shared" si="4"/>
        <v>28</v>
      </c>
      <c r="I71">
        <v>32</v>
      </c>
      <c r="J71" t="s">
        <v>72</v>
      </c>
      <c r="K71">
        <f t="shared" si="5"/>
        <v>4</v>
      </c>
    </row>
    <row r="72" spans="2:11">
      <c r="B72">
        <v>206</v>
      </c>
      <c r="C72">
        <v>69</v>
      </c>
      <c r="D72">
        <v>0</v>
      </c>
      <c r="E72">
        <v>1</v>
      </c>
      <c r="F72">
        <v>0</v>
      </c>
      <c r="G72">
        <v>4</v>
      </c>
      <c r="H72">
        <f t="shared" si="4"/>
        <v>28</v>
      </c>
      <c r="I72">
        <v>32</v>
      </c>
      <c r="J72" t="s">
        <v>72</v>
      </c>
      <c r="K72">
        <f t="shared" si="5"/>
        <v>4</v>
      </c>
    </row>
    <row r="73" spans="2:11">
      <c r="B73">
        <v>209</v>
      </c>
      <c r="C73">
        <v>70</v>
      </c>
      <c r="D73">
        <v>1</v>
      </c>
      <c r="E73">
        <v>1</v>
      </c>
      <c r="F73">
        <v>4</v>
      </c>
      <c r="G73">
        <v>4</v>
      </c>
      <c r="H73">
        <f>------32</f>
        <v>32</v>
      </c>
      <c r="I73">
        <v>32</v>
      </c>
      <c r="J73" t="s">
        <v>80</v>
      </c>
      <c r="K73">
        <f>------2</f>
        <v>2</v>
      </c>
    </row>
    <row r="74" spans="2:11">
      <c r="B74">
        <v>212</v>
      </c>
      <c r="C74">
        <v>71</v>
      </c>
      <c r="D74">
        <v>1</v>
      </c>
      <c r="E74">
        <v>1</v>
      </c>
      <c r="F74">
        <v>0</v>
      </c>
      <c r="G74">
        <v>4</v>
      </c>
      <c r="H74">
        <f>------32</f>
        <v>32</v>
      </c>
      <c r="I74">
        <v>32</v>
      </c>
      <c r="J74" t="s">
        <v>80</v>
      </c>
      <c r="K74">
        <f>------2</f>
        <v>2</v>
      </c>
    </row>
    <row r="75" spans="2:11">
      <c r="B75">
        <v>215</v>
      </c>
      <c r="C75">
        <v>72</v>
      </c>
      <c r="D75">
        <v>1</v>
      </c>
      <c r="E75">
        <v>1</v>
      </c>
      <c r="F75">
        <v>0</v>
      </c>
      <c r="G75">
        <v>4</v>
      </c>
      <c r="H75">
        <f>------32</f>
        <v>32</v>
      </c>
      <c r="I75">
        <v>32</v>
      </c>
      <c r="J75" t="s">
        <v>80</v>
      </c>
      <c r="K75">
        <f>------2</f>
        <v>2</v>
      </c>
    </row>
    <row r="76" spans="2:11">
      <c r="B76">
        <v>218</v>
      </c>
      <c r="C76">
        <v>73</v>
      </c>
      <c r="D76">
        <v>0</v>
      </c>
      <c r="E76">
        <v>0</v>
      </c>
      <c r="F76">
        <v>20</v>
      </c>
      <c r="G76">
        <v>4</v>
      </c>
      <c r="H76">
        <f>------12</f>
        <v>12</v>
      </c>
      <c r="I76">
        <v>12</v>
      </c>
      <c r="J76" t="s">
        <v>80</v>
      </c>
      <c r="K76">
        <f>------3</f>
        <v>3</v>
      </c>
    </row>
    <row r="77" spans="2:11">
      <c r="B77">
        <v>221</v>
      </c>
      <c r="C77">
        <v>74</v>
      </c>
      <c r="D77">
        <v>0</v>
      </c>
      <c r="E77">
        <v>0</v>
      </c>
      <c r="F77">
        <v>0</v>
      </c>
      <c r="G77">
        <v>4</v>
      </c>
      <c r="H77">
        <f>------12</f>
        <v>12</v>
      </c>
      <c r="I77">
        <v>12</v>
      </c>
      <c r="J77" t="s">
        <v>80</v>
      </c>
      <c r="K77">
        <f>------3</f>
        <v>3</v>
      </c>
    </row>
    <row r="78" spans="2:11">
      <c r="B78">
        <v>224</v>
      </c>
      <c r="C78">
        <v>75</v>
      </c>
      <c r="D78">
        <v>0</v>
      </c>
      <c r="E78">
        <v>0</v>
      </c>
      <c r="F78">
        <v>0</v>
      </c>
      <c r="G78">
        <v>4</v>
      </c>
      <c r="H78">
        <f>------12</f>
        <v>12</v>
      </c>
      <c r="I78">
        <v>12</v>
      </c>
      <c r="J78" t="s">
        <v>80</v>
      </c>
      <c r="K78">
        <f>------3</f>
        <v>3</v>
      </c>
    </row>
    <row r="79" spans="2:11">
      <c r="B79">
        <v>227</v>
      </c>
      <c r="C79">
        <v>76</v>
      </c>
      <c r="D79">
        <v>0</v>
      </c>
      <c r="E79">
        <v>1</v>
      </c>
      <c r="F79">
        <v>16</v>
      </c>
      <c r="G79">
        <v>4</v>
      </c>
      <c r="H79">
        <f>------28</f>
        <v>28</v>
      </c>
      <c r="I79">
        <v>32</v>
      </c>
      <c r="J79" t="s">
        <v>72</v>
      </c>
      <c r="K79">
        <f>------4</f>
        <v>4</v>
      </c>
    </row>
    <row r="80" spans="2:11">
      <c r="B80">
        <v>230</v>
      </c>
      <c r="C80">
        <v>77</v>
      </c>
      <c r="D80">
        <v>1</v>
      </c>
      <c r="E80">
        <v>1</v>
      </c>
      <c r="F80">
        <v>4</v>
      </c>
      <c r="G80">
        <v>4</v>
      </c>
      <c r="H80">
        <f>------32</f>
        <v>32</v>
      </c>
      <c r="I80">
        <v>32</v>
      </c>
      <c r="J80" t="s">
        <v>80</v>
      </c>
      <c r="K80">
        <f>------2</f>
        <v>2</v>
      </c>
    </row>
    <row r="81" spans="2:11">
      <c r="B81">
        <v>233</v>
      </c>
      <c r="C81">
        <v>78</v>
      </c>
      <c r="D81">
        <v>1</v>
      </c>
      <c r="E81">
        <v>1</v>
      </c>
      <c r="F81">
        <v>0</v>
      </c>
      <c r="G81">
        <v>4</v>
      </c>
      <c r="H81">
        <f>------32</f>
        <v>32</v>
      </c>
      <c r="I81">
        <v>32</v>
      </c>
      <c r="J81" t="s">
        <v>80</v>
      </c>
      <c r="K81">
        <f>------2</f>
        <v>2</v>
      </c>
    </row>
    <row r="82" spans="2:11">
      <c r="B82">
        <v>236</v>
      </c>
      <c r="C82">
        <v>79</v>
      </c>
      <c r="D82">
        <v>0</v>
      </c>
      <c r="E82">
        <v>0</v>
      </c>
      <c r="F82">
        <v>20</v>
      </c>
      <c r="G82">
        <v>4</v>
      </c>
      <c r="H82">
        <f>------12</f>
        <v>12</v>
      </c>
      <c r="I82">
        <v>12</v>
      </c>
      <c r="J82" t="s">
        <v>80</v>
      </c>
      <c r="K82">
        <f>------3</f>
        <v>3</v>
      </c>
    </row>
    <row r="83" spans="2:11">
      <c r="B83">
        <v>239</v>
      </c>
      <c r="C83">
        <v>80</v>
      </c>
      <c r="D83">
        <v>0</v>
      </c>
      <c r="E83">
        <v>0</v>
      </c>
      <c r="F83">
        <v>12</v>
      </c>
      <c r="G83">
        <v>4</v>
      </c>
      <c r="H83">
        <f>--0</f>
        <v>0</v>
      </c>
      <c r="I83">
        <v>0</v>
      </c>
      <c r="J83" t="s">
        <v>79</v>
      </c>
      <c r="K83">
        <f>------1</f>
        <v>1</v>
      </c>
    </row>
    <row r="84" spans="2:11">
      <c r="B84">
        <v>242</v>
      </c>
      <c r="C84">
        <v>81</v>
      </c>
      <c r="D84">
        <v>0</v>
      </c>
      <c r="E84">
        <v>0</v>
      </c>
      <c r="F84">
        <v>0</v>
      </c>
      <c r="G84">
        <v>4</v>
      </c>
      <c r="H84">
        <f>--0</f>
        <v>0</v>
      </c>
      <c r="I84">
        <v>0</v>
      </c>
      <c r="J84" t="s">
        <v>79</v>
      </c>
      <c r="K84">
        <f>------1</f>
        <v>1</v>
      </c>
    </row>
    <row r="85" spans="2:11">
      <c r="B85">
        <v>245</v>
      </c>
      <c r="C85">
        <v>82</v>
      </c>
      <c r="D85">
        <v>0</v>
      </c>
      <c r="E85">
        <v>1</v>
      </c>
      <c r="F85">
        <v>28</v>
      </c>
      <c r="G85">
        <v>4</v>
      </c>
      <c r="H85">
        <f>------28</f>
        <v>28</v>
      </c>
      <c r="I85">
        <v>32</v>
      </c>
      <c r="J85" t="s">
        <v>72</v>
      </c>
      <c r="K85">
        <f>------4</f>
        <v>4</v>
      </c>
    </row>
    <row r="86" spans="2:11">
      <c r="B86">
        <v>248</v>
      </c>
      <c r="C86">
        <v>83</v>
      </c>
      <c r="D86">
        <v>0</v>
      </c>
      <c r="E86">
        <v>1</v>
      </c>
      <c r="F86">
        <v>0</v>
      </c>
      <c r="G86">
        <v>4</v>
      </c>
      <c r="H86">
        <f>------28</f>
        <v>28</v>
      </c>
      <c r="I86">
        <v>32</v>
      </c>
      <c r="J86" t="s">
        <v>72</v>
      </c>
      <c r="K86">
        <f>------4</f>
        <v>4</v>
      </c>
    </row>
    <row r="87" spans="2:11">
      <c r="B87">
        <v>251</v>
      </c>
      <c r="C87">
        <v>84</v>
      </c>
      <c r="D87">
        <v>0</v>
      </c>
      <c r="E87">
        <v>1</v>
      </c>
      <c r="F87">
        <v>0</v>
      </c>
      <c r="G87">
        <v>4</v>
      </c>
      <c r="H87">
        <f>------28</f>
        <v>28</v>
      </c>
      <c r="I87">
        <v>32</v>
      </c>
      <c r="J87" t="s">
        <v>72</v>
      </c>
      <c r="K87">
        <f>------4</f>
        <v>4</v>
      </c>
    </row>
    <row r="88" spans="2:11">
      <c r="B88">
        <v>254</v>
      </c>
      <c r="C88">
        <v>85</v>
      </c>
      <c r="D88">
        <v>0</v>
      </c>
      <c r="E88">
        <v>1</v>
      </c>
      <c r="F88">
        <v>0</v>
      </c>
      <c r="G88">
        <v>4</v>
      </c>
      <c r="H88">
        <f>------28</f>
        <v>28</v>
      </c>
      <c r="I88">
        <v>32</v>
      </c>
      <c r="J88" t="s">
        <v>72</v>
      </c>
      <c r="K88">
        <f>------4</f>
        <v>4</v>
      </c>
    </row>
    <row r="89" spans="2:11">
      <c r="B89">
        <v>257</v>
      </c>
      <c r="C89">
        <v>86</v>
      </c>
      <c r="D89">
        <v>0</v>
      </c>
      <c r="E89">
        <v>1</v>
      </c>
      <c r="F89">
        <v>0</v>
      </c>
      <c r="G89">
        <v>4</v>
      </c>
      <c r="H89">
        <f>------28</f>
        <v>28</v>
      </c>
      <c r="I89">
        <v>32</v>
      </c>
      <c r="J89" t="s">
        <v>72</v>
      </c>
      <c r="K89">
        <f>------4</f>
        <v>4</v>
      </c>
    </row>
    <row r="90" spans="2:11">
      <c r="B90">
        <v>260</v>
      </c>
      <c r="C90">
        <v>87</v>
      </c>
      <c r="D90">
        <v>1</v>
      </c>
      <c r="E90">
        <v>1</v>
      </c>
      <c r="F90">
        <v>4</v>
      </c>
      <c r="G90">
        <v>4</v>
      </c>
      <c r="H90">
        <f>------32</f>
        <v>32</v>
      </c>
      <c r="I90">
        <v>32</v>
      </c>
      <c r="J90" t="s">
        <v>80</v>
      </c>
      <c r="K90">
        <f>------2</f>
        <v>2</v>
      </c>
    </row>
    <row r="91" spans="2:11">
      <c r="B91">
        <v>263</v>
      </c>
      <c r="C91">
        <v>88</v>
      </c>
      <c r="D91">
        <v>0</v>
      </c>
      <c r="E91">
        <v>0</v>
      </c>
      <c r="F91">
        <v>20</v>
      </c>
      <c r="G91">
        <v>4</v>
      </c>
      <c r="H91">
        <f>------12</f>
        <v>12</v>
      </c>
      <c r="I91">
        <v>12</v>
      </c>
      <c r="J91" t="s">
        <v>80</v>
      </c>
      <c r="K91">
        <f>------3</f>
        <v>3</v>
      </c>
    </row>
    <row r="92" spans="2:11">
      <c r="B92">
        <v>266</v>
      </c>
      <c r="C92">
        <v>89</v>
      </c>
      <c r="D92">
        <v>0</v>
      </c>
      <c r="E92">
        <v>0</v>
      </c>
      <c r="F92">
        <v>12</v>
      </c>
      <c r="G92">
        <v>4</v>
      </c>
      <c r="H92">
        <f>--0</f>
        <v>0</v>
      </c>
      <c r="I92">
        <v>0</v>
      </c>
      <c r="J92" t="s">
        <v>79</v>
      </c>
      <c r="K92">
        <f>------1</f>
        <v>1</v>
      </c>
    </row>
    <row r="93" spans="2:11">
      <c r="B93">
        <v>269</v>
      </c>
      <c r="C93">
        <v>90</v>
      </c>
      <c r="D93">
        <v>0</v>
      </c>
      <c r="E93">
        <v>0</v>
      </c>
      <c r="F93">
        <v>0</v>
      </c>
      <c r="G93">
        <v>4</v>
      </c>
      <c r="H93">
        <f>--0</f>
        <v>0</v>
      </c>
      <c r="I93">
        <v>0</v>
      </c>
      <c r="J93" t="s">
        <v>79</v>
      </c>
      <c r="K93">
        <f>------1</f>
        <v>1</v>
      </c>
    </row>
    <row r="94" spans="2:11">
      <c r="B94">
        <v>272</v>
      </c>
      <c r="C94">
        <v>91</v>
      </c>
      <c r="D94">
        <v>0</v>
      </c>
      <c r="E94">
        <v>1</v>
      </c>
      <c r="F94">
        <v>28</v>
      </c>
      <c r="G94">
        <v>4</v>
      </c>
      <c r="H94">
        <f t="shared" ref="H94:H99" si="6">------28</f>
        <v>28</v>
      </c>
      <c r="I94">
        <v>32</v>
      </c>
      <c r="J94" t="s">
        <v>72</v>
      </c>
      <c r="K94">
        <f t="shared" ref="K94:K99" si="7">------4</f>
        <v>4</v>
      </c>
    </row>
    <row r="95" spans="2:11">
      <c r="B95">
        <v>275</v>
      </c>
      <c r="C95">
        <v>92</v>
      </c>
      <c r="D95">
        <v>0</v>
      </c>
      <c r="E95">
        <v>1</v>
      </c>
      <c r="F95">
        <v>0</v>
      </c>
      <c r="G95">
        <v>4</v>
      </c>
      <c r="H95">
        <f t="shared" si="6"/>
        <v>28</v>
      </c>
      <c r="I95">
        <v>32</v>
      </c>
      <c r="J95" t="s">
        <v>72</v>
      </c>
      <c r="K95">
        <f t="shared" si="7"/>
        <v>4</v>
      </c>
    </row>
    <row r="96" spans="2:11">
      <c r="B96">
        <v>278</v>
      </c>
      <c r="C96">
        <v>93</v>
      </c>
      <c r="D96">
        <v>0</v>
      </c>
      <c r="E96">
        <v>1</v>
      </c>
      <c r="F96">
        <v>0</v>
      </c>
      <c r="G96">
        <v>4</v>
      </c>
      <c r="H96">
        <f t="shared" si="6"/>
        <v>28</v>
      </c>
      <c r="I96">
        <v>32</v>
      </c>
      <c r="J96" t="s">
        <v>72</v>
      </c>
      <c r="K96">
        <f t="shared" si="7"/>
        <v>4</v>
      </c>
    </row>
    <row r="97" spans="2:11">
      <c r="B97">
        <v>281</v>
      </c>
      <c r="C97">
        <v>94</v>
      </c>
      <c r="D97">
        <v>0</v>
      </c>
      <c r="E97">
        <v>1</v>
      </c>
      <c r="F97">
        <v>0</v>
      </c>
      <c r="G97">
        <v>4</v>
      </c>
      <c r="H97">
        <f t="shared" si="6"/>
        <v>28</v>
      </c>
      <c r="I97">
        <v>32</v>
      </c>
      <c r="J97" t="s">
        <v>72</v>
      </c>
      <c r="K97">
        <f t="shared" si="7"/>
        <v>4</v>
      </c>
    </row>
    <row r="98" spans="2:11">
      <c r="B98">
        <v>284</v>
      </c>
      <c r="C98">
        <v>95</v>
      </c>
      <c r="D98">
        <v>0</v>
      </c>
      <c r="E98">
        <v>1</v>
      </c>
      <c r="F98">
        <v>0</v>
      </c>
      <c r="G98">
        <v>4</v>
      </c>
      <c r="H98">
        <f t="shared" si="6"/>
        <v>28</v>
      </c>
      <c r="I98">
        <v>32</v>
      </c>
      <c r="J98" t="s">
        <v>72</v>
      </c>
      <c r="K98">
        <f t="shared" si="7"/>
        <v>4</v>
      </c>
    </row>
    <row r="99" spans="2:11">
      <c r="B99">
        <v>287</v>
      </c>
      <c r="C99">
        <v>96</v>
      </c>
      <c r="D99">
        <v>0</v>
      </c>
      <c r="E99">
        <v>1</v>
      </c>
      <c r="F99">
        <v>0</v>
      </c>
      <c r="G99">
        <v>4</v>
      </c>
      <c r="H99">
        <f t="shared" si="6"/>
        <v>28</v>
      </c>
      <c r="I99">
        <v>32</v>
      </c>
      <c r="J99" t="s">
        <v>72</v>
      </c>
      <c r="K99">
        <f t="shared" si="7"/>
        <v>4</v>
      </c>
    </row>
    <row r="100" spans="2:11">
      <c r="B100">
        <v>290</v>
      </c>
      <c r="C100">
        <v>97</v>
      </c>
      <c r="D100">
        <v>1</v>
      </c>
      <c r="E100">
        <v>1</v>
      </c>
      <c r="F100">
        <v>4</v>
      </c>
      <c r="G100">
        <v>4</v>
      </c>
      <c r="H100">
        <f>------32</f>
        <v>32</v>
      </c>
      <c r="I100">
        <v>32</v>
      </c>
      <c r="J100" t="s">
        <v>80</v>
      </c>
      <c r="K100">
        <f>------2</f>
        <v>2</v>
      </c>
    </row>
    <row r="101" spans="2:11">
      <c r="B101">
        <v>293</v>
      </c>
      <c r="C101">
        <v>98</v>
      </c>
      <c r="D101">
        <v>1</v>
      </c>
      <c r="E101">
        <v>1</v>
      </c>
      <c r="F101">
        <v>0</v>
      </c>
      <c r="G101">
        <v>4</v>
      </c>
      <c r="H101">
        <f>------32</f>
        <v>32</v>
      </c>
      <c r="I101">
        <v>32</v>
      </c>
      <c r="J101" t="s">
        <v>80</v>
      </c>
      <c r="K101">
        <f>------2</f>
        <v>2</v>
      </c>
    </row>
    <row r="102" spans="2:11">
      <c r="B102">
        <v>296</v>
      </c>
      <c r="C102">
        <v>99</v>
      </c>
      <c r="D102">
        <v>1</v>
      </c>
      <c r="E102">
        <v>1</v>
      </c>
      <c r="F102">
        <v>0</v>
      </c>
      <c r="G102">
        <v>4</v>
      </c>
      <c r="H102">
        <f>------32</f>
        <v>32</v>
      </c>
      <c r="I102">
        <v>32</v>
      </c>
      <c r="J102" t="s">
        <v>80</v>
      </c>
      <c r="K102">
        <f>------2</f>
        <v>2</v>
      </c>
    </row>
    <row r="103" spans="2:11">
      <c r="B103">
        <v>299</v>
      </c>
      <c r="C103">
        <v>100</v>
      </c>
      <c r="D103">
        <v>0</v>
      </c>
      <c r="E103">
        <v>0</v>
      </c>
      <c r="F103">
        <v>20</v>
      </c>
      <c r="G103">
        <v>4</v>
      </c>
      <c r="H103">
        <f>------12</f>
        <v>12</v>
      </c>
      <c r="I103">
        <v>12</v>
      </c>
      <c r="J103" t="s">
        <v>80</v>
      </c>
      <c r="K103">
        <f>------3</f>
        <v>3</v>
      </c>
    </row>
    <row r="104" spans="2:11">
      <c r="B104">
        <v>302</v>
      </c>
      <c r="C104">
        <v>101</v>
      </c>
      <c r="D104">
        <v>0</v>
      </c>
      <c r="E104">
        <v>0</v>
      </c>
      <c r="F104">
        <v>0</v>
      </c>
      <c r="G104">
        <v>4</v>
      </c>
      <c r="H104">
        <f>------12</f>
        <v>12</v>
      </c>
      <c r="I104">
        <v>12</v>
      </c>
      <c r="J104" t="s">
        <v>80</v>
      </c>
      <c r="K104">
        <f>------3</f>
        <v>3</v>
      </c>
    </row>
    <row r="105" spans="2:11">
      <c r="B105">
        <v>305</v>
      </c>
      <c r="C105">
        <v>102</v>
      </c>
      <c r="D105">
        <v>0</v>
      </c>
      <c r="E105">
        <v>0</v>
      </c>
      <c r="F105">
        <v>0</v>
      </c>
      <c r="G105">
        <v>4</v>
      </c>
      <c r="H105">
        <f>------12</f>
        <v>12</v>
      </c>
      <c r="I105">
        <v>12</v>
      </c>
      <c r="J105" t="s">
        <v>80</v>
      </c>
      <c r="K105">
        <f>------3</f>
        <v>3</v>
      </c>
    </row>
    <row r="106" spans="2:11">
      <c r="B106">
        <v>308</v>
      </c>
      <c r="C106">
        <v>103</v>
      </c>
      <c r="D106">
        <v>0</v>
      </c>
      <c r="E106">
        <v>1</v>
      </c>
      <c r="F106">
        <v>16</v>
      </c>
      <c r="G106">
        <v>4</v>
      </c>
      <c r="H106">
        <f>------28</f>
        <v>28</v>
      </c>
      <c r="I106">
        <v>32</v>
      </c>
      <c r="J106" t="s">
        <v>72</v>
      </c>
      <c r="K106">
        <f>------4</f>
        <v>4</v>
      </c>
    </row>
    <row r="107" spans="2:11">
      <c r="B107">
        <v>311</v>
      </c>
      <c r="C107">
        <v>104</v>
      </c>
      <c r="D107">
        <v>1</v>
      </c>
      <c r="E107">
        <v>1</v>
      </c>
      <c r="F107">
        <v>4</v>
      </c>
      <c r="G107">
        <v>4</v>
      </c>
      <c r="H107">
        <f>------32</f>
        <v>32</v>
      </c>
      <c r="I107">
        <v>32</v>
      </c>
      <c r="J107" t="s">
        <v>80</v>
      </c>
      <c r="K107">
        <f>------2</f>
        <v>2</v>
      </c>
    </row>
    <row r="108" spans="2:11">
      <c r="B108">
        <v>314</v>
      </c>
      <c r="C108">
        <v>105</v>
      </c>
      <c r="D108">
        <v>1</v>
      </c>
      <c r="E108">
        <v>1</v>
      </c>
      <c r="F108">
        <v>0</v>
      </c>
      <c r="G108">
        <v>4</v>
      </c>
      <c r="H108">
        <f>------32</f>
        <v>32</v>
      </c>
      <c r="I108">
        <v>32</v>
      </c>
      <c r="J108" t="s">
        <v>80</v>
      </c>
      <c r="K108">
        <f>------2</f>
        <v>2</v>
      </c>
    </row>
    <row r="109" spans="2:11">
      <c r="B109">
        <v>317</v>
      </c>
      <c r="C109">
        <v>106</v>
      </c>
      <c r="D109">
        <v>0</v>
      </c>
      <c r="E109">
        <v>0</v>
      </c>
      <c r="F109">
        <v>20</v>
      </c>
      <c r="G109">
        <v>4</v>
      </c>
      <c r="H109">
        <f>------12</f>
        <v>12</v>
      </c>
      <c r="I109">
        <v>12</v>
      </c>
      <c r="J109" t="s">
        <v>80</v>
      </c>
      <c r="K109">
        <f>------3</f>
        <v>3</v>
      </c>
    </row>
    <row r="110" spans="2:11">
      <c r="B110">
        <v>320</v>
      </c>
      <c r="C110">
        <v>107</v>
      </c>
      <c r="D110">
        <v>0</v>
      </c>
      <c r="E110">
        <v>0</v>
      </c>
      <c r="F110">
        <v>12</v>
      </c>
      <c r="G110">
        <v>4</v>
      </c>
      <c r="H110">
        <f>--0</f>
        <v>0</v>
      </c>
      <c r="I110">
        <v>0</v>
      </c>
      <c r="J110" t="s">
        <v>79</v>
      </c>
      <c r="K110">
        <f>------1</f>
        <v>1</v>
      </c>
    </row>
    <row r="111" spans="2:11">
      <c r="B111">
        <v>323</v>
      </c>
      <c r="C111">
        <v>108</v>
      </c>
      <c r="D111">
        <v>0</v>
      </c>
      <c r="E111">
        <v>0</v>
      </c>
      <c r="F111">
        <v>0</v>
      </c>
      <c r="G111">
        <v>4</v>
      </c>
      <c r="H111">
        <f>--0</f>
        <v>0</v>
      </c>
      <c r="I111">
        <v>0</v>
      </c>
      <c r="J111" t="s">
        <v>79</v>
      </c>
      <c r="K111">
        <f>------1</f>
        <v>1</v>
      </c>
    </row>
    <row r="112" spans="2:11">
      <c r="B112">
        <v>326</v>
      </c>
      <c r="C112">
        <v>109</v>
      </c>
      <c r="D112">
        <v>0</v>
      </c>
      <c r="E112">
        <v>1</v>
      </c>
      <c r="F112">
        <v>28</v>
      </c>
      <c r="G112">
        <v>4</v>
      </c>
      <c r="H112">
        <f>------28</f>
        <v>28</v>
      </c>
      <c r="I112">
        <v>32</v>
      </c>
      <c r="J112" t="s">
        <v>72</v>
      </c>
      <c r="K112">
        <f>------4</f>
        <v>4</v>
      </c>
    </row>
    <row r="113" spans="2:11">
      <c r="B113">
        <v>329</v>
      </c>
      <c r="C113">
        <v>110</v>
      </c>
      <c r="D113">
        <v>0</v>
      </c>
      <c r="E113">
        <v>1</v>
      </c>
      <c r="F113">
        <v>0</v>
      </c>
      <c r="G113">
        <v>4</v>
      </c>
      <c r="H113">
        <f>------28</f>
        <v>28</v>
      </c>
      <c r="I113">
        <v>32</v>
      </c>
      <c r="J113" t="s">
        <v>72</v>
      </c>
      <c r="K113">
        <f>------4</f>
        <v>4</v>
      </c>
    </row>
    <row r="114" spans="2:11">
      <c r="B114">
        <v>332</v>
      </c>
      <c r="C114">
        <v>111</v>
      </c>
      <c r="D114">
        <v>0</v>
      </c>
      <c r="E114">
        <v>1</v>
      </c>
      <c r="F114">
        <v>0</v>
      </c>
      <c r="G114">
        <v>4</v>
      </c>
      <c r="H114">
        <f>------28</f>
        <v>28</v>
      </c>
      <c r="I114">
        <v>32</v>
      </c>
      <c r="J114" t="s">
        <v>72</v>
      </c>
      <c r="K114">
        <f>------4</f>
        <v>4</v>
      </c>
    </row>
    <row r="115" spans="2:11">
      <c r="B115">
        <v>335</v>
      </c>
      <c r="C115">
        <v>112</v>
      </c>
      <c r="D115">
        <v>0</v>
      </c>
      <c r="E115">
        <v>1</v>
      </c>
      <c r="F115">
        <v>0</v>
      </c>
      <c r="G115">
        <v>4</v>
      </c>
      <c r="H115">
        <f>------28</f>
        <v>28</v>
      </c>
      <c r="I115">
        <v>32</v>
      </c>
      <c r="J115" t="s">
        <v>72</v>
      </c>
      <c r="K115">
        <f>------4</f>
        <v>4</v>
      </c>
    </row>
    <row r="116" spans="2:11">
      <c r="B116">
        <v>338</v>
      </c>
      <c r="C116">
        <v>113</v>
      </c>
      <c r="D116">
        <v>0</v>
      </c>
      <c r="E116">
        <v>1</v>
      </c>
      <c r="F116">
        <v>0</v>
      </c>
      <c r="G116">
        <v>4</v>
      </c>
      <c r="H116">
        <f>------28</f>
        <v>28</v>
      </c>
      <c r="I116">
        <v>32</v>
      </c>
      <c r="J116" t="s">
        <v>72</v>
      </c>
      <c r="K116">
        <f>------4</f>
        <v>4</v>
      </c>
    </row>
    <row r="117" spans="2:11">
      <c r="B117">
        <v>341</v>
      </c>
      <c r="C117">
        <v>114</v>
      </c>
      <c r="D117">
        <v>1</v>
      </c>
      <c r="E117">
        <v>1</v>
      </c>
      <c r="F117">
        <v>4</v>
      </c>
      <c r="G117">
        <v>4</v>
      </c>
      <c r="H117">
        <f>------32</f>
        <v>32</v>
      </c>
      <c r="I117">
        <v>32</v>
      </c>
      <c r="J117" t="s">
        <v>80</v>
      </c>
      <c r="K117">
        <f>------2</f>
        <v>2</v>
      </c>
    </row>
    <row r="118" spans="2:11">
      <c r="B118">
        <v>344</v>
      </c>
      <c r="C118">
        <v>115</v>
      </c>
      <c r="D118">
        <v>0</v>
      </c>
      <c r="E118">
        <v>0</v>
      </c>
      <c r="F118">
        <v>20</v>
      </c>
      <c r="G118">
        <v>4</v>
      </c>
      <c r="H118">
        <f>------12</f>
        <v>12</v>
      </c>
      <c r="I118">
        <v>12</v>
      </c>
      <c r="J118" t="s">
        <v>80</v>
      </c>
      <c r="K118">
        <f>------3</f>
        <v>3</v>
      </c>
    </row>
    <row r="119" spans="2:11">
      <c r="B119">
        <v>347</v>
      </c>
      <c r="C119">
        <v>116</v>
      </c>
      <c r="D119">
        <v>0</v>
      </c>
      <c r="E119">
        <v>0</v>
      </c>
      <c r="F119">
        <v>12</v>
      </c>
      <c r="G119">
        <v>4</v>
      </c>
      <c r="H119">
        <f>--0</f>
        <v>0</v>
      </c>
      <c r="I119">
        <v>0</v>
      </c>
      <c r="J119" t="s">
        <v>79</v>
      </c>
      <c r="K119">
        <f>------1</f>
        <v>1</v>
      </c>
    </row>
    <row r="120" spans="2:11">
      <c r="B120">
        <v>350</v>
      </c>
      <c r="C120">
        <v>117</v>
      </c>
      <c r="D120">
        <v>0</v>
      </c>
      <c r="E120">
        <v>0</v>
      </c>
      <c r="F120">
        <v>0</v>
      </c>
      <c r="G120">
        <v>4</v>
      </c>
      <c r="H120">
        <f>--0</f>
        <v>0</v>
      </c>
      <c r="I120">
        <v>0</v>
      </c>
      <c r="J120" t="s">
        <v>79</v>
      </c>
      <c r="K120">
        <f>------1</f>
        <v>1</v>
      </c>
    </row>
    <row r="121" spans="2:11">
      <c r="B121">
        <v>353</v>
      </c>
      <c r="C121">
        <v>118</v>
      </c>
      <c r="D121">
        <v>0</v>
      </c>
      <c r="E121">
        <v>1</v>
      </c>
      <c r="F121">
        <v>28</v>
      </c>
      <c r="G121">
        <v>4</v>
      </c>
      <c r="H121">
        <f t="shared" ref="H121:H126" si="8">------28</f>
        <v>28</v>
      </c>
      <c r="I121">
        <v>32</v>
      </c>
      <c r="J121" t="s">
        <v>72</v>
      </c>
      <c r="K121">
        <f t="shared" ref="K121:K126" si="9">------4</f>
        <v>4</v>
      </c>
    </row>
    <row r="122" spans="2:11">
      <c r="B122">
        <v>356</v>
      </c>
      <c r="C122">
        <v>119</v>
      </c>
      <c r="D122">
        <v>0</v>
      </c>
      <c r="E122">
        <v>1</v>
      </c>
      <c r="F122">
        <v>0</v>
      </c>
      <c r="G122">
        <v>4</v>
      </c>
      <c r="H122">
        <f t="shared" si="8"/>
        <v>28</v>
      </c>
      <c r="I122">
        <v>32</v>
      </c>
      <c r="J122" t="s">
        <v>72</v>
      </c>
      <c r="K122">
        <f t="shared" si="9"/>
        <v>4</v>
      </c>
    </row>
    <row r="123" spans="2:11">
      <c r="B123">
        <v>359</v>
      </c>
      <c r="C123">
        <v>120</v>
      </c>
      <c r="D123">
        <v>0</v>
      </c>
      <c r="E123">
        <v>1</v>
      </c>
      <c r="F123">
        <v>0</v>
      </c>
      <c r="G123">
        <v>4</v>
      </c>
      <c r="H123">
        <f t="shared" si="8"/>
        <v>28</v>
      </c>
      <c r="I123">
        <v>32</v>
      </c>
      <c r="J123" t="s">
        <v>72</v>
      </c>
      <c r="K123">
        <f t="shared" si="9"/>
        <v>4</v>
      </c>
    </row>
    <row r="124" spans="2:11">
      <c r="B124">
        <v>362</v>
      </c>
      <c r="C124">
        <v>121</v>
      </c>
      <c r="D124">
        <v>0</v>
      </c>
      <c r="E124">
        <v>1</v>
      </c>
      <c r="F124">
        <v>0</v>
      </c>
      <c r="G124">
        <v>4</v>
      </c>
      <c r="H124">
        <f t="shared" si="8"/>
        <v>28</v>
      </c>
      <c r="I124">
        <v>32</v>
      </c>
      <c r="J124" t="s">
        <v>72</v>
      </c>
      <c r="K124">
        <f t="shared" si="9"/>
        <v>4</v>
      </c>
    </row>
    <row r="125" spans="2:11">
      <c r="B125">
        <v>365</v>
      </c>
      <c r="C125">
        <v>122</v>
      </c>
      <c r="D125">
        <v>0</v>
      </c>
      <c r="E125">
        <v>1</v>
      </c>
      <c r="F125">
        <v>0</v>
      </c>
      <c r="G125">
        <v>4</v>
      </c>
      <c r="H125">
        <f t="shared" si="8"/>
        <v>28</v>
      </c>
      <c r="I125">
        <v>32</v>
      </c>
      <c r="J125" t="s">
        <v>72</v>
      </c>
      <c r="K125">
        <f t="shared" si="9"/>
        <v>4</v>
      </c>
    </row>
    <row r="126" spans="2:11">
      <c r="B126">
        <v>368</v>
      </c>
      <c r="C126">
        <v>123</v>
      </c>
      <c r="D126">
        <v>0</v>
      </c>
      <c r="E126">
        <v>1</v>
      </c>
      <c r="F126">
        <v>0</v>
      </c>
      <c r="G126">
        <v>4</v>
      </c>
      <c r="H126">
        <f t="shared" si="8"/>
        <v>28</v>
      </c>
      <c r="I126">
        <v>32</v>
      </c>
      <c r="J126" t="s">
        <v>72</v>
      </c>
      <c r="K126">
        <f t="shared" si="9"/>
        <v>4</v>
      </c>
    </row>
    <row r="127" spans="2:11">
      <c r="B127">
        <v>371</v>
      </c>
      <c r="C127">
        <v>124</v>
      </c>
      <c r="D127">
        <v>1</v>
      </c>
      <c r="E127">
        <v>1</v>
      </c>
      <c r="F127">
        <v>4</v>
      </c>
      <c r="G127">
        <v>4</v>
      </c>
      <c r="H127">
        <f>------32</f>
        <v>32</v>
      </c>
      <c r="I127">
        <v>32</v>
      </c>
      <c r="J127" t="s">
        <v>80</v>
      </c>
      <c r="K127">
        <f>------2</f>
        <v>2</v>
      </c>
    </row>
    <row r="128" spans="2:11">
      <c r="B128">
        <v>374</v>
      </c>
      <c r="C128">
        <v>125</v>
      </c>
      <c r="D128">
        <v>1</v>
      </c>
      <c r="E128">
        <v>1</v>
      </c>
      <c r="F128">
        <v>0</v>
      </c>
      <c r="G128">
        <v>4</v>
      </c>
      <c r="H128">
        <f>------32</f>
        <v>32</v>
      </c>
      <c r="I128">
        <v>32</v>
      </c>
      <c r="J128" t="s">
        <v>80</v>
      </c>
      <c r="K128">
        <f>------2</f>
        <v>2</v>
      </c>
    </row>
    <row r="129" spans="2:11">
      <c r="B129">
        <v>377</v>
      </c>
      <c r="C129">
        <v>126</v>
      </c>
      <c r="D129">
        <v>1</v>
      </c>
      <c r="E129">
        <v>1</v>
      </c>
      <c r="F129">
        <v>0</v>
      </c>
      <c r="G129">
        <v>4</v>
      </c>
      <c r="H129">
        <f>------32</f>
        <v>32</v>
      </c>
      <c r="I129">
        <v>32</v>
      </c>
      <c r="J129" t="s">
        <v>80</v>
      </c>
      <c r="K129">
        <f>------2</f>
        <v>2</v>
      </c>
    </row>
    <row r="130" spans="2:11">
      <c r="B130">
        <v>380</v>
      </c>
      <c r="C130">
        <v>127</v>
      </c>
      <c r="D130">
        <v>0</v>
      </c>
      <c r="E130">
        <v>0</v>
      </c>
      <c r="F130">
        <v>20</v>
      </c>
      <c r="G130">
        <v>4</v>
      </c>
      <c r="H130">
        <f>------12</f>
        <v>12</v>
      </c>
      <c r="I130">
        <v>12</v>
      </c>
      <c r="J130" t="s">
        <v>80</v>
      </c>
      <c r="K130">
        <f>------3</f>
        <v>3</v>
      </c>
    </row>
    <row r="131" spans="2:11">
      <c r="B131">
        <v>383</v>
      </c>
      <c r="C131">
        <v>128</v>
      </c>
      <c r="D131">
        <v>0</v>
      </c>
      <c r="E131">
        <v>0</v>
      </c>
      <c r="F131">
        <v>0</v>
      </c>
      <c r="G131">
        <v>4</v>
      </c>
      <c r="H131">
        <f>------12</f>
        <v>12</v>
      </c>
      <c r="I131">
        <v>12</v>
      </c>
      <c r="J131" t="s">
        <v>80</v>
      </c>
      <c r="K131">
        <f>------3</f>
        <v>3</v>
      </c>
    </row>
    <row r="132" spans="2:11">
      <c r="B132">
        <v>386</v>
      </c>
      <c r="C132">
        <v>129</v>
      </c>
      <c r="D132">
        <v>0</v>
      </c>
      <c r="E132">
        <v>0</v>
      </c>
      <c r="F132">
        <v>0</v>
      </c>
      <c r="G132">
        <v>4</v>
      </c>
      <c r="H132">
        <f>------12</f>
        <v>12</v>
      </c>
      <c r="I132">
        <v>12</v>
      </c>
      <c r="J132" t="s">
        <v>80</v>
      </c>
      <c r="K132">
        <f>------3</f>
        <v>3</v>
      </c>
    </row>
    <row r="133" spans="2:11">
      <c r="B133">
        <v>389</v>
      </c>
      <c r="C133">
        <v>130</v>
      </c>
      <c r="D133">
        <v>0</v>
      </c>
      <c r="E133">
        <v>1</v>
      </c>
      <c r="F133">
        <v>16</v>
      </c>
      <c r="G133">
        <v>4</v>
      </c>
      <c r="H133">
        <f>------28</f>
        <v>28</v>
      </c>
      <c r="I133">
        <v>32</v>
      </c>
      <c r="J133" t="s">
        <v>72</v>
      </c>
      <c r="K133">
        <f>------4</f>
        <v>4</v>
      </c>
    </row>
    <row r="134" spans="2:11">
      <c r="B134">
        <v>392</v>
      </c>
      <c r="C134">
        <v>131</v>
      </c>
      <c r="D134">
        <v>1</v>
      </c>
      <c r="E134">
        <v>1</v>
      </c>
      <c r="F134">
        <v>4</v>
      </c>
      <c r="G134">
        <v>4</v>
      </c>
      <c r="H134">
        <f>------32</f>
        <v>32</v>
      </c>
      <c r="I134">
        <v>32</v>
      </c>
      <c r="J134" t="s">
        <v>80</v>
      </c>
      <c r="K134">
        <f>------2</f>
        <v>2</v>
      </c>
    </row>
    <row r="135" spans="2:11">
      <c r="B135">
        <v>395</v>
      </c>
      <c r="C135">
        <v>132</v>
      </c>
      <c r="D135">
        <v>1</v>
      </c>
      <c r="E135">
        <v>1</v>
      </c>
      <c r="F135">
        <v>0</v>
      </c>
      <c r="G135">
        <v>4</v>
      </c>
      <c r="H135">
        <f>------32</f>
        <v>32</v>
      </c>
      <c r="I135">
        <v>32</v>
      </c>
      <c r="J135" t="s">
        <v>80</v>
      </c>
      <c r="K135">
        <f>------2</f>
        <v>2</v>
      </c>
    </row>
    <row r="136" spans="2:11">
      <c r="B136">
        <v>398</v>
      </c>
      <c r="C136">
        <v>133</v>
      </c>
      <c r="D136">
        <v>0</v>
      </c>
      <c r="E136">
        <v>0</v>
      </c>
      <c r="F136">
        <v>20</v>
      </c>
      <c r="G136">
        <v>4</v>
      </c>
      <c r="H136">
        <f>------12</f>
        <v>12</v>
      </c>
      <c r="I136">
        <v>12</v>
      </c>
      <c r="J136" t="s">
        <v>80</v>
      </c>
      <c r="K136">
        <f>------3</f>
        <v>3</v>
      </c>
    </row>
    <row r="137" spans="2:11">
      <c r="B137">
        <v>401</v>
      </c>
      <c r="C137">
        <v>134</v>
      </c>
      <c r="D137">
        <v>0</v>
      </c>
      <c r="E137">
        <v>0</v>
      </c>
      <c r="F137">
        <v>12</v>
      </c>
      <c r="G137">
        <v>4</v>
      </c>
      <c r="H137">
        <f>--0</f>
        <v>0</v>
      </c>
      <c r="I137">
        <v>0</v>
      </c>
      <c r="J137" t="s">
        <v>79</v>
      </c>
      <c r="K137">
        <f>------1</f>
        <v>1</v>
      </c>
    </row>
    <row r="138" spans="2:11">
      <c r="B138">
        <v>404</v>
      </c>
      <c r="C138">
        <v>135</v>
      </c>
      <c r="D138">
        <v>0</v>
      </c>
      <c r="E138">
        <v>0</v>
      </c>
      <c r="F138">
        <v>0</v>
      </c>
      <c r="G138">
        <v>4</v>
      </c>
      <c r="H138">
        <f>--0</f>
        <v>0</v>
      </c>
      <c r="I138">
        <v>0</v>
      </c>
      <c r="J138" t="s">
        <v>79</v>
      </c>
      <c r="K138">
        <f>------1</f>
        <v>1</v>
      </c>
    </row>
    <row r="139" spans="2:11">
      <c r="B139">
        <v>407</v>
      </c>
      <c r="C139">
        <v>136</v>
      </c>
      <c r="D139">
        <v>0</v>
      </c>
      <c r="E139">
        <v>1</v>
      </c>
      <c r="F139">
        <v>28</v>
      </c>
      <c r="G139">
        <v>4</v>
      </c>
      <c r="H139">
        <f>------28</f>
        <v>28</v>
      </c>
      <c r="I139">
        <v>32</v>
      </c>
      <c r="J139" t="s">
        <v>72</v>
      </c>
      <c r="K139">
        <f>------4</f>
        <v>4</v>
      </c>
    </row>
    <row r="140" spans="2:11">
      <c r="B140">
        <v>410</v>
      </c>
      <c r="C140">
        <v>137</v>
      </c>
      <c r="D140">
        <v>0</v>
      </c>
      <c r="E140">
        <v>1</v>
      </c>
      <c r="F140">
        <v>0</v>
      </c>
      <c r="G140">
        <v>4</v>
      </c>
      <c r="H140">
        <f>------28</f>
        <v>28</v>
      </c>
      <c r="I140">
        <v>32</v>
      </c>
      <c r="J140" t="s">
        <v>72</v>
      </c>
      <c r="K140">
        <f>------4</f>
        <v>4</v>
      </c>
    </row>
    <row r="141" spans="2:11">
      <c r="B141">
        <v>413</v>
      </c>
      <c r="C141">
        <v>138</v>
      </c>
      <c r="D141">
        <v>0</v>
      </c>
      <c r="E141">
        <v>1</v>
      </c>
      <c r="F141">
        <v>0</v>
      </c>
      <c r="G141">
        <v>4</v>
      </c>
      <c r="H141">
        <f>------28</f>
        <v>28</v>
      </c>
      <c r="I141">
        <v>32</v>
      </c>
      <c r="J141" t="s">
        <v>72</v>
      </c>
      <c r="K141">
        <f>------4</f>
        <v>4</v>
      </c>
    </row>
    <row r="142" spans="2:11">
      <c r="B142">
        <v>416</v>
      </c>
      <c r="C142">
        <v>139</v>
      </c>
      <c r="D142">
        <v>0</v>
      </c>
      <c r="E142">
        <v>1</v>
      </c>
      <c r="F142">
        <v>0</v>
      </c>
      <c r="G142">
        <v>4</v>
      </c>
      <c r="H142">
        <f>------28</f>
        <v>28</v>
      </c>
      <c r="I142">
        <v>32</v>
      </c>
      <c r="J142" t="s">
        <v>72</v>
      </c>
      <c r="K142">
        <f>------4</f>
        <v>4</v>
      </c>
    </row>
    <row r="143" spans="2:11">
      <c r="B143">
        <v>419</v>
      </c>
      <c r="C143">
        <v>140</v>
      </c>
      <c r="D143">
        <v>0</v>
      </c>
      <c r="E143">
        <v>1</v>
      </c>
      <c r="F143">
        <v>0</v>
      </c>
      <c r="G143">
        <v>4</v>
      </c>
      <c r="H143">
        <f>------28</f>
        <v>28</v>
      </c>
      <c r="I143">
        <v>32</v>
      </c>
      <c r="J143" t="s">
        <v>72</v>
      </c>
      <c r="K143">
        <f>------4</f>
        <v>4</v>
      </c>
    </row>
    <row r="144" spans="2:11">
      <c r="B144">
        <v>422</v>
      </c>
      <c r="C144">
        <v>141</v>
      </c>
      <c r="D144">
        <v>1</v>
      </c>
      <c r="E144">
        <v>1</v>
      </c>
      <c r="F144">
        <v>4</v>
      </c>
      <c r="G144">
        <v>4</v>
      </c>
      <c r="H144">
        <f>------32</f>
        <v>32</v>
      </c>
      <c r="I144">
        <v>32</v>
      </c>
      <c r="J144" t="s">
        <v>80</v>
      </c>
      <c r="K144">
        <f>------2</f>
        <v>2</v>
      </c>
    </row>
    <row r="145" spans="2:11">
      <c r="B145">
        <v>425</v>
      </c>
      <c r="C145">
        <v>142</v>
      </c>
      <c r="D145">
        <v>0</v>
      </c>
      <c r="E145">
        <v>0</v>
      </c>
      <c r="F145">
        <v>20</v>
      </c>
      <c r="G145">
        <v>4</v>
      </c>
      <c r="H145">
        <f>------12</f>
        <v>12</v>
      </c>
      <c r="I145">
        <v>12</v>
      </c>
      <c r="J145" t="s">
        <v>80</v>
      </c>
      <c r="K145">
        <f>------3</f>
        <v>3</v>
      </c>
    </row>
    <row r="146" spans="2:11">
      <c r="B146">
        <v>428</v>
      </c>
      <c r="C146">
        <v>143</v>
      </c>
      <c r="D146">
        <v>0</v>
      </c>
      <c r="E146">
        <v>0</v>
      </c>
      <c r="F146">
        <v>12</v>
      </c>
      <c r="G146">
        <v>4</v>
      </c>
      <c r="H146">
        <f>--0</f>
        <v>0</v>
      </c>
      <c r="I146">
        <v>0</v>
      </c>
      <c r="J146" t="s">
        <v>79</v>
      </c>
      <c r="K146">
        <f>------1</f>
        <v>1</v>
      </c>
    </row>
    <row r="147" spans="2:11">
      <c r="B147">
        <v>431</v>
      </c>
      <c r="C147">
        <v>144</v>
      </c>
      <c r="D147">
        <v>0</v>
      </c>
      <c r="E147">
        <v>0</v>
      </c>
      <c r="F147">
        <v>0</v>
      </c>
      <c r="G147">
        <v>4</v>
      </c>
      <c r="H147">
        <f>--0</f>
        <v>0</v>
      </c>
      <c r="I147">
        <v>0</v>
      </c>
      <c r="J147" t="s">
        <v>79</v>
      </c>
      <c r="K147">
        <f>------1</f>
        <v>1</v>
      </c>
    </row>
    <row r="148" spans="2:11">
      <c r="B148">
        <v>434</v>
      </c>
      <c r="C148">
        <v>145</v>
      </c>
      <c r="D148">
        <v>0</v>
      </c>
      <c r="E148">
        <v>1</v>
      </c>
      <c r="F148">
        <v>28</v>
      </c>
      <c r="G148">
        <v>4</v>
      </c>
      <c r="H148">
        <f t="shared" ref="H148:H153" si="10">------28</f>
        <v>28</v>
      </c>
      <c r="I148">
        <v>32</v>
      </c>
      <c r="J148" t="s">
        <v>72</v>
      </c>
      <c r="K148">
        <f t="shared" ref="K148:K153" si="11">------4</f>
        <v>4</v>
      </c>
    </row>
    <row r="149" spans="2:11">
      <c r="B149">
        <v>437</v>
      </c>
      <c r="C149">
        <v>146</v>
      </c>
      <c r="D149">
        <v>0</v>
      </c>
      <c r="E149">
        <v>1</v>
      </c>
      <c r="F149">
        <v>0</v>
      </c>
      <c r="G149">
        <v>4</v>
      </c>
      <c r="H149">
        <f t="shared" si="10"/>
        <v>28</v>
      </c>
      <c r="I149">
        <v>32</v>
      </c>
      <c r="J149" t="s">
        <v>72</v>
      </c>
      <c r="K149">
        <f t="shared" si="11"/>
        <v>4</v>
      </c>
    </row>
    <row r="150" spans="2:11">
      <c r="B150">
        <v>440</v>
      </c>
      <c r="C150">
        <v>147</v>
      </c>
      <c r="D150">
        <v>0</v>
      </c>
      <c r="E150">
        <v>1</v>
      </c>
      <c r="F150">
        <v>0</v>
      </c>
      <c r="G150">
        <v>4</v>
      </c>
      <c r="H150">
        <f t="shared" si="10"/>
        <v>28</v>
      </c>
      <c r="I150">
        <v>32</v>
      </c>
      <c r="J150" t="s">
        <v>72</v>
      </c>
      <c r="K150">
        <f t="shared" si="11"/>
        <v>4</v>
      </c>
    </row>
    <row r="151" spans="2:11">
      <c r="B151">
        <v>443</v>
      </c>
      <c r="C151">
        <v>148</v>
      </c>
      <c r="D151">
        <v>0</v>
      </c>
      <c r="E151">
        <v>1</v>
      </c>
      <c r="F151">
        <v>0</v>
      </c>
      <c r="G151">
        <v>4</v>
      </c>
      <c r="H151">
        <f t="shared" si="10"/>
        <v>28</v>
      </c>
      <c r="I151">
        <v>32</v>
      </c>
      <c r="J151" t="s">
        <v>72</v>
      </c>
      <c r="K151">
        <f t="shared" si="11"/>
        <v>4</v>
      </c>
    </row>
    <row r="152" spans="2:11">
      <c r="B152">
        <v>446</v>
      </c>
      <c r="C152">
        <v>149</v>
      </c>
      <c r="D152">
        <v>0</v>
      </c>
      <c r="E152">
        <v>1</v>
      </c>
      <c r="F152">
        <v>0</v>
      </c>
      <c r="G152">
        <v>4</v>
      </c>
      <c r="H152">
        <f t="shared" si="10"/>
        <v>28</v>
      </c>
      <c r="I152">
        <v>32</v>
      </c>
      <c r="J152" t="s">
        <v>72</v>
      </c>
      <c r="K152">
        <f t="shared" si="11"/>
        <v>4</v>
      </c>
    </row>
    <row r="153" spans="2:11">
      <c r="B153">
        <v>449</v>
      </c>
      <c r="C153">
        <v>150</v>
      </c>
      <c r="D153">
        <v>0</v>
      </c>
      <c r="E153">
        <v>1</v>
      </c>
      <c r="F153">
        <v>0</v>
      </c>
      <c r="G153">
        <v>4</v>
      </c>
      <c r="H153">
        <f t="shared" si="10"/>
        <v>28</v>
      </c>
      <c r="I153">
        <v>32</v>
      </c>
      <c r="J153" t="s">
        <v>72</v>
      </c>
      <c r="K153">
        <f t="shared" si="11"/>
        <v>4</v>
      </c>
    </row>
    <row r="154" spans="2:11">
      <c r="B154">
        <v>452</v>
      </c>
      <c r="C154">
        <v>151</v>
      </c>
      <c r="D154">
        <v>1</v>
      </c>
      <c r="E154">
        <v>1</v>
      </c>
      <c r="F154">
        <v>4</v>
      </c>
      <c r="G154">
        <v>4</v>
      </c>
      <c r="H154">
        <f>------32</f>
        <v>32</v>
      </c>
      <c r="I154">
        <v>32</v>
      </c>
      <c r="J154" t="s">
        <v>80</v>
      </c>
      <c r="K154">
        <f>------2</f>
        <v>2</v>
      </c>
    </row>
    <row r="155" spans="2:11">
      <c r="B155">
        <v>455</v>
      </c>
      <c r="C155">
        <v>152</v>
      </c>
      <c r="D155">
        <v>1</v>
      </c>
      <c r="E155">
        <v>1</v>
      </c>
      <c r="F155">
        <v>0</v>
      </c>
      <c r="G155">
        <v>4</v>
      </c>
      <c r="H155">
        <f>------32</f>
        <v>32</v>
      </c>
      <c r="I155">
        <v>32</v>
      </c>
      <c r="J155" t="s">
        <v>80</v>
      </c>
      <c r="K155">
        <f>------2</f>
        <v>2</v>
      </c>
    </row>
    <row r="156" spans="2:11">
      <c r="B156">
        <v>458</v>
      </c>
      <c r="C156">
        <v>153</v>
      </c>
      <c r="D156">
        <v>1</v>
      </c>
      <c r="E156">
        <v>1</v>
      </c>
      <c r="F156">
        <v>0</v>
      </c>
      <c r="G156">
        <v>4</v>
      </c>
      <c r="H156">
        <f>------32</f>
        <v>32</v>
      </c>
      <c r="I156">
        <v>32</v>
      </c>
      <c r="J156" t="s">
        <v>80</v>
      </c>
      <c r="K156">
        <f>------2</f>
        <v>2</v>
      </c>
    </row>
    <row r="157" spans="2:11">
      <c r="B157">
        <v>461</v>
      </c>
      <c r="C157">
        <v>154</v>
      </c>
      <c r="D157">
        <v>0</v>
      </c>
      <c r="E157">
        <v>0</v>
      </c>
      <c r="F157">
        <v>20</v>
      </c>
      <c r="G157">
        <v>4</v>
      </c>
      <c r="H157">
        <f>------12</f>
        <v>12</v>
      </c>
      <c r="I157">
        <v>12</v>
      </c>
      <c r="J157" t="s">
        <v>80</v>
      </c>
      <c r="K157">
        <f>------3</f>
        <v>3</v>
      </c>
    </row>
    <row r="158" spans="2:11">
      <c r="B158">
        <v>464</v>
      </c>
      <c r="C158">
        <v>155</v>
      </c>
      <c r="D158">
        <v>0</v>
      </c>
      <c r="E158">
        <v>0</v>
      </c>
      <c r="F158">
        <v>0</v>
      </c>
      <c r="G158">
        <v>4</v>
      </c>
      <c r="H158">
        <f>------12</f>
        <v>12</v>
      </c>
      <c r="I158">
        <v>12</v>
      </c>
      <c r="J158" t="s">
        <v>80</v>
      </c>
      <c r="K158">
        <f>------3</f>
        <v>3</v>
      </c>
    </row>
    <row r="159" spans="2:11">
      <c r="B159">
        <v>467</v>
      </c>
      <c r="C159">
        <v>156</v>
      </c>
      <c r="D159">
        <v>0</v>
      </c>
      <c r="E159">
        <v>0</v>
      </c>
      <c r="F159">
        <v>0</v>
      </c>
      <c r="G159">
        <v>4</v>
      </c>
      <c r="H159">
        <f>------12</f>
        <v>12</v>
      </c>
      <c r="I159">
        <v>12</v>
      </c>
      <c r="J159" t="s">
        <v>80</v>
      </c>
      <c r="K159">
        <f>------3</f>
        <v>3</v>
      </c>
    </row>
    <row r="160" spans="2:11">
      <c r="B160">
        <v>470</v>
      </c>
      <c r="C160">
        <v>157</v>
      </c>
      <c r="D160">
        <v>0</v>
      </c>
      <c r="E160">
        <v>1</v>
      </c>
      <c r="F160">
        <v>16</v>
      </c>
      <c r="G160">
        <v>4</v>
      </c>
      <c r="H160">
        <f>------28</f>
        <v>28</v>
      </c>
      <c r="I160">
        <v>32</v>
      </c>
      <c r="J160" t="s">
        <v>72</v>
      </c>
      <c r="K160">
        <f>------4</f>
        <v>4</v>
      </c>
    </row>
    <row r="161" spans="2:11">
      <c r="B161">
        <v>473</v>
      </c>
      <c r="C161">
        <v>158</v>
      </c>
      <c r="D161">
        <v>1</v>
      </c>
      <c r="E161">
        <v>1</v>
      </c>
      <c r="F161">
        <v>4</v>
      </c>
      <c r="G161">
        <v>4</v>
      </c>
      <c r="H161">
        <f>------32</f>
        <v>32</v>
      </c>
      <c r="I161">
        <v>32</v>
      </c>
      <c r="J161" t="s">
        <v>80</v>
      </c>
      <c r="K161">
        <f>------2</f>
        <v>2</v>
      </c>
    </row>
    <row r="162" spans="2:11">
      <c r="B162">
        <v>476</v>
      </c>
      <c r="C162">
        <v>159</v>
      </c>
      <c r="D162">
        <v>1</v>
      </c>
      <c r="E162">
        <v>1</v>
      </c>
      <c r="F162">
        <v>0</v>
      </c>
      <c r="G162">
        <v>4</v>
      </c>
      <c r="H162">
        <f>------32</f>
        <v>32</v>
      </c>
      <c r="I162">
        <v>32</v>
      </c>
      <c r="J162" t="s">
        <v>80</v>
      </c>
      <c r="K162">
        <f>------2</f>
        <v>2</v>
      </c>
    </row>
    <row r="163" spans="2:11">
      <c r="B163">
        <v>479</v>
      </c>
      <c r="C163">
        <v>160</v>
      </c>
      <c r="D163">
        <v>0</v>
      </c>
      <c r="E163">
        <v>0</v>
      </c>
      <c r="F163">
        <v>20</v>
      </c>
      <c r="G163">
        <v>4</v>
      </c>
      <c r="H163">
        <f>------12</f>
        <v>12</v>
      </c>
      <c r="I163">
        <v>12</v>
      </c>
      <c r="J163" t="s">
        <v>80</v>
      </c>
      <c r="K163">
        <f>------3</f>
        <v>3</v>
      </c>
    </row>
    <row r="164" spans="2:11">
      <c r="B164">
        <v>482</v>
      </c>
      <c r="C164">
        <v>161</v>
      </c>
      <c r="D164">
        <v>0</v>
      </c>
      <c r="E164">
        <v>0</v>
      </c>
      <c r="F164">
        <v>12</v>
      </c>
      <c r="G164">
        <v>4</v>
      </c>
      <c r="H164">
        <f>--0</f>
        <v>0</v>
      </c>
      <c r="I164">
        <v>0</v>
      </c>
      <c r="J164" t="s">
        <v>79</v>
      </c>
      <c r="K164">
        <f>------1</f>
        <v>1</v>
      </c>
    </row>
    <row r="165" spans="2:11">
      <c r="B165">
        <v>485</v>
      </c>
      <c r="C165">
        <v>162</v>
      </c>
      <c r="D165">
        <v>0</v>
      </c>
      <c r="E165">
        <v>0</v>
      </c>
      <c r="F165">
        <v>0</v>
      </c>
      <c r="G165">
        <v>4</v>
      </c>
      <c r="H165">
        <f>--0</f>
        <v>0</v>
      </c>
      <c r="I165">
        <v>0</v>
      </c>
      <c r="J165" t="s">
        <v>79</v>
      </c>
      <c r="K165">
        <f>------1</f>
        <v>1</v>
      </c>
    </row>
    <row r="166" spans="2:11">
      <c r="B166">
        <v>488</v>
      </c>
      <c r="C166">
        <v>163</v>
      </c>
      <c r="D166">
        <v>0</v>
      </c>
      <c r="E166">
        <v>1</v>
      </c>
      <c r="F166">
        <v>28</v>
      </c>
      <c r="G166">
        <v>4</v>
      </c>
      <c r="H166">
        <f>------28</f>
        <v>28</v>
      </c>
      <c r="I166">
        <v>32</v>
      </c>
      <c r="J166" t="s">
        <v>72</v>
      </c>
      <c r="K166">
        <f>------4</f>
        <v>4</v>
      </c>
    </row>
    <row r="167" spans="2:11">
      <c r="B167">
        <v>491</v>
      </c>
      <c r="C167">
        <v>164</v>
      </c>
      <c r="D167">
        <v>0</v>
      </c>
      <c r="E167">
        <v>1</v>
      </c>
      <c r="F167">
        <v>0</v>
      </c>
      <c r="G167">
        <v>4</v>
      </c>
      <c r="H167">
        <f>------28</f>
        <v>28</v>
      </c>
      <c r="I167">
        <v>32</v>
      </c>
      <c r="J167" t="s">
        <v>72</v>
      </c>
      <c r="K167">
        <f>------4</f>
        <v>4</v>
      </c>
    </row>
    <row r="168" spans="2:11">
      <c r="B168">
        <v>494</v>
      </c>
      <c r="C168">
        <v>165</v>
      </c>
      <c r="D168">
        <v>0</v>
      </c>
      <c r="E168">
        <v>1</v>
      </c>
      <c r="F168">
        <v>0</v>
      </c>
      <c r="G168">
        <v>4</v>
      </c>
      <c r="H168">
        <f>------28</f>
        <v>28</v>
      </c>
      <c r="I168">
        <v>32</v>
      </c>
      <c r="J168" t="s">
        <v>72</v>
      </c>
      <c r="K168">
        <f>------4</f>
        <v>4</v>
      </c>
    </row>
    <row r="169" spans="2:11">
      <c r="B169">
        <v>497</v>
      </c>
      <c r="C169">
        <v>166</v>
      </c>
      <c r="D169">
        <v>0</v>
      </c>
      <c r="E169">
        <v>1</v>
      </c>
      <c r="F169">
        <v>0</v>
      </c>
      <c r="G169">
        <v>4</v>
      </c>
      <c r="H169">
        <f>------28</f>
        <v>28</v>
      </c>
      <c r="I169">
        <v>32</v>
      </c>
      <c r="J169" t="s">
        <v>72</v>
      </c>
      <c r="K169">
        <f>------4</f>
        <v>4</v>
      </c>
    </row>
    <row r="170" spans="2:11">
      <c r="B170">
        <v>500</v>
      </c>
      <c r="C170">
        <v>167</v>
      </c>
      <c r="D170">
        <v>0</v>
      </c>
      <c r="E170">
        <v>1</v>
      </c>
      <c r="F170">
        <v>0</v>
      </c>
      <c r="G170">
        <v>4</v>
      </c>
      <c r="H170">
        <f>------28</f>
        <v>28</v>
      </c>
      <c r="I170">
        <v>32</v>
      </c>
      <c r="J170" t="s">
        <v>72</v>
      </c>
      <c r="K170">
        <f>------4</f>
        <v>4</v>
      </c>
    </row>
    <row r="171" spans="2:11">
      <c r="B171">
        <v>503</v>
      </c>
      <c r="C171">
        <v>168</v>
      </c>
      <c r="D171">
        <v>1</v>
      </c>
      <c r="E171">
        <v>1</v>
      </c>
      <c r="F171">
        <v>4</v>
      </c>
      <c r="G171">
        <v>4</v>
      </c>
      <c r="H171">
        <f>------32</f>
        <v>32</v>
      </c>
      <c r="I171">
        <v>32</v>
      </c>
      <c r="J171" t="s">
        <v>80</v>
      </c>
      <c r="K171">
        <f>------2</f>
        <v>2</v>
      </c>
    </row>
    <row r="172" spans="2:11">
      <c r="B172">
        <v>506</v>
      </c>
      <c r="C172">
        <v>169</v>
      </c>
      <c r="D172">
        <v>0</v>
      </c>
      <c r="E172">
        <v>0</v>
      </c>
      <c r="F172">
        <v>20</v>
      </c>
      <c r="G172">
        <v>4</v>
      </c>
      <c r="H172">
        <f>------12</f>
        <v>12</v>
      </c>
      <c r="I172">
        <v>12</v>
      </c>
      <c r="J172" t="s">
        <v>80</v>
      </c>
      <c r="K172">
        <f>------3</f>
        <v>3</v>
      </c>
    </row>
    <row r="173" spans="2:11">
      <c r="B173">
        <v>509</v>
      </c>
      <c r="C173">
        <v>170</v>
      </c>
      <c r="D173">
        <v>0</v>
      </c>
      <c r="E173">
        <v>0</v>
      </c>
      <c r="F173">
        <v>12</v>
      </c>
      <c r="G173">
        <v>4</v>
      </c>
      <c r="H173">
        <f>--0</f>
        <v>0</v>
      </c>
      <c r="I173">
        <v>0</v>
      </c>
      <c r="J173" t="s">
        <v>79</v>
      </c>
      <c r="K173">
        <f>------1</f>
        <v>1</v>
      </c>
    </row>
    <row r="174" spans="2:11">
      <c r="B174">
        <v>512</v>
      </c>
      <c r="C174">
        <v>171</v>
      </c>
      <c r="D174">
        <v>0</v>
      </c>
      <c r="E174">
        <v>0</v>
      </c>
      <c r="F174">
        <v>0</v>
      </c>
      <c r="G174">
        <v>4</v>
      </c>
      <c r="H174">
        <f>--0</f>
        <v>0</v>
      </c>
      <c r="I174">
        <v>0</v>
      </c>
      <c r="J174" t="s">
        <v>79</v>
      </c>
      <c r="K174">
        <f>------1</f>
        <v>1</v>
      </c>
    </row>
    <row r="175" spans="2:11">
      <c r="B175">
        <v>515</v>
      </c>
      <c r="C175">
        <v>172</v>
      </c>
      <c r="D175">
        <v>0</v>
      </c>
      <c r="E175">
        <v>1</v>
      </c>
      <c r="F175">
        <v>28</v>
      </c>
      <c r="G175">
        <v>4</v>
      </c>
      <c r="H175">
        <f t="shared" ref="H175:H180" si="12">------28</f>
        <v>28</v>
      </c>
      <c r="I175">
        <v>32</v>
      </c>
      <c r="J175" t="s">
        <v>72</v>
      </c>
      <c r="K175">
        <f t="shared" ref="K175:K180" si="13">------4</f>
        <v>4</v>
      </c>
    </row>
    <row r="176" spans="2:11">
      <c r="B176">
        <v>518</v>
      </c>
      <c r="C176">
        <v>173</v>
      </c>
      <c r="D176">
        <v>0</v>
      </c>
      <c r="E176">
        <v>1</v>
      </c>
      <c r="F176">
        <v>0</v>
      </c>
      <c r="G176">
        <v>4</v>
      </c>
      <c r="H176">
        <f t="shared" si="12"/>
        <v>28</v>
      </c>
      <c r="I176">
        <v>32</v>
      </c>
      <c r="J176" t="s">
        <v>72</v>
      </c>
      <c r="K176">
        <f t="shared" si="13"/>
        <v>4</v>
      </c>
    </row>
    <row r="177" spans="2:11">
      <c r="B177">
        <v>521</v>
      </c>
      <c r="C177">
        <v>174</v>
      </c>
      <c r="D177">
        <v>0</v>
      </c>
      <c r="E177">
        <v>1</v>
      </c>
      <c r="F177">
        <v>0</v>
      </c>
      <c r="G177">
        <v>4</v>
      </c>
      <c r="H177">
        <f t="shared" si="12"/>
        <v>28</v>
      </c>
      <c r="I177">
        <v>32</v>
      </c>
      <c r="J177" t="s">
        <v>72</v>
      </c>
      <c r="K177">
        <f t="shared" si="13"/>
        <v>4</v>
      </c>
    </row>
    <row r="178" spans="2:11">
      <c r="B178">
        <v>524</v>
      </c>
      <c r="C178">
        <v>175</v>
      </c>
      <c r="D178">
        <v>0</v>
      </c>
      <c r="E178">
        <v>1</v>
      </c>
      <c r="F178">
        <v>0</v>
      </c>
      <c r="G178">
        <v>4</v>
      </c>
      <c r="H178">
        <f t="shared" si="12"/>
        <v>28</v>
      </c>
      <c r="I178">
        <v>32</v>
      </c>
      <c r="J178" t="s">
        <v>72</v>
      </c>
      <c r="K178">
        <f t="shared" si="13"/>
        <v>4</v>
      </c>
    </row>
    <row r="179" spans="2:11">
      <c r="B179">
        <v>527</v>
      </c>
      <c r="C179">
        <v>176</v>
      </c>
      <c r="D179">
        <v>0</v>
      </c>
      <c r="E179">
        <v>1</v>
      </c>
      <c r="F179">
        <v>0</v>
      </c>
      <c r="G179">
        <v>4</v>
      </c>
      <c r="H179">
        <f t="shared" si="12"/>
        <v>28</v>
      </c>
      <c r="I179">
        <v>32</v>
      </c>
      <c r="J179" t="s">
        <v>72</v>
      </c>
      <c r="K179">
        <f t="shared" si="13"/>
        <v>4</v>
      </c>
    </row>
    <row r="180" spans="2:11">
      <c r="B180">
        <v>530</v>
      </c>
      <c r="C180">
        <v>177</v>
      </c>
      <c r="D180">
        <v>0</v>
      </c>
      <c r="E180">
        <v>1</v>
      </c>
      <c r="F180">
        <v>0</v>
      </c>
      <c r="G180">
        <v>4</v>
      </c>
      <c r="H180">
        <f t="shared" si="12"/>
        <v>28</v>
      </c>
      <c r="I180">
        <v>32</v>
      </c>
      <c r="J180" t="s">
        <v>72</v>
      </c>
      <c r="K180">
        <f t="shared" si="13"/>
        <v>4</v>
      </c>
    </row>
    <row r="181" spans="2:11">
      <c r="B181">
        <v>533</v>
      </c>
      <c r="C181">
        <v>178</v>
      </c>
      <c r="D181">
        <v>1</v>
      </c>
      <c r="E181">
        <v>1</v>
      </c>
      <c r="F181">
        <v>4</v>
      </c>
      <c r="G181">
        <v>4</v>
      </c>
      <c r="H181">
        <f>------32</f>
        <v>32</v>
      </c>
      <c r="I181">
        <v>32</v>
      </c>
      <c r="J181" t="s">
        <v>80</v>
      </c>
      <c r="K181">
        <f>------2</f>
        <v>2</v>
      </c>
    </row>
    <row r="182" spans="2:11">
      <c r="B182">
        <v>536</v>
      </c>
      <c r="C182">
        <v>179</v>
      </c>
      <c r="D182">
        <v>1</v>
      </c>
      <c r="E182">
        <v>1</v>
      </c>
      <c r="F182">
        <v>0</v>
      </c>
      <c r="G182">
        <v>4</v>
      </c>
      <c r="H182">
        <f>------32</f>
        <v>32</v>
      </c>
      <c r="I182">
        <v>32</v>
      </c>
      <c r="J182" t="s">
        <v>80</v>
      </c>
      <c r="K182">
        <f>------2</f>
        <v>2</v>
      </c>
    </row>
    <row r="183" spans="2:11">
      <c r="B183">
        <v>539</v>
      </c>
      <c r="C183">
        <v>180</v>
      </c>
      <c r="D183">
        <v>1</v>
      </c>
      <c r="E183">
        <v>1</v>
      </c>
      <c r="F183">
        <v>0</v>
      </c>
      <c r="G183">
        <v>4</v>
      </c>
      <c r="H183">
        <f>------32</f>
        <v>32</v>
      </c>
      <c r="I183">
        <v>32</v>
      </c>
      <c r="J183" t="s">
        <v>80</v>
      </c>
      <c r="K183">
        <f>------2</f>
        <v>2</v>
      </c>
    </row>
    <row r="184" spans="2:11">
      <c r="B184">
        <v>542</v>
      </c>
      <c r="C184">
        <v>181</v>
      </c>
      <c r="D184">
        <v>0</v>
      </c>
      <c r="E184">
        <v>0</v>
      </c>
      <c r="F184">
        <v>20</v>
      </c>
      <c r="G184">
        <v>4</v>
      </c>
      <c r="H184">
        <f>------12</f>
        <v>12</v>
      </c>
      <c r="I184">
        <v>12</v>
      </c>
      <c r="J184" t="s">
        <v>80</v>
      </c>
      <c r="K184">
        <f>------3</f>
        <v>3</v>
      </c>
    </row>
    <row r="185" spans="2:11">
      <c r="B185">
        <v>545</v>
      </c>
      <c r="C185">
        <v>182</v>
      </c>
      <c r="D185">
        <v>0</v>
      </c>
      <c r="E185">
        <v>0</v>
      </c>
      <c r="F185">
        <v>0</v>
      </c>
      <c r="G185">
        <v>4</v>
      </c>
      <c r="H185">
        <f>------12</f>
        <v>12</v>
      </c>
      <c r="I185">
        <v>12</v>
      </c>
      <c r="J185" t="s">
        <v>80</v>
      </c>
      <c r="K185">
        <f>------3</f>
        <v>3</v>
      </c>
    </row>
    <row r="186" spans="2:11">
      <c r="B186">
        <v>548</v>
      </c>
      <c r="C186">
        <v>183</v>
      </c>
      <c r="D186">
        <v>0</v>
      </c>
      <c r="E186">
        <v>0</v>
      </c>
      <c r="F186">
        <v>0</v>
      </c>
      <c r="G186">
        <v>4</v>
      </c>
      <c r="H186">
        <f>------12</f>
        <v>12</v>
      </c>
      <c r="I186">
        <v>12</v>
      </c>
      <c r="J186" t="s">
        <v>80</v>
      </c>
      <c r="K186">
        <f>------3</f>
        <v>3</v>
      </c>
    </row>
    <row r="187" spans="2:11">
      <c r="B187">
        <v>551</v>
      </c>
      <c r="C187">
        <v>184</v>
      </c>
      <c r="D187">
        <v>0</v>
      </c>
      <c r="E187">
        <v>1</v>
      </c>
      <c r="F187">
        <v>16</v>
      </c>
      <c r="G187">
        <v>4</v>
      </c>
      <c r="H187">
        <f>------28</f>
        <v>28</v>
      </c>
      <c r="I187">
        <v>32</v>
      </c>
      <c r="J187" t="s">
        <v>72</v>
      </c>
      <c r="K187">
        <f>------4</f>
        <v>4</v>
      </c>
    </row>
    <row r="188" spans="2:11">
      <c r="B188">
        <v>554</v>
      </c>
      <c r="C188">
        <v>185</v>
      </c>
      <c r="D188">
        <v>1</v>
      </c>
      <c r="E188">
        <v>1</v>
      </c>
      <c r="F188">
        <v>4</v>
      </c>
      <c r="G188">
        <v>4</v>
      </c>
      <c r="H188">
        <f>------32</f>
        <v>32</v>
      </c>
      <c r="I188">
        <v>32</v>
      </c>
      <c r="J188" t="s">
        <v>80</v>
      </c>
      <c r="K188">
        <f>------2</f>
        <v>2</v>
      </c>
    </row>
    <row r="189" spans="2:11">
      <c r="B189">
        <v>557</v>
      </c>
      <c r="C189">
        <v>186</v>
      </c>
      <c r="D189">
        <v>1</v>
      </c>
      <c r="E189">
        <v>1</v>
      </c>
      <c r="F189">
        <v>0</v>
      </c>
      <c r="G189">
        <v>4</v>
      </c>
      <c r="H189">
        <f>------32</f>
        <v>32</v>
      </c>
      <c r="I189">
        <v>32</v>
      </c>
      <c r="J189" t="s">
        <v>80</v>
      </c>
      <c r="K189">
        <f>------2</f>
        <v>2</v>
      </c>
    </row>
    <row r="190" spans="2:11">
      <c r="B190">
        <v>560</v>
      </c>
      <c r="C190">
        <v>187</v>
      </c>
      <c r="D190">
        <v>0</v>
      </c>
      <c r="E190">
        <v>0</v>
      </c>
      <c r="F190">
        <v>20</v>
      </c>
      <c r="G190">
        <v>4</v>
      </c>
      <c r="H190">
        <f>------12</f>
        <v>12</v>
      </c>
      <c r="I190">
        <v>12</v>
      </c>
      <c r="J190" t="s">
        <v>80</v>
      </c>
      <c r="K190">
        <f>------3</f>
        <v>3</v>
      </c>
    </row>
    <row r="191" spans="2:11">
      <c r="B191">
        <v>563</v>
      </c>
      <c r="C191">
        <v>188</v>
      </c>
      <c r="D191">
        <v>0</v>
      </c>
      <c r="E191">
        <v>0</v>
      </c>
      <c r="F191">
        <v>12</v>
      </c>
      <c r="G191">
        <v>4</v>
      </c>
      <c r="H191">
        <f>--0</f>
        <v>0</v>
      </c>
      <c r="I191">
        <v>0</v>
      </c>
      <c r="J191" t="s">
        <v>79</v>
      </c>
      <c r="K191">
        <f>------1</f>
        <v>1</v>
      </c>
    </row>
    <row r="192" spans="2:11">
      <c r="B192">
        <v>566</v>
      </c>
      <c r="C192">
        <v>189</v>
      </c>
      <c r="D192">
        <v>0</v>
      </c>
      <c r="E192">
        <v>0</v>
      </c>
      <c r="F192">
        <v>0</v>
      </c>
      <c r="G192">
        <v>4</v>
      </c>
      <c r="H192">
        <f>--0</f>
        <v>0</v>
      </c>
      <c r="I192">
        <v>0</v>
      </c>
      <c r="J192" t="s">
        <v>79</v>
      </c>
      <c r="K192">
        <f>------1</f>
        <v>1</v>
      </c>
    </row>
    <row r="193" spans="2:11">
      <c r="B193">
        <v>569</v>
      </c>
      <c r="C193">
        <v>190</v>
      </c>
      <c r="D193">
        <v>0</v>
      </c>
      <c r="E193">
        <v>1</v>
      </c>
      <c r="F193">
        <v>28</v>
      </c>
      <c r="G193">
        <v>4</v>
      </c>
      <c r="H193">
        <f>------28</f>
        <v>28</v>
      </c>
      <c r="I193">
        <v>32</v>
      </c>
      <c r="J193" t="s">
        <v>72</v>
      </c>
      <c r="K193">
        <f>------4</f>
        <v>4</v>
      </c>
    </row>
    <row r="194" spans="2:11">
      <c r="B194">
        <v>572</v>
      </c>
      <c r="C194">
        <v>191</v>
      </c>
      <c r="D194">
        <v>0</v>
      </c>
      <c r="E194">
        <v>1</v>
      </c>
      <c r="F194">
        <v>0</v>
      </c>
      <c r="G194">
        <v>4</v>
      </c>
      <c r="H194">
        <f>------28</f>
        <v>28</v>
      </c>
      <c r="I194">
        <v>32</v>
      </c>
      <c r="J194" t="s">
        <v>72</v>
      </c>
      <c r="K194">
        <f>------4</f>
        <v>4</v>
      </c>
    </row>
    <row r="195" spans="2:11">
      <c r="B195">
        <v>575</v>
      </c>
      <c r="C195">
        <v>192</v>
      </c>
      <c r="D195">
        <v>0</v>
      </c>
      <c r="E195">
        <v>1</v>
      </c>
      <c r="F195">
        <v>0</v>
      </c>
      <c r="G195">
        <v>4</v>
      </c>
      <c r="H195">
        <f>------28</f>
        <v>28</v>
      </c>
      <c r="I195">
        <v>32</v>
      </c>
      <c r="J195" t="s">
        <v>72</v>
      </c>
      <c r="K195">
        <f>------4</f>
        <v>4</v>
      </c>
    </row>
    <row r="196" spans="2:11">
      <c r="B196">
        <v>578</v>
      </c>
      <c r="C196">
        <v>193</v>
      </c>
      <c r="D196">
        <v>0</v>
      </c>
      <c r="E196">
        <v>1</v>
      </c>
      <c r="F196">
        <v>0</v>
      </c>
      <c r="G196">
        <v>4</v>
      </c>
      <c r="H196">
        <f>------28</f>
        <v>28</v>
      </c>
      <c r="I196">
        <v>32</v>
      </c>
      <c r="J196" t="s">
        <v>72</v>
      </c>
      <c r="K196">
        <f>------4</f>
        <v>4</v>
      </c>
    </row>
    <row r="197" spans="2:11">
      <c r="B197">
        <v>581</v>
      </c>
      <c r="C197">
        <v>194</v>
      </c>
      <c r="D197">
        <v>0</v>
      </c>
      <c r="E197">
        <v>1</v>
      </c>
      <c r="F197">
        <v>0</v>
      </c>
      <c r="G197">
        <v>4</v>
      </c>
      <c r="H197">
        <f>------28</f>
        <v>28</v>
      </c>
      <c r="I197">
        <v>32</v>
      </c>
      <c r="J197" t="s">
        <v>72</v>
      </c>
      <c r="K197">
        <f>------4</f>
        <v>4</v>
      </c>
    </row>
    <row r="198" spans="2:11">
      <c r="B198">
        <v>584</v>
      </c>
      <c r="C198">
        <v>195</v>
      </c>
      <c r="D198">
        <v>1</v>
      </c>
      <c r="E198">
        <v>1</v>
      </c>
      <c r="F198">
        <v>4</v>
      </c>
      <c r="G198">
        <v>4</v>
      </c>
      <c r="H198">
        <f>------32</f>
        <v>32</v>
      </c>
      <c r="I198">
        <v>32</v>
      </c>
      <c r="J198" t="s">
        <v>80</v>
      </c>
      <c r="K198">
        <f>------2</f>
        <v>2</v>
      </c>
    </row>
    <row r="199" spans="2:11">
      <c r="B199">
        <v>587</v>
      </c>
      <c r="C199">
        <v>196</v>
      </c>
      <c r="D199">
        <v>0</v>
      </c>
      <c r="E199">
        <v>0</v>
      </c>
      <c r="F199">
        <v>20</v>
      </c>
      <c r="G199">
        <v>4</v>
      </c>
      <c r="H199">
        <f>------12</f>
        <v>12</v>
      </c>
      <c r="I199">
        <v>12</v>
      </c>
      <c r="J199" t="s">
        <v>80</v>
      </c>
      <c r="K199">
        <f>------3</f>
        <v>3</v>
      </c>
    </row>
    <row r="200" spans="2:11">
      <c r="B200">
        <v>590</v>
      </c>
      <c r="C200">
        <v>197</v>
      </c>
      <c r="D200">
        <v>0</v>
      </c>
      <c r="E200">
        <v>0</v>
      </c>
      <c r="F200">
        <v>12</v>
      </c>
      <c r="G200">
        <v>4</v>
      </c>
      <c r="H200">
        <f>--0</f>
        <v>0</v>
      </c>
      <c r="I200">
        <v>0</v>
      </c>
      <c r="J200" t="s">
        <v>79</v>
      </c>
      <c r="K200">
        <f>------1</f>
        <v>1</v>
      </c>
    </row>
    <row r="201" spans="2:11">
      <c r="B201">
        <v>593</v>
      </c>
      <c r="C201">
        <v>198</v>
      </c>
      <c r="D201">
        <v>0</v>
      </c>
      <c r="E201">
        <v>0</v>
      </c>
      <c r="F201">
        <v>0</v>
      </c>
      <c r="G201">
        <v>4</v>
      </c>
      <c r="H201">
        <f>--0</f>
        <v>0</v>
      </c>
      <c r="I201">
        <v>0</v>
      </c>
      <c r="J201" t="s">
        <v>79</v>
      </c>
      <c r="K201">
        <f>------1</f>
        <v>1</v>
      </c>
    </row>
    <row r="202" spans="2:11">
      <c r="B202">
        <v>596</v>
      </c>
      <c r="C202">
        <v>199</v>
      </c>
      <c r="D202">
        <v>0</v>
      </c>
      <c r="E202">
        <v>1</v>
      </c>
      <c r="F202">
        <v>28</v>
      </c>
      <c r="G202">
        <v>4</v>
      </c>
      <c r="H202">
        <f t="shared" ref="H202:H207" si="14">------28</f>
        <v>28</v>
      </c>
      <c r="I202">
        <v>32</v>
      </c>
      <c r="J202" t="s">
        <v>72</v>
      </c>
      <c r="K202">
        <f t="shared" ref="K202:K207" si="15">------4</f>
        <v>4</v>
      </c>
    </row>
    <row r="203" spans="2:11">
      <c r="B203">
        <v>599</v>
      </c>
      <c r="C203">
        <v>200</v>
      </c>
      <c r="D203">
        <v>0</v>
      </c>
      <c r="E203">
        <v>1</v>
      </c>
      <c r="F203">
        <v>0</v>
      </c>
      <c r="G203">
        <v>4</v>
      </c>
      <c r="H203">
        <f t="shared" si="14"/>
        <v>28</v>
      </c>
      <c r="I203">
        <v>32</v>
      </c>
      <c r="J203" t="s">
        <v>72</v>
      </c>
      <c r="K203">
        <f t="shared" si="15"/>
        <v>4</v>
      </c>
    </row>
    <row r="204" spans="2:11">
      <c r="B204">
        <v>602</v>
      </c>
      <c r="C204">
        <v>201</v>
      </c>
      <c r="D204">
        <v>0</v>
      </c>
      <c r="E204">
        <v>1</v>
      </c>
      <c r="F204">
        <v>0</v>
      </c>
      <c r="G204">
        <v>4</v>
      </c>
      <c r="H204">
        <f t="shared" si="14"/>
        <v>28</v>
      </c>
      <c r="I204">
        <v>32</v>
      </c>
      <c r="J204" t="s">
        <v>72</v>
      </c>
      <c r="K204">
        <f t="shared" si="15"/>
        <v>4</v>
      </c>
    </row>
    <row r="205" spans="2:11">
      <c r="B205">
        <v>605</v>
      </c>
      <c r="C205">
        <v>202</v>
      </c>
      <c r="D205">
        <v>0</v>
      </c>
      <c r="E205">
        <v>1</v>
      </c>
      <c r="F205">
        <v>0</v>
      </c>
      <c r="G205">
        <v>4</v>
      </c>
      <c r="H205">
        <f t="shared" si="14"/>
        <v>28</v>
      </c>
      <c r="I205">
        <v>32</v>
      </c>
      <c r="J205" t="s">
        <v>72</v>
      </c>
      <c r="K205">
        <f t="shared" si="15"/>
        <v>4</v>
      </c>
    </row>
    <row r="206" spans="2:11">
      <c r="B206">
        <v>608</v>
      </c>
      <c r="C206">
        <v>203</v>
      </c>
      <c r="D206">
        <v>0</v>
      </c>
      <c r="E206">
        <v>1</v>
      </c>
      <c r="F206">
        <v>0</v>
      </c>
      <c r="G206">
        <v>4</v>
      </c>
      <c r="H206">
        <f t="shared" si="14"/>
        <v>28</v>
      </c>
      <c r="I206">
        <v>32</v>
      </c>
      <c r="J206" t="s">
        <v>72</v>
      </c>
      <c r="K206">
        <f t="shared" si="15"/>
        <v>4</v>
      </c>
    </row>
    <row r="207" spans="2:11">
      <c r="B207">
        <v>611</v>
      </c>
      <c r="C207">
        <v>204</v>
      </c>
      <c r="D207">
        <v>0</v>
      </c>
      <c r="E207">
        <v>1</v>
      </c>
      <c r="F207">
        <v>0</v>
      </c>
      <c r="G207">
        <v>4</v>
      </c>
      <c r="H207">
        <f t="shared" si="14"/>
        <v>28</v>
      </c>
      <c r="I207">
        <v>32</v>
      </c>
      <c r="J207" t="s">
        <v>72</v>
      </c>
      <c r="K207">
        <f t="shared" si="15"/>
        <v>4</v>
      </c>
    </row>
    <row r="208" spans="2:11">
      <c r="B208">
        <v>614</v>
      </c>
      <c r="C208">
        <v>205</v>
      </c>
      <c r="D208">
        <v>1</v>
      </c>
      <c r="E208">
        <v>1</v>
      </c>
      <c r="F208">
        <v>4</v>
      </c>
      <c r="G208">
        <v>4</v>
      </c>
      <c r="H208">
        <f>------32</f>
        <v>32</v>
      </c>
      <c r="I208">
        <v>32</v>
      </c>
      <c r="J208" t="s">
        <v>80</v>
      </c>
      <c r="K208">
        <f>------2</f>
        <v>2</v>
      </c>
    </row>
    <row r="209" spans="2:11">
      <c r="B209">
        <v>617</v>
      </c>
      <c r="C209">
        <v>206</v>
      </c>
      <c r="D209">
        <v>1</v>
      </c>
      <c r="E209">
        <v>1</v>
      </c>
      <c r="F209">
        <v>0</v>
      </c>
      <c r="G209">
        <v>4</v>
      </c>
      <c r="H209">
        <f>------32</f>
        <v>32</v>
      </c>
      <c r="I209">
        <v>32</v>
      </c>
      <c r="J209" t="s">
        <v>80</v>
      </c>
      <c r="K209">
        <f>------2</f>
        <v>2</v>
      </c>
    </row>
    <row r="210" spans="2:11">
      <c r="B210">
        <v>620</v>
      </c>
      <c r="C210">
        <v>207</v>
      </c>
      <c r="D210">
        <v>1</v>
      </c>
      <c r="E210">
        <v>1</v>
      </c>
      <c r="F210">
        <v>0</v>
      </c>
      <c r="G210">
        <v>4</v>
      </c>
      <c r="H210">
        <f>------32</f>
        <v>32</v>
      </c>
      <c r="I210">
        <v>32</v>
      </c>
      <c r="J210" t="s">
        <v>80</v>
      </c>
      <c r="K210">
        <f>------2</f>
        <v>2</v>
      </c>
    </row>
    <row r="211" spans="2:11">
      <c r="B211">
        <v>623</v>
      </c>
      <c r="C211">
        <v>208</v>
      </c>
      <c r="D211">
        <v>0</v>
      </c>
      <c r="E211">
        <v>0</v>
      </c>
      <c r="F211">
        <v>20</v>
      </c>
      <c r="G211">
        <v>4</v>
      </c>
      <c r="H211">
        <f>------12</f>
        <v>12</v>
      </c>
      <c r="I211">
        <v>12</v>
      </c>
      <c r="J211" t="s">
        <v>80</v>
      </c>
      <c r="K211">
        <f>------3</f>
        <v>3</v>
      </c>
    </row>
    <row r="212" spans="2:11">
      <c r="B212">
        <v>626</v>
      </c>
      <c r="C212">
        <v>209</v>
      </c>
      <c r="D212">
        <v>0</v>
      </c>
      <c r="E212">
        <v>0</v>
      </c>
      <c r="F212">
        <v>0</v>
      </c>
      <c r="G212">
        <v>4</v>
      </c>
      <c r="H212">
        <f>------12</f>
        <v>12</v>
      </c>
      <c r="I212">
        <v>12</v>
      </c>
      <c r="J212" t="s">
        <v>80</v>
      </c>
      <c r="K212">
        <f>------3</f>
        <v>3</v>
      </c>
    </row>
    <row r="213" spans="2:11">
      <c r="B213">
        <v>629</v>
      </c>
      <c r="C213">
        <v>210</v>
      </c>
      <c r="D213">
        <v>0</v>
      </c>
      <c r="E213">
        <v>0</v>
      </c>
      <c r="F213">
        <v>0</v>
      </c>
      <c r="G213">
        <v>4</v>
      </c>
      <c r="H213">
        <f>------12</f>
        <v>12</v>
      </c>
      <c r="I213">
        <v>12</v>
      </c>
      <c r="J213" t="s">
        <v>80</v>
      </c>
      <c r="K213">
        <f>------3</f>
        <v>3</v>
      </c>
    </row>
    <row r="214" spans="2:11">
      <c r="B214">
        <v>632</v>
      </c>
      <c r="C214">
        <v>211</v>
      </c>
      <c r="D214">
        <v>0</v>
      </c>
      <c r="E214">
        <v>1</v>
      </c>
      <c r="F214">
        <v>16</v>
      </c>
      <c r="G214">
        <v>4</v>
      </c>
      <c r="H214">
        <f>------28</f>
        <v>28</v>
      </c>
      <c r="I214">
        <v>32</v>
      </c>
      <c r="J214" t="s">
        <v>72</v>
      </c>
      <c r="K214">
        <f>------4</f>
        <v>4</v>
      </c>
    </row>
    <row r="215" spans="2:11">
      <c r="B215">
        <v>635</v>
      </c>
      <c r="C215">
        <v>212</v>
      </c>
      <c r="D215">
        <v>1</v>
      </c>
      <c r="E215">
        <v>1</v>
      </c>
      <c r="F215">
        <v>4</v>
      </c>
      <c r="G215">
        <v>4</v>
      </c>
      <c r="H215">
        <f>------32</f>
        <v>32</v>
      </c>
      <c r="I215">
        <v>32</v>
      </c>
      <c r="J215" t="s">
        <v>80</v>
      </c>
      <c r="K215">
        <f>------2</f>
        <v>2</v>
      </c>
    </row>
    <row r="216" spans="2:11">
      <c r="B216">
        <v>638</v>
      </c>
      <c r="C216">
        <v>213</v>
      </c>
      <c r="D216">
        <v>1</v>
      </c>
      <c r="E216">
        <v>1</v>
      </c>
      <c r="F216">
        <v>0</v>
      </c>
      <c r="G216">
        <v>4</v>
      </c>
      <c r="H216">
        <f>------32</f>
        <v>32</v>
      </c>
      <c r="I216">
        <v>32</v>
      </c>
      <c r="J216" t="s">
        <v>80</v>
      </c>
      <c r="K216">
        <f>------2</f>
        <v>2</v>
      </c>
    </row>
    <row r="217" spans="2:11">
      <c r="B217">
        <v>641</v>
      </c>
      <c r="C217">
        <v>214</v>
      </c>
      <c r="D217">
        <v>0</v>
      </c>
      <c r="E217">
        <v>0</v>
      </c>
      <c r="F217">
        <v>20</v>
      </c>
      <c r="G217">
        <v>4</v>
      </c>
      <c r="H217">
        <f>------12</f>
        <v>12</v>
      </c>
      <c r="I217">
        <v>12</v>
      </c>
      <c r="J217" t="s">
        <v>80</v>
      </c>
      <c r="K217">
        <f>------3</f>
        <v>3</v>
      </c>
    </row>
    <row r="218" spans="2:11">
      <c r="B218">
        <v>644</v>
      </c>
      <c r="C218">
        <v>215</v>
      </c>
      <c r="D218">
        <v>0</v>
      </c>
      <c r="E218">
        <v>0</v>
      </c>
      <c r="F218">
        <v>12</v>
      </c>
      <c r="G218">
        <v>4</v>
      </c>
      <c r="H218">
        <f>--0</f>
        <v>0</v>
      </c>
      <c r="I218">
        <v>0</v>
      </c>
      <c r="J218" t="s">
        <v>79</v>
      </c>
      <c r="K218">
        <f>------1</f>
        <v>1</v>
      </c>
    </row>
    <row r="219" spans="2:11">
      <c r="B219">
        <v>647</v>
      </c>
      <c r="C219">
        <v>216</v>
      </c>
      <c r="D219">
        <v>0</v>
      </c>
      <c r="E219">
        <v>0</v>
      </c>
      <c r="F219">
        <v>0</v>
      </c>
      <c r="G219">
        <v>4</v>
      </c>
      <c r="H219">
        <f>--0</f>
        <v>0</v>
      </c>
      <c r="I219">
        <v>0</v>
      </c>
      <c r="J219" t="s">
        <v>79</v>
      </c>
      <c r="K219">
        <f>------1</f>
        <v>1</v>
      </c>
    </row>
    <row r="220" spans="2:11">
      <c r="B220">
        <v>650</v>
      </c>
      <c r="C220">
        <v>217</v>
      </c>
      <c r="D220">
        <v>0</v>
      </c>
      <c r="E220">
        <v>1</v>
      </c>
      <c r="F220">
        <v>28</v>
      </c>
      <c r="G220">
        <v>4</v>
      </c>
      <c r="H220">
        <f>------28</f>
        <v>28</v>
      </c>
      <c r="I220">
        <v>32</v>
      </c>
      <c r="J220" t="s">
        <v>72</v>
      </c>
      <c r="K220">
        <f>------4</f>
        <v>4</v>
      </c>
    </row>
    <row r="221" spans="2:11">
      <c r="B221">
        <v>653</v>
      </c>
      <c r="C221">
        <v>218</v>
      </c>
      <c r="D221">
        <v>0</v>
      </c>
      <c r="E221">
        <v>1</v>
      </c>
      <c r="F221">
        <v>0</v>
      </c>
      <c r="G221">
        <v>4</v>
      </c>
      <c r="H221">
        <f>------28</f>
        <v>28</v>
      </c>
      <c r="I221">
        <v>32</v>
      </c>
      <c r="J221" t="s">
        <v>72</v>
      </c>
      <c r="K221">
        <f>------4</f>
        <v>4</v>
      </c>
    </row>
    <row r="222" spans="2:11">
      <c r="B222">
        <v>656</v>
      </c>
      <c r="C222">
        <v>219</v>
      </c>
      <c r="D222">
        <v>0</v>
      </c>
      <c r="E222">
        <v>1</v>
      </c>
      <c r="F222">
        <v>0</v>
      </c>
      <c r="G222">
        <v>4</v>
      </c>
      <c r="H222">
        <f>------28</f>
        <v>28</v>
      </c>
      <c r="I222">
        <v>32</v>
      </c>
      <c r="J222" t="s">
        <v>72</v>
      </c>
      <c r="K222">
        <f>------4</f>
        <v>4</v>
      </c>
    </row>
    <row r="223" spans="2:11">
      <c r="B223">
        <v>659</v>
      </c>
      <c r="C223">
        <v>220</v>
      </c>
      <c r="D223">
        <v>0</v>
      </c>
      <c r="E223">
        <v>1</v>
      </c>
      <c r="F223">
        <v>0</v>
      </c>
      <c r="G223">
        <v>4</v>
      </c>
      <c r="H223">
        <f>------28</f>
        <v>28</v>
      </c>
      <c r="I223">
        <v>32</v>
      </c>
      <c r="J223" t="s">
        <v>72</v>
      </c>
      <c r="K223">
        <f>------4</f>
        <v>4</v>
      </c>
    </row>
    <row r="224" spans="2:11">
      <c r="B224">
        <v>662</v>
      </c>
      <c r="C224">
        <v>221</v>
      </c>
      <c r="D224">
        <v>0</v>
      </c>
      <c r="E224">
        <v>1</v>
      </c>
      <c r="F224">
        <v>0</v>
      </c>
      <c r="G224">
        <v>4</v>
      </c>
      <c r="H224">
        <f>------28</f>
        <v>28</v>
      </c>
      <c r="I224">
        <v>32</v>
      </c>
      <c r="J224" t="s">
        <v>72</v>
      </c>
      <c r="K224">
        <f>------4</f>
        <v>4</v>
      </c>
    </row>
    <row r="225" spans="2:11">
      <c r="B225">
        <v>665</v>
      </c>
      <c r="C225">
        <v>222</v>
      </c>
      <c r="D225">
        <v>1</v>
      </c>
      <c r="E225">
        <v>1</v>
      </c>
      <c r="F225">
        <v>4</v>
      </c>
      <c r="G225">
        <v>4</v>
      </c>
      <c r="H225">
        <f>------32</f>
        <v>32</v>
      </c>
      <c r="I225">
        <v>32</v>
      </c>
      <c r="J225" t="s">
        <v>80</v>
      </c>
      <c r="K225">
        <f>------2</f>
        <v>2</v>
      </c>
    </row>
    <row r="226" spans="2:11">
      <c r="B226">
        <v>668</v>
      </c>
      <c r="C226">
        <v>223</v>
      </c>
      <c r="D226">
        <v>0</v>
      </c>
      <c r="E226">
        <v>0</v>
      </c>
      <c r="F226">
        <v>20</v>
      </c>
      <c r="G226">
        <v>4</v>
      </c>
      <c r="H226">
        <f>------12</f>
        <v>12</v>
      </c>
      <c r="I226">
        <v>12</v>
      </c>
      <c r="J226" t="s">
        <v>80</v>
      </c>
      <c r="K226">
        <f>------3</f>
        <v>3</v>
      </c>
    </row>
    <row r="227" spans="2:11">
      <c r="B227">
        <v>671</v>
      </c>
      <c r="C227">
        <v>224</v>
      </c>
      <c r="D227">
        <v>0</v>
      </c>
      <c r="E227">
        <v>0</v>
      </c>
      <c r="F227">
        <v>12</v>
      </c>
      <c r="G227">
        <v>4</v>
      </c>
      <c r="H227">
        <f>--0</f>
        <v>0</v>
      </c>
      <c r="I227">
        <v>0</v>
      </c>
      <c r="J227" t="s">
        <v>79</v>
      </c>
      <c r="K227">
        <f>------1</f>
        <v>1</v>
      </c>
    </row>
    <row r="228" spans="2:11">
      <c r="B228">
        <v>674</v>
      </c>
      <c r="C228">
        <v>225</v>
      </c>
      <c r="D228">
        <v>0</v>
      </c>
      <c r="E228">
        <v>0</v>
      </c>
      <c r="F228">
        <v>0</v>
      </c>
      <c r="G228">
        <v>4</v>
      </c>
      <c r="H228">
        <f>--0</f>
        <v>0</v>
      </c>
      <c r="I228">
        <v>0</v>
      </c>
      <c r="J228" t="s">
        <v>79</v>
      </c>
      <c r="K228">
        <f>------1</f>
        <v>1</v>
      </c>
    </row>
    <row r="229" spans="2:11">
      <c r="B229">
        <v>677</v>
      </c>
      <c r="C229">
        <v>226</v>
      </c>
      <c r="D229">
        <v>0</v>
      </c>
      <c r="E229">
        <v>1</v>
      </c>
      <c r="F229">
        <v>28</v>
      </c>
      <c r="G229">
        <v>4</v>
      </c>
      <c r="H229">
        <f t="shared" ref="H229:H234" si="16">------28</f>
        <v>28</v>
      </c>
      <c r="I229">
        <v>32</v>
      </c>
      <c r="J229" t="s">
        <v>72</v>
      </c>
      <c r="K229">
        <f t="shared" ref="K229:K234" si="17">------4</f>
        <v>4</v>
      </c>
    </row>
    <row r="230" spans="2:11">
      <c r="B230">
        <v>680</v>
      </c>
      <c r="C230">
        <v>227</v>
      </c>
      <c r="D230">
        <v>0</v>
      </c>
      <c r="E230">
        <v>1</v>
      </c>
      <c r="F230">
        <v>0</v>
      </c>
      <c r="G230">
        <v>4</v>
      </c>
      <c r="H230">
        <f t="shared" si="16"/>
        <v>28</v>
      </c>
      <c r="I230">
        <v>32</v>
      </c>
      <c r="J230" t="s">
        <v>72</v>
      </c>
      <c r="K230">
        <f t="shared" si="17"/>
        <v>4</v>
      </c>
    </row>
    <row r="231" spans="2:11">
      <c r="B231">
        <v>683</v>
      </c>
      <c r="C231">
        <v>228</v>
      </c>
      <c r="D231">
        <v>0</v>
      </c>
      <c r="E231">
        <v>1</v>
      </c>
      <c r="F231">
        <v>0</v>
      </c>
      <c r="G231">
        <v>4</v>
      </c>
      <c r="H231">
        <f t="shared" si="16"/>
        <v>28</v>
      </c>
      <c r="I231">
        <v>32</v>
      </c>
      <c r="J231" t="s">
        <v>72</v>
      </c>
      <c r="K231">
        <f t="shared" si="17"/>
        <v>4</v>
      </c>
    </row>
    <row r="232" spans="2:11">
      <c r="B232">
        <v>686</v>
      </c>
      <c r="C232">
        <v>229</v>
      </c>
      <c r="D232">
        <v>0</v>
      </c>
      <c r="E232">
        <v>1</v>
      </c>
      <c r="F232">
        <v>0</v>
      </c>
      <c r="G232">
        <v>4</v>
      </c>
      <c r="H232">
        <f t="shared" si="16"/>
        <v>28</v>
      </c>
      <c r="I232">
        <v>32</v>
      </c>
      <c r="J232" t="s">
        <v>72</v>
      </c>
      <c r="K232">
        <f t="shared" si="17"/>
        <v>4</v>
      </c>
    </row>
    <row r="233" spans="2:11">
      <c r="B233">
        <v>689</v>
      </c>
      <c r="C233">
        <v>230</v>
      </c>
      <c r="D233">
        <v>0</v>
      </c>
      <c r="E233">
        <v>1</v>
      </c>
      <c r="F233">
        <v>0</v>
      </c>
      <c r="G233">
        <v>4</v>
      </c>
      <c r="H233">
        <f t="shared" si="16"/>
        <v>28</v>
      </c>
      <c r="I233">
        <v>32</v>
      </c>
      <c r="J233" t="s">
        <v>72</v>
      </c>
      <c r="K233">
        <f t="shared" si="17"/>
        <v>4</v>
      </c>
    </row>
    <row r="234" spans="2:11">
      <c r="B234">
        <v>692</v>
      </c>
      <c r="C234">
        <v>231</v>
      </c>
      <c r="D234">
        <v>0</v>
      </c>
      <c r="E234">
        <v>1</v>
      </c>
      <c r="F234">
        <v>0</v>
      </c>
      <c r="G234">
        <v>4</v>
      </c>
      <c r="H234">
        <f t="shared" si="16"/>
        <v>28</v>
      </c>
      <c r="I234">
        <v>32</v>
      </c>
      <c r="J234" t="s">
        <v>72</v>
      </c>
      <c r="K234">
        <f t="shared" si="17"/>
        <v>4</v>
      </c>
    </row>
    <row r="235" spans="2:11">
      <c r="B235">
        <v>695</v>
      </c>
      <c r="C235">
        <v>232</v>
      </c>
      <c r="D235">
        <v>1</v>
      </c>
      <c r="E235">
        <v>1</v>
      </c>
      <c r="F235">
        <v>4</v>
      </c>
      <c r="G235">
        <v>4</v>
      </c>
      <c r="H235">
        <f>------32</f>
        <v>32</v>
      </c>
      <c r="I235">
        <v>32</v>
      </c>
      <c r="J235" t="s">
        <v>80</v>
      </c>
      <c r="K235">
        <f>------2</f>
        <v>2</v>
      </c>
    </row>
    <row r="236" spans="2:11">
      <c r="B236">
        <v>698</v>
      </c>
      <c r="C236">
        <v>233</v>
      </c>
      <c r="D236">
        <v>1</v>
      </c>
      <c r="E236">
        <v>1</v>
      </c>
      <c r="F236">
        <v>0</v>
      </c>
      <c r="G236">
        <v>4</v>
      </c>
      <c r="H236">
        <f>------32</f>
        <v>32</v>
      </c>
      <c r="I236">
        <v>32</v>
      </c>
      <c r="J236" t="s">
        <v>80</v>
      </c>
      <c r="K236">
        <f>------2</f>
        <v>2</v>
      </c>
    </row>
    <row r="237" spans="2:11">
      <c r="B237">
        <v>701</v>
      </c>
      <c r="C237">
        <v>234</v>
      </c>
      <c r="D237">
        <v>1</v>
      </c>
      <c r="E237">
        <v>1</v>
      </c>
      <c r="F237">
        <v>0</v>
      </c>
      <c r="G237">
        <v>4</v>
      </c>
      <c r="H237">
        <f>------32</f>
        <v>32</v>
      </c>
      <c r="I237">
        <v>32</v>
      </c>
      <c r="J237" t="s">
        <v>80</v>
      </c>
      <c r="K237">
        <f>------2</f>
        <v>2</v>
      </c>
    </row>
    <row r="238" spans="2:11">
      <c r="B238">
        <v>704</v>
      </c>
      <c r="C238">
        <v>235</v>
      </c>
      <c r="D238">
        <v>0</v>
      </c>
      <c r="E238">
        <v>0</v>
      </c>
      <c r="F238">
        <v>20</v>
      </c>
      <c r="G238">
        <v>4</v>
      </c>
      <c r="H238">
        <f>------12</f>
        <v>12</v>
      </c>
      <c r="I238">
        <v>12</v>
      </c>
      <c r="J238" t="s">
        <v>80</v>
      </c>
      <c r="K238">
        <f>------3</f>
        <v>3</v>
      </c>
    </row>
    <row r="239" spans="2:11">
      <c r="B239">
        <v>707</v>
      </c>
      <c r="C239">
        <v>236</v>
      </c>
      <c r="D239">
        <v>0</v>
      </c>
      <c r="E239">
        <v>0</v>
      </c>
      <c r="F239">
        <v>0</v>
      </c>
      <c r="G239">
        <v>4</v>
      </c>
      <c r="H239">
        <f>------12</f>
        <v>12</v>
      </c>
      <c r="I239">
        <v>12</v>
      </c>
      <c r="J239" t="s">
        <v>80</v>
      </c>
      <c r="K239">
        <f>------3</f>
        <v>3</v>
      </c>
    </row>
    <row r="240" spans="2:11">
      <c r="B240">
        <v>710</v>
      </c>
      <c r="C240">
        <v>237</v>
      </c>
      <c r="D240">
        <v>0</v>
      </c>
      <c r="E240">
        <v>0</v>
      </c>
      <c r="F240">
        <v>0</v>
      </c>
      <c r="G240">
        <v>4</v>
      </c>
      <c r="H240">
        <f>------12</f>
        <v>12</v>
      </c>
      <c r="I240">
        <v>12</v>
      </c>
      <c r="J240" t="s">
        <v>80</v>
      </c>
      <c r="K240">
        <f>------3</f>
        <v>3</v>
      </c>
    </row>
    <row r="241" spans="2:11">
      <c r="B241">
        <v>713</v>
      </c>
      <c r="C241">
        <v>238</v>
      </c>
      <c r="D241">
        <v>0</v>
      </c>
      <c r="E241">
        <v>1</v>
      </c>
      <c r="F241">
        <v>16</v>
      </c>
      <c r="G241">
        <v>4</v>
      </c>
      <c r="H241">
        <f>------28</f>
        <v>28</v>
      </c>
      <c r="I241">
        <v>32</v>
      </c>
      <c r="J241" t="s">
        <v>72</v>
      </c>
      <c r="K241">
        <f>------4</f>
        <v>4</v>
      </c>
    </row>
    <row r="242" spans="2:11">
      <c r="B242">
        <v>716</v>
      </c>
      <c r="C242">
        <v>239</v>
      </c>
      <c r="D242">
        <v>1</v>
      </c>
      <c r="E242">
        <v>1</v>
      </c>
      <c r="F242">
        <v>4</v>
      </c>
      <c r="G242">
        <v>4</v>
      </c>
      <c r="H242">
        <f>------32</f>
        <v>32</v>
      </c>
      <c r="I242">
        <v>32</v>
      </c>
      <c r="J242" t="s">
        <v>80</v>
      </c>
      <c r="K242">
        <f>------2</f>
        <v>2</v>
      </c>
    </row>
    <row r="243" spans="2:11">
      <c r="B243">
        <v>719</v>
      </c>
      <c r="C243">
        <v>240</v>
      </c>
      <c r="D243">
        <v>1</v>
      </c>
      <c r="E243">
        <v>1</v>
      </c>
      <c r="F243">
        <v>0</v>
      </c>
      <c r="G243">
        <v>4</v>
      </c>
      <c r="H243">
        <f>------32</f>
        <v>32</v>
      </c>
      <c r="I243">
        <v>32</v>
      </c>
      <c r="J243" t="s">
        <v>80</v>
      </c>
      <c r="K243">
        <f>------2</f>
        <v>2</v>
      </c>
    </row>
    <row r="244" spans="2:11">
      <c r="B244">
        <v>722</v>
      </c>
      <c r="C244">
        <v>241</v>
      </c>
      <c r="D244">
        <v>0</v>
      </c>
      <c r="E244">
        <v>0</v>
      </c>
      <c r="F244">
        <v>20</v>
      </c>
      <c r="G244">
        <v>4</v>
      </c>
      <c r="H244">
        <f>------12</f>
        <v>12</v>
      </c>
      <c r="I244">
        <v>12</v>
      </c>
      <c r="J244" t="s">
        <v>80</v>
      </c>
      <c r="K244">
        <f>------3</f>
        <v>3</v>
      </c>
    </row>
    <row r="245" spans="2:11">
      <c r="B245">
        <v>725</v>
      </c>
      <c r="C245">
        <v>242</v>
      </c>
      <c r="D245">
        <v>0</v>
      </c>
      <c r="E245">
        <v>0</v>
      </c>
      <c r="F245">
        <v>12</v>
      </c>
      <c r="G245">
        <v>4</v>
      </c>
      <c r="H245">
        <f>--0</f>
        <v>0</v>
      </c>
      <c r="I245">
        <v>0</v>
      </c>
      <c r="J245" t="s">
        <v>79</v>
      </c>
      <c r="K245">
        <f>------1</f>
        <v>1</v>
      </c>
    </row>
    <row r="246" spans="2:11">
      <c r="B246">
        <v>728</v>
      </c>
      <c r="C246">
        <v>243</v>
      </c>
      <c r="D246">
        <v>0</v>
      </c>
      <c r="E246">
        <v>0</v>
      </c>
      <c r="F246">
        <v>0</v>
      </c>
      <c r="G246">
        <v>4</v>
      </c>
      <c r="H246">
        <f>--0</f>
        <v>0</v>
      </c>
      <c r="I246">
        <v>0</v>
      </c>
      <c r="J246" t="s">
        <v>79</v>
      </c>
      <c r="K246">
        <f>------1</f>
        <v>1</v>
      </c>
    </row>
    <row r="247" spans="2:11">
      <c r="B247">
        <v>731</v>
      </c>
      <c r="C247">
        <v>244</v>
      </c>
      <c r="D247">
        <v>0</v>
      </c>
      <c r="E247">
        <v>1</v>
      </c>
      <c r="F247">
        <v>28</v>
      </c>
      <c r="G247">
        <v>4</v>
      </c>
      <c r="H247">
        <f>------28</f>
        <v>28</v>
      </c>
      <c r="I247">
        <v>32</v>
      </c>
      <c r="J247" t="s">
        <v>72</v>
      </c>
      <c r="K247">
        <f>------4</f>
        <v>4</v>
      </c>
    </row>
    <row r="248" spans="2:11">
      <c r="B248">
        <v>734</v>
      </c>
      <c r="C248">
        <v>245</v>
      </c>
      <c r="D248">
        <v>0</v>
      </c>
      <c r="E248">
        <v>1</v>
      </c>
      <c r="F248">
        <v>0</v>
      </c>
      <c r="G248">
        <v>4</v>
      </c>
      <c r="H248">
        <f>------28</f>
        <v>28</v>
      </c>
      <c r="I248">
        <v>32</v>
      </c>
      <c r="J248" t="s">
        <v>72</v>
      </c>
      <c r="K248">
        <f>------4</f>
        <v>4</v>
      </c>
    </row>
    <row r="249" spans="2:11">
      <c r="B249">
        <v>737</v>
      </c>
      <c r="C249">
        <v>246</v>
      </c>
      <c r="D249">
        <v>0</v>
      </c>
      <c r="E249">
        <v>1</v>
      </c>
      <c r="F249">
        <v>0</v>
      </c>
      <c r="G249">
        <v>4</v>
      </c>
      <c r="H249">
        <f>------28</f>
        <v>28</v>
      </c>
      <c r="I249">
        <v>32</v>
      </c>
      <c r="J249" t="s">
        <v>72</v>
      </c>
      <c r="K249">
        <f>------4</f>
        <v>4</v>
      </c>
    </row>
    <row r="250" spans="2:11">
      <c r="B250">
        <v>740</v>
      </c>
      <c r="C250">
        <v>247</v>
      </c>
      <c r="D250">
        <v>0</v>
      </c>
      <c r="E250">
        <v>1</v>
      </c>
      <c r="F250">
        <v>0</v>
      </c>
      <c r="G250">
        <v>4</v>
      </c>
      <c r="H250">
        <f>------28</f>
        <v>28</v>
      </c>
      <c r="I250">
        <v>32</v>
      </c>
      <c r="J250" t="s">
        <v>72</v>
      </c>
      <c r="K250">
        <f>------4</f>
        <v>4</v>
      </c>
    </row>
    <row r="251" spans="2:11">
      <c r="B251">
        <v>743</v>
      </c>
      <c r="C251">
        <v>248</v>
      </c>
      <c r="D251">
        <v>0</v>
      </c>
      <c r="E251">
        <v>1</v>
      </c>
      <c r="F251">
        <v>0</v>
      </c>
      <c r="G251">
        <v>4</v>
      </c>
      <c r="H251">
        <f>------28</f>
        <v>28</v>
      </c>
      <c r="I251">
        <v>32</v>
      </c>
      <c r="J251" t="s">
        <v>72</v>
      </c>
      <c r="K251">
        <f>------4</f>
        <v>4</v>
      </c>
    </row>
    <row r="252" spans="2:11">
      <c r="B252">
        <v>746</v>
      </c>
      <c r="C252">
        <v>249</v>
      </c>
      <c r="D252">
        <v>1</v>
      </c>
      <c r="E252">
        <v>1</v>
      </c>
      <c r="F252">
        <v>4</v>
      </c>
      <c r="G252">
        <v>4</v>
      </c>
      <c r="H252">
        <f>------32</f>
        <v>32</v>
      </c>
      <c r="I252">
        <v>32</v>
      </c>
      <c r="J252" t="s">
        <v>80</v>
      </c>
      <c r="K252">
        <f>------2</f>
        <v>2</v>
      </c>
    </row>
    <row r="253" spans="2:11">
      <c r="B253">
        <v>749</v>
      </c>
      <c r="C253">
        <v>250</v>
      </c>
      <c r="D253">
        <v>0</v>
      </c>
      <c r="E253">
        <v>0</v>
      </c>
      <c r="F253">
        <v>20</v>
      </c>
      <c r="G253">
        <v>4</v>
      </c>
      <c r="H253">
        <f>------12</f>
        <v>12</v>
      </c>
      <c r="I253">
        <v>12</v>
      </c>
      <c r="J253" t="s">
        <v>80</v>
      </c>
      <c r="K253">
        <f>------3</f>
        <v>3</v>
      </c>
    </row>
    <row r="254" spans="2:11">
      <c r="B254">
        <v>752</v>
      </c>
      <c r="C254">
        <v>251</v>
      </c>
      <c r="D254">
        <v>0</v>
      </c>
      <c r="E254">
        <v>0</v>
      </c>
      <c r="F254">
        <v>12</v>
      </c>
      <c r="G254">
        <v>4</v>
      </c>
      <c r="H254">
        <f>--0</f>
        <v>0</v>
      </c>
      <c r="I254">
        <v>0</v>
      </c>
      <c r="J254" t="s">
        <v>79</v>
      </c>
      <c r="K254">
        <f>------1</f>
        <v>1</v>
      </c>
    </row>
    <row r="255" spans="2:11">
      <c r="B255">
        <v>755</v>
      </c>
      <c r="C255">
        <v>252</v>
      </c>
      <c r="D255">
        <v>0</v>
      </c>
      <c r="E255">
        <v>0</v>
      </c>
      <c r="F255">
        <v>0</v>
      </c>
      <c r="G255">
        <v>4</v>
      </c>
      <c r="H255">
        <f>--0</f>
        <v>0</v>
      </c>
      <c r="I255">
        <v>0</v>
      </c>
      <c r="J255" t="s">
        <v>79</v>
      </c>
      <c r="K255">
        <f>------1</f>
        <v>1</v>
      </c>
    </row>
    <row r="256" spans="2:11">
      <c r="B256">
        <v>758</v>
      </c>
      <c r="C256">
        <v>253</v>
      </c>
      <c r="D256">
        <v>0</v>
      </c>
      <c r="E256">
        <v>1</v>
      </c>
      <c r="F256">
        <v>28</v>
      </c>
      <c r="G256">
        <v>4</v>
      </c>
      <c r="H256">
        <f t="shared" ref="H256:H261" si="18">------28</f>
        <v>28</v>
      </c>
      <c r="I256">
        <v>32</v>
      </c>
      <c r="J256" t="s">
        <v>72</v>
      </c>
      <c r="K256">
        <f t="shared" ref="K256:K261" si="19">------4</f>
        <v>4</v>
      </c>
    </row>
    <row r="257" spans="2:11">
      <c r="B257">
        <v>761</v>
      </c>
      <c r="C257">
        <v>254</v>
      </c>
      <c r="D257">
        <v>0</v>
      </c>
      <c r="E257">
        <v>1</v>
      </c>
      <c r="F257">
        <v>0</v>
      </c>
      <c r="G257">
        <v>4</v>
      </c>
      <c r="H257">
        <f t="shared" si="18"/>
        <v>28</v>
      </c>
      <c r="I257">
        <v>32</v>
      </c>
      <c r="J257" t="s">
        <v>72</v>
      </c>
      <c r="K257">
        <f t="shared" si="19"/>
        <v>4</v>
      </c>
    </row>
    <row r="258" spans="2:11">
      <c r="B258">
        <v>764</v>
      </c>
      <c r="C258">
        <v>255</v>
      </c>
      <c r="D258">
        <v>0</v>
      </c>
      <c r="E258">
        <v>1</v>
      </c>
      <c r="F258">
        <v>0</v>
      </c>
      <c r="G258">
        <v>4</v>
      </c>
      <c r="H258">
        <f t="shared" si="18"/>
        <v>28</v>
      </c>
      <c r="I258">
        <v>32</v>
      </c>
      <c r="J258" t="s">
        <v>72</v>
      </c>
      <c r="K258">
        <f t="shared" si="19"/>
        <v>4</v>
      </c>
    </row>
    <row r="259" spans="2:11">
      <c r="B259">
        <v>767</v>
      </c>
      <c r="C259">
        <v>256</v>
      </c>
      <c r="D259">
        <v>0</v>
      </c>
      <c r="E259">
        <v>1</v>
      </c>
      <c r="F259">
        <v>0</v>
      </c>
      <c r="G259">
        <v>4</v>
      </c>
      <c r="H259">
        <f t="shared" si="18"/>
        <v>28</v>
      </c>
      <c r="I259">
        <v>32</v>
      </c>
      <c r="J259" t="s">
        <v>72</v>
      </c>
      <c r="K259">
        <f t="shared" si="19"/>
        <v>4</v>
      </c>
    </row>
    <row r="260" spans="2:11">
      <c r="B260">
        <v>770</v>
      </c>
      <c r="C260">
        <v>257</v>
      </c>
      <c r="D260">
        <v>0</v>
      </c>
      <c r="E260">
        <v>1</v>
      </c>
      <c r="F260">
        <v>0</v>
      </c>
      <c r="G260">
        <v>4</v>
      </c>
      <c r="H260">
        <f t="shared" si="18"/>
        <v>28</v>
      </c>
      <c r="I260">
        <v>32</v>
      </c>
      <c r="J260" t="s">
        <v>72</v>
      </c>
      <c r="K260">
        <f t="shared" si="19"/>
        <v>4</v>
      </c>
    </row>
    <row r="261" spans="2:11">
      <c r="B261">
        <v>773</v>
      </c>
      <c r="C261">
        <v>258</v>
      </c>
      <c r="D261">
        <v>0</v>
      </c>
      <c r="E261">
        <v>1</v>
      </c>
      <c r="F261">
        <v>0</v>
      </c>
      <c r="G261">
        <v>4</v>
      </c>
      <c r="H261">
        <f t="shared" si="18"/>
        <v>28</v>
      </c>
      <c r="I261">
        <v>32</v>
      </c>
      <c r="J261" t="s">
        <v>72</v>
      </c>
      <c r="K261">
        <f t="shared" si="19"/>
        <v>4</v>
      </c>
    </row>
    <row r="262" spans="2:11">
      <c r="B262">
        <v>776</v>
      </c>
      <c r="C262">
        <v>259</v>
      </c>
      <c r="D262">
        <v>1</v>
      </c>
      <c r="E262">
        <v>1</v>
      </c>
      <c r="F262">
        <v>4</v>
      </c>
      <c r="G262">
        <v>4</v>
      </c>
      <c r="H262">
        <f>------32</f>
        <v>32</v>
      </c>
      <c r="I262">
        <v>32</v>
      </c>
      <c r="J262" t="s">
        <v>80</v>
      </c>
      <c r="K262">
        <f>------2</f>
        <v>2</v>
      </c>
    </row>
    <row r="263" spans="2:11">
      <c r="B263">
        <v>779</v>
      </c>
      <c r="C263">
        <v>260</v>
      </c>
      <c r="D263">
        <v>1</v>
      </c>
      <c r="E263">
        <v>1</v>
      </c>
      <c r="F263">
        <v>0</v>
      </c>
      <c r="G263">
        <v>4</v>
      </c>
      <c r="H263">
        <f>------32</f>
        <v>32</v>
      </c>
      <c r="I263">
        <v>32</v>
      </c>
      <c r="J263" t="s">
        <v>80</v>
      </c>
      <c r="K263">
        <f>------2</f>
        <v>2</v>
      </c>
    </row>
    <row r="264" spans="2:11">
      <c r="B264">
        <v>782</v>
      </c>
      <c r="C264">
        <v>261</v>
      </c>
      <c r="D264">
        <v>1</v>
      </c>
      <c r="E264">
        <v>1</v>
      </c>
      <c r="F264">
        <v>0</v>
      </c>
      <c r="G264">
        <v>4</v>
      </c>
      <c r="H264">
        <f>------32</f>
        <v>32</v>
      </c>
      <c r="I264">
        <v>32</v>
      </c>
      <c r="J264" t="s">
        <v>80</v>
      </c>
      <c r="K264">
        <f>------2</f>
        <v>2</v>
      </c>
    </row>
    <row r="265" spans="2:11">
      <c r="B265">
        <v>785</v>
      </c>
      <c r="C265">
        <v>262</v>
      </c>
      <c r="D265">
        <v>0</v>
      </c>
      <c r="E265">
        <v>0</v>
      </c>
      <c r="F265">
        <v>20</v>
      </c>
      <c r="G265">
        <v>4</v>
      </c>
      <c r="H265">
        <f>------12</f>
        <v>12</v>
      </c>
      <c r="I265">
        <v>12</v>
      </c>
      <c r="J265" t="s">
        <v>80</v>
      </c>
      <c r="K265">
        <f>------3</f>
        <v>3</v>
      </c>
    </row>
    <row r="266" spans="2:11">
      <c r="B266">
        <v>788</v>
      </c>
      <c r="C266">
        <v>263</v>
      </c>
      <c r="D266">
        <v>0</v>
      </c>
      <c r="E266">
        <v>0</v>
      </c>
      <c r="F266">
        <v>0</v>
      </c>
      <c r="G266">
        <v>4</v>
      </c>
      <c r="H266">
        <f>------12</f>
        <v>12</v>
      </c>
      <c r="I266">
        <v>12</v>
      </c>
      <c r="J266" t="s">
        <v>80</v>
      </c>
      <c r="K266">
        <f>------3</f>
        <v>3</v>
      </c>
    </row>
    <row r="267" spans="2:11">
      <c r="B267">
        <v>791</v>
      </c>
      <c r="C267">
        <v>264</v>
      </c>
      <c r="D267">
        <v>0</v>
      </c>
      <c r="E267">
        <v>0</v>
      </c>
      <c r="F267">
        <v>0</v>
      </c>
      <c r="G267">
        <v>4</v>
      </c>
      <c r="H267">
        <f>------12</f>
        <v>12</v>
      </c>
      <c r="I267">
        <v>12</v>
      </c>
      <c r="J267" t="s">
        <v>80</v>
      </c>
      <c r="K267">
        <f>------3</f>
        <v>3</v>
      </c>
    </row>
    <row r="268" spans="2:11">
      <c r="B268">
        <v>794</v>
      </c>
      <c r="C268">
        <v>265</v>
      </c>
      <c r="D268">
        <v>0</v>
      </c>
      <c r="E268">
        <v>1</v>
      </c>
      <c r="F268">
        <v>16</v>
      </c>
      <c r="G268">
        <v>4</v>
      </c>
      <c r="H268">
        <f>------28</f>
        <v>28</v>
      </c>
      <c r="I268">
        <v>32</v>
      </c>
      <c r="J268" t="s">
        <v>72</v>
      </c>
      <c r="K268">
        <f>------4</f>
        <v>4</v>
      </c>
    </row>
    <row r="269" spans="2:11">
      <c r="B269">
        <v>797</v>
      </c>
      <c r="C269">
        <v>266</v>
      </c>
      <c r="D269">
        <v>1</v>
      </c>
      <c r="E269">
        <v>1</v>
      </c>
      <c r="F269">
        <v>4</v>
      </c>
      <c r="G269">
        <v>4</v>
      </c>
      <c r="H269">
        <f>------32</f>
        <v>32</v>
      </c>
      <c r="I269">
        <v>32</v>
      </c>
      <c r="J269" t="s">
        <v>80</v>
      </c>
      <c r="K269">
        <f>------2</f>
        <v>2</v>
      </c>
    </row>
    <row r="270" spans="2:11">
      <c r="B270">
        <v>800</v>
      </c>
      <c r="C270">
        <v>267</v>
      </c>
      <c r="D270">
        <v>1</v>
      </c>
      <c r="E270">
        <v>1</v>
      </c>
      <c r="F270">
        <v>0</v>
      </c>
      <c r="G270">
        <v>4</v>
      </c>
      <c r="H270">
        <f>------32</f>
        <v>32</v>
      </c>
      <c r="I270">
        <v>32</v>
      </c>
      <c r="J270" t="s">
        <v>80</v>
      </c>
      <c r="K270">
        <f>------2</f>
        <v>2</v>
      </c>
    </row>
    <row r="271" spans="2:11">
      <c r="B271">
        <v>803</v>
      </c>
      <c r="C271">
        <v>268</v>
      </c>
      <c r="D271">
        <v>0</v>
      </c>
      <c r="E271">
        <v>0</v>
      </c>
      <c r="F271">
        <v>20</v>
      </c>
      <c r="G271">
        <v>4</v>
      </c>
      <c r="H271">
        <f>------12</f>
        <v>12</v>
      </c>
      <c r="I271">
        <v>12</v>
      </c>
      <c r="J271" t="s">
        <v>80</v>
      </c>
      <c r="K271">
        <f>------3</f>
        <v>3</v>
      </c>
    </row>
    <row r="272" spans="2:11">
      <c r="B272">
        <v>806</v>
      </c>
      <c r="C272">
        <v>269</v>
      </c>
      <c r="D272">
        <v>0</v>
      </c>
      <c r="E272">
        <v>0</v>
      </c>
      <c r="F272">
        <v>12</v>
      </c>
      <c r="G272">
        <v>4</v>
      </c>
      <c r="H272">
        <f>--0</f>
        <v>0</v>
      </c>
      <c r="I272">
        <v>0</v>
      </c>
      <c r="J272" t="s">
        <v>79</v>
      </c>
      <c r="K272">
        <f>------1</f>
        <v>1</v>
      </c>
    </row>
    <row r="273" spans="2:11">
      <c r="B273">
        <v>809</v>
      </c>
      <c r="C273">
        <v>270</v>
      </c>
      <c r="D273">
        <v>0</v>
      </c>
      <c r="E273">
        <v>0</v>
      </c>
      <c r="F273">
        <v>0</v>
      </c>
      <c r="G273">
        <v>4</v>
      </c>
      <c r="H273">
        <f>--0</f>
        <v>0</v>
      </c>
      <c r="I273">
        <v>0</v>
      </c>
      <c r="J273" t="s">
        <v>79</v>
      </c>
      <c r="K273">
        <f>------1</f>
        <v>1</v>
      </c>
    </row>
    <row r="274" spans="2:11">
      <c r="B274">
        <v>812</v>
      </c>
      <c r="C274">
        <v>271</v>
      </c>
      <c r="D274">
        <v>0</v>
      </c>
      <c r="E274">
        <v>1</v>
      </c>
      <c r="F274">
        <v>28</v>
      </c>
      <c r="G274">
        <v>4</v>
      </c>
      <c r="H274">
        <f>------28</f>
        <v>28</v>
      </c>
      <c r="I274">
        <v>32</v>
      </c>
      <c r="J274" t="s">
        <v>72</v>
      </c>
      <c r="K274">
        <f>------4</f>
        <v>4</v>
      </c>
    </row>
    <row r="275" spans="2:11">
      <c r="B275">
        <v>815</v>
      </c>
      <c r="C275">
        <v>272</v>
      </c>
      <c r="D275">
        <v>0</v>
      </c>
      <c r="E275">
        <v>1</v>
      </c>
      <c r="F275">
        <v>0</v>
      </c>
      <c r="G275">
        <v>4</v>
      </c>
      <c r="H275">
        <f>------28</f>
        <v>28</v>
      </c>
      <c r="I275">
        <v>32</v>
      </c>
      <c r="J275" t="s">
        <v>72</v>
      </c>
      <c r="K275">
        <f>------4</f>
        <v>4</v>
      </c>
    </row>
    <row r="276" spans="2:11">
      <c r="B276">
        <v>818</v>
      </c>
      <c r="C276">
        <v>273</v>
      </c>
      <c r="D276">
        <v>0</v>
      </c>
      <c r="E276">
        <v>1</v>
      </c>
      <c r="F276">
        <v>0</v>
      </c>
      <c r="G276">
        <v>4</v>
      </c>
      <c r="H276">
        <f>------28</f>
        <v>28</v>
      </c>
      <c r="I276">
        <v>32</v>
      </c>
      <c r="J276" t="s">
        <v>72</v>
      </c>
      <c r="K276">
        <f>------4</f>
        <v>4</v>
      </c>
    </row>
    <row r="277" spans="2:11">
      <c r="B277">
        <v>821</v>
      </c>
      <c r="C277">
        <v>274</v>
      </c>
      <c r="D277">
        <v>0</v>
      </c>
      <c r="E277">
        <v>1</v>
      </c>
      <c r="F277">
        <v>0</v>
      </c>
      <c r="G277">
        <v>4</v>
      </c>
      <c r="H277">
        <f>------28</f>
        <v>28</v>
      </c>
      <c r="I277">
        <v>32</v>
      </c>
      <c r="J277" t="s">
        <v>72</v>
      </c>
      <c r="K277">
        <f>------4</f>
        <v>4</v>
      </c>
    </row>
    <row r="278" spans="2:11">
      <c r="B278">
        <v>824</v>
      </c>
      <c r="C278">
        <v>275</v>
      </c>
      <c r="D278">
        <v>0</v>
      </c>
      <c r="E278">
        <v>1</v>
      </c>
      <c r="F278">
        <v>0</v>
      </c>
      <c r="G278">
        <v>4</v>
      </c>
      <c r="H278">
        <f>------28</f>
        <v>28</v>
      </c>
      <c r="I278">
        <v>32</v>
      </c>
      <c r="J278" t="s">
        <v>72</v>
      </c>
      <c r="K278">
        <f>------4</f>
        <v>4</v>
      </c>
    </row>
    <row r="279" spans="2:11">
      <c r="B279">
        <v>827</v>
      </c>
      <c r="C279">
        <v>276</v>
      </c>
      <c r="D279">
        <v>1</v>
      </c>
      <c r="E279">
        <v>1</v>
      </c>
      <c r="F279">
        <v>4</v>
      </c>
      <c r="G279">
        <v>4</v>
      </c>
      <c r="H279">
        <f>------32</f>
        <v>32</v>
      </c>
      <c r="I279">
        <v>32</v>
      </c>
      <c r="J279" t="s">
        <v>80</v>
      </c>
      <c r="K279">
        <f>------2</f>
        <v>2</v>
      </c>
    </row>
    <row r="280" spans="2:11">
      <c r="B280">
        <v>830</v>
      </c>
      <c r="C280">
        <v>277</v>
      </c>
      <c r="D280">
        <v>0</v>
      </c>
      <c r="E280">
        <v>0</v>
      </c>
      <c r="F280">
        <v>20</v>
      </c>
      <c r="G280">
        <v>4</v>
      </c>
      <c r="H280">
        <f>------12</f>
        <v>12</v>
      </c>
      <c r="I280">
        <v>12</v>
      </c>
      <c r="J280" t="s">
        <v>80</v>
      </c>
      <c r="K280">
        <f>------3</f>
        <v>3</v>
      </c>
    </row>
    <row r="281" spans="2:11">
      <c r="B281">
        <v>833</v>
      </c>
      <c r="C281">
        <v>278</v>
      </c>
      <c r="D281">
        <v>0</v>
      </c>
      <c r="E281">
        <v>0</v>
      </c>
      <c r="F281">
        <v>12</v>
      </c>
      <c r="G281">
        <v>4</v>
      </c>
      <c r="H281">
        <f>--0</f>
        <v>0</v>
      </c>
      <c r="I281">
        <v>0</v>
      </c>
      <c r="J281" t="s">
        <v>79</v>
      </c>
      <c r="K281">
        <f>------1</f>
        <v>1</v>
      </c>
    </row>
    <row r="282" spans="2:11">
      <c r="B282">
        <v>836</v>
      </c>
      <c r="C282">
        <v>279</v>
      </c>
      <c r="D282">
        <v>0</v>
      </c>
      <c r="E282">
        <v>0</v>
      </c>
      <c r="F282">
        <v>0</v>
      </c>
      <c r="G282">
        <v>4</v>
      </c>
      <c r="H282">
        <f>--0</f>
        <v>0</v>
      </c>
      <c r="I282">
        <v>0</v>
      </c>
      <c r="J282" t="s">
        <v>79</v>
      </c>
      <c r="K282">
        <f>------1</f>
        <v>1</v>
      </c>
    </row>
    <row r="283" spans="2:11">
      <c r="B283">
        <v>839</v>
      </c>
      <c r="C283">
        <v>280</v>
      </c>
      <c r="D283">
        <v>0</v>
      </c>
      <c r="E283">
        <v>1</v>
      </c>
      <c r="F283">
        <v>28</v>
      </c>
      <c r="G283">
        <v>4</v>
      </c>
      <c r="H283">
        <f t="shared" ref="H283:H288" si="20">------28</f>
        <v>28</v>
      </c>
      <c r="I283">
        <v>32</v>
      </c>
      <c r="J283" t="s">
        <v>72</v>
      </c>
      <c r="K283">
        <f t="shared" ref="K283:K288" si="21">------4</f>
        <v>4</v>
      </c>
    </row>
    <row r="284" spans="2:11">
      <c r="B284">
        <v>842</v>
      </c>
      <c r="C284">
        <v>281</v>
      </c>
      <c r="D284">
        <v>0</v>
      </c>
      <c r="E284">
        <v>1</v>
      </c>
      <c r="F284">
        <v>0</v>
      </c>
      <c r="G284">
        <v>4</v>
      </c>
      <c r="H284">
        <f t="shared" si="20"/>
        <v>28</v>
      </c>
      <c r="I284">
        <v>32</v>
      </c>
      <c r="J284" t="s">
        <v>72</v>
      </c>
      <c r="K284">
        <f t="shared" si="21"/>
        <v>4</v>
      </c>
    </row>
    <row r="285" spans="2:11">
      <c r="B285">
        <v>845</v>
      </c>
      <c r="C285">
        <v>282</v>
      </c>
      <c r="D285">
        <v>0</v>
      </c>
      <c r="E285">
        <v>1</v>
      </c>
      <c r="F285">
        <v>0</v>
      </c>
      <c r="G285">
        <v>4</v>
      </c>
      <c r="H285">
        <f t="shared" si="20"/>
        <v>28</v>
      </c>
      <c r="I285">
        <v>32</v>
      </c>
      <c r="J285" t="s">
        <v>72</v>
      </c>
      <c r="K285">
        <f t="shared" si="21"/>
        <v>4</v>
      </c>
    </row>
    <row r="286" spans="2:11">
      <c r="B286">
        <v>848</v>
      </c>
      <c r="C286">
        <v>283</v>
      </c>
      <c r="D286">
        <v>0</v>
      </c>
      <c r="E286">
        <v>1</v>
      </c>
      <c r="F286">
        <v>0</v>
      </c>
      <c r="G286">
        <v>4</v>
      </c>
      <c r="H286">
        <f t="shared" si="20"/>
        <v>28</v>
      </c>
      <c r="I286">
        <v>32</v>
      </c>
      <c r="J286" t="s">
        <v>72</v>
      </c>
      <c r="K286">
        <f t="shared" si="21"/>
        <v>4</v>
      </c>
    </row>
    <row r="287" spans="2:11">
      <c r="B287">
        <v>851</v>
      </c>
      <c r="C287">
        <v>284</v>
      </c>
      <c r="D287">
        <v>0</v>
      </c>
      <c r="E287">
        <v>1</v>
      </c>
      <c r="F287">
        <v>0</v>
      </c>
      <c r="G287">
        <v>4</v>
      </c>
      <c r="H287">
        <f t="shared" si="20"/>
        <v>28</v>
      </c>
      <c r="I287">
        <v>32</v>
      </c>
      <c r="J287" t="s">
        <v>72</v>
      </c>
      <c r="K287">
        <f t="shared" si="21"/>
        <v>4</v>
      </c>
    </row>
    <row r="288" spans="2:11">
      <c r="B288">
        <v>854</v>
      </c>
      <c r="C288">
        <v>285</v>
      </c>
      <c r="D288">
        <v>0</v>
      </c>
      <c r="E288">
        <v>1</v>
      </c>
      <c r="F288">
        <v>0</v>
      </c>
      <c r="G288">
        <v>4</v>
      </c>
      <c r="H288">
        <f t="shared" si="20"/>
        <v>28</v>
      </c>
      <c r="I288">
        <v>32</v>
      </c>
      <c r="J288" t="s">
        <v>72</v>
      </c>
      <c r="K288">
        <f t="shared" si="21"/>
        <v>4</v>
      </c>
    </row>
    <row r="289" spans="2:11">
      <c r="B289">
        <v>857</v>
      </c>
      <c r="C289">
        <v>286</v>
      </c>
      <c r="D289">
        <v>1</v>
      </c>
      <c r="E289">
        <v>1</v>
      </c>
      <c r="F289">
        <v>4</v>
      </c>
      <c r="G289">
        <v>4</v>
      </c>
      <c r="H289">
        <f>------32</f>
        <v>32</v>
      </c>
      <c r="I289">
        <v>32</v>
      </c>
      <c r="J289" t="s">
        <v>80</v>
      </c>
      <c r="K289">
        <f>------2</f>
        <v>2</v>
      </c>
    </row>
    <row r="290" spans="2:11">
      <c r="B290">
        <v>860</v>
      </c>
      <c r="C290">
        <v>287</v>
      </c>
      <c r="D290">
        <v>1</v>
      </c>
      <c r="E290">
        <v>1</v>
      </c>
      <c r="F290">
        <v>0</v>
      </c>
      <c r="G290">
        <v>4</v>
      </c>
      <c r="H290">
        <f>------32</f>
        <v>32</v>
      </c>
      <c r="I290">
        <v>32</v>
      </c>
      <c r="J290" t="s">
        <v>80</v>
      </c>
      <c r="K290">
        <f>------2</f>
        <v>2</v>
      </c>
    </row>
    <row r="291" spans="2:11">
      <c r="B291">
        <v>863</v>
      </c>
      <c r="C291">
        <v>288</v>
      </c>
      <c r="D291">
        <v>1</v>
      </c>
      <c r="E291">
        <v>1</v>
      </c>
      <c r="F291">
        <v>0</v>
      </c>
      <c r="G291">
        <v>4</v>
      </c>
      <c r="H291">
        <f>------32</f>
        <v>32</v>
      </c>
      <c r="I291">
        <v>32</v>
      </c>
      <c r="J291" t="s">
        <v>80</v>
      </c>
      <c r="K291">
        <f>------2</f>
        <v>2</v>
      </c>
    </row>
    <row r="292" spans="2:11">
      <c r="B292">
        <v>866</v>
      </c>
      <c r="C292">
        <v>289</v>
      </c>
      <c r="D292">
        <v>0</v>
      </c>
      <c r="E292">
        <v>0</v>
      </c>
      <c r="F292">
        <v>20</v>
      </c>
      <c r="G292">
        <v>4</v>
      </c>
      <c r="H292">
        <f>------12</f>
        <v>12</v>
      </c>
      <c r="I292">
        <v>12</v>
      </c>
      <c r="J292" t="s">
        <v>80</v>
      </c>
      <c r="K292">
        <f>------3</f>
        <v>3</v>
      </c>
    </row>
    <row r="293" spans="2:11">
      <c r="B293">
        <v>869</v>
      </c>
      <c r="C293">
        <v>290</v>
      </c>
      <c r="D293">
        <v>0</v>
      </c>
      <c r="E293">
        <v>0</v>
      </c>
      <c r="F293">
        <v>0</v>
      </c>
      <c r="G293">
        <v>4</v>
      </c>
      <c r="H293">
        <f>------12</f>
        <v>12</v>
      </c>
      <c r="I293">
        <v>12</v>
      </c>
      <c r="J293" t="s">
        <v>80</v>
      </c>
      <c r="K293">
        <f>------3</f>
        <v>3</v>
      </c>
    </row>
    <row r="294" spans="2:11">
      <c r="B294">
        <v>872</v>
      </c>
      <c r="C294">
        <v>291</v>
      </c>
      <c r="D294">
        <v>0</v>
      </c>
      <c r="E294">
        <v>0</v>
      </c>
      <c r="F294">
        <v>0</v>
      </c>
      <c r="G294">
        <v>4</v>
      </c>
      <c r="H294">
        <f>------12</f>
        <v>12</v>
      </c>
      <c r="I294">
        <v>12</v>
      </c>
      <c r="J294" t="s">
        <v>80</v>
      </c>
      <c r="K294">
        <f>------3</f>
        <v>3</v>
      </c>
    </row>
    <row r="295" spans="2:11">
      <c r="B295">
        <v>875</v>
      </c>
      <c r="C295">
        <v>292</v>
      </c>
      <c r="D295">
        <v>0</v>
      </c>
      <c r="E295">
        <v>1</v>
      </c>
      <c r="F295">
        <v>16</v>
      </c>
      <c r="G295">
        <v>4</v>
      </c>
      <c r="H295">
        <f>------28</f>
        <v>28</v>
      </c>
      <c r="I295">
        <v>32</v>
      </c>
      <c r="J295" t="s">
        <v>72</v>
      </c>
      <c r="K295">
        <f>------4</f>
        <v>4</v>
      </c>
    </row>
    <row r="296" spans="2:11">
      <c r="B296">
        <v>878</v>
      </c>
      <c r="C296">
        <v>293</v>
      </c>
      <c r="D296">
        <v>1</v>
      </c>
      <c r="E296">
        <v>1</v>
      </c>
      <c r="F296">
        <v>4</v>
      </c>
      <c r="G296">
        <v>4</v>
      </c>
      <c r="H296">
        <f>------32</f>
        <v>32</v>
      </c>
      <c r="I296">
        <v>32</v>
      </c>
      <c r="J296" t="s">
        <v>80</v>
      </c>
      <c r="K296">
        <f>------2</f>
        <v>2</v>
      </c>
    </row>
    <row r="297" spans="2:11">
      <c r="B297">
        <v>881</v>
      </c>
      <c r="C297">
        <v>294</v>
      </c>
      <c r="D297">
        <v>1</v>
      </c>
      <c r="E297">
        <v>1</v>
      </c>
      <c r="F297">
        <v>0</v>
      </c>
      <c r="G297">
        <v>4</v>
      </c>
      <c r="H297">
        <f>------32</f>
        <v>32</v>
      </c>
      <c r="I297">
        <v>32</v>
      </c>
      <c r="J297" t="s">
        <v>80</v>
      </c>
      <c r="K297">
        <f>------2</f>
        <v>2</v>
      </c>
    </row>
    <row r="298" spans="2:11">
      <c r="B298">
        <v>884</v>
      </c>
      <c r="C298">
        <v>295</v>
      </c>
      <c r="D298">
        <v>0</v>
      </c>
      <c r="E298">
        <v>0</v>
      </c>
      <c r="F298">
        <v>20</v>
      </c>
      <c r="G298">
        <v>4</v>
      </c>
      <c r="H298">
        <f>------12</f>
        <v>12</v>
      </c>
      <c r="I298">
        <v>12</v>
      </c>
      <c r="J298" t="s">
        <v>80</v>
      </c>
      <c r="K298">
        <f>------3</f>
        <v>3</v>
      </c>
    </row>
    <row r="299" spans="2:11">
      <c r="B299">
        <v>887</v>
      </c>
      <c r="C299">
        <v>296</v>
      </c>
      <c r="D299">
        <v>0</v>
      </c>
      <c r="E299">
        <v>0</v>
      </c>
      <c r="F299">
        <v>12</v>
      </c>
      <c r="G299">
        <v>4</v>
      </c>
      <c r="H299">
        <f>--0</f>
        <v>0</v>
      </c>
      <c r="I299">
        <v>0</v>
      </c>
      <c r="J299" t="s">
        <v>79</v>
      </c>
      <c r="K299">
        <f>------1</f>
        <v>1</v>
      </c>
    </row>
    <row r="300" spans="2:11">
      <c r="B300">
        <v>890</v>
      </c>
      <c r="C300">
        <v>297</v>
      </c>
      <c r="D300">
        <v>0</v>
      </c>
      <c r="E300">
        <v>0</v>
      </c>
      <c r="F300">
        <v>0</v>
      </c>
      <c r="G300">
        <v>4</v>
      </c>
      <c r="H300">
        <f>--0</f>
        <v>0</v>
      </c>
      <c r="I300">
        <v>0</v>
      </c>
      <c r="J300" t="s">
        <v>79</v>
      </c>
      <c r="K300">
        <f>------1</f>
        <v>1</v>
      </c>
    </row>
    <row r="301" spans="2:11">
      <c r="B301">
        <v>893</v>
      </c>
      <c r="C301">
        <v>298</v>
      </c>
      <c r="D301">
        <v>0</v>
      </c>
      <c r="E301">
        <v>1</v>
      </c>
      <c r="F301">
        <v>28</v>
      </c>
      <c r="G301">
        <v>4</v>
      </c>
      <c r="H301">
        <f>------28</f>
        <v>28</v>
      </c>
      <c r="I301">
        <v>32</v>
      </c>
      <c r="J301" t="s">
        <v>72</v>
      </c>
      <c r="K301">
        <f>------4</f>
        <v>4</v>
      </c>
    </row>
    <row r="302" spans="2:11">
      <c r="B302">
        <v>896</v>
      </c>
      <c r="C302">
        <v>299</v>
      </c>
      <c r="D302">
        <v>0</v>
      </c>
      <c r="E302">
        <v>1</v>
      </c>
      <c r="F302">
        <v>0</v>
      </c>
      <c r="G302">
        <v>4</v>
      </c>
      <c r="H302">
        <f>------28</f>
        <v>28</v>
      </c>
      <c r="I302">
        <v>32</v>
      </c>
      <c r="J302" t="s">
        <v>72</v>
      </c>
      <c r="K302">
        <f>------4</f>
        <v>4</v>
      </c>
    </row>
    <row r="303" spans="2:11">
      <c r="B303">
        <v>899</v>
      </c>
      <c r="C303">
        <v>300</v>
      </c>
      <c r="D303">
        <v>0</v>
      </c>
      <c r="E303">
        <v>1</v>
      </c>
      <c r="F303">
        <v>0</v>
      </c>
      <c r="G303">
        <v>4</v>
      </c>
      <c r="H303">
        <f>------28</f>
        <v>28</v>
      </c>
      <c r="I303">
        <v>32</v>
      </c>
      <c r="J303" t="s">
        <v>72</v>
      </c>
      <c r="K303">
        <f>------4</f>
        <v>4</v>
      </c>
    </row>
    <row r="304" spans="2:11">
      <c r="B304">
        <v>902</v>
      </c>
      <c r="C304">
        <v>301</v>
      </c>
      <c r="D304">
        <v>0</v>
      </c>
      <c r="E304">
        <v>1</v>
      </c>
      <c r="F304">
        <v>0</v>
      </c>
      <c r="G304">
        <v>4</v>
      </c>
      <c r="H304">
        <f>------28</f>
        <v>28</v>
      </c>
      <c r="I304">
        <v>32</v>
      </c>
      <c r="J304" t="s">
        <v>72</v>
      </c>
      <c r="K304">
        <f>------4</f>
        <v>4</v>
      </c>
    </row>
    <row r="305" spans="2:11">
      <c r="B305">
        <v>905</v>
      </c>
      <c r="C305">
        <v>302</v>
      </c>
      <c r="D305">
        <v>0</v>
      </c>
      <c r="E305">
        <v>1</v>
      </c>
      <c r="F305">
        <v>0</v>
      </c>
      <c r="G305">
        <v>4</v>
      </c>
      <c r="H305">
        <f>------28</f>
        <v>28</v>
      </c>
      <c r="I305">
        <v>32</v>
      </c>
      <c r="J305" t="s">
        <v>72</v>
      </c>
      <c r="K305">
        <f>------4</f>
        <v>4</v>
      </c>
    </row>
    <row r="306" spans="2:11">
      <c r="B306">
        <v>908</v>
      </c>
      <c r="C306">
        <v>303</v>
      </c>
      <c r="D306">
        <v>1</v>
      </c>
      <c r="E306">
        <v>1</v>
      </c>
      <c r="F306">
        <v>4</v>
      </c>
      <c r="G306">
        <v>4</v>
      </c>
      <c r="H306">
        <f>------32</f>
        <v>32</v>
      </c>
      <c r="I306">
        <v>32</v>
      </c>
      <c r="J306" t="s">
        <v>80</v>
      </c>
      <c r="K306">
        <f>------2</f>
        <v>2</v>
      </c>
    </row>
    <row r="307" spans="2:11">
      <c r="B307">
        <v>911</v>
      </c>
      <c r="C307">
        <v>304</v>
      </c>
      <c r="D307">
        <v>0</v>
      </c>
      <c r="E307">
        <v>0</v>
      </c>
      <c r="F307">
        <v>20</v>
      </c>
      <c r="G307">
        <v>4</v>
      </c>
      <c r="H307">
        <f>------12</f>
        <v>12</v>
      </c>
      <c r="I307">
        <v>12</v>
      </c>
      <c r="J307" t="s">
        <v>80</v>
      </c>
      <c r="K307">
        <f>------3</f>
        <v>3</v>
      </c>
    </row>
    <row r="308" spans="2:11">
      <c r="B308">
        <v>914</v>
      </c>
      <c r="C308">
        <v>305</v>
      </c>
      <c r="D308">
        <v>0</v>
      </c>
      <c r="E308">
        <v>0</v>
      </c>
      <c r="F308">
        <v>12</v>
      </c>
      <c r="G308">
        <v>4</v>
      </c>
      <c r="H308">
        <f>--0</f>
        <v>0</v>
      </c>
      <c r="I308">
        <v>0</v>
      </c>
      <c r="J308" t="s">
        <v>79</v>
      </c>
      <c r="K308">
        <f>------1</f>
        <v>1</v>
      </c>
    </row>
    <row r="309" spans="2:11">
      <c r="B309">
        <v>917</v>
      </c>
      <c r="C309">
        <v>306</v>
      </c>
      <c r="D309">
        <v>0</v>
      </c>
      <c r="E309">
        <v>0</v>
      </c>
      <c r="F309">
        <v>0</v>
      </c>
      <c r="G309">
        <v>4</v>
      </c>
      <c r="H309">
        <f>--0</f>
        <v>0</v>
      </c>
      <c r="I309">
        <v>0</v>
      </c>
      <c r="J309" t="s">
        <v>79</v>
      </c>
      <c r="K309">
        <f>------1</f>
        <v>1</v>
      </c>
    </row>
    <row r="310" spans="2:11">
      <c r="B310">
        <v>920</v>
      </c>
      <c r="C310">
        <v>307</v>
      </c>
      <c r="D310">
        <v>0</v>
      </c>
      <c r="E310">
        <v>1</v>
      </c>
      <c r="F310">
        <v>28</v>
      </c>
      <c r="G310">
        <v>4</v>
      </c>
      <c r="H310">
        <f t="shared" ref="H310:H315" si="22">------28</f>
        <v>28</v>
      </c>
      <c r="I310">
        <v>32</v>
      </c>
      <c r="J310" t="s">
        <v>72</v>
      </c>
      <c r="K310">
        <f t="shared" ref="K310:K315" si="23">------4</f>
        <v>4</v>
      </c>
    </row>
    <row r="311" spans="2:11">
      <c r="B311">
        <v>923</v>
      </c>
      <c r="C311">
        <v>308</v>
      </c>
      <c r="D311">
        <v>0</v>
      </c>
      <c r="E311">
        <v>1</v>
      </c>
      <c r="F311">
        <v>0</v>
      </c>
      <c r="G311">
        <v>4</v>
      </c>
      <c r="H311">
        <f t="shared" si="22"/>
        <v>28</v>
      </c>
      <c r="I311">
        <v>32</v>
      </c>
      <c r="J311" t="s">
        <v>72</v>
      </c>
      <c r="K311">
        <f t="shared" si="23"/>
        <v>4</v>
      </c>
    </row>
    <row r="312" spans="2:11">
      <c r="B312">
        <v>926</v>
      </c>
      <c r="C312">
        <v>309</v>
      </c>
      <c r="D312">
        <v>0</v>
      </c>
      <c r="E312">
        <v>1</v>
      </c>
      <c r="F312">
        <v>0</v>
      </c>
      <c r="G312">
        <v>4</v>
      </c>
      <c r="H312">
        <f t="shared" si="22"/>
        <v>28</v>
      </c>
      <c r="I312">
        <v>32</v>
      </c>
      <c r="J312" t="s">
        <v>72</v>
      </c>
      <c r="K312">
        <f t="shared" si="23"/>
        <v>4</v>
      </c>
    </row>
    <row r="313" spans="2:11">
      <c r="B313">
        <v>929</v>
      </c>
      <c r="C313">
        <v>310</v>
      </c>
      <c r="D313">
        <v>0</v>
      </c>
      <c r="E313">
        <v>1</v>
      </c>
      <c r="F313">
        <v>0</v>
      </c>
      <c r="G313">
        <v>4</v>
      </c>
      <c r="H313">
        <f t="shared" si="22"/>
        <v>28</v>
      </c>
      <c r="I313">
        <v>32</v>
      </c>
      <c r="J313" t="s">
        <v>72</v>
      </c>
      <c r="K313">
        <f t="shared" si="23"/>
        <v>4</v>
      </c>
    </row>
    <row r="314" spans="2:11">
      <c r="B314">
        <v>932</v>
      </c>
      <c r="C314">
        <v>311</v>
      </c>
      <c r="D314">
        <v>0</v>
      </c>
      <c r="E314">
        <v>1</v>
      </c>
      <c r="F314">
        <v>0</v>
      </c>
      <c r="G314">
        <v>4</v>
      </c>
      <c r="H314">
        <f t="shared" si="22"/>
        <v>28</v>
      </c>
      <c r="I314">
        <v>32</v>
      </c>
      <c r="J314" t="s">
        <v>72</v>
      </c>
      <c r="K314">
        <f t="shared" si="23"/>
        <v>4</v>
      </c>
    </row>
    <row r="315" spans="2:11">
      <c r="B315">
        <v>935</v>
      </c>
      <c r="C315">
        <v>312</v>
      </c>
      <c r="D315">
        <v>0</v>
      </c>
      <c r="E315">
        <v>1</v>
      </c>
      <c r="F315">
        <v>0</v>
      </c>
      <c r="G315">
        <v>4</v>
      </c>
      <c r="H315">
        <f t="shared" si="22"/>
        <v>28</v>
      </c>
      <c r="I315">
        <v>32</v>
      </c>
      <c r="J315" t="s">
        <v>72</v>
      </c>
      <c r="K315">
        <f t="shared" si="23"/>
        <v>4</v>
      </c>
    </row>
    <row r="316" spans="2:11">
      <c r="B316">
        <v>938</v>
      </c>
      <c r="C316">
        <v>313</v>
      </c>
      <c r="D316">
        <v>1</v>
      </c>
      <c r="E316">
        <v>1</v>
      </c>
      <c r="F316">
        <v>4</v>
      </c>
      <c r="G316">
        <v>4</v>
      </c>
      <c r="H316">
        <f>------32</f>
        <v>32</v>
      </c>
      <c r="I316">
        <v>32</v>
      </c>
      <c r="J316" t="s">
        <v>80</v>
      </c>
      <c r="K316">
        <f>------2</f>
        <v>2</v>
      </c>
    </row>
    <row r="317" spans="2:11">
      <c r="B317">
        <v>941</v>
      </c>
      <c r="C317">
        <v>314</v>
      </c>
      <c r="D317">
        <v>1</v>
      </c>
      <c r="E317">
        <v>1</v>
      </c>
      <c r="F317">
        <v>0</v>
      </c>
      <c r="G317">
        <v>4</v>
      </c>
      <c r="H317">
        <f>------32</f>
        <v>32</v>
      </c>
      <c r="I317">
        <v>32</v>
      </c>
      <c r="J317" t="s">
        <v>80</v>
      </c>
      <c r="K317">
        <f>------2</f>
        <v>2</v>
      </c>
    </row>
    <row r="318" spans="2:11">
      <c r="B318">
        <v>944</v>
      </c>
      <c r="C318">
        <v>315</v>
      </c>
      <c r="D318">
        <v>1</v>
      </c>
      <c r="E318">
        <v>1</v>
      </c>
      <c r="F318">
        <v>0</v>
      </c>
      <c r="G318">
        <v>4</v>
      </c>
      <c r="H318">
        <f>------32</f>
        <v>32</v>
      </c>
      <c r="I318">
        <v>32</v>
      </c>
      <c r="J318" t="s">
        <v>80</v>
      </c>
      <c r="K318">
        <f>------2</f>
        <v>2</v>
      </c>
    </row>
    <row r="319" spans="2:11">
      <c r="B319">
        <v>947</v>
      </c>
      <c r="C319">
        <v>316</v>
      </c>
      <c r="D319">
        <v>0</v>
      </c>
      <c r="E319">
        <v>0</v>
      </c>
      <c r="F319">
        <v>20</v>
      </c>
      <c r="G319">
        <v>4</v>
      </c>
      <c r="H319">
        <f>------12</f>
        <v>12</v>
      </c>
      <c r="I319">
        <v>12</v>
      </c>
      <c r="J319" t="s">
        <v>80</v>
      </c>
      <c r="K319">
        <f>------3</f>
        <v>3</v>
      </c>
    </row>
    <row r="320" spans="2:11">
      <c r="B320">
        <v>950</v>
      </c>
      <c r="C320">
        <v>317</v>
      </c>
      <c r="D320">
        <v>0</v>
      </c>
      <c r="E320">
        <v>0</v>
      </c>
      <c r="F320">
        <v>0</v>
      </c>
      <c r="G320">
        <v>4</v>
      </c>
      <c r="H320">
        <f>------12</f>
        <v>12</v>
      </c>
      <c r="I320">
        <v>12</v>
      </c>
      <c r="J320" t="s">
        <v>80</v>
      </c>
      <c r="K320">
        <f>------3</f>
        <v>3</v>
      </c>
    </row>
    <row r="321" spans="2:11">
      <c r="B321">
        <v>953</v>
      </c>
      <c r="C321">
        <v>318</v>
      </c>
      <c r="D321">
        <v>0</v>
      </c>
      <c r="E321">
        <v>0</v>
      </c>
      <c r="F321">
        <v>0</v>
      </c>
      <c r="G321">
        <v>4</v>
      </c>
      <c r="H321">
        <f>------12</f>
        <v>12</v>
      </c>
      <c r="I321">
        <v>12</v>
      </c>
      <c r="J321" t="s">
        <v>80</v>
      </c>
      <c r="K321">
        <f>------3</f>
        <v>3</v>
      </c>
    </row>
    <row r="322" spans="2:11">
      <c r="B322">
        <v>956</v>
      </c>
      <c r="C322">
        <v>319</v>
      </c>
      <c r="D322">
        <v>0</v>
      </c>
      <c r="E322">
        <v>1</v>
      </c>
      <c r="F322">
        <v>16</v>
      </c>
      <c r="G322">
        <v>4</v>
      </c>
      <c r="H322">
        <f>------28</f>
        <v>28</v>
      </c>
      <c r="I322">
        <v>32</v>
      </c>
      <c r="J322" t="s">
        <v>72</v>
      </c>
      <c r="K322">
        <f>------4</f>
        <v>4</v>
      </c>
    </row>
    <row r="323" spans="2:11">
      <c r="B323">
        <v>959</v>
      </c>
      <c r="C323">
        <v>320</v>
      </c>
      <c r="D323">
        <v>1</v>
      </c>
      <c r="E323">
        <v>1</v>
      </c>
      <c r="F323">
        <v>4</v>
      </c>
      <c r="G323">
        <v>4</v>
      </c>
      <c r="H323">
        <f>------32</f>
        <v>32</v>
      </c>
      <c r="I323">
        <v>32</v>
      </c>
      <c r="J323" t="s">
        <v>80</v>
      </c>
      <c r="K323">
        <f>------2</f>
        <v>2</v>
      </c>
    </row>
    <row r="324" spans="2:11">
      <c r="B324">
        <v>962</v>
      </c>
      <c r="C324">
        <v>321</v>
      </c>
      <c r="D324">
        <v>1</v>
      </c>
      <c r="E324">
        <v>1</v>
      </c>
      <c r="F324">
        <v>0</v>
      </c>
      <c r="G324">
        <v>4</v>
      </c>
      <c r="H324">
        <f>------32</f>
        <v>32</v>
      </c>
      <c r="I324">
        <v>32</v>
      </c>
      <c r="J324" t="s">
        <v>80</v>
      </c>
      <c r="K324">
        <f>------2</f>
        <v>2</v>
      </c>
    </row>
    <row r="325" spans="2:11">
      <c r="B325">
        <v>965</v>
      </c>
      <c r="C325">
        <v>322</v>
      </c>
      <c r="D325">
        <v>0</v>
      </c>
      <c r="E325">
        <v>0</v>
      </c>
      <c r="F325">
        <v>20</v>
      </c>
      <c r="G325">
        <v>4</v>
      </c>
      <c r="H325">
        <f>------12</f>
        <v>12</v>
      </c>
      <c r="I325">
        <v>12</v>
      </c>
      <c r="J325" t="s">
        <v>80</v>
      </c>
      <c r="K325">
        <f>------3</f>
        <v>3</v>
      </c>
    </row>
    <row r="326" spans="2:11">
      <c r="B326">
        <v>968</v>
      </c>
      <c r="C326">
        <v>323</v>
      </c>
      <c r="D326">
        <v>0</v>
      </c>
      <c r="E326">
        <v>0</v>
      </c>
      <c r="F326">
        <v>12</v>
      </c>
      <c r="G326">
        <v>4</v>
      </c>
      <c r="H326">
        <f>--0</f>
        <v>0</v>
      </c>
      <c r="I326">
        <v>0</v>
      </c>
      <c r="J326" t="s">
        <v>79</v>
      </c>
      <c r="K326">
        <f>------1</f>
        <v>1</v>
      </c>
    </row>
    <row r="327" spans="2:11">
      <c r="B327">
        <v>971</v>
      </c>
      <c r="C327">
        <v>324</v>
      </c>
      <c r="D327">
        <v>0</v>
      </c>
      <c r="E327">
        <v>0</v>
      </c>
      <c r="F327">
        <v>0</v>
      </c>
      <c r="G327">
        <v>4</v>
      </c>
      <c r="H327">
        <f>--0</f>
        <v>0</v>
      </c>
      <c r="I327">
        <v>0</v>
      </c>
      <c r="J327" t="s">
        <v>79</v>
      </c>
      <c r="K327">
        <f>------1</f>
        <v>1</v>
      </c>
    </row>
    <row r="328" spans="2:11">
      <c r="B328">
        <v>974</v>
      </c>
      <c r="C328">
        <v>325</v>
      </c>
      <c r="D328">
        <v>0</v>
      </c>
      <c r="E328">
        <v>1</v>
      </c>
      <c r="F328">
        <v>28</v>
      </c>
      <c r="G328">
        <v>4</v>
      </c>
      <c r="H328">
        <f>------28</f>
        <v>28</v>
      </c>
      <c r="I328">
        <v>32</v>
      </c>
      <c r="J328" t="s">
        <v>72</v>
      </c>
      <c r="K328">
        <f>------4</f>
        <v>4</v>
      </c>
    </row>
    <row r="329" spans="2:11">
      <c r="B329">
        <v>977</v>
      </c>
      <c r="C329">
        <v>326</v>
      </c>
      <c r="D329">
        <v>0</v>
      </c>
      <c r="E329">
        <v>1</v>
      </c>
      <c r="F329">
        <v>0</v>
      </c>
      <c r="G329">
        <v>4</v>
      </c>
      <c r="H329">
        <f>------28</f>
        <v>28</v>
      </c>
      <c r="I329">
        <v>32</v>
      </c>
      <c r="J329" t="s">
        <v>72</v>
      </c>
      <c r="K329">
        <f>------4</f>
        <v>4</v>
      </c>
    </row>
    <row r="330" spans="2:11">
      <c r="B330">
        <v>980</v>
      </c>
      <c r="C330">
        <v>327</v>
      </c>
      <c r="D330">
        <v>0</v>
      </c>
      <c r="E330">
        <v>1</v>
      </c>
      <c r="F330">
        <v>0</v>
      </c>
      <c r="G330">
        <v>4</v>
      </c>
      <c r="H330">
        <f>------28</f>
        <v>28</v>
      </c>
      <c r="I330">
        <v>32</v>
      </c>
      <c r="J330" t="s">
        <v>72</v>
      </c>
      <c r="K330">
        <f>------4</f>
        <v>4</v>
      </c>
    </row>
    <row r="331" spans="2:11">
      <c r="B331">
        <v>983</v>
      </c>
      <c r="C331">
        <v>328</v>
      </c>
      <c r="D331">
        <v>0</v>
      </c>
      <c r="E331">
        <v>1</v>
      </c>
      <c r="F331">
        <v>0</v>
      </c>
      <c r="G331">
        <v>4</v>
      </c>
      <c r="H331">
        <f>------28</f>
        <v>28</v>
      </c>
      <c r="I331">
        <v>32</v>
      </c>
      <c r="J331" t="s">
        <v>72</v>
      </c>
      <c r="K331">
        <f>------4</f>
        <v>4</v>
      </c>
    </row>
    <row r="332" spans="2:11">
      <c r="B332">
        <v>986</v>
      </c>
      <c r="C332">
        <v>329</v>
      </c>
      <c r="D332">
        <v>0</v>
      </c>
      <c r="E332">
        <v>1</v>
      </c>
      <c r="F332">
        <v>0</v>
      </c>
      <c r="G332">
        <v>4</v>
      </c>
      <c r="H332">
        <f>------28</f>
        <v>28</v>
      </c>
      <c r="I332">
        <v>32</v>
      </c>
      <c r="J332" t="s">
        <v>72</v>
      </c>
      <c r="K332">
        <f>------4</f>
        <v>4</v>
      </c>
    </row>
    <row r="333" spans="2:11">
      <c r="B333">
        <v>989</v>
      </c>
      <c r="C333">
        <v>330</v>
      </c>
      <c r="D333">
        <v>1</v>
      </c>
      <c r="E333">
        <v>1</v>
      </c>
      <c r="F333">
        <v>4</v>
      </c>
      <c r="G333">
        <v>4</v>
      </c>
      <c r="H333">
        <f>------32</f>
        <v>32</v>
      </c>
      <c r="I333">
        <v>32</v>
      </c>
      <c r="J333" t="s">
        <v>80</v>
      </c>
      <c r="K333">
        <f>------2</f>
        <v>2</v>
      </c>
    </row>
    <row r="334" spans="2:11">
      <c r="B334">
        <v>992</v>
      </c>
      <c r="C334">
        <v>331</v>
      </c>
      <c r="D334">
        <v>0</v>
      </c>
      <c r="E334">
        <v>0</v>
      </c>
      <c r="F334">
        <v>20</v>
      </c>
      <c r="G334">
        <v>4</v>
      </c>
      <c r="H334">
        <f>------12</f>
        <v>12</v>
      </c>
      <c r="I334">
        <v>12</v>
      </c>
      <c r="J334" t="s">
        <v>80</v>
      </c>
      <c r="K334">
        <f>------3</f>
        <v>3</v>
      </c>
    </row>
    <row r="335" spans="2:11">
      <c r="B335">
        <v>995</v>
      </c>
      <c r="C335">
        <v>332</v>
      </c>
      <c r="D335">
        <v>0</v>
      </c>
      <c r="E335">
        <v>0</v>
      </c>
      <c r="F335">
        <v>12</v>
      </c>
      <c r="G335">
        <v>4</v>
      </c>
      <c r="H335">
        <f>--0</f>
        <v>0</v>
      </c>
      <c r="I335">
        <v>0</v>
      </c>
      <c r="J335" t="s">
        <v>79</v>
      </c>
      <c r="K335">
        <f>------1</f>
        <v>1</v>
      </c>
    </row>
    <row r="336" spans="2:11">
      <c r="B336">
        <v>998</v>
      </c>
      <c r="C336">
        <v>333</v>
      </c>
      <c r="D336">
        <v>0</v>
      </c>
      <c r="E336">
        <v>0</v>
      </c>
      <c r="F336">
        <v>0</v>
      </c>
      <c r="G336">
        <v>4</v>
      </c>
      <c r="H336">
        <f>--0</f>
        <v>0</v>
      </c>
      <c r="I336">
        <v>0</v>
      </c>
      <c r="J336" t="s">
        <v>79</v>
      </c>
      <c r="K336">
        <f>------1</f>
        <v>1</v>
      </c>
    </row>
    <row r="337" spans="2:11">
      <c r="B337">
        <v>1001</v>
      </c>
      <c r="C337">
        <v>334</v>
      </c>
      <c r="D337">
        <v>0</v>
      </c>
      <c r="E337">
        <v>1</v>
      </c>
      <c r="F337">
        <v>28</v>
      </c>
      <c r="G337">
        <v>4</v>
      </c>
      <c r="H337">
        <f t="shared" ref="H337:H342" si="24">------28</f>
        <v>28</v>
      </c>
      <c r="I337">
        <v>32</v>
      </c>
      <c r="J337" t="s">
        <v>72</v>
      </c>
      <c r="K337">
        <f t="shared" ref="K337:K342" si="25">------4</f>
        <v>4</v>
      </c>
    </row>
    <row r="338" spans="2:11">
      <c r="B338">
        <v>1004</v>
      </c>
      <c r="C338">
        <v>335</v>
      </c>
      <c r="D338">
        <v>0</v>
      </c>
      <c r="E338">
        <v>1</v>
      </c>
      <c r="F338">
        <v>0</v>
      </c>
      <c r="G338">
        <v>4</v>
      </c>
      <c r="H338">
        <f t="shared" si="24"/>
        <v>28</v>
      </c>
      <c r="I338">
        <v>32</v>
      </c>
      <c r="J338" t="s">
        <v>72</v>
      </c>
      <c r="K338">
        <f t="shared" si="25"/>
        <v>4</v>
      </c>
    </row>
    <row r="339" spans="2:11">
      <c r="B339">
        <v>1007</v>
      </c>
      <c r="C339">
        <v>336</v>
      </c>
      <c r="D339">
        <v>0</v>
      </c>
      <c r="E339">
        <v>1</v>
      </c>
      <c r="F339">
        <v>0</v>
      </c>
      <c r="G339">
        <v>4</v>
      </c>
      <c r="H339">
        <f t="shared" si="24"/>
        <v>28</v>
      </c>
      <c r="I339">
        <v>32</v>
      </c>
      <c r="J339" t="s">
        <v>72</v>
      </c>
      <c r="K339">
        <f t="shared" si="25"/>
        <v>4</v>
      </c>
    </row>
    <row r="340" spans="2:11">
      <c r="B340">
        <v>1010</v>
      </c>
      <c r="C340">
        <v>337</v>
      </c>
      <c r="D340">
        <v>0</v>
      </c>
      <c r="E340">
        <v>1</v>
      </c>
      <c r="F340">
        <v>0</v>
      </c>
      <c r="G340">
        <v>4</v>
      </c>
      <c r="H340">
        <f t="shared" si="24"/>
        <v>28</v>
      </c>
      <c r="I340">
        <v>32</v>
      </c>
      <c r="J340" t="s">
        <v>72</v>
      </c>
      <c r="K340">
        <f t="shared" si="25"/>
        <v>4</v>
      </c>
    </row>
    <row r="341" spans="2:11">
      <c r="B341">
        <v>1013</v>
      </c>
      <c r="C341">
        <v>338</v>
      </c>
      <c r="D341">
        <v>0</v>
      </c>
      <c r="E341">
        <v>1</v>
      </c>
      <c r="F341">
        <v>0</v>
      </c>
      <c r="G341">
        <v>4</v>
      </c>
      <c r="H341">
        <f t="shared" si="24"/>
        <v>28</v>
      </c>
      <c r="I341">
        <v>32</v>
      </c>
      <c r="J341" t="s">
        <v>72</v>
      </c>
      <c r="K341">
        <f t="shared" si="25"/>
        <v>4</v>
      </c>
    </row>
    <row r="342" spans="2:11">
      <c r="B342">
        <v>1016</v>
      </c>
      <c r="C342">
        <v>339</v>
      </c>
      <c r="D342">
        <v>0</v>
      </c>
      <c r="E342">
        <v>1</v>
      </c>
      <c r="F342">
        <v>0</v>
      </c>
      <c r="G342">
        <v>4</v>
      </c>
      <c r="H342">
        <f t="shared" si="24"/>
        <v>28</v>
      </c>
      <c r="I342">
        <v>32</v>
      </c>
      <c r="J342" t="s">
        <v>72</v>
      </c>
      <c r="K342">
        <f t="shared" si="25"/>
        <v>4</v>
      </c>
    </row>
    <row r="343" spans="2:11">
      <c r="B343">
        <v>1019</v>
      </c>
      <c r="C343">
        <v>340</v>
      </c>
      <c r="D343">
        <v>1</v>
      </c>
      <c r="E343">
        <v>1</v>
      </c>
      <c r="F343">
        <v>4</v>
      </c>
      <c r="G343">
        <v>4</v>
      </c>
      <c r="H343">
        <f>------32</f>
        <v>32</v>
      </c>
      <c r="I343">
        <v>32</v>
      </c>
      <c r="J343" t="s">
        <v>80</v>
      </c>
      <c r="K343">
        <f>------2</f>
        <v>2</v>
      </c>
    </row>
    <row r="344" spans="2:11">
      <c r="B344">
        <v>1022</v>
      </c>
      <c r="C344">
        <v>341</v>
      </c>
      <c r="D344">
        <v>1</v>
      </c>
      <c r="E344">
        <v>1</v>
      </c>
      <c r="F344">
        <v>0</v>
      </c>
      <c r="G344">
        <v>4</v>
      </c>
      <c r="H344">
        <f>------32</f>
        <v>32</v>
      </c>
      <c r="I344">
        <v>32</v>
      </c>
      <c r="J344" t="s">
        <v>80</v>
      </c>
      <c r="K344">
        <f>------2</f>
        <v>2</v>
      </c>
    </row>
    <row r="345" spans="2:11">
      <c r="B345">
        <v>1025</v>
      </c>
      <c r="C345">
        <v>342</v>
      </c>
      <c r="D345">
        <v>1</v>
      </c>
      <c r="E345">
        <v>1</v>
      </c>
      <c r="F345">
        <v>0</v>
      </c>
      <c r="G345">
        <v>4</v>
      </c>
      <c r="H345">
        <f>------32</f>
        <v>32</v>
      </c>
      <c r="I345">
        <v>32</v>
      </c>
      <c r="J345" t="s">
        <v>80</v>
      </c>
      <c r="K345">
        <f>------2</f>
        <v>2</v>
      </c>
    </row>
    <row r="346" spans="2:11">
      <c r="B346">
        <v>1028</v>
      </c>
      <c r="C346">
        <v>343</v>
      </c>
      <c r="D346">
        <v>0</v>
      </c>
      <c r="E346">
        <v>0</v>
      </c>
      <c r="F346">
        <v>20</v>
      </c>
      <c r="G346">
        <v>4</v>
      </c>
      <c r="H346">
        <f>------12</f>
        <v>12</v>
      </c>
      <c r="I346">
        <v>12</v>
      </c>
      <c r="J346" t="s">
        <v>80</v>
      </c>
      <c r="K346">
        <f>------3</f>
        <v>3</v>
      </c>
    </row>
    <row r="347" spans="2:11">
      <c r="B347">
        <v>1031</v>
      </c>
      <c r="C347">
        <v>344</v>
      </c>
      <c r="D347">
        <v>0</v>
      </c>
      <c r="E347">
        <v>0</v>
      </c>
      <c r="F347">
        <v>0</v>
      </c>
      <c r="G347">
        <v>4</v>
      </c>
      <c r="H347">
        <f>------12</f>
        <v>12</v>
      </c>
      <c r="I347">
        <v>12</v>
      </c>
      <c r="J347" t="s">
        <v>80</v>
      </c>
      <c r="K347">
        <f>------3</f>
        <v>3</v>
      </c>
    </row>
    <row r="348" spans="2:11">
      <c r="B348">
        <v>1034</v>
      </c>
      <c r="C348">
        <v>345</v>
      </c>
      <c r="D348">
        <v>0</v>
      </c>
      <c r="E348">
        <v>0</v>
      </c>
      <c r="F348">
        <v>0</v>
      </c>
      <c r="G348">
        <v>4</v>
      </c>
      <c r="H348">
        <f>------12</f>
        <v>12</v>
      </c>
      <c r="I348">
        <v>12</v>
      </c>
      <c r="J348" t="s">
        <v>80</v>
      </c>
      <c r="K348">
        <f>------3</f>
        <v>3</v>
      </c>
    </row>
    <row r="349" spans="2:11">
      <c r="B349">
        <v>1037</v>
      </c>
      <c r="C349">
        <v>346</v>
      </c>
      <c r="D349">
        <v>0</v>
      </c>
      <c r="E349">
        <v>1</v>
      </c>
      <c r="F349">
        <v>16</v>
      </c>
      <c r="G349">
        <v>4</v>
      </c>
      <c r="H349">
        <f>------28</f>
        <v>28</v>
      </c>
      <c r="I349">
        <v>32</v>
      </c>
      <c r="J349" t="s">
        <v>72</v>
      </c>
      <c r="K349">
        <f>------4</f>
        <v>4</v>
      </c>
    </row>
    <row r="350" spans="2:11">
      <c r="B350">
        <v>1040</v>
      </c>
      <c r="C350">
        <v>347</v>
      </c>
      <c r="D350">
        <v>1</v>
      </c>
      <c r="E350">
        <v>1</v>
      </c>
      <c r="F350">
        <v>4</v>
      </c>
      <c r="G350">
        <v>4</v>
      </c>
      <c r="H350">
        <f>------32</f>
        <v>32</v>
      </c>
      <c r="I350">
        <v>32</v>
      </c>
      <c r="J350" t="s">
        <v>80</v>
      </c>
      <c r="K350">
        <f>------2</f>
        <v>2</v>
      </c>
    </row>
    <row r="351" spans="2:11">
      <c r="B351">
        <v>1043</v>
      </c>
      <c r="C351">
        <v>348</v>
      </c>
      <c r="D351">
        <v>1</v>
      </c>
      <c r="E351">
        <v>1</v>
      </c>
      <c r="F351">
        <v>0</v>
      </c>
      <c r="G351">
        <v>4</v>
      </c>
      <c r="H351">
        <f>------32</f>
        <v>32</v>
      </c>
      <c r="I351">
        <v>32</v>
      </c>
      <c r="J351" t="s">
        <v>80</v>
      </c>
      <c r="K351">
        <f>------2</f>
        <v>2</v>
      </c>
    </row>
    <row r="352" spans="2:11">
      <c r="B352">
        <v>1046</v>
      </c>
      <c r="C352">
        <v>349</v>
      </c>
      <c r="D352">
        <v>0</v>
      </c>
      <c r="E352">
        <v>0</v>
      </c>
      <c r="F352">
        <v>20</v>
      </c>
      <c r="G352">
        <v>4</v>
      </c>
      <c r="H352">
        <f>------12</f>
        <v>12</v>
      </c>
      <c r="I352">
        <v>12</v>
      </c>
      <c r="J352" t="s">
        <v>80</v>
      </c>
      <c r="K352">
        <f>------3</f>
        <v>3</v>
      </c>
    </row>
    <row r="353" spans="2:11">
      <c r="B353">
        <v>1049</v>
      </c>
      <c r="C353">
        <v>350</v>
      </c>
      <c r="D353">
        <v>0</v>
      </c>
      <c r="E353">
        <v>0</v>
      </c>
      <c r="F353">
        <v>12</v>
      </c>
      <c r="G353">
        <v>4</v>
      </c>
      <c r="H353">
        <f>--0</f>
        <v>0</v>
      </c>
      <c r="I353">
        <v>0</v>
      </c>
      <c r="J353" t="s">
        <v>79</v>
      </c>
      <c r="K353">
        <f>------1</f>
        <v>1</v>
      </c>
    </row>
    <row r="354" spans="2:11">
      <c r="B354">
        <v>1052</v>
      </c>
      <c r="C354">
        <v>351</v>
      </c>
      <c r="D354">
        <v>0</v>
      </c>
      <c r="E354">
        <v>0</v>
      </c>
      <c r="F354">
        <v>0</v>
      </c>
      <c r="G354">
        <v>4</v>
      </c>
      <c r="H354">
        <f>--0</f>
        <v>0</v>
      </c>
      <c r="I354">
        <v>0</v>
      </c>
      <c r="J354" t="s">
        <v>79</v>
      </c>
      <c r="K354">
        <f>------1</f>
        <v>1</v>
      </c>
    </row>
    <row r="355" spans="2:11">
      <c r="B355">
        <v>1055</v>
      </c>
      <c r="C355">
        <v>352</v>
      </c>
      <c r="D355">
        <v>0</v>
      </c>
      <c r="E355">
        <v>1</v>
      </c>
      <c r="F355">
        <v>28</v>
      </c>
      <c r="G355">
        <v>4</v>
      </c>
      <c r="H355">
        <f>------28</f>
        <v>28</v>
      </c>
      <c r="I355">
        <v>32</v>
      </c>
      <c r="J355" t="s">
        <v>72</v>
      </c>
      <c r="K355">
        <f>------4</f>
        <v>4</v>
      </c>
    </row>
    <row r="356" spans="2:11">
      <c r="B356">
        <v>1058</v>
      </c>
      <c r="C356">
        <v>353</v>
      </c>
      <c r="D356">
        <v>0</v>
      </c>
      <c r="E356">
        <v>1</v>
      </c>
      <c r="F356">
        <v>0</v>
      </c>
      <c r="G356">
        <v>4</v>
      </c>
      <c r="H356">
        <f>------28</f>
        <v>28</v>
      </c>
      <c r="I356">
        <v>32</v>
      </c>
      <c r="J356" t="s">
        <v>72</v>
      </c>
      <c r="K356">
        <f>------4</f>
        <v>4</v>
      </c>
    </row>
    <row r="357" spans="2:11">
      <c r="B357">
        <v>1061</v>
      </c>
      <c r="C357">
        <v>354</v>
      </c>
      <c r="D357">
        <v>0</v>
      </c>
      <c r="E357">
        <v>1</v>
      </c>
      <c r="F357">
        <v>0</v>
      </c>
      <c r="G357">
        <v>4</v>
      </c>
      <c r="H357">
        <f>------28</f>
        <v>28</v>
      </c>
      <c r="I357">
        <v>32</v>
      </c>
      <c r="J357" t="s">
        <v>72</v>
      </c>
      <c r="K357">
        <f>------4</f>
        <v>4</v>
      </c>
    </row>
    <row r="358" spans="2:11">
      <c r="B358">
        <v>1064</v>
      </c>
      <c r="C358">
        <v>355</v>
      </c>
      <c r="D358">
        <v>0</v>
      </c>
      <c r="E358">
        <v>1</v>
      </c>
      <c r="F358">
        <v>0</v>
      </c>
      <c r="G358">
        <v>4</v>
      </c>
      <c r="H358">
        <f>------28</f>
        <v>28</v>
      </c>
      <c r="I358">
        <v>32</v>
      </c>
      <c r="J358" t="s">
        <v>72</v>
      </c>
      <c r="K358">
        <f>------4</f>
        <v>4</v>
      </c>
    </row>
    <row r="359" spans="2:11">
      <c r="B359">
        <v>1067</v>
      </c>
      <c r="C359">
        <v>356</v>
      </c>
      <c r="D359">
        <v>0</v>
      </c>
      <c r="E359">
        <v>1</v>
      </c>
      <c r="F359">
        <v>0</v>
      </c>
      <c r="G359">
        <v>4</v>
      </c>
      <c r="H359">
        <f>------28</f>
        <v>28</v>
      </c>
      <c r="I359">
        <v>32</v>
      </c>
      <c r="J359" t="s">
        <v>72</v>
      </c>
      <c r="K359">
        <f>------4</f>
        <v>4</v>
      </c>
    </row>
    <row r="360" spans="2:11">
      <c r="B360">
        <v>1070</v>
      </c>
      <c r="C360">
        <v>357</v>
      </c>
      <c r="D360">
        <v>1</v>
      </c>
      <c r="E360">
        <v>1</v>
      </c>
      <c r="F360">
        <v>4</v>
      </c>
      <c r="G360">
        <v>4</v>
      </c>
      <c r="H360">
        <f>------32</f>
        <v>32</v>
      </c>
      <c r="I360">
        <v>32</v>
      </c>
      <c r="J360" t="s">
        <v>80</v>
      </c>
      <c r="K360">
        <f>------2</f>
        <v>2</v>
      </c>
    </row>
    <row r="361" spans="2:11">
      <c r="B361">
        <v>1073</v>
      </c>
      <c r="C361">
        <v>358</v>
      </c>
      <c r="D361">
        <v>0</v>
      </c>
      <c r="E361">
        <v>0</v>
      </c>
      <c r="F361">
        <v>20</v>
      </c>
      <c r="G361">
        <v>4</v>
      </c>
      <c r="H361">
        <f>------12</f>
        <v>12</v>
      </c>
      <c r="I361">
        <v>12</v>
      </c>
      <c r="J361" t="s">
        <v>80</v>
      </c>
      <c r="K361">
        <f>------3</f>
        <v>3</v>
      </c>
    </row>
    <row r="362" spans="2:11">
      <c r="B362">
        <v>1076</v>
      </c>
      <c r="C362">
        <v>359</v>
      </c>
      <c r="D362">
        <v>0</v>
      </c>
      <c r="E362">
        <v>0</v>
      </c>
      <c r="F362">
        <v>12</v>
      </c>
      <c r="G362">
        <v>4</v>
      </c>
      <c r="H362">
        <f>--0</f>
        <v>0</v>
      </c>
      <c r="I362">
        <v>0</v>
      </c>
      <c r="J362" t="s">
        <v>79</v>
      </c>
      <c r="K362">
        <f>------1</f>
        <v>1</v>
      </c>
    </row>
    <row r="363" spans="2:11">
      <c r="B363">
        <v>1079</v>
      </c>
      <c r="C363">
        <v>360</v>
      </c>
      <c r="D363">
        <v>0</v>
      </c>
      <c r="E363">
        <v>0</v>
      </c>
      <c r="F363">
        <v>0</v>
      </c>
      <c r="G363">
        <v>4</v>
      </c>
      <c r="H363">
        <f>--0</f>
        <v>0</v>
      </c>
      <c r="I363">
        <v>0</v>
      </c>
      <c r="J363" t="s">
        <v>79</v>
      </c>
      <c r="K363">
        <f>------1</f>
        <v>1</v>
      </c>
    </row>
    <row r="364" spans="2:11">
      <c r="B364">
        <v>1082</v>
      </c>
      <c r="C364">
        <v>361</v>
      </c>
      <c r="D364">
        <v>0</v>
      </c>
      <c r="E364">
        <v>1</v>
      </c>
      <c r="F364">
        <v>28</v>
      </c>
      <c r="G364">
        <v>4</v>
      </c>
      <c r="H364">
        <f t="shared" ref="H364:H369" si="26">------28</f>
        <v>28</v>
      </c>
      <c r="I364">
        <v>32</v>
      </c>
      <c r="J364" t="s">
        <v>72</v>
      </c>
      <c r="K364">
        <f t="shared" ref="K364:K369" si="27">------4</f>
        <v>4</v>
      </c>
    </row>
    <row r="365" spans="2:11">
      <c r="B365">
        <v>1085</v>
      </c>
      <c r="C365">
        <v>362</v>
      </c>
      <c r="D365">
        <v>0</v>
      </c>
      <c r="E365">
        <v>1</v>
      </c>
      <c r="F365">
        <v>0</v>
      </c>
      <c r="G365">
        <v>4</v>
      </c>
      <c r="H365">
        <f t="shared" si="26"/>
        <v>28</v>
      </c>
      <c r="I365">
        <v>32</v>
      </c>
      <c r="J365" t="s">
        <v>72</v>
      </c>
      <c r="K365">
        <f t="shared" si="27"/>
        <v>4</v>
      </c>
    </row>
    <row r="366" spans="2:11">
      <c r="B366">
        <v>1088</v>
      </c>
      <c r="C366">
        <v>363</v>
      </c>
      <c r="D366">
        <v>0</v>
      </c>
      <c r="E366">
        <v>1</v>
      </c>
      <c r="F366">
        <v>0</v>
      </c>
      <c r="G366">
        <v>4</v>
      </c>
      <c r="H366">
        <f t="shared" si="26"/>
        <v>28</v>
      </c>
      <c r="I366">
        <v>32</v>
      </c>
      <c r="J366" t="s">
        <v>72</v>
      </c>
      <c r="K366">
        <f t="shared" si="27"/>
        <v>4</v>
      </c>
    </row>
    <row r="367" spans="2:11">
      <c r="B367">
        <v>1091</v>
      </c>
      <c r="C367">
        <v>364</v>
      </c>
      <c r="D367">
        <v>0</v>
      </c>
      <c r="E367">
        <v>1</v>
      </c>
      <c r="F367">
        <v>0</v>
      </c>
      <c r="G367">
        <v>4</v>
      </c>
      <c r="H367">
        <f t="shared" si="26"/>
        <v>28</v>
      </c>
      <c r="I367">
        <v>32</v>
      </c>
      <c r="J367" t="s">
        <v>72</v>
      </c>
      <c r="K367">
        <f t="shared" si="27"/>
        <v>4</v>
      </c>
    </row>
    <row r="368" spans="2:11">
      <c r="B368">
        <v>1094</v>
      </c>
      <c r="C368">
        <v>365</v>
      </c>
      <c r="D368">
        <v>0</v>
      </c>
      <c r="E368">
        <v>1</v>
      </c>
      <c r="F368">
        <v>0</v>
      </c>
      <c r="G368">
        <v>4</v>
      </c>
      <c r="H368">
        <f t="shared" si="26"/>
        <v>28</v>
      </c>
      <c r="I368">
        <v>32</v>
      </c>
      <c r="J368" t="s">
        <v>72</v>
      </c>
      <c r="K368">
        <f t="shared" si="27"/>
        <v>4</v>
      </c>
    </row>
    <row r="369" spans="2:11">
      <c r="B369">
        <v>1097</v>
      </c>
      <c r="C369">
        <v>366</v>
      </c>
      <c r="D369">
        <v>0</v>
      </c>
      <c r="E369">
        <v>1</v>
      </c>
      <c r="F369">
        <v>0</v>
      </c>
      <c r="G369">
        <v>4</v>
      </c>
      <c r="H369">
        <f t="shared" si="26"/>
        <v>28</v>
      </c>
      <c r="I369">
        <v>32</v>
      </c>
      <c r="J369" t="s">
        <v>72</v>
      </c>
      <c r="K369">
        <f t="shared" si="27"/>
        <v>4</v>
      </c>
    </row>
    <row r="370" spans="2:11">
      <c r="B370">
        <v>1100</v>
      </c>
      <c r="C370">
        <v>367</v>
      </c>
      <c r="D370">
        <v>1</v>
      </c>
      <c r="E370">
        <v>1</v>
      </c>
      <c r="F370">
        <v>4</v>
      </c>
      <c r="G370">
        <v>4</v>
      </c>
      <c r="H370">
        <f>------32</f>
        <v>32</v>
      </c>
      <c r="I370">
        <v>32</v>
      </c>
      <c r="J370" t="s">
        <v>80</v>
      </c>
      <c r="K370">
        <f>------2</f>
        <v>2</v>
      </c>
    </row>
    <row r="371" spans="2:11">
      <c r="B371">
        <v>1103</v>
      </c>
      <c r="C371">
        <v>368</v>
      </c>
      <c r="D371">
        <v>1</v>
      </c>
      <c r="E371">
        <v>1</v>
      </c>
      <c r="F371">
        <v>0</v>
      </c>
      <c r="G371">
        <v>4</v>
      </c>
      <c r="H371">
        <f>------32</f>
        <v>32</v>
      </c>
      <c r="I371">
        <v>32</v>
      </c>
      <c r="J371" t="s">
        <v>80</v>
      </c>
      <c r="K371">
        <f>------2</f>
        <v>2</v>
      </c>
    </row>
    <row r="372" spans="2:11">
      <c r="B372">
        <v>1106</v>
      </c>
      <c r="C372">
        <v>369</v>
      </c>
      <c r="D372">
        <v>1</v>
      </c>
      <c r="E372">
        <v>1</v>
      </c>
      <c r="F372">
        <v>0</v>
      </c>
      <c r="G372">
        <v>4</v>
      </c>
      <c r="H372">
        <f>------32</f>
        <v>32</v>
      </c>
      <c r="I372">
        <v>32</v>
      </c>
      <c r="J372" t="s">
        <v>80</v>
      </c>
      <c r="K372">
        <f>------2</f>
        <v>2</v>
      </c>
    </row>
    <row r="373" spans="2:11">
      <c r="B373">
        <v>1109</v>
      </c>
      <c r="C373">
        <v>370</v>
      </c>
      <c r="D373">
        <v>0</v>
      </c>
      <c r="E373">
        <v>0</v>
      </c>
      <c r="F373">
        <v>20</v>
      </c>
      <c r="G373">
        <v>4</v>
      </c>
      <c r="H373">
        <f>------12</f>
        <v>12</v>
      </c>
      <c r="I373">
        <v>12</v>
      </c>
      <c r="J373" t="s">
        <v>80</v>
      </c>
      <c r="K373">
        <f>------3</f>
        <v>3</v>
      </c>
    </row>
    <row r="374" spans="2:11">
      <c r="B374">
        <v>1112</v>
      </c>
      <c r="C374">
        <v>371</v>
      </c>
      <c r="D374">
        <v>0</v>
      </c>
      <c r="E374">
        <v>0</v>
      </c>
      <c r="F374">
        <v>0</v>
      </c>
      <c r="G374">
        <v>4</v>
      </c>
      <c r="H374">
        <f>------12</f>
        <v>12</v>
      </c>
      <c r="I374">
        <v>12</v>
      </c>
      <c r="J374" t="s">
        <v>80</v>
      </c>
      <c r="K374">
        <f>------3</f>
        <v>3</v>
      </c>
    </row>
    <row r="375" spans="2:11">
      <c r="B375">
        <v>1115</v>
      </c>
      <c r="C375">
        <v>372</v>
      </c>
      <c r="D375">
        <v>0</v>
      </c>
      <c r="E375">
        <v>0</v>
      </c>
      <c r="F375">
        <v>0</v>
      </c>
      <c r="G375">
        <v>4</v>
      </c>
      <c r="H375">
        <f>------12</f>
        <v>12</v>
      </c>
      <c r="I375">
        <v>12</v>
      </c>
      <c r="J375" t="s">
        <v>80</v>
      </c>
      <c r="K375">
        <f>------3</f>
        <v>3</v>
      </c>
    </row>
    <row r="376" spans="2:11">
      <c r="B376">
        <v>1118</v>
      </c>
      <c r="C376">
        <v>373</v>
      </c>
      <c r="D376">
        <v>0</v>
      </c>
      <c r="E376">
        <v>1</v>
      </c>
      <c r="F376">
        <v>16</v>
      </c>
      <c r="G376">
        <v>4</v>
      </c>
      <c r="H376">
        <f>------28</f>
        <v>28</v>
      </c>
      <c r="I376">
        <v>32</v>
      </c>
      <c r="J376" t="s">
        <v>72</v>
      </c>
      <c r="K376">
        <f>------4</f>
        <v>4</v>
      </c>
    </row>
    <row r="377" spans="2:11">
      <c r="B377">
        <v>1121</v>
      </c>
      <c r="C377">
        <v>374</v>
      </c>
      <c r="D377">
        <v>1</v>
      </c>
      <c r="E377">
        <v>1</v>
      </c>
      <c r="F377">
        <v>4</v>
      </c>
      <c r="G377">
        <v>4</v>
      </c>
      <c r="H377">
        <f>------32</f>
        <v>32</v>
      </c>
      <c r="I377">
        <v>32</v>
      </c>
      <c r="J377" t="s">
        <v>80</v>
      </c>
      <c r="K377">
        <f>------2</f>
        <v>2</v>
      </c>
    </row>
    <row r="378" spans="2:11">
      <c r="B378">
        <v>1124</v>
      </c>
      <c r="C378">
        <v>375</v>
      </c>
      <c r="D378">
        <v>1</v>
      </c>
      <c r="E378">
        <v>1</v>
      </c>
      <c r="F378">
        <v>0</v>
      </c>
      <c r="G378">
        <v>4</v>
      </c>
      <c r="H378">
        <f>------32</f>
        <v>32</v>
      </c>
      <c r="I378">
        <v>32</v>
      </c>
      <c r="J378" t="s">
        <v>80</v>
      </c>
      <c r="K378">
        <f>------2</f>
        <v>2</v>
      </c>
    </row>
    <row r="379" spans="2:11">
      <c r="B379">
        <v>1127</v>
      </c>
      <c r="C379">
        <v>376</v>
      </c>
      <c r="D379">
        <v>0</v>
      </c>
      <c r="E379">
        <v>0</v>
      </c>
      <c r="F379">
        <v>20</v>
      </c>
      <c r="G379">
        <v>4</v>
      </c>
      <c r="H379">
        <f>------12</f>
        <v>12</v>
      </c>
      <c r="I379">
        <v>12</v>
      </c>
      <c r="J379" t="s">
        <v>80</v>
      </c>
      <c r="K379">
        <f>------3</f>
        <v>3</v>
      </c>
    </row>
    <row r="380" spans="2:11">
      <c r="B380">
        <v>1130</v>
      </c>
      <c r="C380">
        <v>377</v>
      </c>
      <c r="D380">
        <v>0</v>
      </c>
      <c r="E380">
        <v>0</v>
      </c>
      <c r="F380">
        <v>12</v>
      </c>
      <c r="G380">
        <v>4</v>
      </c>
      <c r="H380">
        <f>--0</f>
        <v>0</v>
      </c>
      <c r="I380">
        <v>0</v>
      </c>
      <c r="J380" t="s">
        <v>79</v>
      </c>
      <c r="K380">
        <f>------1</f>
        <v>1</v>
      </c>
    </row>
    <row r="381" spans="2:11">
      <c r="B381">
        <v>1133</v>
      </c>
      <c r="C381">
        <v>378</v>
      </c>
      <c r="D381">
        <v>0</v>
      </c>
      <c r="E381">
        <v>0</v>
      </c>
      <c r="F381">
        <v>0</v>
      </c>
      <c r="G381">
        <v>4</v>
      </c>
      <c r="H381">
        <f>--0</f>
        <v>0</v>
      </c>
      <c r="I381">
        <v>0</v>
      </c>
      <c r="J381" t="s">
        <v>79</v>
      </c>
      <c r="K381">
        <f>------1</f>
        <v>1</v>
      </c>
    </row>
    <row r="382" spans="2:11">
      <c r="B382">
        <v>1136</v>
      </c>
      <c r="C382">
        <v>379</v>
      </c>
      <c r="D382">
        <v>0</v>
      </c>
      <c r="E382">
        <v>1</v>
      </c>
      <c r="F382">
        <v>28</v>
      </c>
      <c r="G382">
        <v>4</v>
      </c>
      <c r="H382">
        <f>------28</f>
        <v>28</v>
      </c>
      <c r="I382">
        <v>32</v>
      </c>
      <c r="J382" t="s">
        <v>72</v>
      </c>
      <c r="K382">
        <f>------4</f>
        <v>4</v>
      </c>
    </row>
    <row r="383" spans="2:11">
      <c r="B383">
        <v>1139</v>
      </c>
      <c r="C383">
        <v>380</v>
      </c>
      <c r="D383">
        <v>0</v>
      </c>
      <c r="E383">
        <v>1</v>
      </c>
      <c r="F383">
        <v>0</v>
      </c>
      <c r="G383">
        <v>4</v>
      </c>
      <c r="H383">
        <f>------28</f>
        <v>28</v>
      </c>
      <c r="I383">
        <v>32</v>
      </c>
      <c r="J383" t="s">
        <v>72</v>
      </c>
      <c r="K383">
        <f>------4</f>
        <v>4</v>
      </c>
    </row>
    <row r="384" spans="2:11">
      <c r="B384">
        <v>1142</v>
      </c>
      <c r="C384">
        <v>381</v>
      </c>
      <c r="D384">
        <v>0</v>
      </c>
      <c r="E384">
        <v>1</v>
      </c>
      <c r="F384">
        <v>0</v>
      </c>
      <c r="G384">
        <v>4</v>
      </c>
      <c r="H384">
        <f>------28</f>
        <v>28</v>
      </c>
      <c r="I384">
        <v>32</v>
      </c>
      <c r="J384" t="s">
        <v>72</v>
      </c>
      <c r="K384">
        <f>------4</f>
        <v>4</v>
      </c>
    </row>
    <row r="385" spans="2:11">
      <c r="B385">
        <v>1145</v>
      </c>
      <c r="C385">
        <v>382</v>
      </c>
      <c r="D385">
        <v>0</v>
      </c>
      <c r="E385">
        <v>1</v>
      </c>
      <c r="F385">
        <v>0</v>
      </c>
      <c r="G385">
        <v>4</v>
      </c>
      <c r="H385">
        <f>------28</f>
        <v>28</v>
      </c>
      <c r="I385">
        <v>32</v>
      </c>
      <c r="J385" t="s">
        <v>72</v>
      </c>
      <c r="K385">
        <f>------4</f>
        <v>4</v>
      </c>
    </row>
    <row r="386" spans="2:11">
      <c r="B386">
        <v>1148</v>
      </c>
      <c r="C386">
        <v>383</v>
      </c>
      <c r="D386">
        <v>0</v>
      </c>
      <c r="E386">
        <v>1</v>
      </c>
      <c r="F386">
        <v>0</v>
      </c>
      <c r="G386">
        <v>4</v>
      </c>
      <c r="H386">
        <f>------28</f>
        <v>28</v>
      </c>
      <c r="I386">
        <v>32</v>
      </c>
      <c r="J386" t="s">
        <v>72</v>
      </c>
      <c r="K386">
        <f>------4</f>
        <v>4</v>
      </c>
    </row>
    <row r="387" spans="2:11">
      <c r="B387">
        <v>1151</v>
      </c>
      <c r="C387">
        <v>384</v>
      </c>
      <c r="D387">
        <v>1</v>
      </c>
      <c r="E387">
        <v>1</v>
      </c>
      <c r="F387">
        <v>4</v>
      </c>
      <c r="G387">
        <v>4</v>
      </c>
      <c r="H387">
        <f>------32</f>
        <v>32</v>
      </c>
      <c r="I387">
        <v>32</v>
      </c>
      <c r="J387" t="s">
        <v>80</v>
      </c>
      <c r="K387">
        <f>------2</f>
        <v>2</v>
      </c>
    </row>
    <row r="388" spans="2:11">
      <c r="B388">
        <v>1154</v>
      </c>
      <c r="C388">
        <v>385</v>
      </c>
      <c r="D388">
        <v>0</v>
      </c>
      <c r="E388">
        <v>0</v>
      </c>
      <c r="F388">
        <v>20</v>
      </c>
      <c r="G388">
        <v>4</v>
      </c>
      <c r="H388">
        <f>------12</f>
        <v>12</v>
      </c>
      <c r="I388">
        <v>12</v>
      </c>
      <c r="J388" t="s">
        <v>80</v>
      </c>
      <c r="K388">
        <f>------3</f>
        <v>3</v>
      </c>
    </row>
    <row r="389" spans="2:11">
      <c r="B389">
        <v>1157</v>
      </c>
      <c r="C389">
        <v>386</v>
      </c>
      <c r="D389">
        <v>0</v>
      </c>
      <c r="E389">
        <v>0</v>
      </c>
      <c r="F389">
        <v>12</v>
      </c>
      <c r="G389">
        <v>4</v>
      </c>
      <c r="H389">
        <f>--0</f>
        <v>0</v>
      </c>
      <c r="I389">
        <v>0</v>
      </c>
      <c r="J389" t="s">
        <v>79</v>
      </c>
      <c r="K389">
        <f>------1</f>
        <v>1</v>
      </c>
    </row>
    <row r="390" spans="2:11">
      <c r="B390">
        <v>1160</v>
      </c>
      <c r="C390">
        <v>387</v>
      </c>
      <c r="D390">
        <v>0</v>
      </c>
      <c r="E390">
        <v>0</v>
      </c>
      <c r="F390">
        <v>0</v>
      </c>
      <c r="G390">
        <v>4</v>
      </c>
      <c r="H390">
        <f>--0</f>
        <v>0</v>
      </c>
      <c r="I390">
        <v>0</v>
      </c>
      <c r="J390" t="s">
        <v>79</v>
      </c>
      <c r="K390">
        <f>------1</f>
        <v>1</v>
      </c>
    </row>
    <row r="391" spans="2:11">
      <c r="B391">
        <v>1163</v>
      </c>
      <c r="C391">
        <v>388</v>
      </c>
      <c r="D391">
        <v>0</v>
      </c>
      <c r="E391">
        <v>1</v>
      </c>
      <c r="F391">
        <v>28</v>
      </c>
      <c r="G391">
        <v>4</v>
      </c>
      <c r="H391">
        <f t="shared" ref="H391:H396" si="28">------28</f>
        <v>28</v>
      </c>
      <c r="I391">
        <v>32</v>
      </c>
      <c r="J391" t="s">
        <v>72</v>
      </c>
      <c r="K391">
        <f t="shared" ref="K391:K396" si="29">------4</f>
        <v>4</v>
      </c>
    </row>
    <row r="392" spans="2:11">
      <c r="B392">
        <v>1166</v>
      </c>
      <c r="C392">
        <v>389</v>
      </c>
      <c r="D392">
        <v>0</v>
      </c>
      <c r="E392">
        <v>1</v>
      </c>
      <c r="F392">
        <v>0</v>
      </c>
      <c r="G392">
        <v>4</v>
      </c>
      <c r="H392">
        <f t="shared" si="28"/>
        <v>28</v>
      </c>
      <c r="I392">
        <v>32</v>
      </c>
      <c r="J392" t="s">
        <v>72</v>
      </c>
      <c r="K392">
        <f t="shared" si="29"/>
        <v>4</v>
      </c>
    </row>
    <row r="393" spans="2:11">
      <c r="B393">
        <v>1169</v>
      </c>
      <c r="C393">
        <v>390</v>
      </c>
      <c r="D393">
        <v>0</v>
      </c>
      <c r="E393">
        <v>1</v>
      </c>
      <c r="F393">
        <v>0</v>
      </c>
      <c r="G393">
        <v>4</v>
      </c>
      <c r="H393">
        <f t="shared" si="28"/>
        <v>28</v>
      </c>
      <c r="I393">
        <v>32</v>
      </c>
      <c r="J393" t="s">
        <v>72</v>
      </c>
      <c r="K393">
        <f t="shared" si="29"/>
        <v>4</v>
      </c>
    </row>
    <row r="394" spans="2:11">
      <c r="B394">
        <v>1172</v>
      </c>
      <c r="C394">
        <v>391</v>
      </c>
      <c r="D394">
        <v>0</v>
      </c>
      <c r="E394">
        <v>1</v>
      </c>
      <c r="F394">
        <v>0</v>
      </c>
      <c r="G394">
        <v>4</v>
      </c>
      <c r="H394">
        <f t="shared" si="28"/>
        <v>28</v>
      </c>
      <c r="I394">
        <v>32</v>
      </c>
      <c r="J394" t="s">
        <v>72</v>
      </c>
      <c r="K394">
        <f t="shared" si="29"/>
        <v>4</v>
      </c>
    </row>
    <row r="395" spans="2:11">
      <c r="B395">
        <v>1175</v>
      </c>
      <c r="C395">
        <v>392</v>
      </c>
      <c r="D395">
        <v>0</v>
      </c>
      <c r="E395">
        <v>1</v>
      </c>
      <c r="F395">
        <v>0</v>
      </c>
      <c r="G395">
        <v>4</v>
      </c>
      <c r="H395">
        <f t="shared" si="28"/>
        <v>28</v>
      </c>
      <c r="I395">
        <v>32</v>
      </c>
      <c r="J395" t="s">
        <v>72</v>
      </c>
      <c r="K395">
        <f t="shared" si="29"/>
        <v>4</v>
      </c>
    </row>
    <row r="396" spans="2:11">
      <c r="B396">
        <v>1178</v>
      </c>
      <c r="C396">
        <v>393</v>
      </c>
      <c r="D396">
        <v>0</v>
      </c>
      <c r="E396">
        <v>1</v>
      </c>
      <c r="F396">
        <v>0</v>
      </c>
      <c r="G396">
        <v>4</v>
      </c>
      <c r="H396">
        <f t="shared" si="28"/>
        <v>28</v>
      </c>
      <c r="I396">
        <v>32</v>
      </c>
      <c r="J396" t="s">
        <v>72</v>
      </c>
      <c r="K396">
        <f t="shared" si="29"/>
        <v>4</v>
      </c>
    </row>
    <row r="397" spans="2:11">
      <c r="B397">
        <v>1181</v>
      </c>
      <c r="C397">
        <v>394</v>
      </c>
      <c r="D397">
        <v>1</v>
      </c>
      <c r="E397">
        <v>1</v>
      </c>
      <c r="F397">
        <v>4</v>
      </c>
      <c r="G397">
        <v>4</v>
      </c>
      <c r="H397">
        <f>------32</f>
        <v>32</v>
      </c>
      <c r="I397">
        <v>32</v>
      </c>
      <c r="J397" t="s">
        <v>80</v>
      </c>
      <c r="K397">
        <f>------2</f>
        <v>2</v>
      </c>
    </row>
    <row r="398" spans="2:11">
      <c r="B398">
        <v>1184</v>
      </c>
      <c r="C398">
        <v>395</v>
      </c>
      <c r="D398">
        <v>1</v>
      </c>
      <c r="E398">
        <v>1</v>
      </c>
      <c r="F398">
        <v>0</v>
      </c>
      <c r="G398">
        <v>4</v>
      </c>
      <c r="H398">
        <f>------32</f>
        <v>32</v>
      </c>
      <c r="I398">
        <v>32</v>
      </c>
      <c r="J398" t="s">
        <v>80</v>
      </c>
      <c r="K398">
        <f>------2</f>
        <v>2</v>
      </c>
    </row>
    <row r="399" spans="2:11">
      <c r="B399">
        <v>1187</v>
      </c>
      <c r="C399">
        <v>396</v>
      </c>
      <c r="D399">
        <v>1</v>
      </c>
      <c r="E399">
        <v>1</v>
      </c>
      <c r="F399">
        <v>0</v>
      </c>
      <c r="G399">
        <v>4</v>
      </c>
      <c r="H399">
        <f>------32</f>
        <v>32</v>
      </c>
      <c r="I399">
        <v>32</v>
      </c>
      <c r="J399" t="s">
        <v>80</v>
      </c>
      <c r="K399">
        <f>------2</f>
        <v>2</v>
      </c>
    </row>
    <row r="400" spans="2:11">
      <c r="B400">
        <v>1190</v>
      </c>
      <c r="C400">
        <v>397</v>
      </c>
      <c r="D400">
        <v>0</v>
      </c>
      <c r="E400">
        <v>0</v>
      </c>
      <c r="F400">
        <v>20</v>
      </c>
      <c r="G400">
        <v>4</v>
      </c>
      <c r="H400">
        <f>------12</f>
        <v>12</v>
      </c>
      <c r="I400">
        <v>12</v>
      </c>
      <c r="J400" t="s">
        <v>80</v>
      </c>
      <c r="K400">
        <f>------3</f>
        <v>3</v>
      </c>
    </row>
    <row r="401" spans="2:11">
      <c r="B401">
        <v>1193</v>
      </c>
      <c r="C401">
        <v>398</v>
      </c>
      <c r="D401">
        <v>0</v>
      </c>
      <c r="E401">
        <v>0</v>
      </c>
      <c r="F401">
        <v>0</v>
      </c>
      <c r="G401">
        <v>4</v>
      </c>
      <c r="H401">
        <f>------12</f>
        <v>12</v>
      </c>
      <c r="I401">
        <v>12</v>
      </c>
      <c r="J401" t="s">
        <v>80</v>
      </c>
      <c r="K401">
        <f>------3</f>
        <v>3</v>
      </c>
    </row>
    <row r="402" spans="2:11">
      <c r="B402">
        <v>1196</v>
      </c>
      <c r="C402">
        <v>399</v>
      </c>
      <c r="D402">
        <v>0</v>
      </c>
      <c r="E402">
        <v>0</v>
      </c>
      <c r="F402">
        <v>0</v>
      </c>
      <c r="G402">
        <v>4</v>
      </c>
      <c r="H402">
        <f>------12</f>
        <v>12</v>
      </c>
      <c r="I402">
        <v>12</v>
      </c>
      <c r="J402" t="s">
        <v>80</v>
      </c>
      <c r="K402">
        <f>------3</f>
        <v>3</v>
      </c>
    </row>
    <row r="403" spans="2:11">
      <c r="B403">
        <v>1199</v>
      </c>
      <c r="C403">
        <v>400</v>
      </c>
      <c r="D403">
        <v>0</v>
      </c>
      <c r="E403">
        <v>1</v>
      </c>
      <c r="F403">
        <v>16</v>
      </c>
      <c r="G403">
        <v>4</v>
      </c>
      <c r="H403">
        <f>------28</f>
        <v>28</v>
      </c>
      <c r="I403">
        <v>32</v>
      </c>
      <c r="J403" t="s">
        <v>72</v>
      </c>
      <c r="K403">
        <f>------4</f>
        <v>4</v>
      </c>
    </row>
    <row r="404" spans="2:11">
      <c r="B404">
        <v>1202</v>
      </c>
      <c r="C404">
        <v>401</v>
      </c>
      <c r="D404">
        <v>1</v>
      </c>
      <c r="E404">
        <v>1</v>
      </c>
      <c r="F404">
        <v>4</v>
      </c>
      <c r="G404">
        <v>4</v>
      </c>
      <c r="H404">
        <f>------32</f>
        <v>32</v>
      </c>
      <c r="I404">
        <v>32</v>
      </c>
      <c r="J404" t="s">
        <v>80</v>
      </c>
      <c r="K404">
        <f>------2</f>
        <v>2</v>
      </c>
    </row>
    <row r="405" spans="2:11">
      <c r="B405">
        <v>1205</v>
      </c>
      <c r="C405">
        <v>402</v>
      </c>
      <c r="D405">
        <v>1</v>
      </c>
      <c r="E405">
        <v>1</v>
      </c>
      <c r="F405">
        <v>0</v>
      </c>
      <c r="G405">
        <v>4</v>
      </c>
      <c r="H405">
        <f>------32</f>
        <v>32</v>
      </c>
      <c r="I405">
        <v>32</v>
      </c>
      <c r="J405" t="s">
        <v>80</v>
      </c>
      <c r="K405">
        <f>------2</f>
        <v>2</v>
      </c>
    </row>
    <row r="406" spans="2:11">
      <c r="B406">
        <v>1208</v>
      </c>
      <c r="C406">
        <v>403</v>
      </c>
      <c r="D406">
        <v>0</v>
      </c>
      <c r="E406">
        <v>0</v>
      </c>
      <c r="F406">
        <v>20</v>
      </c>
      <c r="G406">
        <v>4</v>
      </c>
      <c r="H406">
        <f>------12</f>
        <v>12</v>
      </c>
      <c r="I406">
        <v>12</v>
      </c>
      <c r="J406" t="s">
        <v>80</v>
      </c>
      <c r="K406">
        <f>------3</f>
        <v>3</v>
      </c>
    </row>
    <row r="407" spans="2:11">
      <c r="B407">
        <v>1211</v>
      </c>
      <c r="C407">
        <v>404</v>
      </c>
      <c r="D407">
        <v>0</v>
      </c>
      <c r="E407">
        <v>0</v>
      </c>
      <c r="F407">
        <v>12</v>
      </c>
      <c r="G407">
        <v>4</v>
      </c>
      <c r="H407">
        <f>--0</f>
        <v>0</v>
      </c>
      <c r="I407">
        <v>0</v>
      </c>
      <c r="J407" t="s">
        <v>79</v>
      </c>
      <c r="K407">
        <f>------1</f>
        <v>1</v>
      </c>
    </row>
    <row r="408" spans="2:11">
      <c r="B408">
        <v>1214</v>
      </c>
      <c r="C408">
        <v>405</v>
      </c>
      <c r="D408">
        <v>0</v>
      </c>
      <c r="E408">
        <v>0</v>
      </c>
      <c r="F408">
        <v>0</v>
      </c>
      <c r="G408">
        <v>4</v>
      </c>
      <c r="H408">
        <f>--0</f>
        <v>0</v>
      </c>
      <c r="I408">
        <v>0</v>
      </c>
      <c r="J408" t="s">
        <v>79</v>
      </c>
      <c r="K408">
        <f>------1</f>
        <v>1</v>
      </c>
    </row>
    <row r="409" spans="2:11">
      <c r="B409">
        <v>1217</v>
      </c>
      <c r="C409">
        <v>406</v>
      </c>
      <c r="D409">
        <v>0</v>
      </c>
      <c r="E409">
        <v>1</v>
      </c>
      <c r="F409">
        <v>28</v>
      </c>
      <c r="G409">
        <v>4</v>
      </c>
      <c r="H409">
        <f>------28</f>
        <v>28</v>
      </c>
      <c r="I409">
        <v>32</v>
      </c>
      <c r="J409" t="s">
        <v>72</v>
      </c>
      <c r="K409">
        <f>------4</f>
        <v>4</v>
      </c>
    </row>
    <row r="410" spans="2:11">
      <c r="B410">
        <v>1220</v>
      </c>
      <c r="C410">
        <v>407</v>
      </c>
      <c r="D410">
        <v>0</v>
      </c>
      <c r="E410">
        <v>1</v>
      </c>
      <c r="F410">
        <v>0</v>
      </c>
      <c r="G410">
        <v>4</v>
      </c>
      <c r="H410">
        <f>------28</f>
        <v>28</v>
      </c>
      <c r="I410">
        <v>32</v>
      </c>
      <c r="J410" t="s">
        <v>72</v>
      </c>
      <c r="K410">
        <f>------4</f>
        <v>4</v>
      </c>
    </row>
    <row r="411" spans="2:11">
      <c r="B411">
        <v>1223</v>
      </c>
      <c r="C411">
        <v>408</v>
      </c>
      <c r="D411">
        <v>0</v>
      </c>
      <c r="E411">
        <v>1</v>
      </c>
      <c r="F411">
        <v>0</v>
      </c>
      <c r="G411">
        <v>4</v>
      </c>
      <c r="H411">
        <f>------28</f>
        <v>28</v>
      </c>
      <c r="I411">
        <v>32</v>
      </c>
      <c r="J411" t="s">
        <v>72</v>
      </c>
      <c r="K411">
        <f>------4</f>
        <v>4</v>
      </c>
    </row>
    <row r="412" spans="2:11">
      <c r="B412">
        <v>1226</v>
      </c>
      <c r="C412">
        <v>409</v>
      </c>
      <c r="D412">
        <v>0</v>
      </c>
      <c r="E412">
        <v>1</v>
      </c>
      <c r="F412">
        <v>0</v>
      </c>
      <c r="G412">
        <v>4</v>
      </c>
      <c r="H412">
        <f>------28</f>
        <v>28</v>
      </c>
      <c r="I412">
        <v>32</v>
      </c>
      <c r="J412" t="s">
        <v>72</v>
      </c>
      <c r="K412">
        <f>------4</f>
        <v>4</v>
      </c>
    </row>
    <row r="413" spans="2:11">
      <c r="B413">
        <v>1229</v>
      </c>
      <c r="C413">
        <v>410</v>
      </c>
      <c r="D413">
        <v>0</v>
      </c>
      <c r="E413">
        <v>1</v>
      </c>
      <c r="F413">
        <v>0</v>
      </c>
      <c r="G413">
        <v>4</v>
      </c>
      <c r="H413">
        <f>------28</f>
        <v>28</v>
      </c>
      <c r="I413">
        <v>32</v>
      </c>
      <c r="J413" t="s">
        <v>72</v>
      </c>
      <c r="K413">
        <f>------4</f>
        <v>4</v>
      </c>
    </row>
    <row r="414" spans="2:11">
      <c r="B414">
        <v>1232</v>
      </c>
      <c r="C414">
        <v>411</v>
      </c>
      <c r="D414">
        <v>1</v>
      </c>
      <c r="E414">
        <v>1</v>
      </c>
      <c r="F414">
        <v>4</v>
      </c>
      <c r="G414">
        <v>4</v>
      </c>
      <c r="H414">
        <f>------32</f>
        <v>32</v>
      </c>
      <c r="I414">
        <v>32</v>
      </c>
      <c r="J414" t="s">
        <v>80</v>
      </c>
      <c r="K414">
        <f>------2</f>
        <v>2</v>
      </c>
    </row>
    <row r="415" spans="2:11">
      <c r="B415">
        <v>1235</v>
      </c>
      <c r="C415">
        <v>412</v>
      </c>
      <c r="D415">
        <v>0</v>
      </c>
      <c r="E415">
        <v>0</v>
      </c>
      <c r="F415">
        <v>20</v>
      </c>
      <c r="G415">
        <v>4</v>
      </c>
      <c r="H415">
        <f>------12</f>
        <v>12</v>
      </c>
      <c r="I415">
        <v>12</v>
      </c>
      <c r="J415" t="s">
        <v>80</v>
      </c>
      <c r="K415">
        <f>------3</f>
        <v>3</v>
      </c>
    </row>
    <row r="416" spans="2:11">
      <c r="B416">
        <v>1238</v>
      </c>
      <c r="C416">
        <v>413</v>
      </c>
      <c r="D416">
        <v>0</v>
      </c>
      <c r="E416">
        <v>0</v>
      </c>
      <c r="F416">
        <v>12</v>
      </c>
      <c r="G416">
        <v>4</v>
      </c>
      <c r="H416">
        <f>--0</f>
        <v>0</v>
      </c>
      <c r="I416">
        <v>0</v>
      </c>
      <c r="J416" t="s">
        <v>79</v>
      </c>
      <c r="K416">
        <f>------1</f>
        <v>1</v>
      </c>
    </row>
    <row r="417" spans="2:11">
      <c r="B417">
        <v>1241</v>
      </c>
      <c r="C417">
        <v>414</v>
      </c>
      <c r="D417">
        <v>0</v>
      </c>
      <c r="E417">
        <v>0</v>
      </c>
      <c r="F417">
        <v>0</v>
      </c>
      <c r="G417">
        <v>4</v>
      </c>
      <c r="H417">
        <f>--0</f>
        <v>0</v>
      </c>
      <c r="I417">
        <v>0</v>
      </c>
      <c r="J417" t="s">
        <v>79</v>
      </c>
      <c r="K417">
        <f>------1</f>
        <v>1</v>
      </c>
    </row>
    <row r="418" spans="2:11">
      <c r="B418">
        <v>1244</v>
      </c>
      <c r="C418">
        <v>415</v>
      </c>
      <c r="D418">
        <v>0</v>
      </c>
      <c r="E418">
        <v>1</v>
      </c>
      <c r="F418">
        <v>28</v>
      </c>
      <c r="G418">
        <v>4</v>
      </c>
      <c r="H418">
        <f t="shared" ref="H418:H423" si="30">------28</f>
        <v>28</v>
      </c>
      <c r="I418">
        <v>32</v>
      </c>
      <c r="J418" t="s">
        <v>72</v>
      </c>
      <c r="K418">
        <f t="shared" ref="K418:K423" si="31">------4</f>
        <v>4</v>
      </c>
    </row>
    <row r="419" spans="2:11">
      <c r="B419">
        <v>1247</v>
      </c>
      <c r="C419">
        <v>416</v>
      </c>
      <c r="D419">
        <v>0</v>
      </c>
      <c r="E419">
        <v>1</v>
      </c>
      <c r="F419">
        <v>0</v>
      </c>
      <c r="G419">
        <v>4</v>
      </c>
      <c r="H419">
        <f t="shared" si="30"/>
        <v>28</v>
      </c>
      <c r="I419">
        <v>32</v>
      </c>
      <c r="J419" t="s">
        <v>72</v>
      </c>
      <c r="K419">
        <f t="shared" si="31"/>
        <v>4</v>
      </c>
    </row>
    <row r="420" spans="2:11">
      <c r="B420">
        <v>1250</v>
      </c>
      <c r="C420">
        <v>417</v>
      </c>
      <c r="D420">
        <v>0</v>
      </c>
      <c r="E420">
        <v>1</v>
      </c>
      <c r="F420">
        <v>0</v>
      </c>
      <c r="G420">
        <v>4</v>
      </c>
      <c r="H420">
        <f t="shared" si="30"/>
        <v>28</v>
      </c>
      <c r="I420">
        <v>32</v>
      </c>
      <c r="J420" t="s">
        <v>72</v>
      </c>
      <c r="K420">
        <f t="shared" si="31"/>
        <v>4</v>
      </c>
    </row>
    <row r="421" spans="2:11">
      <c r="B421">
        <v>1253</v>
      </c>
      <c r="C421">
        <v>418</v>
      </c>
      <c r="D421">
        <v>0</v>
      </c>
      <c r="E421">
        <v>1</v>
      </c>
      <c r="F421">
        <v>0</v>
      </c>
      <c r="G421">
        <v>4</v>
      </c>
      <c r="H421">
        <f t="shared" si="30"/>
        <v>28</v>
      </c>
      <c r="I421">
        <v>32</v>
      </c>
      <c r="J421" t="s">
        <v>72</v>
      </c>
      <c r="K421">
        <f t="shared" si="31"/>
        <v>4</v>
      </c>
    </row>
    <row r="422" spans="2:11">
      <c r="B422">
        <v>1256</v>
      </c>
      <c r="C422">
        <v>419</v>
      </c>
      <c r="D422">
        <v>0</v>
      </c>
      <c r="E422">
        <v>1</v>
      </c>
      <c r="F422">
        <v>0</v>
      </c>
      <c r="G422">
        <v>4</v>
      </c>
      <c r="H422">
        <f t="shared" si="30"/>
        <v>28</v>
      </c>
      <c r="I422">
        <v>32</v>
      </c>
      <c r="J422" t="s">
        <v>72</v>
      </c>
      <c r="K422">
        <f t="shared" si="31"/>
        <v>4</v>
      </c>
    </row>
    <row r="423" spans="2:11">
      <c r="B423">
        <v>1259</v>
      </c>
      <c r="C423">
        <v>420</v>
      </c>
      <c r="D423">
        <v>0</v>
      </c>
      <c r="E423">
        <v>1</v>
      </c>
      <c r="F423">
        <v>0</v>
      </c>
      <c r="G423">
        <v>4</v>
      </c>
      <c r="H423">
        <f t="shared" si="30"/>
        <v>28</v>
      </c>
      <c r="I423">
        <v>32</v>
      </c>
      <c r="J423" t="s">
        <v>72</v>
      </c>
      <c r="K423">
        <f t="shared" si="31"/>
        <v>4</v>
      </c>
    </row>
    <row r="424" spans="2:11">
      <c r="B424">
        <v>1262</v>
      </c>
      <c r="C424">
        <v>421</v>
      </c>
      <c r="D424">
        <v>1</v>
      </c>
      <c r="E424">
        <v>1</v>
      </c>
      <c r="F424">
        <v>4</v>
      </c>
      <c r="G424">
        <v>4</v>
      </c>
      <c r="H424">
        <f>------32</f>
        <v>32</v>
      </c>
      <c r="I424">
        <v>32</v>
      </c>
      <c r="J424" t="s">
        <v>80</v>
      </c>
      <c r="K424">
        <f>------2</f>
        <v>2</v>
      </c>
    </row>
    <row r="425" spans="2:11">
      <c r="B425">
        <v>1265</v>
      </c>
      <c r="C425">
        <v>422</v>
      </c>
      <c r="D425">
        <v>1</v>
      </c>
      <c r="E425">
        <v>1</v>
      </c>
      <c r="F425">
        <v>0</v>
      </c>
      <c r="G425">
        <v>4</v>
      </c>
      <c r="H425">
        <f>------32</f>
        <v>32</v>
      </c>
      <c r="I425">
        <v>32</v>
      </c>
      <c r="J425" t="s">
        <v>80</v>
      </c>
      <c r="K425">
        <f>------2</f>
        <v>2</v>
      </c>
    </row>
    <row r="426" spans="2:11">
      <c r="B426">
        <v>1268</v>
      </c>
      <c r="C426">
        <v>423</v>
      </c>
      <c r="D426">
        <v>1</v>
      </c>
      <c r="E426">
        <v>1</v>
      </c>
      <c r="F426">
        <v>0</v>
      </c>
      <c r="G426">
        <v>4</v>
      </c>
      <c r="H426">
        <f>------32</f>
        <v>32</v>
      </c>
      <c r="I426">
        <v>32</v>
      </c>
      <c r="J426" t="s">
        <v>80</v>
      </c>
      <c r="K426">
        <f>------2</f>
        <v>2</v>
      </c>
    </row>
    <row r="427" spans="2:11">
      <c r="B427">
        <v>1271</v>
      </c>
      <c r="C427">
        <v>424</v>
      </c>
      <c r="D427">
        <v>0</v>
      </c>
      <c r="E427">
        <v>0</v>
      </c>
      <c r="F427">
        <v>20</v>
      </c>
      <c r="G427">
        <v>4</v>
      </c>
      <c r="H427">
        <f>------12</f>
        <v>12</v>
      </c>
      <c r="I427">
        <v>12</v>
      </c>
      <c r="J427" t="s">
        <v>80</v>
      </c>
      <c r="K427">
        <f>------3</f>
        <v>3</v>
      </c>
    </row>
    <row r="428" spans="2:11">
      <c r="B428">
        <v>1274</v>
      </c>
      <c r="C428">
        <v>425</v>
      </c>
      <c r="D428">
        <v>0</v>
      </c>
      <c r="E428">
        <v>0</v>
      </c>
      <c r="F428">
        <v>0</v>
      </c>
      <c r="G428">
        <v>4</v>
      </c>
      <c r="H428">
        <f>------12</f>
        <v>12</v>
      </c>
      <c r="I428">
        <v>12</v>
      </c>
      <c r="J428" t="s">
        <v>80</v>
      </c>
      <c r="K428">
        <f>------3</f>
        <v>3</v>
      </c>
    </row>
    <row r="429" spans="2:11">
      <c r="B429">
        <v>1277</v>
      </c>
      <c r="C429">
        <v>426</v>
      </c>
      <c r="D429">
        <v>0</v>
      </c>
      <c r="E429">
        <v>0</v>
      </c>
      <c r="F429">
        <v>0</v>
      </c>
      <c r="G429">
        <v>4</v>
      </c>
      <c r="H429">
        <f>------12</f>
        <v>12</v>
      </c>
      <c r="I429">
        <v>12</v>
      </c>
      <c r="J429" t="s">
        <v>80</v>
      </c>
      <c r="K429">
        <f>------3</f>
        <v>3</v>
      </c>
    </row>
    <row r="430" spans="2:11">
      <c r="B430">
        <v>1280</v>
      </c>
      <c r="C430">
        <v>427</v>
      </c>
      <c r="D430">
        <v>0</v>
      </c>
      <c r="E430">
        <v>1</v>
      </c>
      <c r="F430">
        <v>16</v>
      </c>
      <c r="G430">
        <v>4</v>
      </c>
      <c r="H430">
        <f>------28</f>
        <v>28</v>
      </c>
      <c r="I430">
        <v>32</v>
      </c>
      <c r="J430" t="s">
        <v>72</v>
      </c>
      <c r="K430">
        <f>------4</f>
        <v>4</v>
      </c>
    </row>
    <row r="431" spans="2:11">
      <c r="B431">
        <v>1283</v>
      </c>
      <c r="C431">
        <v>428</v>
      </c>
      <c r="D431">
        <v>1</v>
      </c>
      <c r="E431">
        <v>1</v>
      </c>
      <c r="F431">
        <v>4</v>
      </c>
      <c r="G431">
        <v>4</v>
      </c>
      <c r="H431">
        <f>------32</f>
        <v>32</v>
      </c>
      <c r="I431">
        <v>32</v>
      </c>
      <c r="J431" t="s">
        <v>80</v>
      </c>
      <c r="K431">
        <f>------2</f>
        <v>2</v>
      </c>
    </row>
    <row r="432" spans="2:11">
      <c r="B432">
        <v>1286</v>
      </c>
      <c r="C432">
        <v>429</v>
      </c>
      <c r="D432">
        <v>1</v>
      </c>
      <c r="E432">
        <v>1</v>
      </c>
      <c r="F432">
        <v>0</v>
      </c>
      <c r="G432">
        <v>4</v>
      </c>
      <c r="H432">
        <f>------32</f>
        <v>32</v>
      </c>
      <c r="I432">
        <v>32</v>
      </c>
      <c r="J432" t="s">
        <v>80</v>
      </c>
      <c r="K432">
        <f>------2</f>
        <v>2</v>
      </c>
    </row>
    <row r="433" spans="2:11">
      <c r="B433">
        <v>1289</v>
      </c>
      <c r="C433">
        <v>430</v>
      </c>
      <c r="D433">
        <v>0</v>
      </c>
      <c r="E433">
        <v>0</v>
      </c>
      <c r="F433">
        <v>20</v>
      </c>
      <c r="G433">
        <v>4</v>
      </c>
      <c r="H433">
        <f>------12</f>
        <v>12</v>
      </c>
      <c r="I433">
        <v>12</v>
      </c>
      <c r="J433" t="s">
        <v>80</v>
      </c>
      <c r="K433">
        <f>------3</f>
        <v>3</v>
      </c>
    </row>
    <row r="434" spans="2:11">
      <c r="B434">
        <v>1292</v>
      </c>
      <c r="C434">
        <v>431</v>
      </c>
      <c r="D434">
        <v>0</v>
      </c>
      <c r="E434">
        <v>0</v>
      </c>
      <c r="F434">
        <v>12</v>
      </c>
      <c r="G434">
        <v>4</v>
      </c>
      <c r="H434">
        <f>--0</f>
        <v>0</v>
      </c>
      <c r="I434">
        <v>0</v>
      </c>
      <c r="J434" t="s">
        <v>79</v>
      </c>
      <c r="K434">
        <f>------1</f>
        <v>1</v>
      </c>
    </row>
    <row r="435" spans="2:11">
      <c r="B435">
        <v>1295</v>
      </c>
      <c r="C435">
        <v>432</v>
      </c>
      <c r="D435">
        <v>0</v>
      </c>
      <c r="E435">
        <v>0</v>
      </c>
      <c r="F435">
        <v>0</v>
      </c>
      <c r="G435">
        <v>4</v>
      </c>
      <c r="H435">
        <f>--0</f>
        <v>0</v>
      </c>
      <c r="I435">
        <v>0</v>
      </c>
      <c r="J435" t="s">
        <v>79</v>
      </c>
      <c r="K435">
        <f>------1</f>
        <v>1</v>
      </c>
    </row>
    <row r="436" spans="2:11">
      <c r="B436">
        <v>1298</v>
      </c>
      <c r="C436">
        <v>433</v>
      </c>
      <c r="D436">
        <v>0</v>
      </c>
      <c r="E436">
        <v>1</v>
      </c>
      <c r="F436">
        <v>28</v>
      </c>
      <c r="G436">
        <v>4</v>
      </c>
      <c r="H436">
        <f>------28</f>
        <v>28</v>
      </c>
      <c r="I436">
        <v>32</v>
      </c>
      <c r="J436" t="s">
        <v>72</v>
      </c>
      <c r="K436">
        <f>------4</f>
        <v>4</v>
      </c>
    </row>
    <row r="437" spans="2:11">
      <c r="B437">
        <v>1301</v>
      </c>
      <c r="C437">
        <v>434</v>
      </c>
      <c r="D437">
        <v>0</v>
      </c>
      <c r="E437">
        <v>1</v>
      </c>
      <c r="F437">
        <v>0</v>
      </c>
      <c r="G437">
        <v>4</v>
      </c>
      <c r="H437">
        <f>------28</f>
        <v>28</v>
      </c>
      <c r="I437">
        <v>32</v>
      </c>
      <c r="J437" t="s">
        <v>72</v>
      </c>
      <c r="K437">
        <f>------4</f>
        <v>4</v>
      </c>
    </row>
    <row r="438" spans="2:11">
      <c r="B438">
        <v>1304</v>
      </c>
      <c r="C438">
        <v>435</v>
      </c>
      <c r="D438">
        <v>0</v>
      </c>
      <c r="E438">
        <v>1</v>
      </c>
      <c r="F438">
        <v>0</v>
      </c>
      <c r="G438">
        <v>4</v>
      </c>
      <c r="H438">
        <f>------28</f>
        <v>28</v>
      </c>
      <c r="I438">
        <v>32</v>
      </c>
      <c r="J438" t="s">
        <v>72</v>
      </c>
      <c r="K438">
        <f>------4</f>
        <v>4</v>
      </c>
    </row>
    <row r="439" spans="2:11">
      <c r="B439">
        <v>1307</v>
      </c>
      <c r="C439">
        <v>436</v>
      </c>
      <c r="D439">
        <v>0</v>
      </c>
      <c r="E439">
        <v>1</v>
      </c>
      <c r="F439">
        <v>0</v>
      </c>
      <c r="G439">
        <v>4</v>
      </c>
      <c r="H439">
        <f>------28</f>
        <v>28</v>
      </c>
      <c r="I439">
        <v>32</v>
      </c>
      <c r="J439" t="s">
        <v>72</v>
      </c>
      <c r="K439">
        <f>------4</f>
        <v>4</v>
      </c>
    </row>
    <row r="440" spans="2:11">
      <c r="B440">
        <v>1310</v>
      </c>
      <c r="C440">
        <v>437</v>
      </c>
      <c r="D440">
        <v>0</v>
      </c>
      <c r="E440">
        <v>1</v>
      </c>
      <c r="F440">
        <v>0</v>
      </c>
      <c r="G440">
        <v>4</v>
      </c>
      <c r="H440">
        <f>------28</f>
        <v>28</v>
      </c>
      <c r="I440">
        <v>32</v>
      </c>
      <c r="J440" t="s">
        <v>72</v>
      </c>
      <c r="K440">
        <f>------4</f>
        <v>4</v>
      </c>
    </row>
    <row r="441" spans="2:11">
      <c r="B441">
        <v>1313</v>
      </c>
      <c r="C441">
        <v>438</v>
      </c>
      <c r="D441">
        <v>1</v>
      </c>
      <c r="E441">
        <v>1</v>
      </c>
      <c r="F441">
        <v>4</v>
      </c>
      <c r="G441">
        <v>4</v>
      </c>
      <c r="H441">
        <f>------32</f>
        <v>32</v>
      </c>
      <c r="I441">
        <v>32</v>
      </c>
      <c r="J441" t="s">
        <v>80</v>
      </c>
      <c r="K441">
        <f>------2</f>
        <v>2</v>
      </c>
    </row>
    <row r="442" spans="2:11">
      <c r="B442">
        <v>1316</v>
      </c>
      <c r="C442">
        <v>439</v>
      </c>
      <c r="D442">
        <v>0</v>
      </c>
      <c r="E442">
        <v>0</v>
      </c>
      <c r="F442">
        <v>20</v>
      </c>
      <c r="G442">
        <v>4</v>
      </c>
      <c r="H442">
        <f>------12</f>
        <v>12</v>
      </c>
      <c r="I442">
        <v>12</v>
      </c>
      <c r="J442" t="s">
        <v>80</v>
      </c>
      <c r="K442">
        <f>------3</f>
        <v>3</v>
      </c>
    </row>
    <row r="443" spans="2:11">
      <c r="B443">
        <v>1319</v>
      </c>
      <c r="C443">
        <v>440</v>
      </c>
      <c r="D443">
        <v>0</v>
      </c>
      <c r="E443">
        <v>0</v>
      </c>
      <c r="F443">
        <v>12</v>
      </c>
      <c r="G443">
        <v>4</v>
      </c>
      <c r="H443">
        <f>--0</f>
        <v>0</v>
      </c>
      <c r="I443">
        <v>0</v>
      </c>
      <c r="J443" t="s">
        <v>79</v>
      </c>
      <c r="K443">
        <f>------1</f>
        <v>1</v>
      </c>
    </row>
    <row r="444" spans="2:11">
      <c r="B444">
        <v>1322</v>
      </c>
      <c r="C444">
        <v>441</v>
      </c>
      <c r="D444">
        <v>0</v>
      </c>
      <c r="E444">
        <v>0</v>
      </c>
      <c r="F444">
        <v>0</v>
      </c>
      <c r="G444">
        <v>4</v>
      </c>
      <c r="H444">
        <f>--0</f>
        <v>0</v>
      </c>
      <c r="I444">
        <v>0</v>
      </c>
      <c r="J444" t="s">
        <v>79</v>
      </c>
      <c r="K444">
        <f>------1</f>
        <v>1</v>
      </c>
    </row>
    <row r="445" spans="2:11">
      <c r="B445">
        <v>1325</v>
      </c>
      <c r="C445">
        <v>442</v>
      </c>
      <c r="D445">
        <v>0</v>
      </c>
      <c r="E445">
        <v>1</v>
      </c>
      <c r="F445">
        <v>28</v>
      </c>
      <c r="G445">
        <v>4</v>
      </c>
      <c r="H445">
        <f t="shared" ref="H445:H450" si="32">------28</f>
        <v>28</v>
      </c>
      <c r="I445">
        <v>32</v>
      </c>
      <c r="J445" t="s">
        <v>72</v>
      </c>
      <c r="K445">
        <f t="shared" ref="K445:K450" si="33">------4</f>
        <v>4</v>
      </c>
    </row>
    <row r="446" spans="2:11">
      <c r="B446">
        <v>1328</v>
      </c>
      <c r="C446">
        <v>443</v>
      </c>
      <c r="D446">
        <v>0</v>
      </c>
      <c r="E446">
        <v>1</v>
      </c>
      <c r="F446">
        <v>0</v>
      </c>
      <c r="G446">
        <v>4</v>
      </c>
      <c r="H446">
        <f t="shared" si="32"/>
        <v>28</v>
      </c>
      <c r="I446">
        <v>32</v>
      </c>
      <c r="J446" t="s">
        <v>72</v>
      </c>
      <c r="K446">
        <f t="shared" si="33"/>
        <v>4</v>
      </c>
    </row>
    <row r="447" spans="2:11">
      <c r="B447">
        <v>1331</v>
      </c>
      <c r="C447">
        <v>444</v>
      </c>
      <c r="D447">
        <v>0</v>
      </c>
      <c r="E447">
        <v>1</v>
      </c>
      <c r="F447">
        <v>0</v>
      </c>
      <c r="G447">
        <v>4</v>
      </c>
      <c r="H447">
        <f t="shared" si="32"/>
        <v>28</v>
      </c>
      <c r="I447">
        <v>32</v>
      </c>
      <c r="J447" t="s">
        <v>72</v>
      </c>
      <c r="K447">
        <f t="shared" si="33"/>
        <v>4</v>
      </c>
    </row>
    <row r="448" spans="2:11">
      <c r="B448">
        <v>1334</v>
      </c>
      <c r="C448">
        <v>445</v>
      </c>
      <c r="D448">
        <v>0</v>
      </c>
      <c r="E448">
        <v>1</v>
      </c>
      <c r="F448">
        <v>0</v>
      </c>
      <c r="G448">
        <v>4</v>
      </c>
      <c r="H448">
        <f t="shared" si="32"/>
        <v>28</v>
      </c>
      <c r="I448">
        <v>32</v>
      </c>
      <c r="J448" t="s">
        <v>72</v>
      </c>
      <c r="K448">
        <f t="shared" si="33"/>
        <v>4</v>
      </c>
    </row>
    <row r="449" spans="2:11">
      <c r="B449">
        <v>1337</v>
      </c>
      <c r="C449">
        <v>446</v>
      </c>
      <c r="D449">
        <v>0</v>
      </c>
      <c r="E449">
        <v>1</v>
      </c>
      <c r="F449">
        <v>0</v>
      </c>
      <c r="G449">
        <v>4</v>
      </c>
      <c r="H449">
        <f t="shared" si="32"/>
        <v>28</v>
      </c>
      <c r="I449">
        <v>32</v>
      </c>
      <c r="J449" t="s">
        <v>72</v>
      </c>
      <c r="K449">
        <f t="shared" si="33"/>
        <v>4</v>
      </c>
    </row>
    <row r="450" spans="2:11">
      <c r="B450">
        <v>1340</v>
      </c>
      <c r="C450">
        <v>447</v>
      </c>
      <c r="D450">
        <v>0</v>
      </c>
      <c r="E450">
        <v>1</v>
      </c>
      <c r="F450">
        <v>0</v>
      </c>
      <c r="G450">
        <v>4</v>
      </c>
      <c r="H450">
        <f t="shared" si="32"/>
        <v>28</v>
      </c>
      <c r="I450">
        <v>32</v>
      </c>
      <c r="J450" t="s">
        <v>72</v>
      </c>
      <c r="K450">
        <f t="shared" si="33"/>
        <v>4</v>
      </c>
    </row>
    <row r="451" spans="2:11">
      <c r="B451">
        <v>1343</v>
      </c>
      <c r="C451">
        <v>448</v>
      </c>
      <c r="D451">
        <v>1</v>
      </c>
      <c r="E451">
        <v>1</v>
      </c>
      <c r="F451">
        <v>4</v>
      </c>
      <c r="G451">
        <v>4</v>
      </c>
      <c r="H451">
        <f>------32</f>
        <v>32</v>
      </c>
      <c r="I451">
        <v>32</v>
      </c>
      <c r="J451" t="s">
        <v>80</v>
      </c>
      <c r="K451">
        <f>------2</f>
        <v>2</v>
      </c>
    </row>
    <row r="452" spans="2:11">
      <c r="B452">
        <v>1346</v>
      </c>
      <c r="C452">
        <v>449</v>
      </c>
      <c r="D452">
        <v>1</v>
      </c>
      <c r="E452">
        <v>1</v>
      </c>
      <c r="F452">
        <v>0</v>
      </c>
      <c r="G452">
        <v>4</v>
      </c>
      <c r="H452">
        <f>------32</f>
        <v>32</v>
      </c>
      <c r="I452">
        <v>32</v>
      </c>
      <c r="J452" t="s">
        <v>80</v>
      </c>
      <c r="K452">
        <f>------2</f>
        <v>2</v>
      </c>
    </row>
    <row r="453" spans="2:11">
      <c r="B453">
        <v>1349</v>
      </c>
      <c r="C453">
        <v>450</v>
      </c>
      <c r="D453">
        <v>1</v>
      </c>
      <c r="E453">
        <v>1</v>
      </c>
      <c r="F453">
        <v>0</v>
      </c>
      <c r="G453">
        <v>4</v>
      </c>
      <c r="H453">
        <f>------32</f>
        <v>32</v>
      </c>
      <c r="I453">
        <v>32</v>
      </c>
      <c r="J453" t="s">
        <v>80</v>
      </c>
      <c r="K453">
        <f>------2</f>
        <v>2</v>
      </c>
    </row>
    <row r="454" spans="2:11">
      <c r="B454">
        <v>1352</v>
      </c>
      <c r="C454">
        <v>451</v>
      </c>
      <c r="D454">
        <v>0</v>
      </c>
      <c r="E454">
        <v>0</v>
      </c>
      <c r="F454">
        <v>20</v>
      </c>
      <c r="G454">
        <v>4</v>
      </c>
      <c r="H454">
        <f>------12</f>
        <v>12</v>
      </c>
      <c r="I454">
        <v>12</v>
      </c>
      <c r="J454" t="s">
        <v>80</v>
      </c>
      <c r="K454">
        <f>------3</f>
        <v>3</v>
      </c>
    </row>
    <row r="455" spans="2:11">
      <c r="B455">
        <v>1355</v>
      </c>
      <c r="C455">
        <v>452</v>
      </c>
      <c r="D455">
        <v>0</v>
      </c>
      <c r="E455">
        <v>0</v>
      </c>
      <c r="F455">
        <v>0</v>
      </c>
      <c r="G455">
        <v>4</v>
      </c>
      <c r="H455">
        <f>------12</f>
        <v>12</v>
      </c>
      <c r="I455">
        <v>12</v>
      </c>
      <c r="J455" t="s">
        <v>80</v>
      </c>
      <c r="K455">
        <f>------3</f>
        <v>3</v>
      </c>
    </row>
    <row r="456" spans="2:11">
      <c r="B456">
        <v>1358</v>
      </c>
      <c r="C456">
        <v>453</v>
      </c>
      <c r="D456">
        <v>0</v>
      </c>
      <c r="E456">
        <v>0</v>
      </c>
      <c r="F456">
        <v>0</v>
      </c>
      <c r="G456">
        <v>4</v>
      </c>
      <c r="H456">
        <f>------12</f>
        <v>12</v>
      </c>
      <c r="I456">
        <v>12</v>
      </c>
      <c r="J456" t="s">
        <v>80</v>
      </c>
      <c r="K456">
        <f>------3</f>
        <v>3</v>
      </c>
    </row>
    <row r="457" spans="2:11">
      <c r="B457">
        <v>1361</v>
      </c>
      <c r="C457">
        <v>454</v>
      </c>
      <c r="D457">
        <v>0</v>
      </c>
      <c r="E457">
        <v>1</v>
      </c>
      <c r="F457">
        <v>16</v>
      </c>
      <c r="G457">
        <v>4</v>
      </c>
      <c r="H457">
        <f>------28</f>
        <v>28</v>
      </c>
      <c r="I457">
        <v>32</v>
      </c>
      <c r="J457" t="s">
        <v>72</v>
      </c>
      <c r="K457">
        <f>------4</f>
        <v>4</v>
      </c>
    </row>
    <row r="458" spans="2:11">
      <c r="B458">
        <v>1364</v>
      </c>
      <c r="C458">
        <v>455</v>
      </c>
      <c r="D458">
        <v>1</v>
      </c>
      <c r="E458">
        <v>1</v>
      </c>
      <c r="F458">
        <v>4</v>
      </c>
      <c r="G458">
        <v>4</v>
      </c>
      <c r="H458">
        <f>------32</f>
        <v>32</v>
      </c>
      <c r="I458">
        <v>32</v>
      </c>
      <c r="J458" t="s">
        <v>80</v>
      </c>
      <c r="K458">
        <f>------2</f>
        <v>2</v>
      </c>
    </row>
    <row r="459" spans="2:11">
      <c r="B459">
        <v>1367</v>
      </c>
      <c r="C459">
        <v>456</v>
      </c>
      <c r="D459">
        <v>1</v>
      </c>
      <c r="E459">
        <v>1</v>
      </c>
      <c r="F459">
        <v>0</v>
      </c>
      <c r="G459">
        <v>4</v>
      </c>
      <c r="H459">
        <f>------32</f>
        <v>32</v>
      </c>
      <c r="I459">
        <v>32</v>
      </c>
      <c r="J459" t="s">
        <v>80</v>
      </c>
      <c r="K459">
        <f>------2</f>
        <v>2</v>
      </c>
    </row>
    <row r="460" spans="2:11">
      <c r="B460">
        <v>1370</v>
      </c>
      <c r="C460">
        <v>457</v>
      </c>
      <c r="D460">
        <v>0</v>
      </c>
      <c r="E460">
        <v>0</v>
      </c>
      <c r="F460">
        <v>20</v>
      </c>
      <c r="G460">
        <v>4</v>
      </c>
      <c r="H460">
        <f>------12</f>
        <v>12</v>
      </c>
      <c r="I460">
        <v>12</v>
      </c>
      <c r="J460" t="s">
        <v>80</v>
      </c>
      <c r="K460">
        <f>------3</f>
        <v>3</v>
      </c>
    </row>
    <row r="461" spans="2:11">
      <c r="B461">
        <v>1373</v>
      </c>
      <c r="C461">
        <v>458</v>
      </c>
      <c r="D461">
        <v>0</v>
      </c>
      <c r="E461">
        <v>0</v>
      </c>
      <c r="F461">
        <v>12</v>
      </c>
      <c r="G461">
        <v>4</v>
      </c>
      <c r="H461">
        <f>--0</f>
        <v>0</v>
      </c>
      <c r="I461">
        <v>0</v>
      </c>
      <c r="J461" t="s">
        <v>79</v>
      </c>
      <c r="K461">
        <f>------1</f>
        <v>1</v>
      </c>
    </row>
    <row r="462" spans="2:11">
      <c r="B462">
        <v>1376</v>
      </c>
      <c r="C462">
        <v>459</v>
      </c>
      <c r="D462">
        <v>0</v>
      </c>
      <c r="E462">
        <v>0</v>
      </c>
      <c r="F462">
        <v>0</v>
      </c>
      <c r="G462">
        <v>4</v>
      </c>
      <c r="H462">
        <f>--0</f>
        <v>0</v>
      </c>
      <c r="I462">
        <v>0</v>
      </c>
      <c r="J462" t="s">
        <v>79</v>
      </c>
      <c r="K462">
        <f>------1</f>
        <v>1</v>
      </c>
    </row>
    <row r="463" spans="2:11">
      <c r="B463">
        <v>1379</v>
      </c>
      <c r="C463">
        <v>460</v>
      </c>
      <c r="D463">
        <v>0</v>
      </c>
      <c r="E463">
        <v>1</v>
      </c>
      <c r="F463">
        <v>28</v>
      </c>
      <c r="G463">
        <v>4</v>
      </c>
      <c r="H463">
        <f>------28</f>
        <v>28</v>
      </c>
      <c r="I463">
        <v>32</v>
      </c>
      <c r="J463" t="s">
        <v>72</v>
      </c>
      <c r="K463">
        <f>------4</f>
        <v>4</v>
      </c>
    </row>
    <row r="464" spans="2:11">
      <c r="B464">
        <v>1382</v>
      </c>
      <c r="C464">
        <v>461</v>
      </c>
      <c r="D464">
        <v>0</v>
      </c>
      <c r="E464">
        <v>1</v>
      </c>
      <c r="F464">
        <v>0</v>
      </c>
      <c r="G464">
        <v>4</v>
      </c>
      <c r="H464">
        <f>------28</f>
        <v>28</v>
      </c>
      <c r="I464">
        <v>32</v>
      </c>
      <c r="J464" t="s">
        <v>72</v>
      </c>
      <c r="K464">
        <f>------4</f>
        <v>4</v>
      </c>
    </row>
    <row r="465" spans="2:11">
      <c r="B465">
        <v>1385</v>
      </c>
      <c r="C465">
        <v>462</v>
      </c>
      <c r="D465">
        <v>0</v>
      </c>
      <c r="E465">
        <v>1</v>
      </c>
      <c r="F465">
        <v>0</v>
      </c>
      <c r="G465">
        <v>4</v>
      </c>
      <c r="H465">
        <f>------28</f>
        <v>28</v>
      </c>
      <c r="I465">
        <v>32</v>
      </c>
      <c r="J465" t="s">
        <v>72</v>
      </c>
      <c r="K465">
        <f>------4</f>
        <v>4</v>
      </c>
    </row>
    <row r="466" spans="2:11">
      <c r="B466">
        <v>1388</v>
      </c>
      <c r="C466">
        <v>463</v>
      </c>
      <c r="D466">
        <v>0</v>
      </c>
      <c r="E466">
        <v>1</v>
      </c>
      <c r="F466">
        <v>0</v>
      </c>
      <c r="G466">
        <v>4</v>
      </c>
      <c r="H466">
        <f>------28</f>
        <v>28</v>
      </c>
      <c r="I466">
        <v>32</v>
      </c>
      <c r="J466" t="s">
        <v>72</v>
      </c>
      <c r="K466">
        <f>------4</f>
        <v>4</v>
      </c>
    </row>
    <row r="467" spans="2:11">
      <c r="B467">
        <v>1391</v>
      </c>
      <c r="C467">
        <v>464</v>
      </c>
      <c r="D467">
        <v>0</v>
      </c>
      <c r="E467">
        <v>1</v>
      </c>
      <c r="F467">
        <v>0</v>
      </c>
      <c r="G467">
        <v>4</v>
      </c>
      <c r="H467">
        <f>------28</f>
        <v>28</v>
      </c>
      <c r="I467">
        <v>32</v>
      </c>
      <c r="J467" t="s">
        <v>72</v>
      </c>
      <c r="K467">
        <f>------4</f>
        <v>4</v>
      </c>
    </row>
    <row r="468" spans="2:11">
      <c r="B468">
        <v>1394</v>
      </c>
      <c r="C468">
        <v>465</v>
      </c>
      <c r="D468">
        <v>1</v>
      </c>
      <c r="E468">
        <v>1</v>
      </c>
      <c r="F468">
        <v>4</v>
      </c>
      <c r="G468">
        <v>4</v>
      </c>
      <c r="H468">
        <f>------32</f>
        <v>32</v>
      </c>
      <c r="I468">
        <v>32</v>
      </c>
      <c r="J468" t="s">
        <v>80</v>
      </c>
      <c r="K468">
        <f>------2</f>
        <v>2</v>
      </c>
    </row>
    <row r="469" spans="2:11">
      <c r="B469">
        <v>1397</v>
      </c>
      <c r="C469">
        <v>466</v>
      </c>
      <c r="D469">
        <v>0</v>
      </c>
      <c r="E469">
        <v>0</v>
      </c>
      <c r="F469">
        <v>20</v>
      </c>
      <c r="G469">
        <v>4</v>
      </c>
      <c r="H469">
        <f>------12</f>
        <v>12</v>
      </c>
      <c r="I469">
        <v>12</v>
      </c>
      <c r="J469" t="s">
        <v>80</v>
      </c>
      <c r="K469">
        <f>------3</f>
        <v>3</v>
      </c>
    </row>
    <row r="470" spans="2:11">
      <c r="B470">
        <v>1400</v>
      </c>
      <c r="C470">
        <v>467</v>
      </c>
      <c r="D470">
        <v>0</v>
      </c>
      <c r="E470">
        <v>0</v>
      </c>
      <c r="F470">
        <v>12</v>
      </c>
      <c r="G470">
        <v>4</v>
      </c>
      <c r="H470">
        <f>--0</f>
        <v>0</v>
      </c>
      <c r="I470">
        <v>0</v>
      </c>
      <c r="J470" t="s">
        <v>79</v>
      </c>
      <c r="K470">
        <f>------1</f>
        <v>1</v>
      </c>
    </row>
    <row r="471" spans="2:11">
      <c r="B471">
        <v>1403</v>
      </c>
      <c r="C471">
        <v>468</v>
      </c>
      <c r="D471">
        <v>0</v>
      </c>
      <c r="E471">
        <v>0</v>
      </c>
      <c r="F471">
        <v>0</v>
      </c>
      <c r="G471">
        <v>4</v>
      </c>
      <c r="H471">
        <f>--0</f>
        <v>0</v>
      </c>
      <c r="I471">
        <v>0</v>
      </c>
      <c r="J471" t="s">
        <v>79</v>
      </c>
      <c r="K471">
        <f>------1</f>
        <v>1</v>
      </c>
    </row>
    <row r="472" spans="2:11">
      <c r="B472">
        <v>1406</v>
      </c>
      <c r="C472">
        <v>469</v>
      </c>
      <c r="D472">
        <v>0</v>
      </c>
      <c r="E472">
        <v>1</v>
      </c>
      <c r="F472">
        <v>28</v>
      </c>
      <c r="G472">
        <v>4</v>
      </c>
      <c r="H472">
        <f t="shared" ref="H472:H477" si="34">------28</f>
        <v>28</v>
      </c>
      <c r="I472">
        <v>32</v>
      </c>
      <c r="J472" t="s">
        <v>72</v>
      </c>
      <c r="K472">
        <f t="shared" ref="K472:K477" si="35">------4</f>
        <v>4</v>
      </c>
    </row>
    <row r="473" spans="2:11">
      <c r="B473">
        <v>1409</v>
      </c>
      <c r="C473">
        <v>470</v>
      </c>
      <c r="D473">
        <v>0</v>
      </c>
      <c r="E473">
        <v>1</v>
      </c>
      <c r="F473">
        <v>0</v>
      </c>
      <c r="G473">
        <v>4</v>
      </c>
      <c r="H473">
        <f t="shared" si="34"/>
        <v>28</v>
      </c>
      <c r="I473">
        <v>32</v>
      </c>
      <c r="J473" t="s">
        <v>72</v>
      </c>
      <c r="K473">
        <f t="shared" si="35"/>
        <v>4</v>
      </c>
    </row>
    <row r="474" spans="2:11">
      <c r="B474">
        <v>1412</v>
      </c>
      <c r="C474">
        <v>471</v>
      </c>
      <c r="D474">
        <v>0</v>
      </c>
      <c r="E474">
        <v>1</v>
      </c>
      <c r="F474">
        <v>0</v>
      </c>
      <c r="G474">
        <v>4</v>
      </c>
      <c r="H474">
        <f t="shared" si="34"/>
        <v>28</v>
      </c>
      <c r="I474">
        <v>32</v>
      </c>
      <c r="J474" t="s">
        <v>72</v>
      </c>
      <c r="K474">
        <f t="shared" si="35"/>
        <v>4</v>
      </c>
    </row>
    <row r="475" spans="2:11">
      <c r="B475">
        <v>1415</v>
      </c>
      <c r="C475">
        <v>472</v>
      </c>
      <c r="D475">
        <v>0</v>
      </c>
      <c r="E475">
        <v>1</v>
      </c>
      <c r="F475">
        <v>0</v>
      </c>
      <c r="G475">
        <v>4</v>
      </c>
      <c r="H475">
        <f t="shared" si="34"/>
        <v>28</v>
      </c>
      <c r="I475">
        <v>32</v>
      </c>
      <c r="J475" t="s">
        <v>72</v>
      </c>
      <c r="K475">
        <f t="shared" si="35"/>
        <v>4</v>
      </c>
    </row>
    <row r="476" spans="2:11">
      <c r="B476">
        <v>1418</v>
      </c>
      <c r="C476">
        <v>473</v>
      </c>
      <c r="D476">
        <v>0</v>
      </c>
      <c r="E476">
        <v>1</v>
      </c>
      <c r="F476">
        <v>0</v>
      </c>
      <c r="G476">
        <v>4</v>
      </c>
      <c r="H476">
        <f t="shared" si="34"/>
        <v>28</v>
      </c>
      <c r="I476">
        <v>32</v>
      </c>
      <c r="J476" t="s">
        <v>72</v>
      </c>
      <c r="K476">
        <f t="shared" si="35"/>
        <v>4</v>
      </c>
    </row>
    <row r="477" spans="2:11">
      <c r="B477">
        <v>1421</v>
      </c>
      <c r="C477">
        <v>474</v>
      </c>
      <c r="D477">
        <v>0</v>
      </c>
      <c r="E477">
        <v>1</v>
      </c>
      <c r="F477">
        <v>0</v>
      </c>
      <c r="G477">
        <v>4</v>
      </c>
      <c r="H477">
        <f t="shared" si="34"/>
        <v>28</v>
      </c>
      <c r="I477">
        <v>32</v>
      </c>
      <c r="J477" t="s">
        <v>72</v>
      </c>
      <c r="K477">
        <f t="shared" si="35"/>
        <v>4</v>
      </c>
    </row>
    <row r="478" spans="2:11">
      <c r="B478">
        <v>1424</v>
      </c>
      <c r="C478">
        <v>475</v>
      </c>
      <c r="D478">
        <v>1</v>
      </c>
      <c r="E478">
        <v>1</v>
      </c>
      <c r="F478">
        <v>4</v>
      </c>
      <c r="G478">
        <v>4</v>
      </c>
      <c r="H478">
        <f>------32</f>
        <v>32</v>
      </c>
      <c r="I478">
        <v>32</v>
      </c>
      <c r="J478" t="s">
        <v>80</v>
      </c>
      <c r="K478">
        <f>------2</f>
        <v>2</v>
      </c>
    </row>
    <row r="479" spans="2:11">
      <c r="B479">
        <v>1427</v>
      </c>
      <c r="C479">
        <v>476</v>
      </c>
      <c r="D479">
        <v>1</v>
      </c>
      <c r="E479">
        <v>1</v>
      </c>
      <c r="F479">
        <v>0</v>
      </c>
      <c r="G479">
        <v>4</v>
      </c>
      <c r="H479">
        <f>------32</f>
        <v>32</v>
      </c>
      <c r="I479">
        <v>32</v>
      </c>
      <c r="J479" t="s">
        <v>80</v>
      </c>
      <c r="K479">
        <f>------2</f>
        <v>2</v>
      </c>
    </row>
    <row r="480" spans="2:11">
      <c r="B480">
        <v>1430</v>
      </c>
      <c r="C480">
        <v>477</v>
      </c>
      <c r="D480">
        <v>1</v>
      </c>
      <c r="E480">
        <v>1</v>
      </c>
      <c r="F480">
        <v>0</v>
      </c>
      <c r="G480">
        <v>4</v>
      </c>
      <c r="H480">
        <f>------32</f>
        <v>32</v>
      </c>
      <c r="I480">
        <v>32</v>
      </c>
      <c r="J480" t="s">
        <v>80</v>
      </c>
      <c r="K480">
        <f>------2</f>
        <v>2</v>
      </c>
    </row>
    <row r="481" spans="2:11">
      <c r="B481">
        <v>1433</v>
      </c>
      <c r="C481">
        <v>478</v>
      </c>
      <c r="D481">
        <v>0</v>
      </c>
      <c r="E481">
        <v>0</v>
      </c>
      <c r="F481">
        <v>20</v>
      </c>
      <c r="G481">
        <v>4</v>
      </c>
      <c r="H481">
        <f>------12</f>
        <v>12</v>
      </c>
      <c r="I481">
        <v>12</v>
      </c>
      <c r="J481" t="s">
        <v>80</v>
      </c>
      <c r="K481">
        <f>------3</f>
        <v>3</v>
      </c>
    </row>
    <row r="482" spans="2:11">
      <c r="B482">
        <v>1436</v>
      </c>
      <c r="C482">
        <v>479</v>
      </c>
      <c r="D482">
        <v>0</v>
      </c>
      <c r="E482">
        <v>0</v>
      </c>
      <c r="F482">
        <v>0</v>
      </c>
      <c r="G482">
        <v>4</v>
      </c>
      <c r="H482">
        <f>------12</f>
        <v>12</v>
      </c>
      <c r="I482">
        <v>12</v>
      </c>
      <c r="J482" t="s">
        <v>80</v>
      </c>
      <c r="K482">
        <f>------3</f>
        <v>3</v>
      </c>
    </row>
    <row r="483" spans="2:11">
      <c r="B483">
        <v>1439</v>
      </c>
      <c r="C483">
        <v>480</v>
      </c>
      <c r="D483">
        <v>0</v>
      </c>
      <c r="E483">
        <v>0</v>
      </c>
      <c r="F483">
        <v>0</v>
      </c>
      <c r="G483">
        <v>4</v>
      </c>
      <c r="H483">
        <f>------12</f>
        <v>12</v>
      </c>
      <c r="I483">
        <v>12</v>
      </c>
      <c r="J483" t="s">
        <v>80</v>
      </c>
      <c r="K483">
        <f>------3</f>
        <v>3</v>
      </c>
    </row>
    <row r="484" spans="2:11">
      <c r="B484">
        <v>1442</v>
      </c>
      <c r="C484">
        <v>481</v>
      </c>
      <c r="D484">
        <v>0</v>
      </c>
      <c r="E484">
        <v>1</v>
      </c>
      <c r="F484">
        <v>16</v>
      </c>
      <c r="G484">
        <v>4</v>
      </c>
      <c r="H484">
        <f>------28</f>
        <v>28</v>
      </c>
      <c r="I484">
        <v>32</v>
      </c>
      <c r="J484" t="s">
        <v>72</v>
      </c>
      <c r="K484">
        <f>------4</f>
        <v>4</v>
      </c>
    </row>
    <row r="485" spans="2:11">
      <c r="B485">
        <v>1445</v>
      </c>
      <c r="C485">
        <v>482</v>
      </c>
      <c r="D485">
        <v>1</v>
      </c>
      <c r="E485">
        <v>1</v>
      </c>
      <c r="F485">
        <v>4</v>
      </c>
      <c r="G485">
        <v>4</v>
      </c>
      <c r="H485">
        <f>------32</f>
        <v>32</v>
      </c>
      <c r="I485">
        <v>32</v>
      </c>
      <c r="J485" t="s">
        <v>80</v>
      </c>
      <c r="K485">
        <f>------2</f>
        <v>2</v>
      </c>
    </row>
    <row r="486" spans="2:11">
      <c r="B486">
        <v>1448</v>
      </c>
      <c r="C486">
        <v>483</v>
      </c>
      <c r="D486">
        <v>1</v>
      </c>
      <c r="E486">
        <v>1</v>
      </c>
      <c r="F486">
        <v>0</v>
      </c>
      <c r="G486">
        <v>4</v>
      </c>
      <c r="H486">
        <f>------32</f>
        <v>32</v>
      </c>
      <c r="I486">
        <v>32</v>
      </c>
      <c r="J486" t="s">
        <v>80</v>
      </c>
      <c r="K486">
        <f>------2</f>
        <v>2</v>
      </c>
    </row>
    <row r="487" spans="2:11">
      <c r="B487">
        <v>1451</v>
      </c>
      <c r="C487">
        <v>484</v>
      </c>
      <c r="D487">
        <v>0</v>
      </c>
      <c r="E487">
        <v>0</v>
      </c>
      <c r="F487">
        <v>20</v>
      </c>
      <c r="G487">
        <v>4</v>
      </c>
      <c r="H487">
        <f>------12</f>
        <v>12</v>
      </c>
      <c r="I487">
        <v>12</v>
      </c>
      <c r="J487" t="s">
        <v>80</v>
      </c>
      <c r="K487">
        <f>------3</f>
        <v>3</v>
      </c>
    </row>
    <row r="488" spans="2:11">
      <c r="B488">
        <v>1454</v>
      </c>
      <c r="C488">
        <v>485</v>
      </c>
      <c r="D488">
        <v>0</v>
      </c>
      <c r="E488">
        <v>0</v>
      </c>
      <c r="F488">
        <v>12</v>
      </c>
      <c r="G488">
        <v>4</v>
      </c>
      <c r="H488">
        <f>--0</f>
        <v>0</v>
      </c>
      <c r="I488">
        <v>0</v>
      </c>
      <c r="J488" t="s">
        <v>79</v>
      </c>
      <c r="K488">
        <f>------1</f>
        <v>1</v>
      </c>
    </row>
    <row r="489" spans="2:11">
      <c r="B489">
        <v>1457</v>
      </c>
      <c r="C489">
        <v>486</v>
      </c>
      <c r="D489">
        <v>0</v>
      </c>
      <c r="E489">
        <v>0</v>
      </c>
      <c r="F489">
        <v>0</v>
      </c>
      <c r="G489">
        <v>4</v>
      </c>
      <c r="H489">
        <f>--0</f>
        <v>0</v>
      </c>
      <c r="I489">
        <v>0</v>
      </c>
      <c r="J489" t="s">
        <v>79</v>
      </c>
      <c r="K489">
        <f>------1</f>
        <v>1</v>
      </c>
    </row>
    <row r="490" spans="2:11">
      <c r="B490">
        <v>1460</v>
      </c>
      <c r="C490">
        <v>487</v>
      </c>
      <c r="D490">
        <v>0</v>
      </c>
      <c r="E490">
        <v>1</v>
      </c>
      <c r="F490">
        <v>28</v>
      </c>
      <c r="G490">
        <v>4</v>
      </c>
      <c r="H490">
        <f>------28</f>
        <v>28</v>
      </c>
      <c r="I490">
        <v>32</v>
      </c>
      <c r="J490" t="s">
        <v>72</v>
      </c>
      <c r="K490">
        <f>------4</f>
        <v>4</v>
      </c>
    </row>
    <row r="491" spans="2:11">
      <c r="B491">
        <v>1463</v>
      </c>
      <c r="C491">
        <v>488</v>
      </c>
      <c r="D491">
        <v>0</v>
      </c>
      <c r="E491">
        <v>1</v>
      </c>
      <c r="F491">
        <v>0</v>
      </c>
      <c r="G491">
        <v>4</v>
      </c>
      <c r="H491">
        <f>------28</f>
        <v>28</v>
      </c>
      <c r="I491">
        <v>32</v>
      </c>
      <c r="J491" t="s">
        <v>72</v>
      </c>
      <c r="K491">
        <f>------4</f>
        <v>4</v>
      </c>
    </row>
    <row r="492" spans="2:11">
      <c r="B492">
        <v>1466</v>
      </c>
      <c r="C492">
        <v>489</v>
      </c>
      <c r="D492">
        <v>0</v>
      </c>
      <c r="E492">
        <v>1</v>
      </c>
      <c r="F492">
        <v>0</v>
      </c>
      <c r="G492">
        <v>4</v>
      </c>
      <c r="H492">
        <f>------28</f>
        <v>28</v>
      </c>
      <c r="I492">
        <v>32</v>
      </c>
      <c r="J492" t="s">
        <v>72</v>
      </c>
      <c r="K492">
        <f>------4</f>
        <v>4</v>
      </c>
    </row>
    <row r="493" spans="2:11">
      <c r="B493">
        <v>1469</v>
      </c>
      <c r="C493">
        <v>490</v>
      </c>
      <c r="D493">
        <v>0</v>
      </c>
      <c r="E493">
        <v>1</v>
      </c>
      <c r="F493">
        <v>0</v>
      </c>
      <c r="G493">
        <v>4</v>
      </c>
      <c r="H493">
        <f>------28</f>
        <v>28</v>
      </c>
      <c r="I493">
        <v>32</v>
      </c>
      <c r="J493" t="s">
        <v>72</v>
      </c>
      <c r="K493">
        <f>------4</f>
        <v>4</v>
      </c>
    </row>
    <row r="494" spans="2:11">
      <c r="B494">
        <v>1472</v>
      </c>
      <c r="C494">
        <v>491</v>
      </c>
      <c r="D494">
        <v>0</v>
      </c>
      <c r="E494">
        <v>1</v>
      </c>
      <c r="F494">
        <v>0</v>
      </c>
      <c r="G494">
        <v>4</v>
      </c>
      <c r="H494">
        <f>------28</f>
        <v>28</v>
      </c>
      <c r="I494">
        <v>32</v>
      </c>
      <c r="J494" t="s">
        <v>72</v>
      </c>
      <c r="K494">
        <f>------4</f>
        <v>4</v>
      </c>
    </row>
    <row r="495" spans="2:11">
      <c r="B495">
        <v>1475</v>
      </c>
      <c r="C495">
        <v>492</v>
      </c>
      <c r="D495">
        <v>1</v>
      </c>
      <c r="E495">
        <v>1</v>
      </c>
      <c r="F495">
        <v>4</v>
      </c>
      <c r="G495">
        <v>4</v>
      </c>
      <c r="H495">
        <f>------32</f>
        <v>32</v>
      </c>
      <c r="I495">
        <v>32</v>
      </c>
      <c r="J495" t="s">
        <v>80</v>
      </c>
      <c r="K495">
        <f>------2</f>
        <v>2</v>
      </c>
    </row>
    <row r="496" spans="2:11">
      <c r="B496">
        <v>1478</v>
      </c>
      <c r="C496">
        <v>493</v>
      </c>
      <c r="D496">
        <v>0</v>
      </c>
      <c r="E496">
        <v>0</v>
      </c>
      <c r="F496">
        <v>20</v>
      </c>
      <c r="G496">
        <v>4</v>
      </c>
      <c r="H496">
        <f>------12</f>
        <v>12</v>
      </c>
      <c r="I496">
        <v>12</v>
      </c>
      <c r="J496" t="s">
        <v>80</v>
      </c>
      <c r="K496">
        <f>------3</f>
        <v>3</v>
      </c>
    </row>
    <row r="497" spans="2:11">
      <c r="B497">
        <v>1481</v>
      </c>
      <c r="C497">
        <v>494</v>
      </c>
      <c r="D497">
        <v>0</v>
      </c>
      <c r="E497">
        <v>0</v>
      </c>
      <c r="F497">
        <v>12</v>
      </c>
      <c r="G497">
        <v>4</v>
      </c>
      <c r="H497">
        <f>--0</f>
        <v>0</v>
      </c>
      <c r="I497">
        <v>0</v>
      </c>
      <c r="J497" t="s">
        <v>79</v>
      </c>
      <c r="K497">
        <f>------1</f>
        <v>1</v>
      </c>
    </row>
    <row r="498" spans="2:11">
      <c r="B498">
        <v>1484</v>
      </c>
      <c r="C498">
        <v>495</v>
      </c>
      <c r="D498">
        <v>0</v>
      </c>
      <c r="E498">
        <v>0</v>
      </c>
      <c r="F498">
        <v>0</v>
      </c>
      <c r="G498">
        <v>4</v>
      </c>
      <c r="H498">
        <f>--0</f>
        <v>0</v>
      </c>
      <c r="I498">
        <v>0</v>
      </c>
      <c r="J498" t="s">
        <v>79</v>
      </c>
      <c r="K498">
        <f>------1</f>
        <v>1</v>
      </c>
    </row>
    <row r="499" spans="2:11">
      <c r="B499">
        <v>1487</v>
      </c>
      <c r="C499">
        <v>496</v>
      </c>
      <c r="D499">
        <v>0</v>
      </c>
      <c r="E499">
        <v>1</v>
      </c>
      <c r="F499">
        <v>28</v>
      </c>
      <c r="G499">
        <v>4</v>
      </c>
      <c r="H499">
        <f t="shared" ref="H499:H504" si="36">------28</f>
        <v>28</v>
      </c>
      <c r="I499">
        <v>32</v>
      </c>
      <c r="J499" t="s">
        <v>72</v>
      </c>
      <c r="K499">
        <f t="shared" ref="K499:K504" si="37">------4</f>
        <v>4</v>
      </c>
    </row>
    <row r="500" spans="2:11">
      <c r="B500">
        <v>1490</v>
      </c>
      <c r="C500">
        <v>497</v>
      </c>
      <c r="D500">
        <v>0</v>
      </c>
      <c r="E500">
        <v>1</v>
      </c>
      <c r="F500">
        <v>0</v>
      </c>
      <c r="G500">
        <v>4</v>
      </c>
      <c r="H500">
        <f t="shared" si="36"/>
        <v>28</v>
      </c>
      <c r="I500">
        <v>32</v>
      </c>
      <c r="J500" t="s">
        <v>72</v>
      </c>
      <c r="K500">
        <f t="shared" si="37"/>
        <v>4</v>
      </c>
    </row>
    <row r="501" spans="2:11">
      <c r="B501">
        <v>1493</v>
      </c>
      <c r="C501">
        <v>498</v>
      </c>
      <c r="D501">
        <v>0</v>
      </c>
      <c r="E501">
        <v>1</v>
      </c>
      <c r="F501">
        <v>0</v>
      </c>
      <c r="G501">
        <v>4</v>
      </c>
      <c r="H501">
        <f t="shared" si="36"/>
        <v>28</v>
      </c>
      <c r="I501">
        <v>32</v>
      </c>
      <c r="J501" t="s">
        <v>72</v>
      </c>
      <c r="K501">
        <f t="shared" si="37"/>
        <v>4</v>
      </c>
    </row>
    <row r="502" spans="2:11">
      <c r="B502">
        <v>1496</v>
      </c>
      <c r="C502">
        <v>499</v>
      </c>
      <c r="D502">
        <v>0</v>
      </c>
      <c r="E502">
        <v>1</v>
      </c>
      <c r="F502">
        <v>0</v>
      </c>
      <c r="G502">
        <v>4</v>
      </c>
      <c r="H502">
        <f t="shared" si="36"/>
        <v>28</v>
      </c>
      <c r="I502">
        <v>32</v>
      </c>
      <c r="J502" t="s">
        <v>72</v>
      </c>
      <c r="K502">
        <f t="shared" si="37"/>
        <v>4</v>
      </c>
    </row>
    <row r="503" spans="2:11">
      <c r="B503">
        <v>1499</v>
      </c>
      <c r="C503">
        <v>500</v>
      </c>
      <c r="D503">
        <v>0</v>
      </c>
      <c r="E503">
        <v>1</v>
      </c>
      <c r="F503">
        <v>0</v>
      </c>
      <c r="G503">
        <v>4</v>
      </c>
      <c r="H503">
        <f t="shared" si="36"/>
        <v>28</v>
      </c>
      <c r="I503">
        <v>32</v>
      </c>
      <c r="J503" t="s">
        <v>72</v>
      </c>
      <c r="K503">
        <f t="shared" si="37"/>
        <v>4</v>
      </c>
    </row>
    <row r="504" spans="2:11">
      <c r="B504">
        <v>1502</v>
      </c>
      <c r="C504">
        <v>501</v>
      </c>
      <c r="D504">
        <v>0</v>
      </c>
      <c r="E504">
        <v>1</v>
      </c>
      <c r="F504">
        <v>0</v>
      </c>
      <c r="G504">
        <v>4</v>
      </c>
      <c r="H504">
        <f t="shared" si="36"/>
        <v>28</v>
      </c>
      <c r="I504">
        <v>32</v>
      </c>
      <c r="J504" t="s">
        <v>72</v>
      </c>
      <c r="K504">
        <f t="shared" si="37"/>
        <v>4</v>
      </c>
    </row>
    <row r="505" spans="2:11">
      <c r="B505">
        <v>1505</v>
      </c>
      <c r="C505">
        <v>502</v>
      </c>
      <c r="D505">
        <v>1</v>
      </c>
      <c r="E505">
        <v>1</v>
      </c>
      <c r="F505">
        <v>4</v>
      </c>
      <c r="G505">
        <v>4</v>
      </c>
      <c r="H505">
        <f>------32</f>
        <v>32</v>
      </c>
      <c r="I505">
        <v>32</v>
      </c>
      <c r="J505" t="s">
        <v>80</v>
      </c>
      <c r="K505">
        <f>------2</f>
        <v>2</v>
      </c>
    </row>
    <row r="506" spans="2:11">
      <c r="B506">
        <v>1508</v>
      </c>
      <c r="C506">
        <v>503</v>
      </c>
      <c r="D506">
        <v>1</v>
      </c>
      <c r="E506">
        <v>1</v>
      </c>
      <c r="F506">
        <v>0</v>
      </c>
      <c r="G506">
        <v>4</v>
      </c>
      <c r="H506">
        <f>------32</f>
        <v>32</v>
      </c>
      <c r="I506">
        <v>32</v>
      </c>
      <c r="J506" t="s">
        <v>80</v>
      </c>
      <c r="K506">
        <f>------2</f>
        <v>2</v>
      </c>
    </row>
    <row r="507" spans="2:11">
      <c r="B507">
        <v>1511</v>
      </c>
      <c r="C507">
        <v>504</v>
      </c>
      <c r="D507">
        <v>1</v>
      </c>
      <c r="E507">
        <v>1</v>
      </c>
      <c r="F507">
        <v>0</v>
      </c>
      <c r="G507">
        <v>4</v>
      </c>
      <c r="H507">
        <f>------32</f>
        <v>32</v>
      </c>
      <c r="I507">
        <v>32</v>
      </c>
      <c r="J507" t="s">
        <v>80</v>
      </c>
      <c r="K507">
        <f>------2</f>
        <v>2</v>
      </c>
    </row>
    <row r="508" spans="2:11">
      <c r="B508">
        <v>1514</v>
      </c>
      <c r="C508">
        <v>505</v>
      </c>
      <c r="D508">
        <v>0</v>
      </c>
      <c r="E508">
        <v>0</v>
      </c>
      <c r="F508">
        <v>20</v>
      </c>
      <c r="G508">
        <v>4</v>
      </c>
      <c r="H508">
        <f>------12</f>
        <v>12</v>
      </c>
      <c r="I508">
        <v>12</v>
      </c>
      <c r="J508" t="s">
        <v>80</v>
      </c>
      <c r="K508">
        <f>------3</f>
        <v>3</v>
      </c>
    </row>
    <row r="509" spans="2:11">
      <c r="B509">
        <v>1517</v>
      </c>
      <c r="C509">
        <v>506</v>
      </c>
      <c r="D509">
        <v>0</v>
      </c>
      <c r="E509">
        <v>0</v>
      </c>
      <c r="F509">
        <v>0</v>
      </c>
      <c r="G509">
        <v>4</v>
      </c>
      <c r="H509">
        <f>------12</f>
        <v>12</v>
      </c>
      <c r="I509">
        <v>12</v>
      </c>
      <c r="J509" t="s">
        <v>80</v>
      </c>
      <c r="K509">
        <f>------3</f>
        <v>3</v>
      </c>
    </row>
    <row r="510" spans="2:11">
      <c r="B510">
        <v>1520</v>
      </c>
      <c r="C510">
        <v>507</v>
      </c>
      <c r="D510">
        <v>0</v>
      </c>
      <c r="E510">
        <v>0</v>
      </c>
      <c r="F510">
        <v>0</v>
      </c>
      <c r="G510">
        <v>4</v>
      </c>
      <c r="H510">
        <f>------12</f>
        <v>12</v>
      </c>
      <c r="I510">
        <v>12</v>
      </c>
      <c r="J510" t="s">
        <v>80</v>
      </c>
      <c r="K510">
        <f>------3</f>
        <v>3</v>
      </c>
    </row>
    <row r="511" spans="2:11">
      <c r="B511">
        <v>1523</v>
      </c>
      <c r="C511">
        <v>508</v>
      </c>
      <c r="D511">
        <v>0</v>
      </c>
      <c r="E511">
        <v>1</v>
      </c>
      <c r="F511">
        <v>16</v>
      </c>
      <c r="G511">
        <v>4</v>
      </c>
      <c r="H511">
        <f>------28</f>
        <v>28</v>
      </c>
      <c r="I511">
        <v>32</v>
      </c>
      <c r="J511" t="s">
        <v>72</v>
      </c>
      <c r="K511">
        <f>------4</f>
        <v>4</v>
      </c>
    </row>
    <row r="512" spans="2:11">
      <c r="B512">
        <v>1526</v>
      </c>
      <c r="C512">
        <v>509</v>
      </c>
      <c r="D512">
        <v>1</v>
      </c>
      <c r="E512">
        <v>1</v>
      </c>
      <c r="F512">
        <v>4</v>
      </c>
      <c r="G512">
        <v>4</v>
      </c>
      <c r="H512">
        <f>------32</f>
        <v>32</v>
      </c>
      <c r="I512">
        <v>32</v>
      </c>
      <c r="J512" t="s">
        <v>80</v>
      </c>
      <c r="K512">
        <f>------2</f>
        <v>2</v>
      </c>
    </row>
    <row r="513" spans="2:11">
      <c r="B513">
        <v>1529</v>
      </c>
      <c r="C513">
        <v>510</v>
      </c>
      <c r="D513">
        <v>1</v>
      </c>
      <c r="E513">
        <v>1</v>
      </c>
      <c r="F513">
        <v>0</v>
      </c>
      <c r="G513">
        <v>4</v>
      </c>
      <c r="H513">
        <f>------32</f>
        <v>32</v>
      </c>
      <c r="I513">
        <v>32</v>
      </c>
      <c r="J513" t="s">
        <v>80</v>
      </c>
      <c r="K513">
        <f>------2</f>
        <v>2</v>
      </c>
    </row>
    <row r="514" spans="2:11">
      <c r="B514">
        <v>1532</v>
      </c>
      <c r="C514">
        <v>511</v>
      </c>
      <c r="D514">
        <v>0</v>
      </c>
      <c r="E514">
        <v>0</v>
      </c>
      <c r="F514">
        <v>20</v>
      </c>
      <c r="G514">
        <v>4</v>
      </c>
      <c r="H514">
        <f>------12</f>
        <v>12</v>
      </c>
      <c r="I514">
        <v>12</v>
      </c>
      <c r="J514" t="s">
        <v>80</v>
      </c>
      <c r="K514">
        <f>------3</f>
        <v>3</v>
      </c>
    </row>
    <row r="515" spans="2:11">
      <c r="B515">
        <v>1535</v>
      </c>
      <c r="C515">
        <v>512</v>
      </c>
      <c r="D515">
        <v>0</v>
      </c>
      <c r="E515">
        <v>0</v>
      </c>
      <c r="F515">
        <v>12</v>
      </c>
      <c r="G515">
        <v>4</v>
      </c>
      <c r="H515">
        <f>--0</f>
        <v>0</v>
      </c>
      <c r="I515">
        <v>0</v>
      </c>
      <c r="J515" t="s">
        <v>79</v>
      </c>
      <c r="K515">
        <f>------1</f>
        <v>1</v>
      </c>
    </row>
    <row r="516" spans="2:11">
      <c r="B516">
        <v>1538</v>
      </c>
      <c r="C516">
        <v>513</v>
      </c>
      <c r="D516">
        <v>0</v>
      </c>
      <c r="E516">
        <v>0</v>
      </c>
      <c r="F516">
        <v>0</v>
      </c>
      <c r="G516">
        <v>4</v>
      </c>
      <c r="H516">
        <f>--0</f>
        <v>0</v>
      </c>
      <c r="I516">
        <v>0</v>
      </c>
      <c r="J516" t="s">
        <v>79</v>
      </c>
      <c r="K516">
        <f>------1</f>
        <v>1</v>
      </c>
    </row>
    <row r="517" spans="2:11">
      <c r="B517">
        <v>1541</v>
      </c>
      <c r="C517">
        <v>514</v>
      </c>
      <c r="D517">
        <v>0</v>
      </c>
      <c r="E517">
        <v>1</v>
      </c>
      <c r="F517">
        <v>28</v>
      </c>
      <c r="G517">
        <v>4</v>
      </c>
      <c r="H517">
        <f>------28</f>
        <v>28</v>
      </c>
      <c r="I517">
        <v>32</v>
      </c>
      <c r="J517" t="s">
        <v>72</v>
      </c>
      <c r="K517">
        <f>------4</f>
        <v>4</v>
      </c>
    </row>
    <row r="518" spans="2:11">
      <c r="B518">
        <v>1544</v>
      </c>
      <c r="C518">
        <v>515</v>
      </c>
      <c r="D518">
        <v>0</v>
      </c>
      <c r="E518">
        <v>1</v>
      </c>
      <c r="F518">
        <v>0</v>
      </c>
      <c r="G518">
        <v>4</v>
      </c>
      <c r="H518">
        <f>------28</f>
        <v>28</v>
      </c>
      <c r="I518">
        <v>32</v>
      </c>
      <c r="J518" t="s">
        <v>72</v>
      </c>
      <c r="K518">
        <f>------4</f>
        <v>4</v>
      </c>
    </row>
    <row r="519" spans="2:11">
      <c r="B519">
        <v>1547</v>
      </c>
      <c r="C519">
        <v>516</v>
      </c>
      <c r="D519">
        <v>0</v>
      </c>
      <c r="E519">
        <v>1</v>
      </c>
      <c r="F519">
        <v>0</v>
      </c>
      <c r="G519">
        <v>4</v>
      </c>
      <c r="H519">
        <f>------28</f>
        <v>28</v>
      </c>
      <c r="I519">
        <v>32</v>
      </c>
      <c r="J519" t="s">
        <v>72</v>
      </c>
      <c r="K519">
        <f>------4</f>
        <v>4</v>
      </c>
    </row>
    <row r="520" spans="2:11">
      <c r="B520">
        <v>1550</v>
      </c>
      <c r="C520">
        <v>517</v>
      </c>
      <c r="D520">
        <v>0</v>
      </c>
      <c r="E520">
        <v>1</v>
      </c>
      <c r="F520">
        <v>0</v>
      </c>
      <c r="G520">
        <v>4</v>
      </c>
      <c r="H520">
        <f>------28</f>
        <v>28</v>
      </c>
      <c r="I520">
        <v>32</v>
      </c>
      <c r="J520" t="s">
        <v>72</v>
      </c>
      <c r="K520">
        <f>------4</f>
        <v>4</v>
      </c>
    </row>
    <row r="521" spans="2:11">
      <c r="B521">
        <v>1553</v>
      </c>
      <c r="C521">
        <v>518</v>
      </c>
      <c r="D521">
        <v>0</v>
      </c>
      <c r="E521">
        <v>1</v>
      </c>
      <c r="F521">
        <v>0</v>
      </c>
      <c r="G521">
        <v>4</v>
      </c>
      <c r="H521">
        <f>------28</f>
        <v>28</v>
      </c>
      <c r="I521">
        <v>32</v>
      </c>
      <c r="J521" t="s">
        <v>72</v>
      </c>
      <c r="K521">
        <f>------4</f>
        <v>4</v>
      </c>
    </row>
    <row r="522" spans="2:11">
      <c r="B522">
        <v>1556</v>
      </c>
      <c r="C522">
        <v>519</v>
      </c>
      <c r="D522">
        <v>1</v>
      </c>
      <c r="E522">
        <v>1</v>
      </c>
      <c r="F522">
        <v>4</v>
      </c>
      <c r="G522">
        <v>4</v>
      </c>
      <c r="H522">
        <f>------32</f>
        <v>32</v>
      </c>
      <c r="I522">
        <v>32</v>
      </c>
      <c r="J522" t="s">
        <v>80</v>
      </c>
      <c r="K522">
        <f>------2</f>
        <v>2</v>
      </c>
    </row>
    <row r="523" spans="2:11">
      <c r="B523">
        <v>1559</v>
      </c>
      <c r="C523">
        <v>520</v>
      </c>
      <c r="D523">
        <v>0</v>
      </c>
      <c r="E523">
        <v>0</v>
      </c>
      <c r="F523">
        <v>20</v>
      </c>
      <c r="G523">
        <v>4</v>
      </c>
      <c r="H523">
        <f>------12</f>
        <v>12</v>
      </c>
      <c r="I523">
        <v>12</v>
      </c>
      <c r="J523" t="s">
        <v>80</v>
      </c>
      <c r="K523">
        <f>------3</f>
        <v>3</v>
      </c>
    </row>
    <row r="524" spans="2:11">
      <c r="B524">
        <v>1562</v>
      </c>
      <c r="C524">
        <v>521</v>
      </c>
      <c r="D524">
        <v>0</v>
      </c>
      <c r="E524">
        <v>0</v>
      </c>
      <c r="F524">
        <v>12</v>
      </c>
      <c r="G524">
        <v>4</v>
      </c>
      <c r="H524">
        <f>--0</f>
        <v>0</v>
      </c>
      <c r="I524">
        <v>0</v>
      </c>
      <c r="J524" t="s">
        <v>79</v>
      </c>
      <c r="K524">
        <f>------1</f>
        <v>1</v>
      </c>
    </row>
    <row r="525" spans="2:11">
      <c r="B525">
        <v>1565</v>
      </c>
      <c r="C525">
        <v>522</v>
      </c>
      <c r="D525">
        <v>0</v>
      </c>
      <c r="E525">
        <v>0</v>
      </c>
      <c r="F525">
        <v>0</v>
      </c>
      <c r="G525">
        <v>4</v>
      </c>
      <c r="H525">
        <f>--0</f>
        <v>0</v>
      </c>
      <c r="I525">
        <v>0</v>
      </c>
      <c r="J525" t="s">
        <v>79</v>
      </c>
      <c r="K525">
        <f>------1</f>
        <v>1</v>
      </c>
    </row>
    <row r="526" spans="2:11">
      <c r="B526">
        <v>1568</v>
      </c>
      <c r="C526">
        <v>523</v>
      </c>
      <c r="D526">
        <v>0</v>
      </c>
      <c r="E526">
        <v>1</v>
      </c>
      <c r="F526">
        <v>28</v>
      </c>
      <c r="G526">
        <v>4</v>
      </c>
      <c r="H526">
        <f t="shared" ref="H526:H531" si="38">------28</f>
        <v>28</v>
      </c>
      <c r="I526">
        <v>32</v>
      </c>
      <c r="J526" t="s">
        <v>72</v>
      </c>
      <c r="K526">
        <f t="shared" ref="K526:K531" si="39">------4</f>
        <v>4</v>
      </c>
    </row>
    <row r="527" spans="2:11">
      <c r="B527">
        <v>1571</v>
      </c>
      <c r="C527">
        <v>524</v>
      </c>
      <c r="D527">
        <v>0</v>
      </c>
      <c r="E527">
        <v>1</v>
      </c>
      <c r="F527">
        <v>0</v>
      </c>
      <c r="G527">
        <v>4</v>
      </c>
      <c r="H527">
        <f t="shared" si="38"/>
        <v>28</v>
      </c>
      <c r="I527">
        <v>32</v>
      </c>
      <c r="J527" t="s">
        <v>72</v>
      </c>
      <c r="K527">
        <f t="shared" si="39"/>
        <v>4</v>
      </c>
    </row>
    <row r="528" spans="2:11">
      <c r="B528">
        <v>1574</v>
      </c>
      <c r="C528">
        <v>525</v>
      </c>
      <c r="D528">
        <v>0</v>
      </c>
      <c r="E528">
        <v>1</v>
      </c>
      <c r="F528">
        <v>0</v>
      </c>
      <c r="G528">
        <v>4</v>
      </c>
      <c r="H528">
        <f t="shared" si="38"/>
        <v>28</v>
      </c>
      <c r="I528">
        <v>32</v>
      </c>
      <c r="J528" t="s">
        <v>72</v>
      </c>
      <c r="K528">
        <f t="shared" si="39"/>
        <v>4</v>
      </c>
    </row>
    <row r="529" spans="2:11">
      <c r="B529">
        <v>1577</v>
      </c>
      <c r="C529">
        <v>526</v>
      </c>
      <c r="D529">
        <v>0</v>
      </c>
      <c r="E529">
        <v>1</v>
      </c>
      <c r="F529">
        <v>0</v>
      </c>
      <c r="G529">
        <v>4</v>
      </c>
      <c r="H529">
        <f t="shared" si="38"/>
        <v>28</v>
      </c>
      <c r="I529">
        <v>32</v>
      </c>
      <c r="J529" t="s">
        <v>72</v>
      </c>
      <c r="K529">
        <f t="shared" si="39"/>
        <v>4</v>
      </c>
    </row>
    <row r="530" spans="2:11">
      <c r="B530">
        <v>1580</v>
      </c>
      <c r="C530">
        <v>527</v>
      </c>
      <c r="D530">
        <v>0</v>
      </c>
      <c r="E530">
        <v>1</v>
      </c>
      <c r="F530">
        <v>0</v>
      </c>
      <c r="G530">
        <v>4</v>
      </c>
      <c r="H530">
        <f t="shared" si="38"/>
        <v>28</v>
      </c>
      <c r="I530">
        <v>32</v>
      </c>
      <c r="J530" t="s">
        <v>72</v>
      </c>
      <c r="K530">
        <f t="shared" si="39"/>
        <v>4</v>
      </c>
    </row>
    <row r="531" spans="2:11">
      <c r="B531">
        <v>1583</v>
      </c>
      <c r="C531">
        <v>528</v>
      </c>
      <c r="D531">
        <v>0</v>
      </c>
      <c r="E531">
        <v>1</v>
      </c>
      <c r="F531">
        <v>0</v>
      </c>
      <c r="G531">
        <v>4</v>
      </c>
      <c r="H531">
        <f t="shared" si="38"/>
        <v>28</v>
      </c>
      <c r="I531">
        <v>32</v>
      </c>
      <c r="J531" t="s">
        <v>72</v>
      </c>
      <c r="K531">
        <f t="shared" si="39"/>
        <v>4</v>
      </c>
    </row>
    <row r="532" spans="2:11">
      <c r="B532">
        <v>1586</v>
      </c>
      <c r="C532">
        <v>529</v>
      </c>
      <c r="D532">
        <v>1</v>
      </c>
      <c r="E532">
        <v>1</v>
      </c>
      <c r="F532">
        <v>4</v>
      </c>
      <c r="G532">
        <v>4</v>
      </c>
      <c r="H532">
        <f>------32</f>
        <v>32</v>
      </c>
      <c r="I532">
        <v>32</v>
      </c>
      <c r="J532" t="s">
        <v>80</v>
      </c>
      <c r="K532">
        <f>------2</f>
        <v>2</v>
      </c>
    </row>
    <row r="533" spans="2:11">
      <c r="B533">
        <v>1589</v>
      </c>
      <c r="C533">
        <v>530</v>
      </c>
      <c r="D533">
        <v>1</v>
      </c>
      <c r="E533">
        <v>1</v>
      </c>
      <c r="F533">
        <v>0</v>
      </c>
      <c r="G533">
        <v>4</v>
      </c>
      <c r="H533">
        <f>------32</f>
        <v>32</v>
      </c>
      <c r="I533">
        <v>32</v>
      </c>
      <c r="J533" t="s">
        <v>80</v>
      </c>
      <c r="K533">
        <f>------2</f>
        <v>2</v>
      </c>
    </row>
    <row r="534" spans="2:11">
      <c r="B534">
        <v>1592</v>
      </c>
      <c r="C534">
        <v>531</v>
      </c>
      <c r="D534">
        <v>1</v>
      </c>
      <c r="E534">
        <v>1</v>
      </c>
      <c r="F534">
        <v>0</v>
      </c>
      <c r="G534">
        <v>4</v>
      </c>
      <c r="H534">
        <f>------32</f>
        <v>32</v>
      </c>
      <c r="I534">
        <v>32</v>
      </c>
      <c r="J534" t="s">
        <v>80</v>
      </c>
      <c r="K534">
        <f>------2</f>
        <v>2</v>
      </c>
    </row>
    <row r="535" spans="2:11">
      <c r="B535">
        <v>1595</v>
      </c>
      <c r="C535">
        <v>532</v>
      </c>
      <c r="D535">
        <v>0</v>
      </c>
      <c r="E535">
        <v>0</v>
      </c>
      <c r="F535">
        <v>20</v>
      </c>
      <c r="G535">
        <v>4</v>
      </c>
      <c r="H535">
        <f>------12</f>
        <v>12</v>
      </c>
      <c r="I535">
        <v>12</v>
      </c>
      <c r="J535" t="s">
        <v>80</v>
      </c>
      <c r="K535">
        <f>------3</f>
        <v>3</v>
      </c>
    </row>
    <row r="536" spans="2:11">
      <c r="B536">
        <v>1598</v>
      </c>
      <c r="C536">
        <v>533</v>
      </c>
      <c r="D536">
        <v>0</v>
      </c>
      <c r="E536">
        <v>0</v>
      </c>
      <c r="F536">
        <v>0</v>
      </c>
      <c r="G536">
        <v>4</v>
      </c>
      <c r="H536">
        <f>------12</f>
        <v>12</v>
      </c>
      <c r="I536">
        <v>12</v>
      </c>
      <c r="J536" t="s">
        <v>80</v>
      </c>
      <c r="K536">
        <f>------3</f>
        <v>3</v>
      </c>
    </row>
    <row r="537" spans="2:11">
      <c r="B537">
        <v>1601</v>
      </c>
      <c r="C537">
        <v>534</v>
      </c>
      <c r="D537">
        <v>0</v>
      </c>
      <c r="E537">
        <v>0</v>
      </c>
      <c r="F537">
        <v>0</v>
      </c>
      <c r="G537">
        <v>4</v>
      </c>
      <c r="H537">
        <f>------12</f>
        <v>12</v>
      </c>
      <c r="I537">
        <v>12</v>
      </c>
      <c r="J537" t="s">
        <v>80</v>
      </c>
      <c r="K537">
        <f>------3</f>
        <v>3</v>
      </c>
    </row>
    <row r="538" spans="2:11">
      <c r="B538">
        <v>1604</v>
      </c>
      <c r="C538">
        <v>535</v>
      </c>
      <c r="D538">
        <v>0</v>
      </c>
      <c r="E538">
        <v>1</v>
      </c>
      <c r="F538">
        <v>16</v>
      </c>
      <c r="G538">
        <v>4</v>
      </c>
      <c r="H538">
        <f>------28</f>
        <v>28</v>
      </c>
      <c r="I538">
        <v>32</v>
      </c>
      <c r="J538" t="s">
        <v>72</v>
      </c>
      <c r="K538">
        <f>------4</f>
        <v>4</v>
      </c>
    </row>
    <row r="539" spans="2:11">
      <c r="B539">
        <v>1607</v>
      </c>
      <c r="C539">
        <v>536</v>
      </c>
      <c r="D539">
        <v>1</v>
      </c>
      <c r="E539">
        <v>1</v>
      </c>
      <c r="F539">
        <v>4</v>
      </c>
      <c r="G539">
        <v>4</v>
      </c>
      <c r="H539">
        <f>------32</f>
        <v>32</v>
      </c>
      <c r="I539">
        <v>32</v>
      </c>
      <c r="J539" t="s">
        <v>80</v>
      </c>
      <c r="K539">
        <f>------2</f>
        <v>2</v>
      </c>
    </row>
    <row r="540" spans="2:11">
      <c r="B540">
        <v>1610</v>
      </c>
      <c r="C540">
        <v>537</v>
      </c>
      <c r="D540">
        <v>1</v>
      </c>
      <c r="E540">
        <v>1</v>
      </c>
      <c r="F540">
        <v>0</v>
      </c>
      <c r="G540">
        <v>4</v>
      </c>
      <c r="H540">
        <f>------32</f>
        <v>32</v>
      </c>
      <c r="I540">
        <v>32</v>
      </c>
      <c r="J540" t="s">
        <v>80</v>
      </c>
      <c r="K540">
        <f>------2</f>
        <v>2</v>
      </c>
    </row>
    <row r="541" spans="2:11">
      <c r="B541">
        <v>1613</v>
      </c>
      <c r="C541">
        <v>538</v>
      </c>
      <c r="D541">
        <v>0</v>
      </c>
      <c r="E541">
        <v>0</v>
      </c>
      <c r="F541">
        <v>20</v>
      </c>
      <c r="G541">
        <v>4</v>
      </c>
      <c r="H541">
        <f>------12</f>
        <v>12</v>
      </c>
      <c r="I541">
        <v>12</v>
      </c>
      <c r="J541" t="s">
        <v>80</v>
      </c>
      <c r="K541">
        <f>------3</f>
        <v>3</v>
      </c>
    </row>
    <row r="542" spans="2:11">
      <c r="B542">
        <v>1616</v>
      </c>
      <c r="C542">
        <v>539</v>
      </c>
      <c r="D542">
        <v>0</v>
      </c>
      <c r="E542">
        <v>0</v>
      </c>
      <c r="F542">
        <v>12</v>
      </c>
      <c r="G542">
        <v>4</v>
      </c>
      <c r="H542">
        <f>--0</f>
        <v>0</v>
      </c>
      <c r="I542">
        <v>0</v>
      </c>
      <c r="J542" t="s">
        <v>79</v>
      </c>
      <c r="K542">
        <f>------1</f>
        <v>1</v>
      </c>
    </row>
    <row r="543" spans="2:11">
      <c r="B543">
        <v>1619</v>
      </c>
      <c r="C543">
        <v>540</v>
      </c>
      <c r="D543">
        <v>0</v>
      </c>
      <c r="E543">
        <v>0</v>
      </c>
      <c r="F543">
        <v>0</v>
      </c>
      <c r="G543">
        <v>4</v>
      </c>
      <c r="H543">
        <f>--0</f>
        <v>0</v>
      </c>
      <c r="I543">
        <v>0</v>
      </c>
      <c r="J543" t="s">
        <v>79</v>
      </c>
      <c r="K543">
        <f>------1</f>
        <v>1</v>
      </c>
    </row>
    <row r="544" spans="2:11">
      <c r="B544">
        <v>1622</v>
      </c>
      <c r="C544">
        <v>541</v>
      </c>
      <c r="D544">
        <v>0</v>
      </c>
      <c r="E544">
        <v>1</v>
      </c>
      <c r="F544">
        <v>28</v>
      </c>
      <c r="G544">
        <v>4</v>
      </c>
      <c r="H544">
        <f>------28</f>
        <v>28</v>
      </c>
      <c r="I544">
        <v>32</v>
      </c>
      <c r="J544" t="s">
        <v>72</v>
      </c>
      <c r="K544">
        <f>------4</f>
        <v>4</v>
      </c>
    </row>
    <row r="545" spans="2:11">
      <c r="B545">
        <v>1625</v>
      </c>
      <c r="C545">
        <v>542</v>
      </c>
      <c r="D545">
        <v>0</v>
      </c>
      <c r="E545">
        <v>1</v>
      </c>
      <c r="F545">
        <v>0</v>
      </c>
      <c r="G545">
        <v>4</v>
      </c>
      <c r="H545">
        <f>------28</f>
        <v>28</v>
      </c>
      <c r="I545">
        <v>32</v>
      </c>
      <c r="J545" t="s">
        <v>72</v>
      </c>
      <c r="K545">
        <f>------4</f>
        <v>4</v>
      </c>
    </row>
    <row r="546" spans="2:11">
      <c r="B546">
        <v>1628</v>
      </c>
      <c r="C546">
        <v>543</v>
      </c>
      <c r="D546">
        <v>0</v>
      </c>
      <c r="E546">
        <v>1</v>
      </c>
      <c r="F546">
        <v>0</v>
      </c>
      <c r="G546">
        <v>4</v>
      </c>
      <c r="H546">
        <f>------28</f>
        <v>28</v>
      </c>
      <c r="I546">
        <v>32</v>
      </c>
      <c r="J546" t="s">
        <v>72</v>
      </c>
      <c r="K546">
        <f>------4</f>
        <v>4</v>
      </c>
    </row>
    <row r="547" spans="2:11">
      <c r="B547">
        <v>1631</v>
      </c>
      <c r="C547">
        <v>544</v>
      </c>
      <c r="D547">
        <v>0</v>
      </c>
      <c r="E547">
        <v>1</v>
      </c>
      <c r="F547">
        <v>0</v>
      </c>
      <c r="G547">
        <v>4</v>
      </c>
      <c r="H547">
        <f>------28</f>
        <v>28</v>
      </c>
      <c r="I547">
        <v>32</v>
      </c>
      <c r="J547" t="s">
        <v>72</v>
      </c>
      <c r="K547">
        <f>------4</f>
        <v>4</v>
      </c>
    </row>
    <row r="548" spans="2:11">
      <c r="B548">
        <v>1634</v>
      </c>
      <c r="C548">
        <v>545</v>
      </c>
      <c r="D548">
        <v>0</v>
      </c>
      <c r="E548">
        <v>1</v>
      </c>
      <c r="F548">
        <v>0</v>
      </c>
      <c r="G548">
        <v>4</v>
      </c>
      <c r="H548">
        <f>------28</f>
        <v>28</v>
      </c>
      <c r="I548">
        <v>32</v>
      </c>
      <c r="J548" t="s">
        <v>72</v>
      </c>
      <c r="K548">
        <f>------4</f>
        <v>4</v>
      </c>
    </row>
    <row r="549" spans="2:11">
      <c r="B549">
        <v>1637</v>
      </c>
      <c r="C549">
        <v>546</v>
      </c>
      <c r="D549">
        <v>1</v>
      </c>
      <c r="E549">
        <v>1</v>
      </c>
      <c r="F549">
        <v>4</v>
      </c>
      <c r="G549">
        <v>4</v>
      </c>
      <c r="H549">
        <f>------32</f>
        <v>32</v>
      </c>
      <c r="I549">
        <v>32</v>
      </c>
      <c r="J549" t="s">
        <v>80</v>
      </c>
      <c r="K549">
        <f>------2</f>
        <v>2</v>
      </c>
    </row>
    <row r="550" spans="2:11">
      <c r="B550">
        <v>1640</v>
      </c>
      <c r="C550">
        <v>547</v>
      </c>
      <c r="D550">
        <v>0</v>
      </c>
      <c r="E550">
        <v>0</v>
      </c>
      <c r="F550">
        <v>20</v>
      </c>
      <c r="G550">
        <v>4</v>
      </c>
      <c r="H550">
        <f>------12</f>
        <v>12</v>
      </c>
      <c r="I550">
        <v>12</v>
      </c>
      <c r="J550" t="s">
        <v>80</v>
      </c>
      <c r="K550">
        <f>------3</f>
        <v>3</v>
      </c>
    </row>
    <row r="551" spans="2:11">
      <c r="B551">
        <v>1643</v>
      </c>
      <c r="C551">
        <v>548</v>
      </c>
      <c r="D551">
        <v>0</v>
      </c>
      <c r="E551">
        <v>0</v>
      </c>
      <c r="F551">
        <v>12</v>
      </c>
      <c r="G551">
        <v>4</v>
      </c>
      <c r="H551">
        <f>--0</f>
        <v>0</v>
      </c>
      <c r="I551">
        <v>0</v>
      </c>
      <c r="J551" t="s">
        <v>79</v>
      </c>
      <c r="K551">
        <f>------1</f>
        <v>1</v>
      </c>
    </row>
    <row r="552" spans="2:11">
      <c r="B552">
        <v>1646</v>
      </c>
      <c r="C552">
        <v>549</v>
      </c>
      <c r="D552">
        <v>0</v>
      </c>
      <c r="E552">
        <v>0</v>
      </c>
      <c r="F552">
        <v>0</v>
      </c>
      <c r="G552">
        <v>4</v>
      </c>
      <c r="H552">
        <f>--0</f>
        <v>0</v>
      </c>
      <c r="I552">
        <v>0</v>
      </c>
      <c r="J552" t="s">
        <v>79</v>
      </c>
      <c r="K552">
        <f>------1</f>
        <v>1</v>
      </c>
    </row>
    <row r="553" spans="2:11">
      <c r="B553">
        <v>1649</v>
      </c>
      <c r="C553">
        <v>550</v>
      </c>
      <c r="D553">
        <v>0</v>
      </c>
      <c r="E553">
        <v>1</v>
      </c>
      <c r="F553">
        <v>28</v>
      </c>
      <c r="G553">
        <v>4</v>
      </c>
      <c r="H553">
        <f t="shared" ref="H553:H558" si="40">------28</f>
        <v>28</v>
      </c>
      <c r="I553">
        <v>32</v>
      </c>
      <c r="J553" t="s">
        <v>72</v>
      </c>
      <c r="K553">
        <f t="shared" ref="K553:K558" si="41">------4</f>
        <v>4</v>
      </c>
    </row>
    <row r="554" spans="2:11">
      <c r="B554">
        <v>1652</v>
      </c>
      <c r="C554">
        <v>551</v>
      </c>
      <c r="D554">
        <v>0</v>
      </c>
      <c r="E554">
        <v>1</v>
      </c>
      <c r="F554">
        <v>0</v>
      </c>
      <c r="G554">
        <v>4</v>
      </c>
      <c r="H554">
        <f t="shared" si="40"/>
        <v>28</v>
      </c>
      <c r="I554">
        <v>32</v>
      </c>
      <c r="J554" t="s">
        <v>72</v>
      </c>
      <c r="K554">
        <f t="shared" si="41"/>
        <v>4</v>
      </c>
    </row>
    <row r="555" spans="2:11">
      <c r="B555">
        <v>1655</v>
      </c>
      <c r="C555">
        <v>552</v>
      </c>
      <c r="D555">
        <v>0</v>
      </c>
      <c r="E555">
        <v>1</v>
      </c>
      <c r="F555">
        <v>0</v>
      </c>
      <c r="G555">
        <v>4</v>
      </c>
      <c r="H555">
        <f t="shared" si="40"/>
        <v>28</v>
      </c>
      <c r="I555">
        <v>32</v>
      </c>
      <c r="J555" t="s">
        <v>72</v>
      </c>
      <c r="K555">
        <f t="shared" si="41"/>
        <v>4</v>
      </c>
    </row>
    <row r="556" spans="2:11">
      <c r="B556">
        <v>1658</v>
      </c>
      <c r="C556">
        <v>553</v>
      </c>
      <c r="D556">
        <v>0</v>
      </c>
      <c r="E556">
        <v>1</v>
      </c>
      <c r="F556">
        <v>0</v>
      </c>
      <c r="G556">
        <v>4</v>
      </c>
      <c r="H556">
        <f t="shared" si="40"/>
        <v>28</v>
      </c>
      <c r="I556">
        <v>32</v>
      </c>
      <c r="J556" t="s">
        <v>72</v>
      </c>
      <c r="K556">
        <f t="shared" si="41"/>
        <v>4</v>
      </c>
    </row>
    <row r="557" spans="2:11">
      <c r="B557">
        <v>1661</v>
      </c>
      <c r="C557">
        <v>554</v>
      </c>
      <c r="D557">
        <v>0</v>
      </c>
      <c r="E557">
        <v>1</v>
      </c>
      <c r="F557">
        <v>0</v>
      </c>
      <c r="G557">
        <v>4</v>
      </c>
      <c r="H557">
        <f t="shared" si="40"/>
        <v>28</v>
      </c>
      <c r="I557">
        <v>32</v>
      </c>
      <c r="J557" t="s">
        <v>72</v>
      </c>
      <c r="K557">
        <f t="shared" si="41"/>
        <v>4</v>
      </c>
    </row>
    <row r="558" spans="2:11">
      <c r="B558">
        <v>1664</v>
      </c>
      <c r="C558">
        <v>555</v>
      </c>
      <c r="D558">
        <v>0</v>
      </c>
      <c r="E558">
        <v>1</v>
      </c>
      <c r="F558">
        <v>0</v>
      </c>
      <c r="G558">
        <v>4</v>
      </c>
      <c r="H558">
        <f t="shared" si="40"/>
        <v>28</v>
      </c>
      <c r="I558">
        <v>32</v>
      </c>
      <c r="J558" t="s">
        <v>72</v>
      </c>
      <c r="K558">
        <f t="shared" si="41"/>
        <v>4</v>
      </c>
    </row>
    <row r="559" spans="2:11">
      <c r="B559">
        <v>1667</v>
      </c>
      <c r="C559">
        <v>556</v>
      </c>
      <c r="D559">
        <v>1</v>
      </c>
      <c r="E559">
        <v>1</v>
      </c>
      <c r="F559">
        <v>4</v>
      </c>
      <c r="G559">
        <v>4</v>
      </c>
      <c r="H559">
        <f>------32</f>
        <v>32</v>
      </c>
      <c r="I559">
        <v>32</v>
      </c>
      <c r="J559" t="s">
        <v>80</v>
      </c>
      <c r="K559">
        <f>------2</f>
        <v>2</v>
      </c>
    </row>
    <row r="560" spans="2:11">
      <c r="B560">
        <v>1670</v>
      </c>
      <c r="C560">
        <v>557</v>
      </c>
      <c r="D560">
        <v>1</v>
      </c>
      <c r="E560">
        <v>1</v>
      </c>
      <c r="F560">
        <v>0</v>
      </c>
      <c r="G560">
        <v>4</v>
      </c>
      <c r="H560">
        <f>------32</f>
        <v>32</v>
      </c>
      <c r="I560">
        <v>32</v>
      </c>
      <c r="J560" t="s">
        <v>80</v>
      </c>
      <c r="K560">
        <f>------2</f>
        <v>2</v>
      </c>
    </row>
    <row r="561" spans="2:11">
      <c r="B561">
        <v>1673</v>
      </c>
      <c r="C561">
        <v>558</v>
      </c>
      <c r="D561">
        <v>1</v>
      </c>
      <c r="E561">
        <v>1</v>
      </c>
      <c r="F561">
        <v>0</v>
      </c>
      <c r="G561">
        <v>4</v>
      </c>
      <c r="H561">
        <f>------32</f>
        <v>32</v>
      </c>
      <c r="I561">
        <v>32</v>
      </c>
      <c r="J561" t="s">
        <v>80</v>
      </c>
      <c r="K561">
        <f>------2</f>
        <v>2</v>
      </c>
    </row>
    <row r="562" spans="2:11">
      <c r="B562">
        <v>1676</v>
      </c>
      <c r="C562">
        <v>559</v>
      </c>
      <c r="D562">
        <v>0</v>
      </c>
      <c r="E562">
        <v>0</v>
      </c>
      <c r="F562">
        <v>20</v>
      </c>
      <c r="G562">
        <v>4</v>
      </c>
      <c r="H562">
        <f>------12</f>
        <v>12</v>
      </c>
      <c r="I562">
        <v>12</v>
      </c>
      <c r="J562" t="s">
        <v>80</v>
      </c>
      <c r="K562">
        <f>------3</f>
        <v>3</v>
      </c>
    </row>
    <row r="563" spans="2:11">
      <c r="B563">
        <v>1679</v>
      </c>
      <c r="C563">
        <v>560</v>
      </c>
      <c r="D563">
        <v>0</v>
      </c>
      <c r="E563">
        <v>0</v>
      </c>
      <c r="F563">
        <v>0</v>
      </c>
      <c r="G563">
        <v>4</v>
      </c>
      <c r="H563">
        <f>------12</f>
        <v>12</v>
      </c>
      <c r="I563">
        <v>12</v>
      </c>
      <c r="J563" t="s">
        <v>80</v>
      </c>
      <c r="K563">
        <f>------3</f>
        <v>3</v>
      </c>
    </row>
    <row r="564" spans="2:11">
      <c r="B564">
        <v>1682</v>
      </c>
      <c r="C564">
        <v>561</v>
      </c>
      <c r="D564">
        <v>0</v>
      </c>
      <c r="E564">
        <v>0</v>
      </c>
      <c r="F564">
        <v>0</v>
      </c>
      <c r="G564">
        <v>4</v>
      </c>
      <c r="H564">
        <f>------12</f>
        <v>12</v>
      </c>
      <c r="I564">
        <v>12</v>
      </c>
      <c r="J564" t="s">
        <v>80</v>
      </c>
      <c r="K564">
        <f>------3</f>
        <v>3</v>
      </c>
    </row>
    <row r="565" spans="2:11">
      <c r="B565">
        <v>1685</v>
      </c>
      <c r="C565">
        <v>562</v>
      </c>
      <c r="D565">
        <v>0</v>
      </c>
      <c r="E565">
        <v>1</v>
      </c>
      <c r="F565">
        <v>16</v>
      </c>
      <c r="G565">
        <v>4</v>
      </c>
      <c r="H565">
        <f>------28</f>
        <v>28</v>
      </c>
      <c r="I565">
        <v>32</v>
      </c>
      <c r="J565" t="s">
        <v>72</v>
      </c>
      <c r="K565">
        <f>------4</f>
        <v>4</v>
      </c>
    </row>
    <row r="566" spans="2:11">
      <c r="B566">
        <v>1688</v>
      </c>
      <c r="C566">
        <v>563</v>
      </c>
      <c r="D566">
        <v>1</v>
      </c>
      <c r="E566">
        <v>1</v>
      </c>
      <c r="F566">
        <v>4</v>
      </c>
      <c r="G566">
        <v>4</v>
      </c>
      <c r="H566">
        <f>------32</f>
        <v>32</v>
      </c>
      <c r="I566">
        <v>32</v>
      </c>
      <c r="J566" t="s">
        <v>80</v>
      </c>
      <c r="K566">
        <f>------2</f>
        <v>2</v>
      </c>
    </row>
    <row r="567" spans="2:11">
      <c r="B567">
        <v>1691</v>
      </c>
      <c r="C567">
        <v>564</v>
      </c>
      <c r="D567">
        <v>1</v>
      </c>
      <c r="E567">
        <v>1</v>
      </c>
      <c r="F567">
        <v>0</v>
      </c>
      <c r="G567">
        <v>4</v>
      </c>
      <c r="H567">
        <f>------32</f>
        <v>32</v>
      </c>
      <c r="I567">
        <v>32</v>
      </c>
      <c r="J567" t="s">
        <v>80</v>
      </c>
      <c r="K567">
        <f>------2</f>
        <v>2</v>
      </c>
    </row>
    <row r="568" spans="2:11">
      <c r="B568">
        <v>1694</v>
      </c>
      <c r="C568">
        <v>565</v>
      </c>
      <c r="D568">
        <v>0</v>
      </c>
      <c r="E568">
        <v>0</v>
      </c>
      <c r="F568">
        <v>20</v>
      </c>
      <c r="G568">
        <v>4</v>
      </c>
      <c r="H568">
        <f>------12</f>
        <v>12</v>
      </c>
      <c r="I568">
        <v>12</v>
      </c>
      <c r="J568" t="s">
        <v>80</v>
      </c>
      <c r="K568">
        <f>------3</f>
        <v>3</v>
      </c>
    </row>
    <row r="569" spans="2:11">
      <c r="B569">
        <v>1697</v>
      </c>
      <c r="C569">
        <v>566</v>
      </c>
      <c r="D569">
        <v>0</v>
      </c>
      <c r="E569">
        <v>0</v>
      </c>
      <c r="F569">
        <v>12</v>
      </c>
      <c r="G569">
        <v>4</v>
      </c>
      <c r="H569">
        <f>--0</f>
        <v>0</v>
      </c>
      <c r="I569">
        <v>0</v>
      </c>
      <c r="J569" t="s">
        <v>79</v>
      </c>
      <c r="K569">
        <f>------1</f>
        <v>1</v>
      </c>
    </row>
    <row r="570" spans="2:11">
      <c r="B570">
        <v>1700</v>
      </c>
      <c r="C570">
        <v>567</v>
      </c>
      <c r="D570">
        <v>0</v>
      </c>
      <c r="E570">
        <v>0</v>
      </c>
      <c r="F570">
        <v>0</v>
      </c>
      <c r="G570">
        <v>4</v>
      </c>
      <c r="H570">
        <f>--0</f>
        <v>0</v>
      </c>
      <c r="I570">
        <v>0</v>
      </c>
      <c r="J570" t="s">
        <v>79</v>
      </c>
      <c r="K570">
        <f>------1</f>
        <v>1</v>
      </c>
    </row>
    <row r="571" spans="2:11">
      <c r="B571">
        <v>1703</v>
      </c>
      <c r="C571">
        <v>568</v>
      </c>
      <c r="D571">
        <v>0</v>
      </c>
      <c r="E571">
        <v>1</v>
      </c>
      <c r="F571">
        <v>28</v>
      </c>
      <c r="G571">
        <v>4</v>
      </c>
      <c r="H571">
        <f>------28</f>
        <v>28</v>
      </c>
      <c r="I571">
        <v>32</v>
      </c>
      <c r="J571" t="s">
        <v>72</v>
      </c>
      <c r="K571">
        <f>------4</f>
        <v>4</v>
      </c>
    </row>
    <row r="572" spans="2:11">
      <c r="B572">
        <v>1706</v>
      </c>
      <c r="C572">
        <v>569</v>
      </c>
      <c r="D572">
        <v>0</v>
      </c>
      <c r="E572">
        <v>1</v>
      </c>
      <c r="F572">
        <v>0</v>
      </c>
      <c r="G572">
        <v>4</v>
      </c>
      <c r="H572">
        <f>------28</f>
        <v>28</v>
      </c>
      <c r="I572">
        <v>32</v>
      </c>
      <c r="J572" t="s">
        <v>72</v>
      </c>
      <c r="K572">
        <f>------4</f>
        <v>4</v>
      </c>
    </row>
    <row r="573" spans="2:11">
      <c r="B573">
        <v>1709</v>
      </c>
      <c r="C573">
        <v>570</v>
      </c>
      <c r="D573">
        <v>0</v>
      </c>
      <c r="E573">
        <v>1</v>
      </c>
      <c r="F573">
        <v>0</v>
      </c>
      <c r="G573">
        <v>4</v>
      </c>
      <c r="H573">
        <f>------28</f>
        <v>28</v>
      </c>
      <c r="I573">
        <v>32</v>
      </c>
      <c r="J573" t="s">
        <v>72</v>
      </c>
      <c r="K573">
        <f>------4</f>
        <v>4</v>
      </c>
    </row>
    <row r="574" spans="2:11">
      <c r="B574">
        <v>1712</v>
      </c>
      <c r="C574">
        <v>571</v>
      </c>
      <c r="D574">
        <v>0</v>
      </c>
      <c r="E574">
        <v>1</v>
      </c>
      <c r="F574">
        <v>0</v>
      </c>
      <c r="G574">
        <v>4</v>
      </c>
      <c r="H574">
        <f>------28</f>
        <v>28</v>
      </c>
      <c r="I574">
        <v>32</v>
      </c>
      <c r="J574" t="s">
        <v>72</v>
      </c>
      <c r="K574">
        <f>------4</f>
        <v>4</v>
      </c>
    </row>
    <row r="575" spans="2:11">
      <c r="B575">
        <v>1715</v>
      </c>
      <c r="C575">
        <v>572</v>
      </c>
      <c r="D575">
        <v>0</v>
      </c>
      <c r="E575">
        <v>1</v>
      </c>
      <c r="F575">
        <v>0</v>
      </c>
      <c r="G575">
        <v>4</v>
      </c>
      <c r="H575">
        <f>------28</f>
        <v>28</v>
      </c>
      <c r="I575">
        <v>32</v>
      </c>
      <c r="J575" t="s">
        <v>72</v>
      </c>
      <c r="K575">
        <f>------4</f>
        <v>4</v>
      </c>
    </row>
    <row r="576" spans="2:11">
      <c r="B576">
        <v>1718</v>
      </c>
      <c r="C576">
        <v>573</v>
      </c>
      <c r="D576">
        <v>1</v>
      </c>
      <c r="E576">
        <v>1</v>
      </c>
      <c r="F576">
        <v>4</v>
      </c>
      <c r="G576">
        <v>4</v>
      </c>
      <c r="H576">
        <f>------32</f>
        <v>32</v>
      </c>
      <c r="I576">
        <v>32</v>
      </c>
      <c r="J576" t="s">
        <v>80</v>
      </c>
      <c r="K576">
        <f>------2</f>
        <v>2</v>
      </c>
    </row>
    <row r="577" spans="2:11">
      <c r="B577">
        <v>1721</v>
      </c>
      <c r="C577">
        <v>574</v>
      </c>
      <c r="D577">
        <v>0</v>
      </c>
      <c r="E577">
        <v>0</v>
      </c>
      <c r="F577">
        <v>20</v>
      </c>
      <c r="G577">
        <v>4</v>
      </c>
      <c r="H577">
        <f>------12</f>
        <v>12</v>
      </c>
      <c r="I577">
        <v>12</v>
      </c>
      <c r="J577" t="s">
        <v>80</v>
      </c>
      <c r="K577">
        <f>------3</f>
        <v>3</v>
      </c>
    </row>
    <row r="578" spans="2:11">
      <c r="B578">
        <v>1724</v>
      </c>
      <c r="C578">
        <v>575</v>
      </c>
      <c r="D578">
        <v>0</v>
      </c>
      <c r="E578">
        <v>0</v>
      </c>
      <c r="F578">
        <v>12</v>
      </c>
      <c r="G578">
        <v>4</v>
      </c>
      <c r="H578">
        <f>--0</f>
        <v>0</v>
      </c>
      <c r="I578">
        <v>0</v>
      </c>
      <c r="J578" t="s">
        <v>79</v>
      </c>
      <c r="K578">
        <f>------1</f>
        <v>1</v>
      </c>
    </row>
    <row r="579" spans="2:11">
      <c r="B579">
        <v>1727</v>
      </c>
      <c r="C579">
        <v>576</v>
      </c>
      <c r="D579">
        <v>0</v>
      </c>
      <c r="E579">
        <v>0</v>
      </c>
      <c r="F579">
        <v>0</v>
      </c>
      <c r="G579">
        <v>4</v>
      </c>
      <c r="H579">
        <f>--0</f>
        <v>0</v>
      </c>
      <c r="I579">
        <v>0</v>
      </c>
      <c r="J579" t="s">
        <v>79</v>
      </c>
      <c r="K579">
        <f>------1</f>
        <v>1</v>
      </c>
    </row>
    <row r="580" spans="2:11">
      <c r="B580">
        <v>1730</v>
      </c>
      <c r="C580">
        <v>577</v>
      </c>
      <c r="D580">
        <v>0</v>
      </c>
      <c r="E580">
        <v>1</v>
      </c>
      <c r="F580">
        <v>28</v>
      </c>
      <c r="G580">
        <v>4</v>
      </c>
      <c r="H580">
        <f t="shared" ref="H580:H585" si="42">------28</f>
        <v>28</v>
      </c>
      <c r="I580">
        <v>32</v>
      </c>
      <c r="J580" t="s">
        <v>72</v>
      </c>
      <c r="K580">
        <f t="shared" ref="K580:K585" si="43">------4</f>
        <v>4</v>
      </c>
    </row>
    <row r="581" spans="2:11">
      <c r="B581">
        <v>1733</v>
      </c>
      <c r="C581">
        <v>578</v>
      </c>
      <c r="D581">
        <v>0</v>
      </c>
      <c r="E581">
        <v>1</v>
      </c>
      <c r="F581">
        <v>0</v>
      </c>
      <c r="G581">
        <v>4</v>
      </c>
      <c r="H581">
        <f t="shared" si="42"/>
        <v>28</v>
      </c>
      <c r="I581">
        <v>32</v>
      </c>
      <c r="J581" t="s">
        <v>72</v>
      </c>
      <c r="K581">
        <f t="shared" si="43"/>
        <v>4</v>
      </c>
    </row>
    <row r="582" spans="2:11">
      <c r="B582">
        <v>1736</v>
      </c>
      <c r="C582">
        <v>579</v>
      </c>
      <c r="D582">
        <v>0</v>
      </c>
      <c r="E582">
        <v>1</v>
      </c>
      <c r="F582">
        <v>0</v>
      </c>
      <c r="G582">
        <v>4</v>
      </c>
      <c r="H582">
        <f t="shared" si="42"/>
        <v>28</v>
      </c>
      <c r="I582">
        <v>32</v>
      </c>
      <c r="J582" t="s">
        <v>72</v>
      </c>
      <c r="K582">
        <f t="shared" si="43"/>
        <v>4</v>
      </c>
    </row>
    <row r="583" spans="2:11">
      <c r="B583">
        <v>1739</v>
      </c>
      <c r="C583">
        <v>580</v>
      </c>
      <c r="D583">
        <v>0</v>
      </c>
      <c r="E583">
        <v>1</v>
      </c>
      <c r="F583">
        <v>0</v>
      </c>
      <c r="G583">
        <v>4</v>
      </c>
      <c r="H583">
        <f t="shared" si="42"/>
        <v>28</v>
      </c>
      <c r="I583">
        <v>32</v>
      </c>
      <c r="J583" t="s">
        <v>72</v>
      </c>
      <c r="K583">
        <f t="shared" si="43"/>
        <v>4</v>
      </c>
    </row>
    <row r="584" spans="2:11">
      <c r="B584">
        <v>1742</v>
      </c>
      <c r="C584">
        <v>581</v>
      </c>
      <c r="D584">
        <v>0</v>
      </c>
      <c r="E584">
        <v>1</v>
      </c>
      <c r="F584">
        <v>0</v>
      </c>
      <c r="G584">
        <v>4</v>
      </c>
      <c r="H584">
        <f t="shared" si="42"/>
        <v>28</v>
      </c>
      <c r="I584">
        <v>32</v>
      </c>
      <c r="J584" t="s">
        <v>72</v>
      </c>
      <c r="K584">
        <f t="shared" si="43"/>
        <v>4</v>
      </c>
    </row>
    <row r="585" spans="2:11">
      <c r="B585">
        <v>1745</v>
      </c>
      <c r="C585">
        <v>582</v>
      </c>
      <c r="D585">
        <v>0</v>
      </c>
      <c r="E585">
        <v>1</v>
      </c>
      <c r="F585">
        <v>0</v>
      </c>
      <c r="G585">
        <v>4</v>
      </c>
      <c r="H585">
        <f t="shared" si="42"/>
        <v>28</v>
      </c>
      <c r="I585">
        <v>32</v>
      </c>
      <c r="J585" t="s">
        <v>72</v>
      </c>
      <c r="K585">
        <f t="shared" si="43"/>
        <v>4</v>
      </c>
    </row>
    <row r="586" spans="2:11">
      <c r="B586">
        <v>1748</v>
      </c>
      <c r="C586">
        <v>583</v>
      </c>
      <c r="D586">
        <v>1</v>
      </c>
      <c r="E586">
        <v>1</v>
      </c>
      <c r="F586">
        <v>4</v>
      </c>
      <c r="G586">
        <v>4</v>
      </c>
      <c r="H586">
        <f>------32</f>
        <v>32</v>
      </c>
      <c r="I586">
        <v>32</v>
      </c>
      <c r="J586" t="s">
        <v>80</v>
      </c>
      <c r="K586">
        <f>------2</f>
        <v>2</v>
      </c>
    </row>
    <row r="587" spans="2:11">
      <c r="B587">
        <v>1751</v>
      </c>
      <c r="C587">
        <v>584</v>
      </c>
      <c r="D587">
        <v>1</v>
      </c>
      <c r="E587">
        <v>1</v>
      </c>
      <c r="F587">
        <v>0</v>
      </c>
      <c r="G587">
        <v>4</v>
      </c>
      <c r="H587">
        <f>------32</f>
        <v>32</v>
      </c>
      <c r="I587">
        <v>32</v>
      </c>
      <c r="J587" t="s">
        <v>80</v>
      </c>
      <c r="K587">
        <f>------2</f>
        <v>2</v>
      </c>
    </row>
    <row r="588" spans="2:11">
      <c r="B588">
        <v>1754</v>
      </c>
      <c r="C588">
        <v>585</v>
      </c>
      <c r="D588">
        <v>1</v>
      </c>
      <c r="E588">
        <v>1</v>
      </c>
      <c r="F588">
        <v>0</v>
      </c>
      <c r="G588">
        <v>4</v>
      </c>
      <c r="H588">
        <f>------32</f>
        <v>32</v>
      </c>
      <c r="I588">
        <v>32</v>
      </c>
      <c r="J588" t="s">
        <v>80</v>
      </c>
      <c r="K588">
        <f>------2</f>
        <v>2</v>
      </c>
    </row>
    <row r="589" spans="2:11">
      <c r="B589">
        <v>1757</v>
      </c>
      <c r="C589">
        <v>586</v>
      </c>
      <c r="D589">
        <v>0</v>
      </c>
      <c r="E589">
        <v>0</v>
      </c>
      <c r="F589">
        <v>20</v>
      </c>
      <c r="G589">
        <v>4</v>
      </c>
      <c r="H589">
        <f>------12</f>
        <v>12</v>
      </c>
      <c r="I589">
        <v>12</v>
      </c>
      <c r="J589" t="s">
        <v>80</v>
      </c>
      <c r="K589">
        <f>------3</f>
        <v>3</v>
      </c>
    </row>
    <row r="590" spans="2:11">
      <c r="B590">
        <v>1760</v>
      </c>
      <c r="C590">
        <v>587</v>
      </c>
      <c r="D590">
        <v>0</v>
      </c>
      <c r="E590">
        <v>0</v>
      </c>
      <c r="F590">
        <v>0</v>
      </c>
      <c r="G590">
        <v>4</v>
      </c>
      <c r="H590">
        <f>------12</f>
        <v>12</v>
      </c>
      <c r="I590">
        <v>12</v>
      </c>
      <c r="J590" t="s">
        <v>80</v>
      </c>
      <c r="K590">
        <f>------3</f>
        <v>3</v>
      </c>
    </row>
    <row r="591" spans="2:11">
      <c r="B591">
        <v>1763</v>
      </c>
      <c r="C591">
        <v>588</v>
      </c>
      <c r="D591">
        <v>0</v>
      </c>
      <c r="E591">
        <v>0</v>
      </c>
      <c r="F591">
        <v>0</v>
      </c>
      <c r="G591">
        <v>4</v>
      </c>
      <c r="H591">
        <f>------12</f>
        <v>12</v>
      </c>
      <c r="I591">
        <v>12</v>
      </c>
      <c r="J591" t="s">
        <v>80</v>
      </c>
      <c r="K591">
        <f>------3</f>
        <v>3</v>
      </c>
    </row>
    <row r="592" spans="2:11">
      <c r="B592">
        <v>1766</v>
      </c>
      <c r="C592">
        <v>589</v>
      </c>
      <c r="D592">
        <v>0</v>
      </c>
      <c r="E592">
        <v>1</v>
      </c>
      <c r="F592">
        <v>16</v>
      </c>
      <c r="G592">
        <v>4</v>
      </c>
      <c r="H592">
        <f>------28</f>
        <v>28</v>
      </c>
      <c r="I592">
        <v>32</v>
      </c>
      <c r="J592" t="s">
        <v>72</v>
      </c>
      <c r="K592">
        <f>------4</f>
        <v>4</v>
      </c>
    </row>
    <row r="593" spans="2:11">
      <c r="B593">
        <v>1769</v>
      </c>
      <c r="C593">
        <v>590</v>
      </c>
      <c r="D593">
        <v>1</v>
      </c>
      <c r="E593">
        <v>1</v>
      </c>
      <c r="F593">
        <v>4</v>
      </c>
      <c r="G593">
        <v>4</v>
      </c>
      <c r="H593">
        <f>------32</f>
        <v>32</v>
      </c>
      <c r="I593">
        <v>32</v>
      </c>
      <c r="J593" t="s">
        <v>80</v>
      </c>
      <c r="K593">
        <f>------2</f>
        <v>2</v>
      </c>
    </row>
    <row r="594" spans="2:11">
      <c r="B594">
        <v>1772</v>
      </c>
      <c r="C594">
        <v>591</v>
      </c>
      <c r="D594">
        <v>1</v>
      </c>
      <c r="E594">
        <v>1</v>
      </c>
      <c r="F594">
        <v>0</v>
      </c>
      <c r="G594">
        <v>4</v>
      </c>
      <c r="H594">
        <f>------32</f>
        <v>32</v>
      </c>
      <c r="I594">
        <v>32</v>
      </c>
      <c r="J594" t="s">
        <v>80</v>
      </c>
      <c r="K594">
        <f>------2</f>
        <v>2</v>
      </c>
    </row>
    <row r="595" spans="2:11">
      <c r="B595">
        <v>1775</v>
      </c>
      <c r="C595">
        <v>592</v>
      </c>
      <c r="D595">
        <v>0</v>
      </c>
      <c r="E595">
        <v>0</v>
      </c>
      <c r="F595">
        <v>20</v>
      </c>
      <c r="G595">
        <v>4</v>
      </c>
      <c r="H595">
        <f>------12</f>
        <v>12</v>
      </c>
      <c r="I595">
        <v>12</v>
      </c>
      <c r="J595" t="s">
        <v>80</v>
      </c>
      <c r="K595">
        <f>------3</f>
        <v>3</v>
      </c>
    </row>
    <row r="596" spans="2:11">
      <c r="B596">
        <v>1778</v>
      </c>
      <c r="C596">
        <v>593</v>
      </c>
      <c r="D596">
        <v>0</v>
      </c>
      <c r="E596">
        <v>0</v>
      </c>
      <c r="F596">
        <v>12</v>
      </c>
      <c r="G596">
        <v>4</v>
      </c>
      <c r="H596">
        <f>--0</f>
        <v>0</v>
      </c>
      <c r="I596">
        <v>0</v>
      </c>
      <c r="J596" t="s">
        <v>79</v>
      </c>
      <c r="K596">
        <f>------1</f>
        <v>1</v>
      </c>
    </row>
    <row r="597" spans="2:11">
      <c r="B597">
        <v>1781</v>
      </c>
      <c r="C597">
        <v>594</v>
      </c>
      <c r="D597">
        <v>0</v>
      </c>
      <c r="E597">
        <v>0</v>
      </c>
      <c r="F597">
        <v>0</v>
      </c>
      <c r="G597">
        <v>4</v>
      </c>
      <c r="H597">
        <f>--0</f>
        <v>0</v>
      </c>
      <c r="I597">
        <v>0</v>
      </c>
      <c r="J597" t="s">
        <v>79</v>
      </c>
      <c r="K597">
        <f>------1</f>
        <v>1</v>
      </c>
    </row>
    <row r="598" spans="2:11">
      <c r="B598">
        <v>1784</v>
      </c>
      <c r="C598">
        <v>595</v>
      </c>
      <c r="D598">
        <v>0</v>
      </c>
      <c r="E598">
        <v>1</v>
      </c>
      <c r="F598">
        <v>28</v>
      </c>
      <c r="G598">
        <v>4</v>
      </c>
      <c r="H598">
        <f>------28</f>
        <v>28</v>
      </c>
      <c r="I598">
        <v>32</v>
      </c>
      <c r="J598" t="s">
        <v>72</v>
      </c>
      <c r="K598">
        <f>------4</f>
        <v>4</v>
      </c>
    </row>
    <row r="599" spans="2:11">
      <c r="B599">
        <v>1787</v>
      </c>
      <c r="C599">
        <v>596</v>
      </c>
      <c r="D599">
        <v>0</v>
      </c>
      <c r="E599">
        <v>1</v>
      </c>
      <c r="F599">
        <v>0</v>
      </c>
      <c r="G599">
        <v>4</v>
      </c>
      <c r="H599">
        <f>------28</f>
        <v>28</v>
      </c>
      <c r="I599">
        <v>32</v>
      </c>
      <c r="J599" t="s">
        <v>72</v>
      </c>
      <c r="K599">
        <f>------4</f>
        <v>4</v>
      </c>
    </row>
    <row r="600" spans="2:11">
      <c r="B600">
        <v>1790</v>
      </c>
      <c r="C600">
        <v>597</v>
      </c>
      <c r="D600">
        <v>0</v>
      </c>
      <c r="E600">
        <v>1</v>
      </c>
      <c r="F600">
        <v>0</v>
      </c>
      <c r="G600">
        <v>4</v>
      </c>
      <c r="H600">
        <f>------28</f>
        <v>28</v>
      </c>
      <c r="I600">
        <v>32</v>
      </c>
      <c r="J600" t="s">
        <v>72</v>
      </c>
      <c r="K600">
        <f>------4</f>
        <v>4</v>
      </c>
    </row>
    <row r="601" spans="2:11">
      <c r="B601">
        <v>1793</v>
      </c>
      <c r="C601">
        <v>598</v>
      </c>
      <c r="D601">
        <v>0</v>
      </c>
      <c r="E601">
        <v>1</v>
      </c>
      <c r="F601">
        <v>0</v>
      </c>
      <c r="G601">
        <v>4</v>
      </c>
      <c r="H601">
        <f>------28</f>
        <v>28</v>
      </c>
      <c r="I601">
        <v>32</v>
      </c>
      <c r="J601" t="s">
        <v>72</v>
      </c>
      <c r="K601">
        <f>------4</f>
        <v>4</v>
      </c>
    </row>
    <row r="602" spans="2:11">
      <c r="B602">
        <v>1796</v>
      </c>
      <c r="C602">
        <v>599</v>
      </c>
      <c r="D602">
        <v>0</v>
      </c>
      <c r="E602">
        <v>1</v>
      </c>
      <c r="F602">
        <v>0</v>
      </c>
      <c r="G602">
        <v>4</v>
      </c>
      <c r="H602">
        <f>------28</f>
        <v>28</v>
      </c>
      <c r="I602">
        <v>32</v>
      </c>
      <c r="J602" t="s">
        <v>72</v>
      </c>
      <c r="K602">
        <f>------4</f>
        <v>4</v>
      </c>
    </row>
    <row r="603" spans="2:11">
      <c r="B603">
        <v>1799</v>
      </c>
      <c r="C603">
        <v>600</v>
      </c>
      <c r="D603">
        <v>1</v>
      </c>
      <c r="E603">
        <v>1</v>
      </c>
      <c r="F603">
        <v>4</v>
      </c>
      <c r="G603">
        <v>4</v>
      </c>
      <c r="H603">
        <f>------32</f>
        <v>32</v>
      </c>
      <c r="I603">
        <v>32</v>
      </c>
      <c r="J603" t="s">
        <v>80</v>
      </c>
      <c r="K603">
        <f>------2</f>
        <v>2</v>
      </c>
    </row>
    <row r="604" spans="2:11">
      <c r="B604">
        <v>1802</v>
      </c>
      <c r="C604">
        <v>601</v>
      </c>
      <c r="D604">
        <v>0</v>
      </c>
      <c r="E604">
        <v>0</v>
      </c>
      <c r="F604">
        <v>20</v>
      </c>
      <c r="G604">
        <v>4</v>
      </c>
      <c r="H604">
        <f>------12</f>
        <v>12</v>
      </c>
      <c r="I604">
        <v>12</v>
      </c>
      <c r="J604" t="s">
        <v>80</v>
      </c>
      <c r="K604">
        <f>------3</f>
        <v>3</v>
      </c>
    </row>
    <row r="605" spans="2:11">
      <c r="B605">
        <v>1805</v>
      </c>
      <c r="C605">
        <v>602</v>
      </c>
      <c r="D605">
        <v>0</v>
      </c>
      <c r="E605">
        <v>0</v>
      </c>
      <c r="F605">
        <v>12</v>
      </c>
      <c r="G605">
        <v>4</v>
      </c>
      <c r="H605">
        <f>--0</f>
        <v>0</v>
      </c>
      <c r="I605">
        <v>0</v>
      </c>
      <c r="J605" t="s">
        <v>79</v>
      </c>
      <c r="K605">
        <f>------1</f>
        <v>1</v>
      </c>
    </row>
    <row r="606" spans="2:11">
      <c r="B606">
        <v>1808</v>
      </c>
      <c r="C606">
        <v>603</v>
      </c>
      <c r="D606">
        <v>0</v>
      </c>
      <c r="E606">
        <v>0</v>
      </c>
      <c r="F606">
        <v>0</v>
      </c>
      <c r="G606">
        <v>4</v>
      </c>
      <c r="H606">
        <f>--0</f>
        <v>0</v>
      </c>
      <c r="I606">
        <v>0</v>
      </c>
      <c r="J606" t="s">
        <v>79</v>
      </c>
      <c r="K606">
        <f>------1</f>
        <v>1</v>
      </c>
    </row>
    <row r="607" spans="2:11">
      <c r="B607">
        <v>1811</v>
      </c>
      <c r="C607">
        <v>604</v>
      </c>
      <c r="D607">
        <v>0</v>
      </c>
      <c r="E607">
        <v>1</v>
      </c>
      <c r="F607">
        <v>28</v>
      </c>
      <c r="G607">
        <v>4</v>
      </c>
      <c r="H607">
        <f t="shared" ref="H607:H612" si="44">------28</f>
        <v>28</v>
      </c>
      <c r="I607">
        <v>32</v>
      </c>
      <c r="J607" t="s">
        <v>72</v>
      </c>
      <c r="K607">
        <f t="shared" ref="K607:K612" si="45">------4</f>
        <v>4</v>
      </c>
    </row>
    <row r="608" spans="2:11">
      <c r="B608">
        <v>1814</v>
      </c>
      <c r="C608">
        <v>605</v>
      </c>
      <c r="D608">
        <v>0</v>
      </c>
      <c r="E608">
        <v>1</v>
      </c>
      <c r="F608">
        <v>0</v>
      </c>
      <c r="G608">
        <v>4</v>
      </c>
      <c r="H608">
        <f t="shared" si="44"/>
        <v>28</v>
      </c>
      <c r="I608">
        <v>32</v>
      </c>
      <c r="J608" t="s">
        <v>72</v>
      </c>
      <c r="K608">
        <f t="shared" si="45"/>
        <v>4</v>
      </c>
    </row>
    <row r="609" spans="2:11">
      <c r="B609">
        <v>1817</v>
      </c>
      <c r="C609">
        <v>606</v>
      </c>
      <c r="D609">
        <v>0</v>
      </c>
      <c r="E609">
        <v>1</v>
      </c>
      <c r="F609">
        <v>0</v>
      </c>
      <c r="G609">
        <v>4</v>
      </c>
      <c r="H609">
        <f t="shared" si="44"/>
        <v>28</v>
      </c>
      <c r="I609">
        <v>32</v>
      </c>
      <c r="J609" t="s">
        <v>72</v>
      </c>
      <c r="K609">
        <f t="shared" si="45"/>
        <v>4</v>
      </c>
    </row>
    <row r="610" spans="2:11">
      <c r="B610">
        <v>1820</v>
      </c>
      <c r="C610">
        <v>607</v>
      </c>
      <c r="D610">
        <v>0</v>
      </c>
      <c r="E610">
        <v>1</v>
      </c>
      <c r="F610">
        <v>0</v>
      </c>
      <c r="G610">
        <v>4</v>
      </c>
      <c r="H610">
        <f t="shared" si="44"/>
        <v>28</v>
      </c>
      <c r="I610">
        <v>32</v>
      </c>
      <c r="J610" t="s">
        <v>72</v>
      </c>
      <c r="K610">
        <f t="shared" si="45"/>
        <v>4</v>
      </c>
    </row>
    <row r="611" spans="2:11">
      <c r="B611">
        <v>1823</v>
      </c>
      <c r="C611">
        <v>608</v>
      </c>
      <c r="D611">
        <v>0</v>
      </c>
      <c r="E611">
        <v>1</v>
      </c>
      <c r="F611">
        <v>0</v>
      </c>
      <c r="G611">
        <v>4</v>
      </c>
      <c r="H611">
        <f t="shared" si="44"/>
        <v>28</v>
      </c>
      <c r="I611">
        <v>32</v>
      </c>
      <c r="J611" t="s">
        <v>72</v>
      </c>
      <c r="K611">
        <f t="shared" si="45"/>
        <v>4</v>
      </c>
    </row>
    <row r="612" spans="2:11">
      <c r="B612">
        <v>1826</v>
      </c>
      <c r="C612">
        <v>609</v>
      </c>
      <c r="D612">
        <v>0</v>
      </c>
      <c r="E612">
        <v>1</v>
      </c>
      <c r="F612">
        <v>0</v>
      </c>
      <c r="G612">
        <v>4</v>
      </c>
      <c r="H612">
        <f t="shared" si="44"/>
        <v>28</v>
      </c>
      <c r="I612">
        <v>32</v>
      </c>
      <c r="J612" t="s">
        <v>72</v>
      </c>
      <c r="K612">
        <f t="shared" si="45"/>
        <v>4</v>
      </c>
    </row>
    <row r="613" spans="2:11">
      <c r="B613">
        <v>1829</v>
      </c>
      <c r="C613">
        <v>610</v>
      </c>
      <c r="D613">
        <v>1</v>
      </c>
      <c r="E613">
        <v>1</v>
      </c>
      <c r="F613">
        <v>4</v>
      </c>
      <c r="G613">
        <v>4</v>
      </c>
      <c r="H613">
        <f>------32</f>
        <v>32</v>
      </c>
      <c r="I613">
        <v>32</v>
      </c>
      <c r="J613" t="s">
        <v>80</v>
      </c>
      <c r="K613">
        <f>------2</f>
        <v>2</v>
      </c>
    </row>
    <row r="614" spans="2:11">
      <c r="B614">
        <v>1832</v>
      </c>
      <c r="C614">
        <v>611</v>
      </c>
      <c r="D614">
        <v>1</v>
      </c>
      <c r="E614">
        <v>1</v>
      </c>
      <c r="F614">
        <v>0</v>
      </c>
      <c r="G614">
        <v>4</v>
      </c>
      <c r="H614">
        <f>------32</f>
        <v>32</v>
      </c>
      <c r="I614">
        <v>32</v>
      </c>
      <c r="J614" t="s">
        <v>80</v>
      </c>
      <c r="K614">
        <f>------2</f>
        <v>2</v>
      </c>
    </row>
    <row r="615" spans="2:11">
      <c r="B615">
        <v>1835</v>
      </c>
      <c r="C615">
        <v>612</v>
      </c>
      <c r="D615">
        <v>1</v>
      </c>
      <c r="E615">
        <v>1</v>
      </c>
      <c r="F615">
        <v>0</v>
      </c>
      <c r="G615">
        <v>4</v>
      </c>
      <c r="H615">
        <f>------32</f>
        <v>32</v>
      </c>
      <c r="I615">
        <v>32</v>
      </c>
      <c r="J615" t="s">
        <v>80</v>
      </c>
      <c r="K615">
        <f>------2</f>
        <v>2</v>
      </c>
    </row>
    <row r="616" spans="2:11">
      <c r="B616">
        <v>1838</v>
      </c>
      <c r="C616">
        <v>613</v>
      </c>
      <c r="D616">
        <v>0</v>
      </c>
      <c r="E616">
        <v>0</v>
      </c>
      <c r="F616">
        <v>20</v>
      </c>
      <c r="G616">
        <v>4</v>
      </c>
      <c r="H616">
        <f>------12</f>
        <v>12</v>
      </c>
      <c r="I616">
        <v>12</v>
      </c>
      <c r="J616" t="s">
        <v>80</v>
      </c>
      <c r="K616">
        <f>------3</f>
        <v>3</v>
      </c>
    </row>
    <row r="617" spans="2:11">
      <c r="B617">
        <v>1841</v>
      </c>
      <c r="C617">
        <v>614</v>
      </c>
      <c r="D617">
        <v>0</v>
      </c>
      <c r="E617">
        <v>0</v>
      </c>
      <c r="F617">
        <v>0</v>
      </c>
      <c r="G617">
        <v>4</v>
      </c>
      <c r="H617">
        <f>------12</f>
        <v>12</v>
      </c>
      <c r="I617">
        <v>12</v>
      </c>
      <c r="J617" t="s">
        <v>80</v>
      </c>
      <c r="K617">
        <f>------3</f>
        <v>3</v>
      </c>
    </row>
    <row r="618" spans="2:11">
      <c r="B618">
        <v>1844</v>
      </c>
      <c r="C618">
        <v>615</v>
      </c>
      <c r="D618">
        <v>0</v>
      </c>
      <c r="E618">
        <v>0</v>
      </c>
      <c r="F618">
        <v>0</v>
      </c>
      <c r="G618">
        <v>4</v>
      </c>
      <c r="H618">
        <f>------12</f>
        <v>12</v>
      </c>
      <c r="I618">
        <v>12</v>
      </c>
      <c r="J618" t="s">
        <v>80</v>
      </c>
      <c r="K618">
        <f>------3</f>
        <v>3</v>
      </c>
    </row>
    <row r="619" spans="2:11">
      <c r="B619">
        <v>1847</v>
      </c>
      <c r="C619">
        <v>616</v>
      </c>
      <c r="D619">
        <v>0</v>
      </c>
      <c r="E619">
        <v>1</v>
      </c>
      <c r="F619">
        <v>16</v>
      </c>
      <c r="G619">
        <v>4</v>
      </c>
      <c r="H619">
        <f>------28</f>
        <v>28</v>
      </c>
      <c r="I619">
        <v>32</v>
      </c>
      <c r="J619" t="s">
        <v>72</v>
      </c>
      <c r="K619">
        <f>------4</f>
        <v>4</v>
      </c>
    </row>
    <row r="620" spans="2:11">
      <c r="B620">
        <v>1850</v>
      </c>
      <c r="C620">
        <v>617</v>
      </c>
      <c r="D620">
        <v>1</v>
      </c>
      <c r="E620">
        <v>1</v>
      </c>
      <c r="F620">
        <v>4</v>
      </c>
      <c r="G620">
        <v>4</v>
      </c>
      <c r="H620">
        <f>------32</f>
        <v>32</v>
      </c>
      <c r="I620">
        <v>32</v>
      </c>
      <c r="J620" t="s">
        <v>80</v>
      </c>
      <c r="K620">
        <f>------2</f>
        <v>2</v>
      </c>
    </row>
    <row r="621" spans="2:11">
      <c r="B621">
        <v>1853</v>
      </c>
      <c r="C621">
        <v>618</v>
      </c>
      <c r="D621">
        <v>1</v>
      </c>
      <c r="E621">
        <v>1</v>
      </c>
      <c r="F621">
        <v>0</v>
      </c>
      <c r="G621">
        <v>4</v>
      </c>
      <c r="H621">
        <f>------32</f>
        <v>32</v>
      </c>
      <c r="I621">
        <v>32</v>
      </c>
      <c r="J621" t="s">
        <v>80</v>
      </c>
      <c r="K621">
        <f>------2</f>
        <v>2</v>
      </c>
    </row>
    <row r="622" spans="2:11">
      <c r="B622">
        <v>1856</v>
      </c>
      <c r="C622">
        <v>619</v>
      </c>
      <c r="D622">
        <v>0</v>
      </c>
      <c r="E622">
        <v>0</v>
      </c>
      <c r="F622">
        <v>20</v>
      </c>
      <c r="G622">
        <v>4</v>
      </c>
      <c r="H622">
        <f>------12</f>
        <v>12</v>
      </c>
      <c r="I622">
        <v>12</v>
      </c>
      <c r="J622" t="s">
        <v>80</v>
      </c>
      <c r="K622">
        <f>------3</f>
        <v>3</v>
      </c>
    </row>
    <row r="623" spans="2:11">
      <c r="B623">
        <v>1859</v>
      </c>
      <c r="C623">
        <v>620</v>
      </c>
      <c r="D623">
        <v>0</v>
      </c>
      <c r="E623">
        <v>0</v>
      </c>
      <c r="F623">
        <v>12</v>
      </c>
      <c r="G623">
        <v>4</v>
      </c>
      <c r="H623">
        <f>--0</f>
        <v>0</v>
      </c>
      <c r="I623">
        <v>0</v>
      </c>
      <c r="J623" t="s">
        <v>79</v>
      </c>
      <c r="K623">
        <f>------1</f>
        <v>1</v>
      </c>
    </row>
    <row r="624" spans="2:11">
      <c r="B624">
        <v>1862</v>
      </c>
      <c r="C624">
        <v>621</v>
      </c>
      <c r="D624">
        <v>0</v>
      </c>
      <c r="E624">
        <v>0</v>
      </c>
      <c r="F624">
        <v>0</v>
      </c>
      <c r="G624">
        <v>4</v>
      </c>
      <c r="H624">
        <f>--0</f>
        <v>0</v>
      </c>
      <c r="I624">
        <v>0</v>
      </c>
      <c r="J624" t="s">
        <v>79</v>
      </c>
      <c r="K624">
        <f>------1</f>
        <v>1</v>
      </c>
    </row>
    <row r="625" spans="2:11">
      <c r="B625">
        <v>1865</v>
      </c>
      <c r="C625">
        <v>622</v>
      </c>
      <c r="D625">
        <v>0</v>
      </c>
      <c r="E625">
        <v>1</v>
      </c>
      <c r="F625">
        <v>28</v>
      </c>
      <c r="G625">
        <v>4</v>
      </c>
      <c r="H625">
        <f>------28</f>
        <v>28</v>
      </c>
      <c r="I625">
        <v>32</v>
      </c>
      <c r="J625" t="s">
        <v>72</v>
      </c>
      <c r="K625">
        <f>------4</f>
        <v>4</v>
      </c>
    </row>
    <row r="626" spans="2:11">
      <c r="B626">
        <v>1868</v>
      </c>
      <c r="C626">
        <v>623</v>
      </c>
      <c r="D626">
        <v>0</v>
      </c>
      <c r="E626">
        <v>1</v>
      </c>
      <c r="F626">
        <v>0</v>
      </c>
      <c r="G626">
        <v>4</v>
      </c>
      <c r="H626">
        <f>------28</f>
        <v>28</v>
      </c>
      <c r="I626">
        <v>32</v>
      </c>
      <c r="J626" t="s">
        <v>72</v>
      </c>
      <c r="K626">
        <f>------4</f>
        <v>4</v>
      </c>
    </row>
    <row r="627" spans="2:11">
      <c r="B627">
        <v>1871</v>
      </c>
      <c r="C627">
        <v>624</v>
      </c>
      <c r="D627">
        <v>0</v>
      </c>
      <c r="E627">
        <v>1</v>
      </c>
      <c r="F627">
        <v>0</v>
      </c>
      <c r="G627">
        <v>4</v>
      </c>
      <c r="H627">
        <f>------28</f>
        <v>28</v>
      </c>
      <c r="I627">
        <v>32</v>
      </c>
      <c r="J627" t="s">
        <v>72</v>
      </c>
      <c r="K627">
        <f>------4</f>
        <v>4</v>
      </c>
    </row>
    <row r="628" spans="2:11">
      <c r="B628">
        <v>1874</v>
      </c>
      <c r="C628">
        <v>625</v>
      </c>
      <c r="D628">
        <v>0</v>
      </c>
      <c r="E628">
        <v>1</v>
      </c>
      <c r="F628">
        <v>0</v>
      </c>
      <c r="G628">
        <v>4</v>
      </c>
      <c r="H628">
        <f>------28</f>
        <v>28</v>
      </c>
      <c r="I628">
        <v>32</v>
      </c>
      <c r="J628" t="s">
        <v>72</v>
      </c>
      <c r="K628">
        <f>------4</f>
        <v>4</v>
      </c>
    </row>
    <row r="629" spans="2:11">
      <c r="B629">
        <v>1877</v>
      </c>
      <c r="C629">
        <v>626</v>
      </c>
      <c r="D629">
        <v>0</v>
      </c>
      <c r="E629">
        <v>1</v>
      </c>
      <c r="F629">
        <v>0</v>
      </c>
      <c r="G629">
        <v>4</v>
      </c>
      <c r="H629">
        <f>------28</f>
        <v>28</v>
      </c>
      <c r="I629">
        <v>32</v>
      </c>
      <c r="J629" t="s">
        <v>72</v>
      </c>
      <c r="K629">
        <f>------4</f>
        <v>4</v>
      </c>
    </row>
    <row r="630" spans="2:11">
      <c r="B630">
        <v>1880</v>
      </c>
      <c r="C630">
        <v>627</v>
      </c>
      <c r="D630">
        <v>1</v>
      </c>
      <c r="E630">
        <v>1</v>
      </c>
      <c r="F630">
        <v>4</v>
      </c>
      <c r="G630">
        <v>4</v>
      </c>
      <c r="H630">
        <f>------32</f>
        <v>32</v>
      </c>
      <c r="I630">
        <v>32</v>
      </c>
      <c r="J630" t="s">
        <v>80</v>
      </c>
      <c r="K630">
        <f>------2</f>
        <v>2</v>
      </c>
    </row>
    <row r="631" spans="2:11">
      <c r="B631">
        <v>1883</v>
      </c>
      <c r="C631">
        <v>628</v>
      </c>
      <c r="D631">
        <v>0</v>
      </c>
      <c r="E631">
        <v>0</v>
      </c>
      <c r="F631">
        <v>20</v>
      </c>
      <c r="G631">
        <v>4</v>
      </c>
      <c r="H631">
        <f>------12</f>
        <v>12</v>
      </c>
      <c r="I631">
        <v>12</v>
      </c>
      <c r="J631" t="s">
        <v>80</v>
      </c>
      <c r="K631">
        <f>------3</f>
        <v>3</v>
      </c>
    </row>
    <row r="632" spans="2:11">
      <c r="B632">
        <v>1886</v>
      </c>
      <c r="C632">
        <v>629</v>
      </c>
      <c r="D632">
        <v>0</v>
      </c>
      <c r="E632">
        <v>0</v>
      </c>
      <c r="F632">
        <v>12</v>
      </c>
      <c r="G632">
        <v>4</v>
      </c>
      <c r="H632">
        <f>--0</f>
        <v>0</v>
      </c>
      <c r="I632">
        <v>0</v>
      </c>
      <c r="J632" t="s">
        <v>79</v>
      </c>
      <c r="K632">
        <f>------1</f>
        <v>1</v>
      </c>
    </row>
    <row r="633" spans="2:11">
      <c r="B633">
        <v>1889</v>
      </c>
      <c r="C633">
        <v>630</v>
      </c>
      <c r="D633">
        <v>0</v>
      </c>
      <c r="E633">
        <v>0</v>
      </c>
      <c r="F633">
        <v>0</v>
      </c>
      <c r="G633">
        <v>4</v>
      </c>
      <c r="H633">
        <f>--0</f>
        <v>0</v>
      </c>
      <c r="I633">
        <v>0</v>
      </c>
      <c r="J633" t="s">
        <v>79</v>
      </c>
      <c r="K633">
        <f>------1</f>
        <v>1</v>
      </c>
    </row>
    <row r="634" spans="2:11">
      <c r="B634">
        <v>1892</v>
      </c>
      <c r="C634">
        <v>631</v>
      </c>
      <c r="D634">
        <v>0</v>
      </c>
      <c r="E634">
        <v>1</v>
      </c>
      <c r="F634">
        <v>28</v>
      </c>
      <c r="G634">
        <v>4</v>
      </c>
      <c r="H634">
        <f t="shared" ref="H634:H639" si="46">------28</f>
        <v>28</v>
      </c>
      <c r="I634">
        <v>32</v>
      </c>
      <c r="J634" t="s">
        <v>72</v>
      </c>
      <c r="K634">
        <f t="shared" ref="K634:K639" si="47">------4</f>
        <v>4</v>
      </c>
    </row>
    <row r="635" spans="2:11">
      <c r="B635">
        <v>1895</v>
      </c>
      <c r="C635">
        <v>632</v>
      </c>
      <c r="D635">
        <v>0</v>
      </c>
      <c r="E635">
        <v>1</v>
      </c>
      <c r="F635">
        <v>0</v>
      </c>
      <c r="G635">
        <v>4</v>
      </c>
      <c r="H635">
        <f t="shared" si="46"/>
        <v>28</v>
      </c>
      <c r="I635">
        <v>32</v>
      </c>
      <c r="J635" t="s">
        <v>72</v>
      </c>
      <c r="K635">
        <f t="shared" si="47"/>
        <v>4</v>
      </c>
    </row>
    <row r="636" spans="2:11">
      <c r="B636">
        <v>1898</v>
      </c>
      <c r="C636">
        <v>633</v>
      </c>
      <c r="D636">
        <v>0</v>
      </c>
      <c r="E636">
        <v>1</v>
      </c>
      <c r="F636">
        <v>0</v>
      </c>
      <c r="G636">
        <v>4</v>
      </c>
      <c r="H636">
        <f t="shared" si="46"/>
        <v>28</v>
      </c>
      <c r="I636">
        <v>32</v>
      </c>
      <c r="J636" t="s">
        <v>72</v>
      </c>
      <c r="K636">
        <f t="shared" si="47"/>
        <v>4</v>
      </c>
    </row>
    <row r="637" spans="2:11">
      <c r="B637">
        <v>1901</v>
      </c>
      <c r="C637">
        <v>634</v>
      </c>
      <c r="D637">
        <v>0</v>
      </c>
      <c r="E637">
        <v>1</v>
      </c>
      <c r="F637">
        <v>0</v>
      </c>
      <c r="G637">
        <v>4</v>
      </c>
      <c r="H637">
        <f t="shared" si="46"/>
        <v>28</v>
      </c>
      <c r="I637">
        <v>32</v>
      </c>
      <c r="J637" t="s">
        <v>72</v>
      </c>
      <c r="K637">
        <f t="shared" si="47"/>
        <v>4</v>
      </c>
    </row>
    <row r="638" spans="2:11">
      <c r="B638">
        <v>1904</v>
      </c>
      <c r="C638">
        <v>635</v>
      </c>
      <c r="D638">
        <v>0</v>
      </c>
      <c r="E638">
        <v>1</v>
      </c>
      <c r="F638">
        <v>0</v>
      </c>
      <c r="G638">
        <v>4</v>
      </c>
      <c r="H638">
        <f t="shared" si="46"/>
        <v>28</v>
      </c>
      <c r="I638">
        <v>32</v>
      </c>
      <c r="J638" t="s">
        <v>72</v>
      </c>
      <c r="K638">
        <f t="shared" si="47"/>
        <v>4</v>
      </c>
    </row>
    <row r="639" spans="2:11">
      <c r="B639">
        <v>1907</v>
      </c>
      <c r="C639">
        <v>636</v>
      </c>
      <c r="D639">
        <v>0</v>
      </c>
      <c r="E639">
        <v>1</v>
      </c>
      <c r="F639">
        <v>0</v>
      </c>
      <c r="G639">
        <v>4</v>
      </c>
      <c r="H639">
        <f t="shared" si="46"/>
        <v>28</v>
      </c>
      <c r="I639">
        <v>32</v>
      </c>
      <c r="J639" t="s">
        <v>72</v>
      </c>
      <c r="K639">
        <f t="shared" si="47"/>
        <v>4</v>
      </c>
    </row>
    <row r="640" spans="2:11">
      <c r="B640">
        <v>1910</v>
      </c>
      <c r="C640">
        <v>637</v>
      </c>
      <c r="D640">
        <v>1</v>
      </c>
      <c r="E640">
        <v>1</v>
      </c>
      <c r="F640">
        <v>4</v>
      </c>
      <c r="G640">
        <v>4</v>
      </c>
      <c r="H640">
        <f>------32</f>
        <v>32</v>
      </c>
      <c r="I640">
        <v>32</v>
      </c>
      <c r="J640" t="s">
        <v>80</v>
      </c>
      <c r="K640">
        <f>------2</f>
        <v>2</v>
      </c>
    </row>
    <row r="641" spans="2:11">
      <c r="B641">
        <v>1913</v>
      </c>
      <c r="C641">
        <v>638</v>
      </c>
      <c r="D641">
        <v>1</v>
      </c>
      <c r="E641">
        <v>1</v>
      </c>
      <c r="F641">
        <v>0</v>
      </c>
      <c r="G641">
        <v>4</v>
      </c>
      <c r="H641">
        <f>------32</f>
        <v>32</v>
      </c>
      <c r="I641">
        <v>32</v>
      </c>
      <c r="J641" t="s">
        <v>80</v>
      </c>
      <c r="K641">
        <f>------2</f>
        <v>2</v>
      </c>
    </row>
    <row r="642" spans="2:11">
      <c r="B642">
        <v>1916</v>
      </c>
      <c r="C642">
        <v>639</v>
      </c>
      <c r="D642">
        <v>1</v>
      </c>
      <c r="E642">
        <v>1</v>
      </c>
      <c r="F642">
        <v>0</v>
      </c>
      <c r="G642">
        <v>4</v>
      </c>
      <c r="H642">
        <f>------32</f>
        <v>32</v>
      </c>
      <c r="I642">
        <v>32</v>
      </c>
      <c r="J642" t="s">
        <v>80</v>
      </c>
      <c r="K642">
        <f>------2</f>
        <v>2</v>
      </c>
    </row>
    <row r="643" spans="2:11">
      <c r="B643">
        <v>1919</v>
      </c>
      <c r="C643">
        <v>640</v>
      </c>
      <c r="D643">
        <v>0</v>
      </c>
      <c r="E643">
        <v>0</v>
      </c>
      <c r="F643">
        <v>20</v>
      </c>
      <c r="G643">
        <v>4</v>
      </c>
      <c r="H643">
        <f>------12</f>
        <v>12</v>
      </c>
      <c r="I643">
        <v>12</v>
      </c>
      <c r="J643" t="s">
        <v>80</v>
      </c>
      <c r="K643">
        <f>------3</f>
        <v>3</v>
      </c>
    </row>
    <row r="644" spans="2:11">
      <c r="B644">
        <v>1922</v>
      </c>
      <c r="C644">
        <v>641</v>
      </c>
      <c r="D644">
        <v>0</v>
      </c>
      <c r="E644">
        <v>0</v>
      </c>
      <c r="F644">
        <v>0</v>
      </c>
      <c r="G644">
        <v>4</v>
      </c>
      <c r="H644">
        <f>------12</f>
        <v>12</v>
      </c>
      <c r="I644">
        <v>12</v>
      </c>
      <c r="J644" t="s">
        <v>80</v>
      </c>
      <c r="K644">
        <f>------3</f>
        <v>3</v>
      </c>
    </row>
    <row r="645" spans="2:11">
      <c r="B645">
        <v>1925</v>
      </c>
      <c r="C645">
        <v>642</v>
      </c>
      <c r="D645">
        <v>0</v>
      </c>
      <c r="E645">
        <v>0</v>
      </c>
      <c r="F645">
        <v>0</v>
      </c>
      <c r="G645">
        <v>4</v>
      </c>
      <c r="H645">
        <f>------12</f>
        <v>12</v>
      </c>
      <c r="I645">
        <v>12</v>
      </c>
      <c r="J645" t="s">
        <v>80</v>
      </c>
      <c r="K645">
        <f>------3</f>
        <v>3</v>
      </c>
    </row>
    <row r="646" spans="2:11">
      <c r="B646">
        <v>1928</v>
      </c>
      <c r="C646">
        <v>643</v>
      </c>
      <c r="D646">
        <v>0</v>
      </c>
      <c r="E646">
        <v>1</v>
      </c>
      <c r="F646">
        <v>16</v>
      </c>
      <c r="G646">
        <v>4</v>
      </c>
      <c r="H646">
        <f>------28</f>
        <v>28</v>
      </c>
      <c r="I646">
        <v>32</v>
      </c>
      <c r="J646" t="s">
        <v>72</v>
      </c>
      <c r="K646">
        <f>------4</f>
        <v>4</v>
      </c>
    </row>
    <row r="647" spans="2:11">
      <c r="B647">
        <v>1931</v>
      </c>
      <c r="C647">
        <v>644</v>
      </c>
      <c r="D647">
        <v>1</v>
      </c>
      <c r="E647">
        <v>1</v>
      </c>
      <c r="F647">
        <v>4</v>
      </c>
      <c r="G647">
        <v>4</v>
      </c>
      <c r="H647">
        <f>------32</f>
        <v>32</v>
      </c>
      <c r="I647">
        <v>32</v>
      </c>
      <c r="J647" t="s">
        <v>80</v>
      </c>
      <c r="K647">
        <f>------2</f>
        <v>2</v>
      </c>
    </row>
    <row r="648" spans="2:11">
      <c r="B648">
        <v>1934</v>
      </c>
      <c r="C648">
        <v>645</v>
      </c>
      <c r="D648">
        <v>1</v>
      </c>
      <c r="E648">
        <v>1</v>
      </c>
      <c r="F648">
        <v>0</v>
      </c>
      <c r="G648">
        <v>4</v>
      </c>
      <c r="H648">
        <f>------32</f>
        <v>32</v>
      </c>
      <c r="I648">
        <v>32</v>
      </c>
      <c r="J648" t="s">
        <v>80</v>
      </c>
      <c r="K648">
        <f>------2</f>
        <v>2</v>
      </c>
    </row>
    <row r="649" spans="2:11">
      <c r="B649">
        <v>1937</v>
      </c>
      <c r="C649">
        <v>646</v>
      </c>
      <c r="D649">
        <v>0</v>
      </c>
      <c r="E649">
        <v>0</v>
      </c>
      <c r="F649">
        <v>20</v>
      </c>
      <c r="G649">
        <v>4</v>
      </c>
      <c r="H649">
        <f>------12</f>
        <v>12</v>
      </c>
      <c r="I649">
        <v>12</v>
      </c>
      <c r="J649" t="s">
        <v>80</v>
      </c>
      <c r="K649">
        <f>------3</f>
        <v>3</v>
      </c>
    </row>
    <row r="650" spans="2:11">
      <c r="B650">
        <v>1940</v>
      </c>
      <c r="C650">
        <v>647</v>
      </c>
      <c r="D650">
        <v>0</v>
      </c>
      <c r="E650">
        <v>0</v>
      </c>
      <c r="F650">
        <v>12</v>
      </c>
      <c r="G650">
        <v>4</v>
      </c>
      <c r="H650">
        <f>--0</f>
        <v>0</v>
      </c>
      <c r="I650">
        <v>0</v>
      </c>
      <c r="J650" t="s">
        <v>79</v>
      </c>
      <c r="K650">
        <f>------1</f>
        <v>1</v>
      </c>
    </row>
    <row r="651" spans="2:11">
      <c r="B651">
        <v>1943</v>
      </c>
      <c r="C651">
        <v>648</v>
      </c>
      <c r="D651">
        <v>0</v>
      </c>
      <c r="E651">
        <v>0</v>
      </c>
      <c r="F651">
        <v>0</v>
      </c>
      <c r="G651">
        <v>4</v>
      </c>
      <c r="H651">
        <f>--0</f>
        <v>0</v>
      </c>
      <c r="I651">
        <v>0</v>
      </c>
      <c r="J651" t="s">
        <v>79</v>
      </c>
      <c r="K651">
        <f>------1</f>
        <v>1</v>
      </c>
    </row>
    <row r="652" spans="2:11">
      <c r="B652">
        <v>1946</v>
      </c>
      <c r="C652">
        <v>649</v>
      </c>
      <c r="D652">
        <v>0</v>
      </c>
      <c r="E652">
        <v>1</v>
      </c>
      <c r="F652">
        <v>28</v>
      </c>
      <c r="G652">
        <v>4</v>
      </c>
      <c r="H652">
        <f>------28</f>
        <v>28</v>
      </c>
      <c r="I652">
        <v>32</v>
      </c>
      <c r="J652" t="s">
        <v>72</v>
      </c>
      <c r="K652">
        <f>------4</f>
        <v>4</v>
      </c>
    </row>
    <row r="653" spans="2:11">
      <c r="B653">
        <v>1949</v>
      </c>
      <c r="C653">
        <v>650</v>
      </c>
      <c r="D653">
        <v>0</v>
      </c>
      <c r="E653">
        <v>1</v>
      </c>
      <c r="F653">
        <v>0</v>
      </c>
      <c r="G653">
        <v>4</v>
      </c>
      <c r="H653">
        <f>------28</f>
        <v>28</v>
      </c>
      <c r="I653">
        <v>32</v>
      </c>
      <c r="J653" t="s">
        <v>72</v>
      </c>
      <c r="K653">
        <f>------4</f>
        <v>4</v>
      </c>
    </row>
    <row r="654" spans="2:11">
      <c r="B654">
        <v>1952</v>
      </c>
      <c r="C654">
        <v>651</v>
      </c>
      <c r="D654">
        <v>0</v>
      </c>
      <c r="E654">
        <v>1</v>
      </c>
      <c r="F654">
        <v>0</v>
      </c>
      <c r="G654">
        <v>4</v>
      </c>
      <c r="H654">
        <f>------28</f>
        <v>28</v>
      </c>
      <c r="I654">
        <v>32</v>
      </c>
      <c r="J654" t="s">
        <v>72</v>
      </c>
      <c r="K654">
        <f>------4</f>
        <v>4</v>
      </c>
    </row>
    <row r="655" spans="2:11">
      <c r="B655">
        <v>1955</v>
      </c>
      <c r="C655">
        <v>652</v>
      </c>
      <c r="D655">
        <v>0</v>
      </c>
      <c r="E655">
        <v>1</v>
      </c>
      <c r="F655">
        <v>0</v>
      </c>
      <c r="G655">
        <v>4</v>
      </c>
      <c r="H655">
        <f>------28</f>
        <v>28</v>
      </c>
      <c r="I655">
        <v>32</v>
      </c>
      <c r="J655" t="s">
        <v>72</v>
      </c>
      <c r="K655">
        <f>------4</f>
        <v>4</v>
      </c>
    </row>
    <row r="656" spans="2:11">
      <c r="B656">
        <v>1958</v>
      </c>
      <c r="C656">
        <v>653</v>
      </c>
      <c r="D656">
        <v>0</v>
      </c>
      <c r="E656">
        <v>1</v>
      </c>
      <c r="F656">
        <v>0</v>
      </c>
      <c r="G656">
        <v>4</v>
      </c>
      <c r="H656">
        <f>------28</f>
        <v>28</v>
      </c>
      <c r="I656">
        <v>32</v>
      </c>
      <c r="J656" t="s">
        <v>72</v>
      </c>
      <c r="K656">
        <f>------4</f>
        <v>4</v>
      </c>
    </row>
    <row r="657" spans="2:11">
      <c r="B657">
        <v>1961</v>
      </c>
      <c r="C657">
        <v>654</v>
      </c>
      <c r="D657">
        <v>1</v>
      </c>
      <c r="E657">
        <v>1</v>
      </c>
      <c r="F657">
        <v>4</v>
      </c>
      <c r="G657">
        <v>4</v>
      </c>
      <c r="H657">
        <f>------32</f>
        <v>32</v>
      </c>
      <c r="I657">
        <v>32</v>
      </c>
      <c r="J657" t="s">
        <v>80</v>
      </c>
      <c r="K657">
        <f>------2</f>
        <v>2</v>
      </c>
    </row>
    <row r="658" spans="2:11">
      <c r="B658">
        <v>1964</v>
      </c>
      <c r="C658">
        <v>655</v>
      </c>
      <c r="D658">
        <v>0</v>
      </c>
      <c r="E658">
        <v>0</v>
      </c>
      <c r="F658">
        <v>20</v>
      </c>
      <c r="G658">
        <v>4</v>
      </c>
      <c r="H658">
        <f>------12</f>
        <v>12</v>
      </c>
      <c r="I658">
        <v>12</v>
      </c>
      <c r="J658" t="s">
        <v>80</v>
      </c>
      <c r="K658">
        <f>------3</f>
        <v>3</v>
      </c>
    </row>
    <row r="659" spans="2:11">
      <c r="B659">
        <v>1967</v>
      </c>
      <c r="C659">
        <v>656</v>
      </c>
      <c r="D659">
        <v>0</v>
      </c>
      <c r="E659">
        <v>0</v>
      </c>
      <c r="F659">
        <v>12</v>
      </c>
      <c r="G659">
        <v>4</v>
      </c>
      <c r="H659">
        <f>--0</f>
        <v>0</v>
      </c>
      <c r="I659">
        <v>0</v>
      </c>
      <c r="J659" t="s">
        <v>79</v>
      </c>
      <c r="K659">
        <f>------1</f>
        <v>1</v>
      </c>
    </row>
    <row r="660" spans="2:11">
      <c r="B660">
        <v>1970</v>
      </c>
      <c r="C660">
        <v>657</v>
      </c>
      <c r="D660">
        <v>0</v>
      </c>
      <c r="E660">
        <v>0</v>
      </c>
      <c r="F660">
        <v>0</v>
      </c>
      <c r="G660">
        <v>4</v>
      </c>
      <c r="H660">
        <f>--0</f>
        <v>0</v>
      </c>
      <c r="I660">
        <v>0</v>
      </c>
      <c r="J660" t="s">
        <v>79</v>
      </c>
      <c r="K660">
        <f>------1</f>
        <v>1</v>
      </c>
    </row>
    <row r="661" spans="2:11">
      <c r="B661">
        <v>1973</v>
      </c>
      <c r="C661">
        <v>658</v>
      </c>
      <c r="D661">
        <v>0</v>
      </c>
      <c r="E661">
        <v>1</v>
      </c>
      <c r="F661">
        <v>28</v>
      </c>
      <c r="G661">
        <v>4</v>
      </c>
      <c r="H661">
        <f t="shared" ref="H661:H666" si="48">------28</f>
        <v>28</v>
      </c>
      <c r="I661">
        <v>32</v>
      </c>
      <c r="J661" t="s">
        <v>72</v>
      </c>
      <c r="K661">
        <f t="shared" ref="K661:K666" si="49">------4</f>
        <v>4</v>
      </c>
    </row>
    <row r="662" spans="2:11">
      <c r="B662">
        <v>1976</v>
      </c>
      <c r="C662">
        <v>659</v>
      </c>
      <c r="D662">
        <v>0</v>
      </c>
      <c r="E662">
        <v>1</v>
      </c>
      <c r="F662">
        <v>0</v>
      </c>
      <c r="G662">
        <v>4</v>
      </c>
      <c r="H662">
        <f t="shared" si="48"/>
        <v>28</v>
      </c>
      <c r="I662">
        <v>32</v>
      </c>
      <c r="J662" t="s">
        <v>72</v>
      </c>
      <c r="K662">
        <f t="shared" si="49"/>
        <v>4</v>
      </c>
    </row>
    <row r="663" spans="2:11">
      <c r="B663">
        <v>1979</v>
      </c>
      <c r="C663">
        <v>660</v>
      </c>
      <c r="D663">
        <v>0</v>
      </c>
      <c r="E663">
        <v>1</v>
      </c>
      <c r="F663">
        <v>0</v>
      </c>
      <c r="G663">
        <v>4</v>
      </c>
      <c r="H663">
        <f t="shared" si="48"/>
        <v>28</v>
      </c>
      <c r="I663">
        <v>32</v>
      </c>
      <c r="J663" t="s">
        <v>72</v>
      </c>
      <c r="K663">
        <f t="shared" si="49"/>
        <v>4</v>
      </c>
    </row>
    <row r="664" spans="2:11">
      <c r="B664">
        <v>1982</v>
      </c>
      <c r="C664">
        <v>661</v>
      </c>
      <c r="D664">
        <v>0</v>
      </c>
      <c r="E664">
        <v>1</v>
      </c>
      <c r="F664">
        <v>0</v>
      </c>
      <c r="G664">
        <v>4</v>
      </c>
      <c r="H664">
        <f t="shared" si="48"/>
        <v>28</v>
      </c>
      <c r="I664">
        <v>32</v>
      </c>
      <c r="J664" t="s">
        <v>72</v>
      </c>
      <c r="K664">
        <f t="shared" si="49"/>
        <v>4</v>
      </c>
    </row>
    <row r="665" spans="2:11">
      <c r="B665">
        <v>1985</v>
      </c>
      <c r="C665">
        <v>662</v>
      </c>
      <c r="D665">
        <v>0</v>
      </c>
      <c r="E665">
        <v>1</v>
      </c>
      <c r="F665">
        <v>0</v>
      </c>
      <c r="G665">
        <v>4</v>
      </c>
      <c r="H665">
        <f t="shared" si="48"/>
        <v>28</v>
      </c>
      <c r="I665">
        <v>32</v>
      </c>
      <c r="J665" t="s">
        <v>72</v>
      </c>
      <c r="K665">
        <f t="shared" si="49"/>
        <v>4</v>
      </c>
    </row>
    <row r="666" spans="2:11">
      <c r="B666">
        <v>1988</v>
      </c>
      <c r="C666">
        <v>663</v>
      </c>
      <c r="D666">
        <v>0</v>
      </c>
      <c r="E666">
        <v>1</v>
      </c>
      <c r="F666">
        <v>0</v>
      </c>
      <c r="G666">
        <v>4</v>
      </c>
      <c r="H666">
        <f t="shared" si="48"/>
        <v>28</v>
      </c>
      <c r="I666">
        <v>32</v>
      </c>
      <c r="J666" t="s">
        <v>72</v>
      </c>
      <c r="K666">
        <f t="shared" si="49"/>
        <v>4</v>
      </c>
    </row>
    <row r="667" spans="2:11">
      <c r="B667">
        <v>1991</v>
      </c>
      <c r="C667">
        <v>664</v>
      </c>
      <c r="D667">
        <v>1</v>
      </c>
      <c r="E667">
        <v>1</v>
      </c>
      <c r="F667">
        <v>4</v>
      </c>
      <c r="G667">
        <v>4</v>
      </c>
      <c r="H667">
        <f>------32</f>
        <v>32</v>
      </c>
      <c r="I667">
        <v>32</v>
      </c>
      <c r="J667" t="s">
        <v>80</v>
      </c>
      <c r="K667">
        <f>------2</f>
        <v>2</v>
      </c>
    </row>
    <row r="668" spans="2:11">
      <c r="B668">
        <v>1994</v>
      </c>
      <c r="C668">
        <v>665</v>
      </c>
      <c r="D668">
        <v>1</v>
      </c>
      <c r="E668">
        <v>1</v>
      </c>
      <c r="F668">
        <v>0</v>
      </c>
      <c r="G668">
        <v>4</v>
      </c>
      <c r="H668">
        <f>------32</f>
        <v>32</v>
      </c>
      <c r="I668">
        <v>32</v>
      </c>
      <c r="J668" t="s">
        <v>80</v>
      </c>
      <c r="K668">
        <f>------2</f>
        <v>2</v>
      </c>
    </row>
    <row r="669" spans="2:11">
      <c r="B669">
        <v>1997</v>
      </c>
      <c r="C669">
        <v>666</v>
      </c>
      <c r="D669">
        <v>1</v>
      </c>
      <c r="E669">
        <v>1</v>
      </c>
      <c r="F669">
        <v>0</v>
      </c>
      <c r="G669">
        <v>4</v>
      </c>
      <c r="H669">
        <f>------32</f>
        <v>32</v>
      </c>
      <c r="I669">
        <v>32</v>
      </c>
      <c r="J669" t="s">
        <v>80</v>
      </c>
      <c r="K669">
        <f>------2</f>
        <v>2</v>
      </c>
    </row>
    <row r="670" spans="2:11">
      <c r="B670">
        <v>2000</v>
      </c>
      <c r="C670">
        <v>667</v>
      </c>
      <c r="D670">
        <v>0</v>
      </c>
      <c r="E670">
        <v>0</v>
      </c>
      <c r="F670">
        <v>20</v>
      </c>
      <c r="G670">
        <v>4</v>
      </c>
      <c r="H670">
        <f>------12</f>
        <v>12</v>
      </c>
      <c r="I670">
        <v>12</v>
      </c>
      <c r="J670" t="s">
        <v>80</v>
      </c>
      <c r="K670">
        <f>------3</f>
        <v>3</v>
      </c>
    </row>
    <row r="671" spans="2:11">
      <c r="B671">
        <v>2003</v>
      </c>
      <c r="C671">
        <v>668</v>
      </c>
      <c r="D671">
        <v>0</v>
      </c>
      <c r="E671">
        <v>0</v>
      </c>
      <c r="F671">
        <v>0</v>
      </c>
      <c r="G671">
        <v>4</v>
      </c>
      <c r="H671">
        <f>------12</f>
        <v>12</v>
      </c>
      <c r="I671">
        <v>12</v>
      </c>
      <c r="J671" t="s">
        <v>80</v>
      </c>
      <c r="K671">
        <f>------3</f>
        <v>3</v>
      </c>
    </row>
    <row r="672" spans="2:11">
      <c r="B672">
        <v>2006</v>
      </c>
      <c r="C672">
        <v>669</v>
      </c>
      <c r="D672">
        <v>0</v>
      </c>
      <c r="E672">
        <v>0</v>
      </c>
      <c r="F672">
        <v>0</v>
      </c>
      <c r="G672">
        <v>4</v>
      </c>
      <c r="H672">
        <f>------12</f>
        <v>12</v>
      </c>
      <c r="I672">
        <v>12</v>
      </c>
      <c r="J672" t="s">
        <v>80</v>
      </c>
      <c r="K672">
        <f>------3</f>
        <v>3</v>
      </c>
    </row>
    <row r="673" spans="2:11">
      <c r="B673">
        <v>2009</v>
      </c>
      <c r="C673">
        <v>670</v>
      </c>
      <c r="D673">
        <v>0</v>
      </c>
      <c r="E673">
        <v>1</v>
      </c>
      <c r="F673">
        <v>16</v>
      </c>
      <c r="G673">
        <v>4</v>
      </c>
      <c r="H673">
        <f>------28</f>
        <v>28</v>
      </c>
      <c r="I673">
        <v>32</v>
      </c>
      <c r="J673" t="s">
        <v>72</v>
      </c>
      <c r="K673">
        <f>------4</f>
        <v>4</v>
      </c>
    </row>
    <row r="674" spans="2:11">
      <c r="B674">
        <v>2012</v>
      </c>
      <c r="C674">
        <v>671</v>
      </c>
      <c r="D674">
        <v>1</v>
      </c>
      <c r="E674">
        <v>1</v>
      </c>
      <c r="F674">
        <v>4</v>
      </c>
      <c r="G674">
        <v>4</v>
      </c>
      <c r="H674">
        <f>------32</f>
        <v>32</v>
      </c>
      <c r="I674">
        <v>32</v>
      </c>
      <c r="J674" t="s">
        <v>80</v>
      </c>
      <c r="K674">
        <f>------2</f>
        <v>2</v>
      </c>
    </row>
    <row r="675" spans="2:11">
      <c r="B675">
        <v>2015</v>
      </c>
      <c r="C675">
        <v>672</v>
      </c>
      <c r="D675">
        <v>1</v>
      </c>
      <c r="E675">
        <v>1</v>
      </c>
      <c r="F675">
        <v>0</v>
      </c>
      <c r="G675">
        <v>4</v>
      </c>
      <c r="H675">
        <f>------32</f>
        <v>32</v>
      </c>
      <c r="I675">
        <v>32</v>
      </c>
      <c r="J675" t="s">
        <v>80</v>
      </c>
      <c r="K675">
        <f>------2</f>
        <v>2</v>
      </c>
    </row>
    <row r="676" spans="2:11">
      <c r="B676">
        <v>2018</v>
      </c>
      <c r="C676">
        <v>673</v>
      </c>
      <c r="D676">
        <v>0</v>
      </c>
      <c r="E676">
        <v>0</v>
      </c>
      <c r="F676">
        <v>20</v>
      </c>
      <c r="G676">
        <v>4</v>
      </c>
      <c r="H676">
        <f>------12</f>
        <v>12</v>
      </c>
      <c r="I676">
        <v>12</v>
      </c>
      <c r="J676" t="s">
        <v>80</v>
      </c>
      <c r="K676">
        <f>------3</f>
        <v>3</v>
      </c>
    </row>
    <row r="677" spans="2:11">
      <c r="B677">
        <v>2021</v>
      </c>
      <c r="C677">
        <v>674</v>
      </c>
      <c r="D677">
        <v>0</v>
      </c>
      <c r="E677">
        <v>0</v>
      </c>
      <c r="F677">
        <v>12</v>
      </c>
      <c r="G677">
        <v>4</v>
      </c>
      <c r="H677">
        <f>--0</f>
        <v>0</v>
      </c>
      <c r="I677">
        <v>0</v>
      </c>
      <c r="J677" t="s">
        <v>79</v>
      </c>
      <c r="K677">
        <f>------1</f>
        <v>1</v>
      </c>
    </row>
    <row r="678" spans="2:11">
      <c r="B678">
        <v>2024</v>
      </c>
      <c r="C678">
        <v>675</v>
      </c>
      <c r="D678">
        <v>0</v>
      </c>
      <c r="E678">
        <v>0</v>
      </c>
      <c r="F678">
        <v>0</v>
      </c>
      <c r="G678">
        <v>4</v>
      </c>
      <c r="H678">
        <f>--0</f>
        <v>0</v>
      </c>
      <c r="I678">
        <v>0</v>
      </c>
      <c r="J678" t="s">
        <v>79</v>
      </c>
      <c r="K678">
        <f>------1</f>
        <v>1</v>
      </c>
    </row>
    <row r="679" spans="2:11">
      <c r="B679">
        <v>2027</v>
      </c>
      <c r="C679">
        <v>676</v>
      </c>
      <c r="D679">
        <v>0</v>
      </c>
      <c r="E679">
        <v>1</v>
      </c>
      <c r="F679">
        <v>28</v>
      </c>
      <c r="G679">
        <v>4</v>
      </c>
      <c r="H679">
        <f>------28</f>
        <v>28</v>
      </c>
      <c r="I679">
        <v>32</v>
      </c>
      <c r="J679" t="s">
        <v>72</v>
      </c>
      <c r="K679">
        <f>------4</f>
        <v>4</v>
      </c>
    </row>
    <row r="680" spans="2:11">
      <c r="B680">
        <v>2030</v>
      </c>
      <c r="C680">
        <v>677</v>
      </c>
      <c r="D680">
        <v>0</v>
      </c>
      <c r="E680">
        <v>1</v>
      </c>
      <c r="F680">
        <v>0</v>
      </c>
      <c r="G680">
        <v>4</v>
      </c>
      <c r="H680">
        <f>------28</f>
        <v>28</v>
      </c>
      <c r="I680">
        <v>32</v>
      </c>
      <c r="J680" t="s">
        <v>72</v>
      </c>
      <c r="K680">
        <f>------4</f>
        <v>4</v>
      </c>
    </row>
    <row r="681" spans="2:11">
      <c r="B681">
        <v>2033</v>
      </c>
      <c r="C681">
        <v>678</v>
      </c>
      <c r="D681">
        <v>0</v>
      </c>
      <c r="E681">
        <v>1</v>
      </c>
      <c r="F681">
        <v>0</v>
      </c>
      <c r="G681">
        <v>4</v>
      </c>
      <c r="H681">
        <f>------28</f>
        <v>28</v>
      </c>
      <c r="I681">
        <v>32</v>
      </c>
      <c r="J681" t="s">
        <v>72</v>
      </c>
      <c r="K681">
        <f>------4</f>
        <v>4</v>
      </c>
    </row>
    <row r="682" spans="2:11">
      <c r="B682">
        <v>2036</v>
      </c>
      <c r="C682">
        <v>679</v>
      </c>
      <c r="D682">
        <v>0</v>
      </c>
      <c r="E682">
        <v>1</v>
      </c>
      <c r="F682">
        <v>0</v>
      </c>
      <c r="G682">
        <v>4</v>
      </c>
      <c r="H682">
        <f>------28</f>
        <v>28</v>
      </c>
      <c r="I682">
        <v>32</v>
      </c>
      <c r="J682" t="s">
        <v>72</v>
      </c>
      <c r="K682">
        <f>------4</f>
        <v>4</v>
      </c>
    </row>
    <row r="683" spans="2:11">
      <c r="B683">
        <v>2039</v>
      </c>
      <c r="C683">
        <v>680</v>
      </c>
      <c r="D683">
        <v>0</v>
      </c>
      <c r="E683">
        <v>1</v>
      </c>
      <c r="F683">
        <v>0</v>
      </c>
      <c r="G683">
        <v>4</v>
      </c>
      <c r="H683">
        <f>------28</f>
        <v>28</v>
      </c>
      <c r="I683">
        <v>32</v>
      </c>
      <c r="J683" t="s">
        <v>72</v>
      </c>
      <c r="K683">
        <f>------4</f>
        <v>4</v>
      </c>
    </row>
    <row r="684" spans="2:11">
      <c r="B684">
        <v>2042</v>
      </c>
      <c r="C684">
        <v>681</v>
      </c>
      <c r="D684">
        <v>1</v>
      </c>
      <c r="E684">
        <v>1</v>
      </c>
      <c r="F684">
        <v>4</v>
      </c>
      <c r="G684">
        <v>4</v>
      </c>
      <c r="H684">
        <f>------32</f>
        <v>32</v>
      </c>
      <c r="I684">
        <v>32</v>
      </c>
      <c r="J684" t="s">
        <v>80</v>
      </c>
      <c r="K684">
        <f>------2</f>
        <v>2</v>
      </c>
    </row>
    <row r="685" spans="2:11">
      <c r="B685">
        <v>2045</v>
      </c>
      <c r="C685">
        <v>682</v>
      </c>
      <c r="D685">
        <v>0</v>
      </c>
      <c r="E685">
        <v>0</v>
      </c>
      <c r="F685">
        <v>20</v>
      </c>
      <c r="G685">
        <v>4</v>
      </c>
      <c r="H685">
        <f>------12</f>
        <v>12</v>
      </c>
      <c r="I685">
        <v>12</v>
      </c>
      <c r="J685" t="s">
        <v>80</v>
      </c>
      <c r="K685">
        <f>------3</f>
        <v>3</v>
      </c>
    </row>
    <row r="686" spans="2:11">
      <c r="B686">
        <v>2048</v>
      </c>
      <c r="C686">
        <v>683</v>
      </c>
      <c r="D686">
        <v>0</v>
      </c>
      <c r="E686">
        <v>0</v>
      </c>
      <c r="F686">
        <v>12</v>
      </c>
      <c r="G686">
        <v>4</v>
      </c>
      <c r="H686">
        <f>--0</f>
        <v>0</v>
      </c>
      <c r="I686">
        <v>0</v>
      </c>
      <c r="J686" t="s">
        <v>79</v>
      </c>
      <c r="K686">
        <f>------1</f>
        <v>1</v>
      </c>
    </row>
    <row r="687" spans="2:11">
      <c r="B687">
        <v>2051</v>
      </c>
      <c r="C687">
        <v>684</v>
      </c>
      <c r="D687">
        <v>0</v>
      </c>
      <c r="E687">
        <v>0</v>
      </c>
      <c r="F687">
        <v>0</v>
      </c>
      <c r="G687">
        <v>4</v>
      </c>
      <c r="H687">
        <f>--0</f>
        <v>0</v>
      </c>
      <c r="I687">
        <v>0</v>
      </c>
      <c r="J687" t="s">
        <v>79</v>
      </c>
      <c r="K687">
        <f>------1</f>
        <v>1</v>
      </c>
    </row>
    <row r="688" spans="2:11">
      <c r="B688">
        <v>2054</v>
      </c>
      <c r="C688">
        <v>685</v>
      </c>
      <c r="D688">
        <v>0</v>
      </c>
      <c r="E688">
        <v>1</v>
      </c>
      <c r="F688">
        <v>28</v>
      </c>
      <c r="G688">
        <v>4</v>
      </c>
      <c r="H688">
        <f t="shared" ref="H688:H693" si="50">------28</f>
        <v>28</v>
      </c>
      <c r="I688">
        <v>32</v>
      </c>
      <c r="J688" t="s">
        <v>72</v>
      </c>
      <c r="K688">
        <f t="shared" ref="K688:K693" si="51">------4</f>
        <v>4</v>
      </c>
    </row>
    <row r="689" spans="2:11">
      <c r="B689">
        <v>2057</v>
      </c>
      <c r="C689">
        <v>686</v>
      </c>
      <c r="D689">
        <v>0</v>
      </c>
      <c r="E689">
        <v>1</v>
      </c>
      <c r="F689">
        <v>0</v>
      </c>
      <c r="G689">
        <v>4</v>
      </c>
      <c r="H689">
        <f t="shared" si="50"/>
        <v>28</v>
      </c>
      <c r="I689">
        <v>32</v>
      </c>
      <c r="J689" t="s">
        <v>72</v>
      </c>
      <c r="K689">
        <f t="shared" si="51"/>
        <v>4</v>
      </c>
    </row>
    <row r="690" spans="2:11">
      <c r="B690">
        <v>2060</v>
      </c>
      <c r="C690">
        <v>687</v>
      </c>
      <c r="D690">
        <v>0</v>
      </c>
      <c r="E690">
        <v>1</v>
      </c>
      <c r="F690">
        <v>0</v>
      </c>
      <c r="G690">
        <v>4</v>
      </c>
      <c r="H690">
        <f t="shared" si="50"/>
        <v>28</v>
      </c>
      <c r="I690">
        <v>32</v>
      </c>
      <c r="J690" t="s">
        <v>72</v>
      </c>
      <c r="K690">
        <f t="shared" si="51"/>
        <v>4</v>
      </c>
    </row>
    <row r="691" spans="2:11">
      <c r="B691">
        <v>2063</v>
      </c>
      <c r="C691">
        <v>688</v>
      </c>
      <c r="D691">
        <v>0</v>
      </c>
      <c r="E691">
        <v>1</v>
      </c>
      <c r="F691">
        <v>0</v>
      </c>
      <c r="G691">
        <v>4</v>
      </c>
      <c r="H691">
        <f t="shared" si="50"/>
        <v>28</v>
      </c>
      <c r="I691">
        <v>32</v>
      </c>
      <c r="J691" t="s">
        <v>72</v>
      </c>
      <c r="K691">
        <f t="shared" si="51"/>
        <v>4</v>
      </c>
    </row>
    <row r="692" spans="2:11">
      <c r="B692">
        <v>2066</v>
      </c>
      <c r="C692">
        <v>689</v>
      </c>
      <c r="D692">
        <v>0</v>
      </c>
      <c r="E692">
        <v>1</v>
      </c>
      <c r="F692">
        <v>0</v>
      </c>
      <c r="G692">
        <v>4</v>
      </c>
      <c r="H692">
        <f t="shared" si="50"/>
        <v>28</v>
      </c>
      <c r="I692">
        <v>32</v>
      </c>
      <c r="J692" t="s">
        <v>72</v>
      </c>
      <c r="K692">
        <f t="shared" si="51"/>
        <v>4</v>
      </c>
    </row>
    <row r="693" spans="2:11">
      <c r="B693">
        <v>2069</v>
      </c>
      <c r="C693">
        <v>690</v>
      </c>
      <c r="D693">
        <v>0</v>
      </c>
      <c r="E693">
        <v>1</v>
      </c>
      <c r="F693">
        <v>0</v>
      </c>
      <c r="G693">
        <v>4</v>
      </c>
      <c r="H693">
        <f t="shared" si="50"/>
        <v>28</v>
      </c>
      <c r="I693">
        <v>32</v>
      </c>
      <c r="J693" t="s">
        <v>72</v>
      </c>
      <c r="K693">
        <f t="shared" si="51"/>
        <v>4</v>
      </c>
    </row>
    <row r="694" spans="2:11">
      <c r="B694">
        <v>2072</v>
      </c>
      <c r="C694">
        <v>691</v>
      </c>
      <c r="D694">
        <v>1</v>
      </c>
      <c r="E694">
        <v>1</v>
      </c>
      <c r="F694">
        <v>4</v>
      </c>
      <c r="G694">
        <v>4</v>
      </c>
      <c r="H694">
        <f>------32</f>
        <v>32</v>
      </c>
      <c r="I694">
        <v>32</v>
      </c>
      <c r="J694" t="s">
        <v>80</v>
      </c>
      <c r="K694">
        <f>------2</f>
        <v>2</v>
      </c>
    </row>
    <row r="695" spans="2:11">
      <c r="B695">
        <v>2075</v>
      </c>
      <c r="C695">
        <v>692</v>
      </c>
      <c r="D695">
        <v>1</v>
      </c>
      <c r="E695">
        <v>1</v>
      </c>
      <c r="F695">
        <v>0</v>
      </c>
      <c r="G695">
        <v>4</v>
      </c>
      <c r="H695">
        <f>------32</f>
        <v>32</v>
      </c>
      <c r="I695">
        <v>32</v>
      </c>
      <c r="J695" t="s">
        <v>80</v>
      </c>
      <c r="K695">
        <f>------2</f>
        <v>2</v>
      </c>
    </row>
    <row r="696" spans="2:11">
      <c r="B696">
        <v>2078</v>
      </c>
      <c r="C696">
        <v>693</v>
      </c>
      <c r="D696">
        <v>1</v>
      </c>
      <c r="E696">
        <v>1</v>
      </c>
      <c r="F696">
        <v>0</v>
      </c>
      <c r="G696">
        <v>4</v>
      </c>
      <c r="H696">
        <f>------32</f>
        <v>32</v>
      </c>
      <c r="I696">
        <v>32</v>
      </c>
      <c r="J696" t="s">
        <v>80</v>
      </c>
      <c r="K696">
        <f>------2</f>
        <v>2</v>
      </c>
    </row>
    <row r="697" spans="2:11">
      <c r="B697">
        <v>2081</v>
      </c>
      <c r="C697">
        <v>694</v>
      </c>
      <c r="D697">
        <v>0</v>
      </c>
      <c r="E697">
        <v>0</v>
      </c>
      <c r="F697">
        <v>20</v>
      </c>
      <c r="G697">
        <v>4</v>
      </c>
      <c r="H697">
        <f>------12</f>
        <v>12</v>
      </c>
      <c r="I697">
        <v>12</v>
      </c>
      <c r="J697" t="s">
        <v>80</v>
      </c>
      <c r="K697">
        <f>------3</f>
        <v>3</v>
      </c>
    </row>
    <row r="698" spans="2:11">
      <c r="B698">
        <v>2084</v>
      </c>
      <c r="C698">
        <v>695</v>
      </c>
      <c r="D698">
        <v>0</v>
      </c>
      <c r="E698">
        <v>0</v>
      </c>
      <c r="F698">
        <v>0</v>
      </c>
      <c r="G698">
        <v>4</v>
      </c>
      <c r="H698">
        <f>------12</f>
        <v>12</v>
      </c>
      <c r="I698">
        <v>12</v>
      </c>
      <c r="J698" t="s">
        <v>80</v>
      </c>
      <c r="K698">
        <f>------3</f>
        <v>3</v>
      </c>
    </row>
    <row r="699" spans="2:11">
      <c r="B699">
        <v>2087</v>
      </c>
      <c r="C699">
        <v>696</v>
      </c>
      <c r="D699">
        <v>0</v>
      </c>
      <c r="E699">
        <v>0</v>
      </c>
      <c r="F699">
        <v>0</v>
      </c>
      <c r="G699">
        <v>4</v>
      </c>
      <c r="H699">
        <f>------12</f>
        <v>12</v>
      </c>
      <c r="I699">
        <v>12</v>
      </c>
      <c r="J699" t="s">
        <v>80</v>
      </c>
      <c r="K699">
        <f>------3</f>
        <v>3</v>
      </c>
    </row>
    <row r="700" spans="2:11">
      <c r="B700">
        <v>2090</v>
      </c>
      <c r="C700">
        <v>697</v>
      </c>
      <c r="D700">
        <v>0</v>
      </c>
      <c r="E700">
        <v>1</v>
      </c>
      <c r="F700">
        <v>16</v>
      </c>
      <c r="G700">
        <v>4</v>
      </c>
      <c r="H700">
        <f>------28</f>
        <v>28</v>
      </c>
      <c r="I700">
        <v>32</v>
      </c>
      <c r="J700" t="s">
        <v>72</v>
      </c>
      <c r="K700">
        <f>------4</f>
        <v>4</v>
      </c>
    </row>
    <row r="701" spans="2:11">
      <c r="B701">
        <v>2093</v>
      </c>
      <c r="C701">
        <v>698</v>
      </c>
      <c r="D701">
        <v>1</v>
      </c>
      <c r="E701">
        <v>1</v>
      </c>
      <c r="F701">
        <v>4</v>
      </c>
      <c r="G701">
        <v>4</v>
      </c>
      <c r="H701">
        <f>------32</f>
        <v>32</v>
      </c>
      <c r="I701">
        <v>32</v>
      </c>
      <c r="J701" t="s">
        <v>80</v>
      </c>
      <c r="K701">
        <f>------2</f>
        <v>2</v>
      </c>
    </row>
    <row r="702" spans="2:11">
      <c r="B702">
        <v>2096</v>
      </c>
      <c r="C702">
        <v>699</v>
      </c>
      <c r="D702">
        <v>1</v>
      </c>
      <c r="E702">
        <v>1</v>
      </c>
      <c r="F702">
        <v>0</v>
      </c>
      <c r="G702">
        <v>4</v>
      </c>
      <c r="H702">
        <f>------32</f>
        <v>32</v>
      </c>
      <c r="I702">
        <v>32</v>
      </c>
      <c r="J702" t="s">
        <v>80</v>
      </c>
      <c r="K702">
        <f>------2</f>
        <v>2</v>
      </c>
    </row>
    <row r="703" spans="2:11">
      <c r="B703">
        <v>2099</v>
      </c>
      <c r="C703">
        <v>700</v>
      </c>
      <c r="D703">
        <v>0</v>
      </c>
      <c r="E703">
        <v>0</v>
      </c>
      <c r="F703">
        <v>20</v>
      </c>
      <c r="G703">
        <v>4</v>
      </c>
      <c r="H703">
        <f>------12</f>
        <v>12</v>
      </c>
      <c r="I703">
        <v>12</v>
      </c>
      <c r="J703" t="s">
        <v>80</v>
      </c>
      <c r="K703">
        <f>------3</f>
        <v>3</v>
      </c>
    </row>
    <row r="704" spans="2:11">
      <c r="B704">
        <v>2102</v>
      </c>
      <c r="C704">
        <v>701</v>
      </c>
      <c r="D704">
        <v>0</v>
      </c>
      <c r="E704">
        <v>0</v>
      </c>
      <c r="F704">
        <v>12</v>
      </c>
      <c r="G704">
        <v>4</v>
      </c>
      <c r="H704">
        <f>--0</f>
        <v>0</v>
      </c>
      <c r="I704">
        <v>0</v>
      </c>
      <c r="J704" t="s">
        <v>79</v>
      </c>
      <c r="K704">
        <f>------1</f>
        <v>1</v>
      </c>
    </row>
    <row r="705" spans="2:11">
      <c r="B705">
        <v>2105</v>
      </c>
      <c r="C705">
        <v>702</v>
      </c>
      <c r="D705">
        <v>0</v>
      </c>
      <c r="E705">
        <v>0</v>
      </c>
      <c r="F705">
        <v>0</v>
      </c>
      <c r="G705">
        <v>4</v>
      </c>
      <c r="H705">
        <f>--0</f>
        <v>0</v>
      </c>
      <c r="I705">
        <v>0</v>
      </c>
      <c r="J705" t="s">
        <v>79</v>
      </c>
      <c r="K705">
        <f>------1</f>
        <v>1</v>
      </c>
    </row>
    <row r="706" spans="2:11">
      <c r="B706">
        <v>2108</v>
      </c>
      <c r="C706">
        <v>703</v>
      </c>
      <c r="D706">
        <v>0</v>
      </c>
      <c r="E706">
        <v>1</v>
      </c>
      <c r="F706">
        <v>28</v>
      </c>
      <c r="G706">
        <v>4</v>
      </c>
      <c r="H706">
        <f>------28</f>
        <v>28</v>
      </c>
      <c r="I706">
        <v>32</v>
      </c>
      <c r="J706" t="s">
        <v>72</v>
      </c>
      <c r="K706">
        <f>------4</f>
        <v>4</v>
      </c>
    </row>
    <row r="707" spans="2:11">
      <c r="B707">
        <v>2111</v>
      </c>
      <c r="C707">
        <v>704</v>
      </c>
      <c r="D707">
        <v>0</v>
      </c>
      <c r="E707">
        <v>1</v>
      </c>
      <c r="F707">
        <v>0</v>
      </c>
      <c r="G707">
        <v>4</v>
      </c>
      <c r="H707">
        <f>------28</f>
        <v>28</v>
      </c>
      <c r="I707">
        <v>32</v>
      </c>
      <c r="J707" t="s">
        <v>72</v>
      </c>
      <c r="K707">
        <f>------4</f>
        <v>4</v>
      </c>
    </row>
    <row r="708" spans="2:11">
      <c r="B708">
        <v>2114</v>
      </c>
      <c r="C708">
        <v>705</v>
      </c>
      <c r="D708">
        <v>0</v>
      </c>
      <c r="E708">
        <v>1</v>
      </c>
      <c r="F708">
        <v>0</v>
      </c>
      <c r="G708">
        <v>4</v>
      </c>
      <c r="H708">
        <f>------28</f>
        <v>28</v>
      </c>
      <c r="I708">
        <v>32</v>
      </c>
      <c r="J708" t="s">
        <v>72</v>
      </c>
      <c r="K708">
        <f>------4</f>
        <v>4</v>
      </c>
    </row>
    <row r="709" spans="2:11">
      <c r="B709">
        <v>2117</v>
      </c>
      <c r="C709">
        <v>706</v>
      </c>
      <c r="D709">
        <v>0</v>
      </c>
      <c r="E709">
        <v>1</v>
      </c>
      <c r="F709">
        <v>0</v>
      </c>
      <c r="G709">
        <v>4</v>
      </c>
      <c r="H709">
        <f>------28</f>
        <v>28</v>
      </c>
      <c r="I709">
        <v>32</v>
      </c>
      <c r="J709" t="s">
        <v>72</v>
      </c>
      <c r="K709">
        <f>------4</f>
        <v>4</v>
      </c>
    </row>
    <row r="710" spans="2:11">
      <c r="B710">
        <v>2120</v>
      </c>
      <c r="C710">
        <v>707</v>
      </c>
      <c r="D710">
        <v>0</v>
      </c>
      <c r="E710">
        <v>1</v>
      </c>
      <c r="F710">
        <v>0</v>
      </c>
      <c r="G710">
        <v>4</v>
      </c>
      <c r="H710">
        <f>------28</f>
        <v>28</v>
      </c>
      <c r="I710">
        <v>32</v>
      </c>
      <c r="J710" t="s">
        <v>72</v>
      </c>
      <c r="K710">
        <f>------4</f>
        <v>4</v>
      </c>
    </row>
    <row r="711" spans="2:11">
      <c r="B711">
        <v>2123</v>
      </c>
      <c r="C711">
        <v>708</v>
      </c>
      <c r="D711">
        <v>1</v>
      </c>
      <c r="E711">
        <v>1</v>
      </c>
      <c r="F711">
        <v>4</v>
      </c>
      <c r="G711">
        <v>4</v>
      </c>
      <c r="H711">
        <f>------32</f>
        <v>32</v>
      </c>
      <c r="I711">
        <v>32</v>
      </c>
      <c r="J711" t="s">
        <v>80</v>
      </c>
      <c r="K711">
        <f>------2</f>
        <v>2</v>
      </c>
    </row>
    <row r="712" spans="2:11">
      <c r="B712">
        <v>2126</v>
      </c>
      <c r="C712">
        <v>709</v>
      </c>
      <c r="D712">
        <v>0</v>
      </c>
      <c r="E712">
        <v>0</v>
      </c>
      <c r="F712">
        <v>20</v>
      </c>
      <c r="G712">
        <v>4</v>
      </c>
      <c r="H712">
        <f>------12</f>
        <v>12</v>
      </c>
      <c r="I712">
        <v>12</v>
      </c>
      <c r="J712" t="s">
        <v>80</v>
      </c>
      <c r="K712">
        <f>------3</f>
        <v>3</v>
      </c>
    </row>
    <row r="713" spans="2:11">
      <c r="B713">
        <v>2129</v>
      </c>
      <c r="C713">
        <v>710</v>
      </c>
      <c r="D713">
        <v>0</v>
      </c>
      <c r="E713">
        <v>0</v>
      </c>
      <c r="F713">
        <v>12</v>
      </c>
      <c r="G713">
        <v>4</v>
      </c>
      <c r="H713">
        <f>--0</f>
        <v>0</v>
      </c>
      <c r="I713">
        <v>0</v>
      </c>
      <c r="J713" t="s">
        <v>79</v>
      </c>
      <c r="K713">
        <f>------1</f>
        <v>1</v>
      </c>
    </row>
    <row r="714" spans="2:11">
      <c r="B714">
        <v>2132</v>
      </c>
      <c r="C714">
        <v>711</v>
      </c>
      <c r="D714">
        <v>0</v>
      </c>
      <c r="E714">
        <v>0</v>
      </c>
      <c r="F714">
        <v>0</v>
      </c>
      <c r="G714">
        <v>4</v>
      </c>
      <c r="H714">
        <f>--0</f>
        <v>0</v>
      </c>
      <c r="I714">
        <v>0</v>
      </c>
      <c r="J714" t="s">
        <v>79</v>
      </c>
      <c r="K714">
        <f>------1</f>
        <v>1</v>
      </c>
    </row>
    <row r="715" spans="2:11">
      <c r="B715">
        <v>2135</v>
      </c>
      <c r="C715">
        <v>712</v>
      </c>
      <c r="D715">
        <v>0</v>
      </c>
      <c r="E715">
        <v>1</v>
      </c>
      <c r="F715">
        <v>28</v>
      </c>
      <c r="G715">
        <v>4</v>
      </c>
      <c r="H715">
        <f t="shared" ref="H715:H720" si="52">------28</f>
        <v>28</v>
      </c>
      <c r="I715">
        <v>32</v>
      </c>
      <c r="J715" t="s">
        <v>72</v>
      </c>
      <c r="K715">
        <f t="shared" ref="K715:K720" si="53">------4</f>
        <v>4</v>
      </c>
    </row>
    <row r="716" spans="2:11">
      <c r="B716">
        <v>2138</v>
      </c>
      <c r="C716">
        <v>713</v>
      </c>
      <c r="D716">
        <v>0</v>
      </c>
      <c r="E716">
        <v>1</v>
      </c>
      <c r="F716">
        <v>0</v>
      </c>
      <c r="G716">
        <v>4</v>
      </c>
      <c r="H716">
        <f t="shared" si="52"/>
        <v>28</v>
      </c>
      <c r="I716">
        <v>32</v>
      </c>
      <c r="J716" t="s">
        <v>72</v>
      </c>
      <c r="K716">
        <f t="shared" si="53"/>
        <v>4</v>
      </c>
    </row>
    <row r="717" spans="2:11">
      <c r="B717">
        <v>2141</v>
      </c>
      <c r="C717">
        <v>714</v>
      </c>
      <c r="D717">
        <v>0</v>
      </c>
      <c r="E717">
        <v>1</v>
      </c>
      <c r="F717">
        <v>0</v>
      </c>
      <c r="G717">
        <v>4</v>
      </c>
      <c r="H717">
        <f t="shared" si="52"/>
        <v>28</v>
      </c>
      <c r="I717">
        <v>32</v>
      </c>
      <c r="J717" t="s">
        <v>72</v>
      </c>
      <c r="K717">
        <f t="shared" si="53"/>
        <v>4</v>
      </c>
    </row>
    <row r="718" spans="2:11">
      <c r="B718">
        <v>2144</v>
      </c>
      <c r="C718">
        <v>715</v>
      </c>
      <c r="D718">
        <v>0</v>
      </c>
      <c r="E718">
        <v>1</v>
      </c>
      <c r="F718">
        <v>0</v>
      </c>
      <c r="G718">
        <v>4</v>
      </c>
      <c r="H718">
        <f t="shared" si="52"/>
        <v>28</v>
      </c>
      <c r="I718">
        <v>32</v>
      </c>
      <c r="J718" t="s">
        <v>72</v>
      </c>
      <c r="K718">
        <f t="shared" si="53"/>
        <v>4</v>
      </c>
    </row>
    <row r="719" spans="2:11">
      <c r="B719">
        <v>2147</v>
      </c>
      <c r="C719">
        <v>716</v>
      </c>
      <c r="D719">
        <v>0</v>
      </c>
      <c r="E719">
        <v>1</v>
      </c>
      <c r="F719">
        <v>0</v>
      </c>
      <c r="G719">
        <v>4</v>
      </c>
      <c r="H719">
        <f t="shared" si="52"/>
        <v>28</v>
      </c>
      <c r="I719">
        <v>32</v>
      </c>
      <c r="J719" t="s">
        <v>72</v>
      </c>
      <c r="K719">
        <f t="shared" si="53"/>
        <v>4</v>
      </c>
    </row>
    <row r="720" spans="2:11">
      <c r="B720">
        <v>2150</v>
      </c>
      <c r="C720">
        <v>717</v>
      </c>
      <c r="D720">
        <v>0</v>
      </c>
      <c r="E720">
        <v>1</v>
      </c>
      <c r="F720">
        <v>0</v>
      </c>
      <c r="G720">
        <v>4</v>
      </c>
      <c r="H720">
        <f t="shared" si="52"/>
        <v>28</v>
      </c>
      <c r="I720">
        <v>32</v>
      </c>
      <c r="J720" t="s">
        <v>72</v>
      </c>
      <c r="K720">
        <f t="shared" si="53"/>
        <v>4</v>
      </c>
    </row>
    <row r="721" spans="2:11">
      <c r="B721">
        <v>2153</v>
      </c>
      <c r="C721">
        <v>718</v>
      </c>
      <c r="D721">
        <v>1</v>
      </c>
      <c r="E721">
        <v>1</v>
      </c>
      <c r="F721">
        <v>4</v>
      </c>
      <c r="G721">
        <v>4</v>
      </c>
      <c r="H721">
        <f>------32</f>
        <v>32</v>
      </c>
      <c r="I721">
        <v>32</v>
      </c>
      <c r="J721" t="s">
        <v>80</v>
      </c>
      <c r="K721">
        <f>------2</f>
        <v>2</v>
      </c>
    </row>
    <row r="722" spans="2:11">
      <c r="B722">
        <v>2156</v>
      </c>
      <c r="C722">
        <v>719</v>
      </c>
      <c r="D722">
        <v>1</v>
      </c>
      <c r="E722">
        <v>1</v>
      </c>
      <c r="F722">
        <v>0</v>
      </c>
      <c r="G722">
        <v>4</v>
      </c>
      <c r="H722">
        <f>------32</f>
        <v>32</v>
      </c>
      <c r="I722">
        <v>32</v>
      </c>
      <c r="J722" t="s">
        <v>80</v>
      </c>
      <c r="K722">
        <f>------2</f>
        <v>2</v>
      </c>
    </row>
    <row r="723" spans="2:11">
      <c r="B723">
        <v>2159</v>
      </c>
      <c r="C723">
        <v>720</v>
      </c>
      <c r="D723">
        <v>1</v>
      </c>
      <c r="E723">
        <v>1</v>
      </c>
      <c r="F723">
        <v>0</v>
      </c>
      <c r="G723">
        <v>4</v>
      </c>
      <c r="H723">
        <f>------32</f>
        <v>32</v>
      </c>
      <c r="I723">
        <v>32</v>
      </c>
      <c r="J723" t="s">
        <v>80</v>
      </c>
      <c r="K723">
        <f>------2</f>
        <v>2</v>
      </c>
    </row>
    <row r="724" spans="2:11">
      <c r="B724">
        <v>2162</v>
      </c>
      <c r="C724">
        <v>721</v>
      </c>
      <c r="D724">
        <v>0</v>
      </c>
      <c r="E724">
        <v>0</v>
      </c>
      <c r="F724">
        <v>20</v>
      </c>
      <c r="G724">
        <v>4</v>
      </c>
      <c r="H724">
        <f>------12</f>
        <v>12</v>
      </c>
      <c r="I724">
        <v>12</v>
      </c>
      <c r="J724" t="s">
        <v>80</v>
      </c>
      <c r="K724">
        <f>------3</f>
        <v>3</v>
      </c>
    </row>
    <row r="725" spans="2:11">
      <c r="B725">
        <v>2165</v>
      </c>
      <c r="C725">
        <v>722</v>
      </c>
      <c r="D725">
        <v>0</v>
      </c>
      <c r="E725">
        <v>0</v>
      </c>
      <c r="F725">
        <v>0</v>
      </c>
      <c r="G725">
        <v>4</v>
      </c>
      <c r="H725">
        <f>------12</f>
        <v>12</v>
      </c>
      <c r="I725">
        <v>12</v>
      </c>
      <c r="J725" t="s">
        <v>80</v>
      </c>
      <c r="K725">
        <f>------3</f>
        <v>3</v>
      </c>
    </row>
    <row r="726" spans="2:11">
      <c r="B726">
        <v>2168</v>
      </c>
      <c r="C726">
        <v>723</v>
      </c>
      <c r="D726">
        <v>0</v>
      </c>
      <c r="E726">
        <v>0</v>
      </c>
      <c r="F726">
        <v>0</v>
      </c>
      <c r="G726">
        <v>4</v>
      </c>
      <c r="H726">
        <f>------12</f>
        <v>12</v>
      </c>
      <c r="I726">
        <v>12</v>
      </c>
      <c r="J726" t="s">
        <v>80</v>
      </c>
      <c r="K726">
        <f>------3</f>
        <v>3</v>
      </c>
    </row>
    <row r="727" spans="2:11">
      <c r="B727">
        <v>2171</v>
      </c>
      <c r="C727">
        <v>724</v>
      </c>
      <c r="D727">
        <v>0</v>
      </c>
      <c r="E727">
        <v>1</v>
      </c>
      <c r="F727">
        <v>16</v>
      </c>
      <c r="G727">
        <v>4</v>
      </c>
      <c r="H727">
        <f>------28</f>
        <v>28</v>
      </c>
      <c r="I727">
        <v>32</v>
      </c>
      <c r="J727" t="s">
        <v>72</v>
      </c>
      <c r="K727">
        <f>------4</f>
        <v>4</v>
      </c>
    </row>
    <row r="728" spans="2:11">
      <c r="B728">
        <v>2174</v>
      </c>
      <c r="C728">
        <v>725</v>
      </c>
      <c r="D728">
        <v>1</v>
      </c>
      <c r="E728">
        <v>1</v>
      </c>
      <c r="F728">
        <v>4</v>
      </c>
      <c r="G728">
        <v>4</v>
      </c>
      <c r="H728">
        <f>------32</f>
        <v>32</v>
      </c>
      <c r="I728">
        <v>32</v>
      </c>
      <c r="J728" t="s">
        <v>80</v>
      </c>
      <c r="K728">
        <f>------2</f>
        <v>2</v>
      </c>
    </row>
    <row r="729" spans="2:11">
      <c r="B729">
        <v>2177</v>
      </c>
      <c r="C729">
        <v>726</v>
      </c>
      <c r="D729">
        <v>1</v>
      </c>
      <c r="E729">
        <v>1</v>
      </c>
      <c r="F729">
        <v>0</v>
      </c>
      <c r="G729">
        <v>4</v>
      </c>
      <c r="H729">
        <f>------32</f>
        <v>32</v>
      </c>
      <c r="I729">
        <v>32</v>
      </c>
      <c r="J729" t="s">
        <v>80</v>
      </c>
      <c r="K729">
        <f>------2</f>
        <v>2</v>
      </c>
    </row>
    <row r="730" spans="2:11">
      <c r="B730">
        <v>2180</v>
      </c>
      <c r="C730">
        <v>727</v>
      </c>
      <c r="D730">
        <v>0</v>
      </c>
      <c r="E730">
        <v>0</v>
      </c>
      <c r="F730">
        <v>20</v>
      </c>
      <c r="G730">
        <v>4</v>
      </c>
      <c r="H730">
        <f>------12</f>
        <v>12</v>
      </c>
      <c r="I730">
        <v>12</v>
      </c>
      <c r="J730" t="s">
        <v>80</v>
      </c>
      <c r="K730">
        <f>------3</f>
        <v>3</v>
      </c>
    </row>
    <row r="731" spans="2:11">
      <c r="B731">
        <v>2183</v>
      </c>
      <c r="C731">
        <v>728</v>
      </c>
      <c r="D731">
        <v>0</v>
      </c>
      <c r="E731">
        <v>0</v>
      </c>
      <c r="F731">
        <v>12</v>
      </c>
      <c r="G731">
        <v>4</v>
      </c>
      <c r="H731">
        <f>--0</f>
        <v>0</v>
      </c>
      <c r="I731">
        <v>0</v>
      </c>
      <c r="J731" t="s">
        <v>79</v>
      </c>
      <c r="K731">
        <f>------1</f>
        <v>1</v>
      </c>
    </row>
    <row r="732" spans="2:11">
      <c r="B732">
        <v>2186</v>
      </c>
      <c r="C732">
        <v>729</v>
      </c>
      <c r="D732">
        <v>0</v>
      </c>
      <c r="E732">
        <v>0</v>
      </c>
      <c r="F732">
        <v>0</v>
      </c>
      <c r="G732">
        <v>4</v>
      </c>
      <c r="H732">
        <f>--0</f>
        <v>0</v>
      </c>
      <c r="I732">
        <v>0</v>
      </c>
      <c r="J732" t="s">
        <v>79</v>
      </c>
      <c r="K732">
        <f>------1</f>
        <v>1</v>
      </c>
    </row>
    <row r="733" spans="2:11">
      <c r="B733">
        <v>2189</v>
      </c>
      <c r="C733">
        <v>730</v>
      </c>
      <c r="D733">
        <v>0</v>
      </c>
      <c r="E733">
        <v>1</v>
      </c>
      <c r="F733">
        <v>28</v>
      </c>
      <c r="G733">
        <v>4</v>
      </c>
      <c r="H733">
        <f>------28</f>
        <v>28</v>
      </c>
      <c r="I733">
        <v>32</v>
      </c>
      <c r="J733" t="s">
        <v>72</v>
      </c>
      <c r="K733">
        <f>------4</f>
        <v>4</v>
      </c>
    </row>
    <row r="734" spans="2:11">
      <c r="B734">
        <v>2192</v>
      </c>
      <c r="C734">
        <v>731</v>
      </c>
      <c r="D734">
        <v>0</v>
      </c>
      <c r="E734">
        <v>1</v>
      </c>
      <c r="F734">
        <v>0</v>
      </c>
      <c r="G734">
        <v>4</v>
      </c>
      <c r="H734">
        <f>------28</f>
        <v>28</v>
      </c>
      <c r="I734">
        <v>32</v>
      </c>
      <c r="J734" t="s">
        <v>72</v>
      </c>
      <c r="K734">
        <f>------4</f>
        <v>4</v>
      </c>
    </row>
    <row r="735" spans="2:11">
      <c r="B735">
        <v>2195</v>
      </c>
      <c r="C735">
        <v>732</v>
      </c>
      <c r="D735">
        <v>0</v>
      </c>
      <c r="E735">
        <v>1</v>
      </c>
      <c r="F735">
        <v>0</v>
      </c>
      <c r="G735">
        <v>4</v>
      </c>
      <c r="H735">
        <f>------28</f>
        <v>28</v>
      </c>
      <c r="I735">
        <v>32</v>
      </c>
      <c r="J735" t="s">
        <v>72</v>
      </c>
      <c r="K735">
        <f>------4</f>
        <v>4</v>
      </c>
    </row>
    <row r="736" spans="2:11">
      <c r="B736">
        <v>2198</v>
      </c>
      <c r="C736">
        <v>733</v>
      </c>
      <c r="D736">
        <v>0</v>
      </c>
      <c r="E736">
        <v>1</v>
      </c>
      <c r="F736">
        <v>0</v>
      </c>
      <c r="G736">
        <v>4</v>
      </c>
      <c r="H736">
        <f>------28</f>
        <v>28</v>
      </c>
      <c r="I736">
        <v>32</v>
      </c>
      <c r="J736" t="s">
        <v>72</v>
      </c>
      <c r="K736">
        <f>------4</f>
        <v>4</v>
      </c>
    </row>
    <row r="737" spans="2:11">
      <c r="B737">
        <v>2201</v>
      </c>
      <c r="C737">
        <v>734</v>
      </c>
      <c r="D737">
        <v>0</v>
      </c>
      <c r="E737">
        <v>1</v>
      </c>
      <c r="F737">
        <v>0</v>
      </c>
      <c r="G737">
        <v>4</v>
      </c>
      <c r="H737">
        <f>------28</f>
        <v>28</v>
      </c>
      <c r="I737">
        <v>32</v>
      </c>
      <c r="J737" t="s">
        <v>72</v>
      </c>
      <c r="K737">
        <f>------4</f>
        <v>4</v>
      </c>
    </row>
    <row r="738" spans="2:11">
      <c r="B738">
        <v>2204</v>
      </c>
      <c r="C738">
        <v>735</v>
      </c>
      <c r="D738">
        <v>1</v>
      </c>
      <c r="E738">
        <v>1</v>
      </c>
      <c r="F738">
        <v>4</v>
      </c>
      <c r="G738">
        <v>4</v>
      </c>
      <c r="H738">
        <f>------32</f>
        <v>32</v>
      </c>
      <c r="I738">
        <v>32</v>
      </c>
      <c r="J738" t="s">
        <v>80</v>
      </c>
      <c r="K738">
        <f>------2</f>
        <v>2</v>
      </c>
    </row>
    <row r="739" spans="2:11">
      <c r="B739">
        <v>2207</v>
      </c>
      <c r="C739">
        <v>736</v>
      </c>
      <c r="D739">
        <v>0</v>
      </c>
      <c r="E739">
        <v>0</v>
      </c>
      <c r="F739">
        <v>20</v>
      </c>
      <c r="G739">
        <v>4</v>
      </c>
      <c r="H739">
        <f>------12</f>
        <v>12</v>
      </c>
      <c r="I739">
        <v>12</v>
      </c>
      <c r="J739" t="s">
        <v>80</v>
      </c>
      <c r="K739">
        <f>------3</f>
        <v>3</v>
      </c>
    </row>
    <row r="740" spans="2:11">
      <c r="B740">
        <v>2210</v>
      </c>
      <c r="C740">
        <v>737</v>
      </c>
      <c r="D740">
        <v>0</v>
      </c>
      <c r="E740">
        <v>0</v>
      </c>
      <c r="F740">
        <v>12</v>
      </c>
      <c r="G740">
        <v>4</v>
      </c>
      <c r="H740">
        <f>--0</f>
        <v>0</v>
      </c>
      <c r="I740">
        <v>0</v>
      </c>
      <c r="J740" t="s">
        <v>79</v>
      </c>
      <c r="K740">
        <f>------1</f>
        <v>1</v>
      </c>
    </row>
    <row r="741" spans="2:11">
      <c r="B741">
        <v>2213</v>
      </c>
      <c r="C741">
        <v>738</v>
      </c>
      <c r="D741">
        <v>0</v>
      </c>
      <c r="E741">
        <v>0</v>
      </c>
      <c r="F741">
        <v>0</v>
      </c>
      <c r="G741">
        <v>4</v>
      </c>
      <c r="H741">
        <f>--0</f>
        <v>0</v>
      </c>
      <c r="I741">
        <v>0</v>
      </c>
      <c r="J741" t="s">
        <v>79</v>
      </c>
      <c r="K741">
        <f>------1</f>
        <v>1</v>
      </c>
    </row>
    <row r="742" spans="2:11">
      <c r="B742">
        <v>2216</v>
      </c>
      <c r="C742">
        <v>739</v>
      </c>
      <c r="D742">
        <v>0</v>
      </c>
      <c r="E742">
        <v>1</v>
      </c>
      <c r="F742">
        <v>28</v>
      </c>
      <c r="G742">
        <v>4</v>
      </c>
      <c r="H742">
        <f t="shared" ref="H742:H747" si="54">------28</f>
        <v>28</v>
      </c>
      <c r="I742">
        <v>32</v>
      </c>
      <c r="J742" t="s">
        <v>72</v>
      </c>
      <c r="K742">
        <f t="shared" ref="K742:K747" si="55">------4</f>
        <v>4</v>
      </c>
    </row>
    <row r="743" spans="2:11">
      <c r="B743">
        <v>2219</v>
      </c>
      <c r="C743">
        <v>740</v>
      </c>
      <c r="D743">
        <v>0</v>
      </c>
      <c r="E743">
        <v>1</v>
      </c>
      <c r="F743">
        <v>0</v>
      </c>
      <c r="G743">
        <v>4</v>
      </c>
      <c r="H743">
        <f t="shared" si="54"/>
        <v>28</v>
      </c>
      <c r="I743">
        <v>32</v>
      </c>
      <c r="J743" t="s">
        <v>72</v>
      </c>
      <c r="K743">
        <f t="shared" si="55"/>
        <v>4</v>
      </c>
    </row>
    <row r="744" spans="2:11">
      <c r="B744">
        <v>2222</v>
      </c>
      <c r="C744">
        <v>741</v>
      </c>
      <c r="D744">
        <v>0</v>
      </c>
      <c r="E744">
        <v>1</v>
      </c>
      <c r="F744">
        <v>0</v>
      </c>
      <c r="G744">
        <v>4</v>
      </c>
      <c r="H744">
        <f t="shared" si="54"/>
        <v>28</v>
      </c>
      <c r="I744">
        <v>32</v>
      </c>
      <c r="J744" t="s">
        <v>72</v>
      </c>
      <c r="K744">
        <f t="shared" si="55"/>
        <v>4</v>
      </c>
    </row>
    <row r="745" spans="2:11">
      <c r="B745">
        <v>2225</v>
      </c>
      <c r="C745">
        <v>742</v>
      </c>
      <c r="D745">
        <v>0</v>
      </c>
      <c r="E745">
        <v>1</v>
      </c>
      <c r="F745">
        <v>0</v>
      </c>
      <c r="G745">
        <v>4</v>
      </c>
      <c r="H745">
        <f t="shared" si="54"/>
        <v>28</v>
      </c>
      <c r="I745">
        <v>32</v>
      </c>
      <c r="J745" t="s">
        <v>72</v>
      </c>
      <c r="K745">
        <f t="shared" si="55"/>
        <v>4</v>
      </c>
    </row>
    <row r="746" spans="2:11">
      <c r="B746">
        <v>2228</v>
      </c>
      <c r="C746">
        <v>743</v>
      </c>
      <c r="D746">
        <v>0</v>
      </c>
      <c r="E746">
        <v>1</v>
      </c>
      <c r="F746">
        <v>0</v>
      </c>
      <c r="G746">
        <v>4</v>
      </c>
      <c r="H746">
        <f t="shared" si="54"/>
        <v>28</v>
      </c>
      <c r="I746">
        <v>32</v>
      </c>
      <c r="J746" t="s">
        <v>72</v>
      </c>
      <c r="K746">
        <f t="shared" si="55"/>
        <v>4</v>
      </c>
    </row>
    <row r="747" spans="2:11">
      <c r="B747">
        <v>2231</v>
      </c>
      <c r="C747">
        <v>744</v>
      </c>
      <c r="D747">
        <v>0</v>
      </c>
      <c r="E747">
        <v>1</v>
      </c>
      <c r="F747">
        <v>0</v>
      </c>
      <c r="G747">
        <v>4</v>
      </c>
      <c r="H747">
        <f t="shared" si="54"/>
        <v>28</v>
      </c>
      <c r="I747">
        <v>32</v>
      </c>
      <c r="J747" t="s">
        <v>72</v>
      </c>
      <c r="K747">
        <f t="shared" si="55"/>
        <v>4</v>
      </c>
    </row>
    <row r="748" spans="2:11">
      <c r="B748">
        <v>2234</v>
      </c>
      <c r="C748">
        <v>745</v>
      </c>
      <c r="D748">
        <v>1</v>
      </c>
      <c r="E748">
        <v>1</v>
      </c>
      <c r="F748">
        <v>4</v>
      </c>
      <c r="G748">
        <v>4</v>
      </c>
      <c r="H748">
        <f>------32</f>
        <v>32</v>
      </c>
      <c r="I748">
        <v>32</v>
      </c>
      <c r="J748" t="s">
        <v>80</v>
      </c>
      <c r="K748">
        <f>------2</f>
        <v>2</v>
      </c>
    </row>
    <row r="749" spans="2:11">
      <c r="B749">
        <v>2237</v>
      </c>
      <c r="C749">
        <v>746</v>
      </c>
      <c r="D749">
        <v>1</v>
      </c>
      <c r="E749">
        <v>1</v>
      </c>
      <c r="F749">
        <v>0</v>
      </c>
      <c r="G749">
        <v>4</v>
      </c>
      <c r="H749">
        <f>------32</f>
        <v>32</v>
      </c>
      <c r="I749">
        <v>32</v>
      </c>
      <c r="J749" t="s">
        <v>80</v>
      </c>
      <c r="K749">
        <f>------2</f>
        <v>2</v>
      </c>
    </row>
    <row r="750" spans="2:11">
      <c r="B750">
        <v>2240</v>
      </c>
      <c r="C750">
        <v>747</v>
      </c>
      <c r="D750">
        <v>1</v>
      </c>
      <c r="E750">
        <v>1</v>
      </c>
      <c r="F750">
        <v>0</v>
      </c>
      <c r="G750">
        <v>4</v>
      </c>
      <c r="H750">
        <f>------32</f>
        <v>32</v>
      </c>
      <c r="I750">
        <v>32</v>
      </c>
      <c r="J750" t="s">
        <v>80</v>
      </c>
      <c r="K750">
        <f>------2</f>
        <v>2</v>
      </c>
    </row>
    <row r="751" spans="2:11">
      <c r="B751">
        <v>2243</v>
      </c>
      <c r="C751">
        <v>748</v>
      </c>
      <c r="D751">
        <v>0</v>
      </c>
      <c r="E751">
        <v>0</v>
      </c>
      <c r="F751">
        <v>20</v>
      </c>
      <c r="G751">
        <v>4</v>
      </c>
      <c r="H751">
        <f>------12</f>
        <v>12</v>
      </c>
      <c r="I751">
        <v>12</v>
      </c>
      <c r="J751" t="s">
        <v>80</v>
      </c>
      <c r="K751">
        <f>------3</f>
        <v>3</v>
      </c>
    </row>
    <row r="752" spans="2:11">
      <c r="B752">
        <v>2246</v>
      </c>
      <c r="C752">
        <v>749</v>
      </c>
      <c r="D752">
        <v>0</v>
      </c>
      <c r="E752">
        <v>0</v>
      </c>
      <c r="F752">
        <v>0</v>
      </c>
      <c r="G752">
        <v>4</v>
      </c>
      <c r="H752">
        <f>------12</f>
        <v>12</v>
      </c>
      <c r="I752">
        <v>12</v>
      </c>
      <c r="J752" t="s">
        <v>80</v>
      </c>
      <c r="K752">
        <f>------3</f>
        <v>3</v>
      </c>
    </row>
    <row r="753" spans="2:11">
      <c r="B753">
        <v>2249</v>
      </c>
      <c r="C753">
        <v>750</v>
      </c>
      <c r="D753">
        <v>0</v>
      </c>
      <c r="E753">
        <v>0</v>
      </c>
      <c r="F753">
        <v>0</v>
      </c>
      <c r="G753">
        <v>4</v>
      </c>
      <c r="H753">
        <f>------12</f>
        <v>12</v>
      </c>
      <c r="I753">
        <v>12</v>
      </c>
      <c r="J753" t="s">
        <v>80</v>
      </c>
      <c r="K753">
        <f>------3</f>
        <v>3</v>
      </c>
    </row>
    <row r="754" spans="2:11">
      <c r="B754">
        <v>2252</v>
      </c>
      <c r="C754">
        <v>751</v>
      </c>
      <c r="D754">
        <v>0</v>
      </c>
      <c r="E754">
        <v>1</v>
      </c>
      <c r="F754">
        <v>16</v>
      </c>
      <c r="G754">
        <v>4</v>
      </c>
      <c r="H754">
        <f>------28</f>
        <v>28</v>
      </c>
      <c r="I754">
        <v>32</v>
      </c>
      <c r="J754" t="s">
        <v>72</v>
      </c>
      <c r="K754">
        <f>------4</f>
        <v>4</v>
      </c>
    </row>
    <row r="755" spans="2:11">
      <c r="B755">
        <v>2255</v>
      </c>
      <c r="C755">
        <v>752</v>
      </c>
      <c r="D755">
        <v>1</v>
      </c>
      <c r="E755">
        <v>1</v>
      </c>
      <c r="F755">
        <v>4</v>
      </c>
      <c r="G755">
        <v>4</v>
      </c>
      <c r="H755">
        <f>------32</f>
        <v>32</v>
      </c>
      <c r="I755">
        <v>32</v>
      </c>
      <c r="J755" t="s">
        <v>80</v>
      </c>
      <c r="K755">
        <f>------2</f>
        <v>2</v>
      </c>
    </row>
    <row r="756" spans="2:11">
      <c r="B756">
        <v>2258</v>
      </c>
      <c r="C756">
        <v>753</v>
      </c>
      <c r="D756">
        <v>1</v>
      </c>
      <c r="E756">
        <v>1</v>
      </c>
      <c r="F756">
        <v>0</v>
      </c>
      <c r="G756">
        <v>4</v>
      </c>
      <c r="H756">
        <f>------32</f>
        <v>32</v>
      </c>
      <c r="I756">
        <v>32</v>
      </c>
      <c r="J756" t="s">
        <v>80</v>
      </c>
      <c r="K756">
        <f>------2</f>
        <v>2</v>
      </c>
    </row>
    <row r="757" spans="2:11">
      <c r="B757">
        <v>2261</v>
      </c>
      <c r="C757">
        <v>754</v>
      </c>
      <c r="D757">
        <v>0</v>
      </c>
      <c r="E757">
        <v>0</v>
      </c>
      <c r="F757">
        <v>20</v>
      </c>
      <c r="G757">
        <v>4</v>
      </c>
      <c r="H757">
        <f>------12</f>
        <v>12</v>
      </c>
      <c r="I757">
        <v>12</v>
      </c>
      <c r="J757" t="s">
        <v>80</v>
      </c>
      <c r="K757">
        <f>------3</f>
        <v>3</v>
      </c>
    </row>
    <row r="758" spans="2:11">
      <c r="B758">
        <v>2264</v>
      </c>
      <c r="C758">
        <v>755</v>
      </c>
      <c r="D758">
        <v>0</v>
      </c>
      <c r="E758">
        <v>0</v>
      </c>
      <c r="F758">
        <v>12</v>
      </c>
      <c r="G758">
        <v>4</v>
      </c>
      <c r="H758">
        <f>--0</f>
        <v>0</v>
      </c>
      <c r="I758">
        <v>0</v>
      </c>
      <c r="J758" t="s">
        <v>79</v>
      </c>
      <c r="K758">
        <f>------1</f>
        <v>1</v>
      </c>
    </row>
    <row r="759" spans="2:11">
      <c r="B759">
        <v>2267</v>
      </c>
      <c r="C759">
        <v>756</v>
      </c>
      <c r="D759">
        <v>0</v>
      </c>
      <c r="E759">
        <v>0</v>
      </c>
      <c r="F759">
        <v>0</v>
      </c>
      <c r="G759">
        <v>4</v>
      </c>
      <c r="H759">
        <f>--0</f>
        <v>0</v>
      </c>
      <c r="I759">
        <v>0</v>
      </c>
      <c r="J759" t="s">
        <v>79</v>
      </c>
      <c r="K759">
        <f>------1</f>
        <v>1</v>
      </c>
    </row>
    <row r="760" spans="2:11">
      <c r="B760">
        <v>2270</v>
      </c>
      <c r="C760">
        <v>757</v>
      </c>
      <c r="D760">
        <v>0</v>
      </c>
      <c r="E760">
        <v>1</v>
      </c>
      <c r="F760">
        <v>28</v>
      </c>
      <c r="G760">
        <v>4</v>
      </c>
      <c r="H760">
        <f>------28</f>
        <v>28</v>
      </c>
      <c r="I760">
        <v>32</v>
      </c>
      <c r="J760" t="s">
        <v>72</v>
      </c>
      <c r="K760">
        <f>------4</f>
        <v>4</v>
      </c>
    </row>
    <row r="761" spans="2:11">
      <c r="B761">
        <v>2273</v>
      </c>
      <c r="C761">
        <v>758</v>
      </c>
      <c r="D761">
        <v>0</v>
      </c>
      <c r="E761">
        <v>1</v>
      </c>
      <c r="F761">
        <v>0</v>
      </c>
      <c r="G761">
        <v>4</v>
      </c>
      <c r="H761">
        <f>------28</f>
        <v>28</v>
      </c>
      <c r="I761">
        <v>32</v>
      </c>
      <c r="J761" t="s">
        <v>72</v>
      </c>
      <c r="K761">
        <f>------4</f>
        <v>4</v>
      </c>
    </row>
    <row r="762" spans="2:11">
      <c r="B762">
        <v>2276</v>
      </c>
      <c r="C762">
        <v>759</v>
      </c>
      <c r="D762">
        <v>0</v>
      </c>
      <c r="E762">
        <v>1</v>
      </c>
      <c r="F762">
        <v>0</v>
      </c>
      <c r="G762">
        <v>4</v>
      </c>
      <c r="H762">
        <f>------28</f>
        <v>28</v>
      </c>
      <c r="I762">
        <v>32</v>
      </c>
      <c r="J762" t="s">
        <v>72</v>
      </c>
      <c r="K762">
        <f>------4</f>
        <v>4</v>
      </c>
    </row>
    <row r="763" spans="2:11">
      <c r="B763">
        <v>2279</v>
      </c>
      <c r="C763">
        <v>760</v>
      </c>
      <c r="D763">
        <v>0</v>
      </c>
      <c r="E763">
        <v>1</v>
      </c>
      <c r="F763">
        <v>0</v>
      </c>
      <c r="G763">
        <v>4</v>
      </c>
      <c r="H763">
        <f>------28</f>
        <v>28</v>
      </c>
      <c r="I763">
        <v>32</v>
      </c>
      <c r="J763" t="s">
        <v>72</v>
      </c>
      <c r="K763">
        <f>------4</f>
        <v>4</v>
      </c>
    </row>
    <row r="764" spans="2:11">
      <c r="B764">
        <v>2282</v>
      </c>
      <c r="C764">
        <v>761</v>
      </c>
      <c r="D764">
        <v>0</v>
      </c>
      <c r="E764">
        <v>1</v>
      </c>
      <c r="F764">
        <v>0</v>
      </c>
      <c r="G764">
        <v>4</v>
      </c>
      <c r="H764">
        <f>------28</f>
        <v>28</v>
      </c>
      <c r="I764">
        <v>32</v>
      </c>
      <c r="J764" t="s">
        <v>72</v>
      </c>
      <c r="K764">
        <f>------4</f>
        <v>4</v>
      </c>
    </row>
    <row r="765" spans="2:11">
      <c r="B765">
        <v>2285</v>
      </c>
      <c r="C765">
        <v>762</v>
      </c>
      <c r="D765">
        <v>1</v>
      </c>
      <c r="E765">
        <v>1</v>
      </c>
      <c r="F765">
        <v>4</v>
      </c>
      <c r="G765">
        <v>4</v>
      </c>
      <c r="H765">
        <f>------32</f>
        <v>32</v>
      </c>
      <c r="I765">
        <v>32</v>
      </c>
      <c r="J765" t="s">
        <v>80</v>
      </c>
      <c r="K765">
        <f>------2</f>
        <v>2</v>
      </c>
    </row>
    <row r="766" spans="2:11">
      <c r="B766">
        <v>2288</v>
      </c>
      <c r="C766">
        <v>763</v>
      </c>
      <c r="D766">
        <v>0</v>
      </c>
      <c r="E766">
        <v>0</v>
      </c>
      <c r="F766">
        <v>20</v>
      </c>
      <c r="G766">
        <v>4</v>
      </c>
      <c r="H766">
        <f>------12</f>
        <v>12</v>
      </c>
      <c r="I766">
        <v>12</v>
      </c>
      <c r="J766" t="s">
        <v>80</v>
      </c>
      <c r="K766">
        <f>------3</f>
        <v>3</v>
      </c>
    </row>
    <row r="767" spans="2:11">
      <c r="B767">
        <v>2291</v>
      </c>
      <c r="C767">
        <v>764</v>
      </c>
      <c r="D767">
        <v>0</v>
      </c>
      <c r="E767">
        <v>0</v>
      </c>
      <c r="F767">
        <v>12</v>
      </c>
      <c r="G767">
        <v>4</v>
      </c>
      <c r="H767">
        <f>--0</f>
        <v>0</v>
      </c>
      <c r="I767">
        <v>0</v>
      </c>
      <c r="J767" t="s">
        <v>79</v>
      </c>
      <c r="K767">
        <f>------1</f>
        <v>1</v>
      </c>
    </row>
    <row r="768" spans="2:11">
      <c r="B768">
        <v>2294</v>
      </c>
      <c r="C768">
        <v>765</v>
      </c>
      <c r="D768">
        <v>0</v>
      </c>
      <c r="E768">
        <v>0</v>
      </c>
      <c r="F768">
        <v>0</v>
      </c>
      <c r="G768">
        <v>4</v>
      </c>
      <c r="H768">
        <f>--0</f>
        <v>0</v>
      </c>
      <c r="I768">
        <v>0</v>
      </c>
      <c r="J768" t="s">
        <v>79</v>
      </c>
      <c r="K768">
        <f>------1</f>
        <v>1</v>
      </c>
    </row>
    <row r="769" spans="2:11">
      <c r="B769">
        <v>2297</v>
      </c>
      <c r="C769">
        <v>766</v>
      </c>
      <c r="D769">
        <v>0</v>
      </c>
      <c r="E769">
        <v>1</v>
      </c>
      <c r="F769">
        <v>28</v>
      </c>
      <c r="G769">
        <v>4</v>
      </c>
      <c r="H769">
        <f t="shared" ref="H769:H774" si="56">------28</f>
        <v>28</v>
      </c>
      <c r="I769">
        <v>32</v>
      </c>
      <c r="J769" t="s">
        <v>72</v>
      </c>
      <c r="K769">
        <f t="shared" ref="K769:K774" si="57">------4</f>
        <v>4</v>
      </c>
    </row>
    <row r="770" spans="2:11">
      <c r="B770">
        <v>2300</v>
      </c>
      <c r="C770">
        <v>767</v>
      </c>
      <c r="D770">
        <v>0</v>
      </c>
      <c r="E770">
        <v>1</v>
      </c>
      <c r="F770">
        <v>0</v>
      </c>
      <c r="G770">
        <v>4</v>
      </c>
      <c r="H770">
        <f t="shared" si="56"/>
        <v>28</v>
      </c>
      <c r="I770">
        <v>32</v>
      </c>
      <c r="J770" t="s">
        <v>72</v>
      </c>
      <c r="K770">
        <f t="shared" si="57"/>
        <v>4</v>
      </c>
    </row>
    <row r="771" spans="2:11">
      <c r="B771">
        <v>2303</v>
      </c>
      <c r="C771">
        <v>768</v>
      </c>
      <c r="D771">
        <v>0</v>
      </c>
      <c r="E771">
        <v>1</v>
      </c>
      <c r="F771">
        <v>0</v>
      </c>
      <c r="G771">
        <v>4</v>
      </c>
      <c r="H771">
        <f t="shared" si="56"/>
        <v>28</v>
      </c>
      <c r="I771">
        <v>32</v>
      </c>
      <c r="J771" t="s">
        <v>72</v>
      </c>
      <c r="K771">
        <f t="shared" si="57"/>
        <v>4</v>
      </c>
    </row>
    <row r="772" spans="2:11">
      <c r="B772">
        <v>2306</v>
      </c>
      <c r="C772">
        <v>769</v>
      </c>
      <c r="D772">
        <v>0</v>
      </c>
      <c r="E772">
        <v>1</v>
      </c>
      <c r="F772">
        <v>0</v>
      </c>
      <c r="G772">
        <v>4</v>
      </c>
      <c r="H772">
        <f t="shared" si="56"/>
        <v>28</v>
      </c>
      <c r="I772">
        <v>32</v>
      </c>
      <c r="J772" t="s">
        <v>72</v>
      </c>
      <c r="K772">
        <f t="shared" si="57"/>
        <v>4</v>
      </c>
    </row>
    <row r="773" spans="2:11">
      <c r="B773">
        <v>2309</v>
      </c>
      <c r="C773">
        <v>770</v>
      </c>
      <c r="D773">
        <v>0</v>
      </c>
      <c r="E773">
        <v>1</v>
      </c>
      <c r="F773">
        <v>0</v>
      </c>
      <c r="G773">
        <v>4</v>
      </c>
      <c r="H773">
        <f t="shared" si="56"/>
        <v>28</v>
      </c>
      <c r="I773">
        <v>32</v>
      </c>
      <c r="J773" t="s">
        <v>72</v>
      </c>
      <c r="K773">
        <f t="shared" si="57"/>
        <v>4</v>
      </c>
    </row>
    <row r="774" spans="2:11">
      <c r="B774">
        <v>2312</v>
      </c>
      <c r="C774">
        <v>771</v>
      </c>
      <c r="D774">
        <v>0</v>
      </c>
      <c r="E774">
        <v>1</v>
      </c>
      <c r="F774">
        <v>0</v>
      </c>
      <c r="G774">
        <v>4</v>
      </c>
      <c r="H774">
        <f t="shared" si="56"/>
        <v>28</v>
      </c>
      <c r="I774">
        <v>32</v>
      </c>
      <c r="J774" t="s">
        <v>72</v>
      </c>
      <c r="K774">
        <f t="shared" si="57"/>
        <v>4</v>
      </c>
    </row>
    <row r="775" spans="2:11">
      <c r="B775">
        <v>2315</v>
      </c>
      <c r="C775">
        <v>772</v>
      </c>
      <c r="D775">
        <v>1</v>
      </c>
      <c r="E775">
        <v>1</v>
      </c>
      <c r="F775">
        <v>4</v>
      </c>
      <c r="G775">
        <v>4</v>
      </c>
      <c r="H775">
        <f>------32</f>
        <v>32</v>
      </c>
      <c r="I775">
        <v>32</v>
      </c>
      <c r="J775" t="s">
        <v>80</v>
      </c>
      <c r="K775">
        <f>------2</f>
        <v>2</v>
      </c>
    </row>
    <row r="776" spans="2:11">
      <c r="B776">
        <v>2318</v>
      </c>
      <c r="C776">
        <v>773</v>
      </c>
      <c r="D776">
        <v>1</v>
      </c>
      <c r="E776">
        <v>1</v>
      </c>
      <c r="F776">
        <v>0</v>
      </c>
      <c r="G776">
        <v>4</v>
      </c>
      <c r="H776">
        <f>------32</f>
        <v>32</v>
      </c>
      <c r="I776">
        <v>32</v>
      </c>
      <c r="J776" t="s">
        <v>80</v>
      </c>
      <c r="K776">
        <f>------2</f>
        <v>2</v>
      </c>
    </row>
    <row r="777" spans="2:11">
      <c r="B777">
        <v>2321</v>
      </c>
      <c r="C777">
        <v>774</v>
      </c>
      <c r="D777">
        <v>1</v>
      </c>
      <c r="E777">
        <v>1</v>
      </c>
      <c r="F777">
        <v>0</v>
      </c>
      <c r="G777">
        <v>4</v>
      </c>
      <c r="H777">
        <f>------32</f>
        <v>32</v>
      </c>
      <c r="I777">
        <v>32</v>
      </c>
      <c r="J777" t="s">
        <v>80</v>
      </c>
      <c r="K777">
        <f>------2</f>
        <v>2</v>
      </c>
    </row>
    <row r="778" spans="2:11">
      <c r="B778">
        <v>2324</v>
      </c>
      <c r="C778">
        <v>775</v>
      </c>
      <c r="D778">
        <v>0</v>
      </c>
      <c r="E778">
        <v>0</v>
      </c>
      <c r="F778">
        <v>20</v>
      </c>
      <c r="G778">
        <v>4</v>
      </c>
      <c r="H778">
        <f>------12</f>
        <v>12</v>
      </c>
      <c r="I778">
        <v>12</v>
      </c>
      <c r="J778" t="s">
        <v>80</v>
      </c>
      <c r="K778">
        <f>------3</f>
        <v>3</v>
      </c>
    </row>
    <row r="779" spans="2:11">
      <c r="B779">
        <v>2327</v>
      </c>
      <c r="C779">
        <v>776</v>
      </c>
      <c r="D779">
        <v>0</v>
      </c>
      <c r="E779">
        <v>0</v>
      </c>
      <c r="F779">
        <v>0</v>
      </c>
      <c r="G779">
        <v>4</v>
      </c>
      <c r="H779">
        <f>------12</f>
        <v>12</v>
      </c>
      <c r="I779">
        <v>12</v>
      </c>
      <c r="J779" t="s">
        <v>80</v>
      </c>
      <c r="K779">
        <f>------3</f>
        <v>3</v>
      </c>
    </row>
    <row r="780" spans="2:11">
      <c r="B780">
        <v>2330</v>
      </c>
      <c r="C780">
        <v>777</v>
      </c>
      <c r="D780">
        <v>0</v>
      </c>
      <c r="E780">
        <v>0</v>
      </c>
      <c r="F780">
        <v>0</v>
      </c>
      <c r="G780">
        <v>4</v>
      </c>
      <c r="H780">
        <f>------12</f>
        <v>12</v>
      </c>
      <c r="I780">
        <v>12</v>
      </c>
      <c r="J780" t="s">
        <v>80</v>
      </c>
      <c r="K780">
        <f>------3</f>
        <v>3</v>
      </c>
    </row>
    <row r="781" spans="2:11">
      <c r="B781">
        <v>2333</v>
      </c>
      <c r="C781">
        <v>778</v>
      </c>
      <c r="D781">
        <v>0</v>
      </c>
      <c r="E781">
        <v>1</v>
      </c>
      <c r="F781">
        <v>16</v>
      </c>
      <c r="G781">
        <v>4</v>
      </c>
      <c r="H781">
        <f>------28</f>
        <v>28</v>
      </c>
      <c r="I781">
        <v>32</v>
      </c>
      <c r="J781" t="s">
        <v>72</v>
      </c>
      <c r="K781">
        <f>------4</f>
        <v>4</v>
      </c>
    </row>
    <row r="782" spans="2:11">
      <c r="B782">
        <v>2336</v>
      </c>
      <c r="C782">
        <v>779</v>
      </c>
      <c r="D782">
        <v>1</v>
      </c>
      <c r="E782">
        <v>1</v>
      </c>
      <c r="F782">
        <v>4</v>
      </c>
      <c r="G782">
        <v>4</v>
      </c>
      <c r="H782">
        <f>------32</f>
        <v>32</v>
      </c>
      <c r="I782">
        <v>32</v>
      </c>
      <c r="J782" t="s">
        <v>80</v>
      </c>
      <c r="K782">
        <f>------2</f>
        <v>2</v>
      </c>
    </row>
    <row r="783" spans="2:11">
      <c r="B783">
        <v>2339</v>
      </c>
      <c r="C783">
        <v>780</v>
      </c>
      <c r="D783">
        <v>1</v>
      </c>
      <c r="E783">
        <v>1</v>
      </c>
      <c r="F783">
        <v>0</v>
      </c>
      <c r="G783">
        <v>4</v>
      </c>
      <c r="H783">
        <f>------32</f>
        <v>32</v>
      </c>
      <c r="I783">
        <v>32</v>
      </c>
      <c r="J783" t="s">
        <v>80</v>
      </c>
      <c r="K783">
        <f>------2</f>
        <v>2</v>
      </c>
    </row>
    <row r="784" spans="2:11">
      <c r="B784">
        <v>2342</v>
      </c>
      <c r="C784">
        <v>781</v>
      </c>
      <c r="D784">
        <v>0</v>
      </c>
      <c r="E784">
        <v>0</v>
      </c>
      <c r="F784">
        <v>20</v>
      </c>
      <c r="G784">
        <v>4</v>
      </c>
      <c r="H784">
        <f>------12</f>
        <v>12</v>
      </c>
      <c r="I784">
        <v>12</v>
      </c>
      <c r="J784" t="s">
        <v>80</v>
      </c>
      <c r="K784">
        <f>------3</f>
        <v>3</v>
      </c>
    </row>
    <row r="785" spans="2:11">
      <c r="B785">
        <v>2345</v>
      </c>
      <c r="C785">
        <v>782</v>
      </c>
      <c r="D785">
        <v>0</v>
      </c>
      <c r="E785">
        <v>0</v>
      </c>
      <c r="F785">
        <v>12</v>
      </c>
      <c r="G785">
        <v>4</v>
      </c>
      <c r="H785">
        <f>--0</f>
        <v>0</v>
      </c>
      <c r="I785">
        <v>0</v>
      </c>
      <c r="J785" t="s">
        <v>79</v>
      </c>
      <c r="K785">
        <f>------1</f>
        <v>1</v>
      </c>
    </row>
    <row r="786" spans="2:11">
      <c r="B786">
        <v>2348</v>
      </c>
      <c r="C786">
        <v>783</v>
      </c>
      <c r="D786">
        <v>0</v>
      </c>
      <c r="E786">
        <v>0</v>
      </c>
      <c r="F786">
        <v>0</v>
      </c>
      <c r="G786">
        <v>4</v>
      </c>
      <c r="H786">
        <f>--0</f>
        <v>0</v>
      </c>
      <c r="I786">
        <v>0</v>
      </c>
      <c r="J786" t="s">
        <v>79</v>
      </c>
      <c r="K786">
        <f>------1</f>
        <v>1</v>
      </c>
    </row>
    <row r="787" spans="2:11">
      <c r="B787">
        <v>2351</v>
      </c>
      <c r="C787">
        <v>784</v>
      </c>
      <c r="D787">
        <v>0</v>
      </c>
      <c r="E787">
        <v>1</v>
      </c>
      <c r="F787">
        <v>28</v>
      </c>
      <c r="G787">
        <v>4</v>
      </c>
      <c r="H787">
        <f>------28</f>
        <v>28</v>
      </c>
      <c r="I787">
        <v>32</v>
      </c>
      <c r="J787" t="s">
        <v>72</v>
      </c>
      <c r="K787">
        <f>------4</f>
        <v>4</v>
      </c>
    </row>
    <row r="788" spans="2:11">
      <c r="B788">
        <v>2354</v>
      </c>
      <c r="C788">
        <v>785</v>
      </c>
      <c r="D788">
        <v>0</v>
      </c>
      <c r="E788">
        <v>1</v>
      </c>
      <c r="F788">
        <v>0</v>
      </c>
      <c r="G788">
        <v>4</v>
      </c>
      <c r="H788">
        <f>------28</f>
        <v>28</v>
      </c>
      <c r="I788">
        <v>32</v>
      </c>
      <c r="J788" t="s">
        <v>72</v>
      </c>
      <c r="K788">
        <f>------4</f>
        <v>4</v>
      </c>
    </row>
    <row r="789" spans="2:11">
      <c r="B789">
        <v>2357</v>
      </c>
      <c r="C789">
        <v>786</v>
      </c>
      <c r="D789">
        <v>0</v>
      </c>
      <c r="E789">
        <v>1</v>
      </c>
      <c r="F789">
        <v>0</v>
      </c>
      <c r="G789">
        <v>4</v>
      </c>
      <c r="H789">
        <f>------28</f>
        <v>28</v>
      </c>
      <c r="I789">
        <v>32</v>
      </c>
      <c r="J789" t="s">
        <v>72</v>
      </c>
      <c r="K789">
        <f>------4</f>
        <v>4</v>
      </c>
    </row>
    <row r="790" spans="2:11">
      <c r="B790">
        <v>2360</v>
      </c>
      <c r="C790">
        <v>787</v>
      </c>
      <c r="D790">
        <v>0</v>
      </c>
      <c r="E790">
        <v>1</v>
      </c>
      <c r="F790">
        <v>0</v>
      </c>
      <c r="G790">
        <v>4</v>
      </c>
      <c r="H790">
        <f>------28</f>
        <v>28</v>
      </c>
      <c r="I790">
        <v>32</v>
      </c>
      <c r="J790" t="s">
        <v>72</v>
      </c>
      <c r="K790">
        <f>------4</f>
        <v>4</v>
      </c>
    </row>
    <row r="791" spans="2:11">
      <c r="B791">
        <v>2363</v>
      </c>
      <c r="C791">
        <v>788</v>
      </c>
      <c r="D791">
        <v>0</v>
      </c>
      <c r="E791">
        <v>1</v>
      </c>
      <c r="F791">
        <v>0</v>
      </c>
      <c r="G791">
        <v>4</v>
      </c>
      <c r="H791">
        <f>------28</f>
        <v>28</v>
      </c>
      <c r="I791">
        <v>32</v>
      </c>
      <c r="J791" t="s">
        <v>72</v>
      </c>
      <c r="K791">
        <f>------4</f>
        <v>4</v>
      </c>
    </row>
    <row r="792" spans="2:11">
      <c r="B792">
        <v>2366</v>
      </c>
      <c r="C792">
        <v>789</v>
      </c>
      <c r="D792">
        <v>1</v>
      </c>
      <c r="E792">
        <v>1</v>
      </c>
      <c r="F792">
        <v>4</v>
      </c>
      <c r="G792">
        <v>4</v>
      </c>
      <c r="H792">
        <f>------32</f>
        <v>32</v>
      </c>
      <c r="I792">
        <v>32</v>
      </c>
      <c r="J792" t="s">
        <v>80</v>
      </c>
      <c r="K792">
        <f>------2</f>
        <v>2</v>
      </c>
    </row>
    <row r="793" spans="2:11">
      <c r="B793">
        <v>2369</v>
      </c>
      <c r="C793">
        <v>790</v>
      </c>
      <c r="D793">
        <v>0</v>
      </c>
      <c r="E793">
        <v>0</v>
      </c>
      <c r="F793">
        <v>20</v>
      </c>
      <c r="G793">
        <v>4</v>
      </c>
      <c r="H793">
        <f>------12</f>
        <v>12</v>
      </c>
      <c r="I793">
        <v>12</v>
      </c>
      <c r="J793" t="s">
        <v>80</v>
      </c>
      <c r="K793">
        <f>------3</f>
        <v>3</v>
      </c>
    </row>
    <row r="794" spans="2:11">
      <c r="B794">
        <v>2372</v>
      </c>
      <c r="C794">
        <v>791</v>
      </c>
      <c r="D794">
        <v>0</v>
      </c>
      <c r="E794">
        <v>0</v>
      </c>
      <c r="F794">
        <v>12</v>
      </c>
      <c r="G794">
        <v>4</v>
      </c>
      <c r="H794">
        <f>--0</f>
        <v>0</v>
      </c>
      <c r="I794">
        <v>0</v>
      </c>
      <c r="J794" t="s">
        <v>79</v>
      </c>
      <c r="K794">
        <f>------1</f>
        <v>1</v>
      </c>
    </row>
    <row r="795" spans="2:11">
      <c r="B795">
        <v>2375</v>
      </c>
      <c r="C795">
        <v>792</v>
      </c>
      <c r="D795">
        <v>0</v>
      </c>
      <c r="E795">
        <v>0</v>
      </c>
      <c r="F795">
        <v>0</v>
      </c>
      <c r="G795">
        <v>4</v>
      </c>
      <c r="H795">
        <f>--0</f>
        <v>0</v>
      </c>
      <c r="I795">
        <v>0</v>
      </c>
      <c r="J795" t="s">
        <v>79</v>
      </c>
      <c r="K795">
        <f>------1</f>
        <v>1</v>
      </c>
    </row>
    <row r="796" spans="2:11">
      <c r="B796">
        <v>2378</v>
      </c>
      <c r="C796">
        <v>793</v>
      </c>
      <c r="D796">
        <v>0</v>
      </c>
      <c r="E796">
        <v>1</v>
      </c>
      <c r="F796">
        <v>28</v>
      </c>
      <c r="G796">
        <v>4</v>
      </c>
      <c r="H796">
        <f t="shared" ref="H796:H801" si="58">------28</f>
        <v>28</v>
      </c>
      <c r="I796">
        <v>32</v>
      </c>
      <c r="J796" t="s">
        <v>72</v>
      </c>
      <c r="K796">
        <f t="shared" ref="K796:K801" si="59">------4</f>
        <v>4</v>
      </c>
    </row>
    <row r="797" spans="2:11">
      <c r="B797">
        <v>2381</v>
      </c>
      <c r="C797">
        <v>794</v>
      </c>
      <c r="D797">
        <v>0</v>
      </c>
      <c r="E797">
        <v>1</v>
      </c>
      <c r="F797">
        <v>0</v>
      </c>
      <c r="G797">
        <v>4</v>
      </c>
      <c r="H797">
        <f t="shared" si="58"/>
        <v>28</v>
      </c>
      <c r="I797">
        <v>32</v>
      </c>
      <c r="J797" t="s">
        <v>72</v>
      </c>
      <c r="K797">
        <f t="shared" si="59"/>
        <v>4</v>
      </c>
    </row>
    <row r="798" spans="2:11">
      <c r="B798">
        <v>2384</v>
      </c>
      <c r="C798">
        <v>795</v>
      </c>
      <c r="D798">
        <v>0</v>
      </c>
      <c r="E798">
        <v>1</v>
      </c>
      <c r="F798">
        <v>0</v>
      </c>
      <c r="G798">
        <v>4</v>
      </c>
      <c r="H798">
        <f t="shared" si="58"/>
        <v>28</v>
      </c>
      <c r="I798">
        <v>32</v>
      </c>
      <c r="J798" t="s">
        <v>72</v>
      </c>
      <c r="K798">
        <f t="shared" si="59"/>
        <v>4</v>
      </c>
    </row>
    <row r="799" spans="2:11">
      <c r="B799">
        <v>2387</v>
      </c>
      <c r="C799">
        <v>796</v>
      </c>
      <c r="D799">
        <v>0</v>
      </c>
      <c r="E799">
        <v>1</v>
      </c>
      <c r="F799">
        <v>0</v>
      </c>
      <c r="G799">
        <v>4</v>
      </c>
      <c r="H799">
        <f t="shared" si="58"/>
        <v>28</v>
      </c>
      <c r="I799">
        <v>32</v>
      </c>
      <c r="J799" t="s">
        <v>72</v>
      </c>
      <c r="K799">
        <f t="shared" si="59"/>
        <v>4</v>
      </c>
    </row>
    <row r="800" spans="2:11">
      <c r="B800">
        <v>2390</v>
      </c>
      <c r="C800">
        <v>797</v>
      </c>
      <c r="D800">
        <v>0</v>
      </c>
      <c r="E800">
        <v>1</v>
      </c>
      <c r="F800">
        <v>0</v>
      </c>
      <c r="G800">
        <v>4</v>
      </c>
      <c r="H800">
        <f t="shared" si="58"/>
        <v>28</v>
      </c>
      <c r="I800">
        <v>32</v>
      </c>
      <c r="J800" t="s">
        <v>72</v>
      </c>
      <c r="K800">
        <f t="shared" si="59"/>
        <v>4</v>
      </c>
    </row>
    <row r="801" spans="2:11">
      <c r="B801">
        <v>2393</v>
      </c>
      <c r="C801">
        <v>798</v>
      </c>
      <c r="D801">
        <v>0</v>
      </c>
      <c r="E801">
        <v>1</v>
      </c>
      <c r="F801">
        <v>0</v>
      </c>
      <c r="G801">
        <v>4</v>
      </c>
      <c r="H801">
        <f t="shared" si="58"/>
        <v>28</v>
      </c>
      <c r="I801">
        <v>32</v>
      </c>
      <c r="J801" t="s">
        <v>72</v>
      </c>
      <c r="K801">
        <f t="shared" si="59"/>
        <v>4</v>
      </c>
    </row>
    <row r="802" spans="2:11">
      <c r="B802">
        <v>2396</v>
      </c>
      <c r="C802">
        <v>799</v>
      </c>
      <c r="D802">
        <v>1</v>
      </c>
      <c r="E802">
        <v>1</v>
      </c>
      <c r="F802">
        <v>4</v>
      </c>
      <c r="G802">
        <v>4</v>
      </c>
      <c r="H802">
        <f>------32</f>
        <v>32</v>
      </c>
      <c r="I802">
        <v>32</v>
      </c>
      <c r="J802" t="s">
        <v>80</v>
      </c>
      <c r="K802">
        <f>------2</f>
        <v>2</v>
      </c>
    </row>
    <row r="803" spans="2:11">
      <c r="B803">
        <v>2399</v>
      </c>
      <c r="C803">
        <v>800</v>
      </c>
      <c r="D803">
        <v>1</v>
      </c>
      <c r="E803">
        <v>1</v>
      </c>
      <c r="F803">
        <v>0</v>
      </c>
      <c r="G803">
        <v>4</v>
      </c>
      <c r="H803">
        <f>------32</f>
        <v>32</v>
      </c>
      <c r="I803">
        <v>32</v>
      </c>
      <c r="J803" t="s">
        <v>80</v>
      </c>
      <c r="K803">
        <f>------2</f>
        <v>2</v>
      </c>
    </row>
    <row r="804" spans="2:11">
      <c r="B804">
        <v>2402</v>
      </c>
      <c r="C804">
        <v>801</v>
      </c>
      <c r="D804">
        <v>1</v>
      </c>
      <c r="E804">
        <v>1</v>
      </c>
      <c r="F804">
        <v>0</v>
      </c>
      <c r="G804">
        <v>4</v>
      </c>
      <c r="H804">
        <f>------32</f>
        <v>32</v>
      </c>
      <c r="I804">
        <v>32</v>
      </c>
      <c r="J804" t="s">
        <v>80</v>
      </c>
      <c r="K804">
        <f>------2</f>
        <v>2</v>
      </c>
    </row>
    <row r="805" spans="2:11">
      <c r="B805">
        <v>2405</v>
      </c>
      <c r="C805">
        <v>802</v>
      </c>
      <c r="D805">
        <v>0</v>
      </c>
      <c r="E805">
        <v>0</v>
      </c>
      <c r="F805">
        <v>20</v>
      </c>
      <c r="G805">
        <v>4</v>
      </c>
      <c r="H805">
        <f>------12</f>
        <v>12</v>
      </c>
      <c r="I805">
        <v>12</v>
      </c>
      <c r="J805" t="s">
        <v>80</v>
      </c>
      <c r="K805">
        <f>------3</f>
        <v>3</v>
      </c>
    </row>
    <row r="806" spans="2:11">
      <c r="B806">
        <v>2408</v>
      </c>
      <c r="C806">
        <v>803</v>
      </c>
      <c r="D806">
        <v>0</v>
      </c>
      <c r="E806">
        <v>0</v>
      </c>
      <c r="F806">
        <v>0</v>
      </c>
      <c r="G806">
        <v>4</v>
      </c>
      <c r="H806">
        <f>------12</f>
        <v>12</v>
      </c>
      <c r="I806">
        <v>12</v>
      </c>
      <c r="J806" t="s">
        <v>80</v>
      </c>
      <c r="K806">
        <f>------3</f>
        <v>3</v>
      </c>
    </row>
    <row r="807" spans="2:11">
      <c r="B807">
        <v>2411</v>
      </c>
      <c r="C807">
        <v>804</v>
      </c>
      <c r="D807">
        <v>0</v>
      </c>
      <c r="E807">
        <v>0</v>
      </c>
      <c r="F807">
        <v>0</v>
      </c>
      <c r="G807">
        <v>4</v>
      </c>
      <c r="H807">
        <f>------12</f>
        <v>12</v>
      </c>
      <c r="I807">
        <v>12</v>
      </c>
      <c r="J807" t="s">
        <v>80</v>
      </c>
      <c r="K807">
        <f>------3</f>
        <v>3</v>
      </c>
    </row>
    <row r="808" spans="2:11">
      <c r="B808">
        <v>2414</v>
      </c>
      <c r="C808">
        <v>805</v>
      </c>
      <c r="D808">
        <v>0</v>
      </c>
      <c r="E808">
        <v>1</v>
      </c>
      <c r="F808">
        <v>16</v>
      </c>
      <c r="G808">
        <v>4</v>
      </c>
      <c r="H808">
        <f>------28</f>
        <v>28</v>
      </c>
      <c r="I808">
        <v>32</v>
      </c>
      <c r="J808" t="s">
        <v>72</v>
      </c>
      <c r="K808">
        <f>------4</f>
        <v>4</v>
      </c>
    </row>
    <row r="809" spans="2:11">
      <c r="B809">
        <v>2417</v>
      </c>
      <c r="C809">
        <v>806</v>
      </c>
      <c r="D809">
        <v>1</v>
      </c>
      <c r="E809">
        <v>1</v>
      </c>
      <c r="F809">
        <v>4</v>
      </c>
      <c r="G809">
        <v>4</v>
      </c>
      <c r="H809">
        <f>------32</f>
        <v>32</v>
      </c>
      <c r="I809">
        <v>32</v>
      </c>
      <c r="J809" t="s">
        <v>80</v>
      </c>
      <c r="K809">
        <f>------2</f>
        <v>2</v>
      </c>
    </row>
    <row r="810" spans="2:11">
      <c r="B810">
        <v>2420</v>
      </c>
      <c r="C810">
        <v>807</v>
      </c>
      <c r="D810">
        <v>1</v>
      </c>
      <c r="E810">
        <v>1</v>
      </c>
      <c r="F810">
        <v>0</v>
      </c>
      <c r="G810">
        <v>4</v>
      </c>
      <c r="H810">
        <f>------32</f>
        <v>32</v>
      </c>
      <c r="I810">
        <v>32</v>
      </c>
      <c r="J810" t="s">
        <v>80</v>
      </c>
      <c r="K810">
        <f>------2</f>
        <v>2</v>
      </c>
    </row>
    <row r="811" spans="2:11">
      <c r="B811">
        <v>2423</v>
      </c>
      <c r="C811">
        <v>808</v>
      </c>
      <c r="D811">
        <v>0</v>
      </c>
      <c r="E811">
        <v>0</v>
      </c>
      <c r="F811">
        <v>20</v>
      </c>
      <c r="G811">
        <v>4</v>
      </c>
      <c r="H811">
        <f>------12</f>
        <v>12</v>
      </c>
      <c r="I811">
        <v>12</v>
      </c>
      <c r="J811" t="s">
        <v>80</v>
      </c>
      <c r="K811">
        <f>------3</f>
        <v>3</v>
      </c>
    </row>
    <row r="812" spans="2:11">
      <c r="B812">
        <v>2426</v>
      </c>
      <c r="C812">
        <v>809</v>
      </c>
      <c r="D812">
        <v>0</v>
      </c>
      <c r="E812">
        <v>0</v>
      </c>
      <c r="F812">
        <v>12</v>
      </c>
      <c r="G812">
        <v>4</v>
      </c>
      <c r="H812">
        <f>--0</f>
        <v>0</v>
      </c>
      <c r="I812">
        <v>0</v>
      </c>
      <c r="J812" t="s">
        <v>79</v>
      </c>
      <c r="K812">
        <f>------1</f>
        <v>1</v>
      </c>
    </row>
    <row r="813" spans="2:11">
      <c r="B813">
        <v>2429</v>
      </c>
      <c r="C813">
        <v>810</v>
      </c>
      <c r="D813">
        <v>0</v>
      </c>
      <c r="E813">
        <v>0</v>
      </c>
      <c r="F813">
        <v>0</v>
      </c>
      <c r="G813">
        <v>4</v>
      </c>
      <c r="H813">
        <f>--0</f>
        <v>0</v>
      </c>
      <c r="I813">
        <v>0</v>
      </c>
      <c r="J813" t="s">
        <v>79</v>
      </c>
      <c r="K813">
        <f>------1</f>
        <v>1</v>
      </c>
    </row>
    <row r="814" spans="2:11">
      <c r="B814">
        <v>2432</v>
      </c>
      <c r="C814">
        <v>811</v>
      </c>
      <c r="D814">
        <v>0</v>
      </c>
      <c r="E814">
        <v>1</v>
      </c>
      <c r="F814">
        <v>28</v>
      </c>
      <c r="G814">
        <v>4</v>
      </c>
      <c r="H814">
        <f>------28</f>
        <v>28</v>
      </c>
      <c r="I814">
        <v>32</v>
      </c>
      <c r="J814" t="s">
        <v>72</v>
      </c>
      <c r="K814">
        <f>------4</f>
        <v>4</v>
      </c>
    </row>
    <row r="815" spans="2:11">
      <c r="B815">
        <v>2435</v>
      </c>
      <c r="C815">
        <v>812</v>
      </c>
      <c r="D815">
        <v>0</v>
      </c>
      <c r="E815">
        <v>1</v>
      </c>
      <c r="F815">
        <v>0</v>
      </c>
      <c r="G815">
        <v>4</v>
      </c>
      <c r="H815">
        <f>------28</f>
        <v>28</v>
      </c>
      <c r="I815">
        <v>32</v>
      </c>
      <c r="J815" t="s">
        <v>72</v>
      </c>
      <c r="K815">
        <f>------4</f>
        <v>4</v>
      </c>
    </row>
    <row r="816" spans="2:11">
      <c r="B816">
        <v>2438</v>
      </c>
      <c r="C816">
        <v>813</v>
      </c>
      <c r="D816">
        <v>0</v>
      </c>
      <c r="E816">
        <v>1</v>
      </c>
      <c r="F816">
        <v>0</v>
      </c>
      <c r="G816">
        <v>4</v>
      </c>
      <c r="H816">
        <f>------28</f>
        <v>28</v>
      </c>
      <c r="I816">
        <v>32</v>
      </c>
      <c r="J816" t="s">
        <v>72</v>
      </c>
      <c r="K816">
        <f>------4</f>
        <v>4</v>
      </c>
    </row>
    <row r="817" spans="2:11">
      <c r="B817">
        <v>2441</v>
      </c>
      <c r="C817">
        <v>814</v>
      </c>
      <c r="D817">
        <v>0</v>
      </c>
      <c r="E817">
        <v>1</v>
      </c>
      <c r="F817">
        <v>0</v>
      </c>
      <c r="G817">
        <v>4</v>
      </c>
      <c r="H817">
        <f>------28</f>
        <v>28</v>
      </c>
      <c r="I817">
        <v>32</v>
      </c>
      <c r="J817" t="s">
        <v>72</v>
      </c>
      <c r="K817">
        <f>------4</f>
        <v>4</v>
      </c>
    </row>
    <row r="818" spans="2:11">
      <c r="B818">
        <v>2444</v>
      </c>
      <c r="C818">
        <v>815</v>
      </c>
      <c r="D818">
        <v>0</v>
      </c>
      <c r="E818">
        <v>1</v>
      </c>
      <c r="F818">
        <v>0</v>
      </c>
      <c r="G818">
        <v>4</v>
      </c>
      <c r="H818">
        <f>------28</f>
        <v>28</v>
      </c>
      <c r="I818">
        <v>32</v>
      </c>
      <c r="J818" t="s">
        <v>72</v>
      </c>
      <c r="K818">
        <f>------4</f>
        <v>4</v>
      </c>
    </row>
    <row r="819" spans="2:11">
      <c r="B819">
        <v>2447</v>
      </c>
      <c r="C819">
        <v>816</v>
      </c>
      <c r="D819">
        <v>1</v>
      </c>
      <c r="E819">
        <v>1</v>
      </c>
      <c r="F819">
        <v>4</v>
      </c>
      <c r="G819">
        <v>4</v>
      </c>
      <c r="H819">
        <f>------32</f>
        <v>32</v>
      </c>
      <c r="I819">
        <v>32</v>
      </c>
      <c r="J819" t="s">
        <v>80</v>
      </c>
      <c r="K819">
        <f>------2</f>
        <v>2</v>
      </c>
    </row>
    <row r="820" spans="2:11">
      <c r="B820">
        <v>2450</v>
      </c>
      <c r="C820">
        <v>817</v>
      </c>
      <c r="D820">
        <v>0</v>
      </c>
      <c r="E820">
        <v>0</v>
      </c>
      <c r="F820">
        <v>20</v>
      </c>
      <c r="G820">
        <v>4</v>
      </c>
      <c r="H820">
        <f>------12</f>
        <v>12</v>
      </c>
      <c r="I820">
        <v>12</v>
      </c>
      <c r="J820" t="s">
        <v>80</v>
      </c>
      <c r="K820">
        <f>------3</f>
        <v>3</v>
      </c>
    </row>
    <row r="821" spans="2:11">
      <c r="B821">
        <v>2453</v>
      </c>
      <c r="C821">
        <v>818</v>
      </c>
      <c r="D821">
        <v>0</v>
      </c>
      <c r="E821">
        <v>0</v>
      </c>
      <c r="F821">
        <v>12</v>
      </c>
      <c r="G821">
        <v>4</v>
      </c>
      <c r="H821">
        <f>--0</f>
        <v>0</v>
      </c>
      <c r="I821">
        <v>0</v>
      </c>
      <c r="J821" t="s">
        <v>79</v>
      </c>
      <c r="K821">
        <f>------1</f>
        <v>1</v>
      </c>
    </row>
    <row r="822" spans="2:11">
      <c r="B822">
        <v>2456</v>
      </c>
      <c r="C822">
        <v>819</v>
      </c>
      <c r="D822">
        <v>0</v>
      </c>
      <c r="E822">
        <v>0</v>
      </c>
      <c r="F822">
        <v>0</v>
      </c>
      <c r="G822">
        <v>4</v>
      </c>
      <c r="H822">
        <f>--0</f>
        <v>0</v>
      </c>
      <c r="I822">
        <v>0</v>
      </c>
      <c r="J822" t="s">
        <v>79</v>
      </c>
      <c r="K822">
        <f>------1</f>
        <v>1</v>
      </c>
    </row>
    <row r="823" spans="2:11">
      <c r="B823">
        <v>2459</v>
      </c>
      <c r="C823">
        <v>820</v>
      </c>
      <c r="D823">
        <v>0</v>
      </c>
      <c r="E823">
        <v>1</v>
      </c>
      <c r="F823">
        <v>28</v>
      </c>
      <c r="G823">
        <v>4</v>
      </c>
      <c r="H823">
        <f t="shared" ref="H823:H828" si="60">------28</f>
        <v>28</v>
      </c>
      <c r="I823">
        <v>32</v>
      </c>
      <c r="J823" t="s">
        <v>72</v>
      </c>
      <c r="K823">
        <f t="shared" ref="K823:K828" si="61">------4</f>
        <v>4</v>
      </c>
    </row>
    <row r="824" spans="2:11">
      <c r="B824">
        <v>2462</v>
      </c>
      <c r="C824">
        <v>821</v>
      </c>
      <c r="D824">
        <v>0</v>
      </c>
      <c r="E824">
        <v>1</v>
      </c>
      <c r="F824">
        <v>0</v>
      </c>
      <c r="G824">
        <v>4</v>
      </c>
      <c r="H824">
        <f t="shared" si="60"/>
        <v>28</v>
      </c>
      <c r="I824">
        <v>32</v>
      </c>
      <c r="J824" t="s">
        <v>72</v>
      </c>
      <c r="K824">
        <f t="shared" si="61"/>
        <v>4</v>
      </c>
    </row>
    <row r="825" spans="2:11">
      <c r="B825">
        <v>2465</v>
      </c>
      <c r="C825">
        <v>822</v>
      </c>
      <c r="D825">
        <v>0</v>
      </c>
      <c r="E825">
        <v>1</v>
      </c>
      <c r="F825">
        <v>0</v>
      </c>
      <c r="G825">
        <v>4</v>
      </c>
      <c r="H825">
        <f t="shared" si="60"/>
        <v>28</v>
      </c>
      <c r="I825">
        <v>32</v>
      </c>
      <c r="J825" t="s">
        <v>72</v>
      </c>
      <c r="K825">
        <f t="shared" si="61"/>
        <v>4</v>
      </c>
    </row>
    <row r="826" spans="2:11">
      <c r="B826">
        <v>2468</v>
      </c>
      <c r="C826">
        <v>823</v>
      </c>
      <c r="D826">
        <v>0</v>
      </c>
      <c r="E826">
        <v>1</v>
      </c>
      <c r="F826">
        <v>0</v>
      </c>
      <c r="G826">
        <v>4</v>
      </c>
      <c r="H826">
        <f t="shared" si="60"/>
        <v>28</v>
      </c>
      <c r="I826">
        <v>32</v>
      </c>
      <c r="J826" t="s">
        <v>72</v>
      </c>
      <c r="K826">
        <f t="shared" si="61"/>
        <v>4</v>
      </c>
    </row>
    <row r="827" spans="2:11">
      <c r="B827">
        <v>2471</v>
      </c>
      <c r="C827">
        <v>824</v>
      </c>
      <c r="D827">
        <v>0</v>
      </c>
      <c r="E827">
        <v>1</v>
      </c>
      <c r="F827">
        <v>0</v>
      </c>
      <c r="G827">
        <v>4</v>
      </c>
      <c r="H827">
        <f t="shared" si="60"/>
        <v>28</v>
      </c>
      <c r="I827">
        <v>32</v>
      </c>
      <c r="J827" t="s">
        <v>72</v>
      </c>
      <c r="K827">
        <f t="shared" si="61"/>
        <v>4</v>
      </c>
    </row>
    <row r="828" spans="2:11">
      <c r="B828">
        <v>2474</v>
      </c>
      <c r="C828">
        <v>825</v>
      </c>
      <c r="D828">
        <v>0</v>
      </c>
      <c r="E828">
        <v>1</v>
      </c>
      <c r="F828">
        <v>0</v>
      </c>
      <c r="G828">
        <v>4</v>
      </c>
      <c r="H828">
        <f t="shared" si="60"/>
        <v>28</v>
      </c>
      <c r="I828">
        <v>32</v>
      </c>
      <c r="J828" t="s">
        <v>72</v>
      </c>
      <c r="K828">
        <f t="shared" si="61"/>
        <v>4</v>
      </c>
    </row>
    <row r="829" spans="2:11">
      <c r="B829">
        <v>2477</v>
      </c>
      <c r="C829">
        <v>826</v>
      </c>
      <c r="D829">
        <v>1</v>
      </c>
      <c r="E829">
        <v>1</v>
      </c>
      <c r="F829">
        <v>4</v>
      </c>
      <c r="G829">
        <v>4</v>
      </c>
      <c r="H829">
        <f>------32</f>
        <v>32</v>
      </c>
      <c r="I829">
        <v>32</v>
      </c>
      <c r="J829" t="s">
        <v>80</v>
      </c>
      <c r="K829">
        <f>------2</f>
        <v>2</v>
      </c>
    </row>
    <row r="830" spans="2:11">
      <c r="B830">
        <v>2480</v>
      </c>
      <c r="C830">
        <v>827</v>
      </c>
      <c r="D830">
        <v>1</v>
      </c>
      <c r="E830">
        <v>1</v>
      </c>
      <c r="F830">
        <v>0</v>
      </c>
      <c r="G830">
        <v>4</v>
      </c>
      <c r="H830">
        <f>------32</f>
        <v>32</v>
      </c>
      <c r="I830">
        <v>32</v>
      </c>
      <c r="J830" t="s">
        <v>80</v>
      </c>
      <c r="K830">
        <f>------2</f>
        <v>2</v>
      </c>
    </row>
    <row r="831" spans="2:11">
      <c r="B831">
        <v>2483</v>
      </c>
      <c r="C831">
        <v>828</v>
      </c>
      <c r="D831">
        <v>1</v>
      </c>
      <c r="E831">
        <v>1</v>
      </c>
      <c r="F831">
        <v>0</v>
      </c>
      <c r="G831">
        <v>4</v>
      </c>
      <c r="H831">
        <f>------32</f>
        <v>32</v>
      </c>
      <c r="I831">
        <v>32</v>
      </c>
      <c r="J831" t="s">
        <v>80</v>
      </c>
      <c r="K831">
        <f>------2</f>
        <v>2</v>
      </c>
    </row>
    <row r="832" spans="2:11">
      <c r="B832">
        <v>2486</v>
      </c>
      <c r="C832">
        <v>829</v>
      </c>
      <c r="D832">
        <v>0</v>
      </c>
      <c r="E832">
        <v>0</v>
      </c>
      <c r="F832">
        <v>20</v>
      </c>
      <c r="G832">
        <v>4</v>
      </c>
      <c r="H832">
        <f>------12</f>
        <v>12</v>
      </c>
      <c r="I832">
        <v>12</v>
      </c>
      <c r="J832" t="s">
        <v>80</v>
      </c>
      <c r="K832">
        <f>------3</f>
        <v>3</v>
      </c>
    </row>
    <row r="833" spans="2:11">
      <c r="B833">
        <v>2489</v>
      </c>
      <c r="C833">
        <v>830</v>
      </c>
      <c r="D833">
        <v>0</v>
      </c>
      <c r="E833">
        <v>0</v>
      </c>
      <c r="F833">
        <v>0</v>
      </c>
      <c r="G833">
        <v>4</v>
      </c>
      <c r="H833">
        <f>------12</f>
        <v>12</v>
      </c>
      <c r="I833">
        <v>12</v>
      </c>
      <c r="J833" t="s">
        <v>80</v>
      </c>
      <c r="K833">
        <f>------3</f>
        <v>3</v>
      </c>
    </row>
    <row r="834" spans="2:11">
      <c r="B834">
        <v>2492</v>
      </c>
      <c r="C834">
        <v>831</v>
      </c>
      <c r="D834">
        <v>0</v>
      </c>
      <c r="E834">
        <v>0</v>
      </c>
      <c r="F834">
        <v>0</v>
      </c>
      <c r="G834">
        <v>4</v>
      </c>
      <c r="H834">
        <f>------12</f>
        <v>12</v>
      </c>
      <c r="I834">
        <v>12</v>
      </c>
      <c r="J834" t="s">
        <v>80</v>
      </c>
      <c r="K834">
        <f>------3</f>
        <v>3</v>
      </c>
    </row>
    <row r="835" spans="2:11">
      <c r="B835">
        <v>2495</v>
      </c>
      <c r="C835">
        <v>832</v>
      </c>
      <c r="D835">
        <v>0</v>
      </c>
      <c r="E835">
        <v>1</v>
      </c>
      <c r="F835">
        <v>16</v>
      </c>
      <c r="G835">
        <v>4</v>
      </c>
      <c r="H835">
        <f>------28</f>
        <v>28</v>
      </c>
      <c r="I835">
        <v>32</v>
      </c>
      <c r="J835" t="s">
        <v>72</v>
      </c>
      <c r="K835">
        <f>------4</f>
        <v>4</v>
      </c>
    </row>
    <row r="836" spans="2:11">
      <c r="B836">
        <v>2498</v>
      </c>
      <c r="C836">
        <v>833</v>
      </c>
      <c r="D836">
        <v>1</v>
      </c>
      <c r="E836">
        <v>1</v>
      </c>
      <c r="F836">
        <v>4</v>
      </c>
      <c r="G836">
        <v>4</v>
      </c>
      <c r="H836">
        <f>------32</f>
        <v>32</v>
      </c>
      <c r="I836">
        <v>32</v>
      </c>
      <c r="J836" t="s">
        <v>80</v>
      </c>
      <c r="K836">
        <f>------2</f>
        <v>2</v>
      </c>
    </row>
    <row r="837" spans="2:11">
      <c r="B837">
        <v>2501</v>
      </c>
      <c r="C837">
        <v>834</v>
      </c>
      <c r="D837">
        <v>1</v>
      </c>
      <c r="E837">
        <v>1</v>
      </c>
      <c r="F837">
        <v>0</v>
      </c>
      <c r="G837">
        <v>4</v>
      </c>
      <c r="H837">
        <f>------32</f>
        <v>32</v>
      </c>
      <c r="I837">
        <v>32</v>
      </c>
      <c r="J837" t="s">
        <v>80</v>
      </c>
      <c r="K837">
        <f>------2</f>
        <v>2</v>
      </c>
    </row>
    <row r="838" spans="2:11">
      <c r="B838">
        <v>2504</v>
      </c>
      <c r="C838">
        <v>835</v>
      </c>
      <c r="D838">
        <v>0</v>
      </c>
      <c r="E838">
        <v>0</v>
      </c>
      <c r="F838">
        <v>20</v>
      </c>
      <c r="G838">
        <v>4</v>
      </c>
      <c r="H838">
        <f>------12</f>
        <v>12</v>
      </c>
      <c r="I838">
        <v>12</v>
      </c>
      <c r="J838" t="s">
        <v>80</v>
      </c>
      <c r="K838">
        <f>------3</f>
        <v>3</v>
      </c>
    </row>
    <row r="839" spans="2:11">
      <c r="B839">
        <v>2507</v>
      </c>
      <c r="C839">
        <v>836</v>
      </c>
      <c r="D839">
        <v>0</v>
      </c>
      <c r="E839">
        <v>0</v>
      </c>
      <c r="F839">
        <v>12</v>
      </c>
      <c r="G839">
        <v>4</v>
      </c>
      <c r="H839">
        <f>--0</f>
        <v>0</v>
      </c>
      <c r="I839">
        <v>0</v>
      </c>
      <c r="J839" t="s">
        <v>79</v>
      </c>
      <c r="K839">
        <f>------1</f>
        <v>1</v>
      </c>
    </row>
    <row r="840" spans="2:11">
      <c r="B840">
        <v>2510</v>
      </c>
      <c r="C840">
        <v>837</v>
      </c>
      <c r="D840">
        <v>0</v>
      </c>
      <c r="E840">
        <v>0</v>
      </c>
      <c r="F840">
        <v>0</v>
      </c>
      <c r="G840">
        <v>4</v>
      </c>
      <c r="H840">
        <f>--0</f>
        <v>0</v>
      </c>
      <c r="I840">
        <v>0</v>
      </c>
      <c r="J840" t="s">
        <v>79</v>
      </c>
      <c r="K840">
        <f>------1</f>
        <v>1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747"/>
  <sheetViews>
    <sheetView workbookViewId="0">
      <selection activeCell="D13" sqref="A1:D13"/>
    </sheetView>
  </sheetViews>
  <sheetFormatPr defaultRowHeight="15"/>
  <cols>
    <col min="1" max="1" width="26" customWidth="1"/>
    <col min="2" max="2" width="18.28515625" customWidth="1"/>
    <col min="3" max="3" width="22.42578125" customWidth="1"/>
    <col min="4" max="4" width="16.7109375" customWidth="1"/>
    <col min="7" max="7" width="22.28515625" customWidth="1"/>
  </cols>
  <sheetData>
    <row r="1" spans="1:8">
      <c r="A1" s="17" t="s">
        <v>163</v>
      </c>
      <c r="B1" s="18"/>
      <c r="C1" s="18"/>
      <c r="D1" s="18"/>
    </row>
    <row r="3" spans="1:8" ht="18.75">
      <c r="A3" s="1" t="s">
        <v>0</v>
      </c>
      <c r="B3" s="2"/>
      <c r="C3" s="2"/>
      <c r="D3" s="2"/>
      <c r="G3" t="s">
        <v>174</v>
      </c>
      <c r="H3" t="s">
        <v>169</v>
      </c>
    </row>
    <row r="4" spans="1:8">
      <c r="A4" s="3" t="s">
        <v>1</v>
      </c>
      <c r="B4" s="3" t="s">
        <v>2</v>
      </c>
      <c r="C4" s="3" t="s">
        <v>3</v>
      </c>
      <c r="D4" s="4" t="s">
        <v>4</v>
      </c>
      <c r="H4">
        <v>1</v>
      </c>
    </row>
    <row r="5" spans="1:8">
      <c r="A5" s="3" t="s">
        <v>5</v>
      </c>
      <c r="B5" s="5" t="s">
        <v>6</v>
      </c>
      <c r="C5" s="5" t="s">
        <v>7</v>
      </c>
      <c r="D5" s="5" t="s">
        <v>8</v>
      </c>
      <c r="H5">
        <v>2</v>
      </c>
    </row>
    <row r="6" spans="1:8">
      <c r="A6" s="3" t="s">
        <v>9</v>
      </c>
      <c r="B6" s="5">
        <v>1</v>
      </c>
      <c r="C6" s="7">
        <v>2</v>
      </c>
      <c r="D6" s="7">
        <v>6</v>
      </c>
      <c r="H6">
        <v>3</v>
      </c>
    </row>
    <row r="7" spans="1:8">
      <c r="A7" s="3" t="s">
        <v>10</v>
      </c>
      <c r="B7" s="5" t="s">
        <v>11</v>
      </c>
      <c r="C7" s="5" t="s">
        <v>12</v>
      </c>
      <c r="D7" s="5" t="s">
        <v>13</v>
      </c>
      <c r="H7">
        <v>4</v>
      </c>
    </row>
    <row r="8" spans="1:8">
      <c r="A8" s="3" t="s">
        <v>14</v>
      </c>
      <c r="B8" s="6" t="s">
        <v>15</v>
      </c>
      <c r="C8" s="5" t="s">
        <v>16</v>
      </c>
      <c r="D8" s="5" t="s">
        <v>16</v>
      </c>
      <c r="H8">
        <v>5</v>
      </c>
    </row>
    <row r="9" spans="1:8">
      <c r="A9" s="3" t="s">
        <v>17</v>
      </c>
      <c r="B9" s="6" t="s">
        <v>18</v>
      </c>
      <c r="C9" s="5" t="s">
        <v>19</v>
      </c>
      <c r="D9" s="5">
        <v>1</v>
      </c>
      <c r="H9">
        <v>6</v>
      </c>
    </row>
    <row r="10" spans="1:8">
      <c r="A10" s="3" t="s">
        <v>20</v>
      </c>
      <c r="B10" s="5">
        <v>4</v>
      </c>
      <c r="C10" s="5">
        <v>4</v>
      </c>
      <c r="D10" s="5" t="s">
        <v>8</v>
      </c>
      <c r="H10">
        <v>7</v>
      </c>
    </row>
    <row r="11" spans="1:8">
      <c r="A11" s="3" t="s">
        <v>21</v>
      </c>
      <c r="B11" s="5" t="s">
        <v>22</v>
      </c>
      <c r="C11" s="5">
        <v>1</v>
      </c>
      <c r="D11" s="5">
        <v>1</v>
      </c>
      <c r="H11">
        <v>8</v>
      </c>
    </row>
    <row r="12" spans="1:8">
      <c r="H12">
        <v>10</v>
      </c>
    </row>
    <row r="13" spans="1:8">
      <c r="A13" s="20" t="s">
        <v>168</v>
      </c>
      <c r="B13" s="21"/>
      <c r="C13" s="21"/>
      <c r="H13">
        <v>12</v>
      </c>
    </row>
    <row r="14" spans="1:8">
      <c r="H14">
        <v>14</v>
      </c>
    </row>
    <row r="15" spans="1:8">
      <c r="H15">
        <v>16</v>
      </c>
    </row>
    <row r="16" spans="1:8">
      <c r="H16">
        <v>18</v>
      </c>
    </row>
    <row r="17" spans="8:11">
      <c r="H17">
        <v>19</v>
      </c>
    </row>
    <row r="18" spans="8:11">
      <c r="H18">
        <v>21</v>
      </c>
    </row>
    <row r="19" spans="8:11">
      <c r="H19">
        <v>23</v>
      </c>
    </row>
    <row r="20" spans="8:11">
      <c r="H20">
        <v>24</v>
      </c>
      <c r="K20" s="22" t="s">
        <v>175</v>
      </c>
    </row>
    <row r="21" spans="8:11">
      <c r="H21">
        <v>25</v>
      </c>
    </row>
    <row r="22" spans="8:11">
      <c r="H22">
        <v>26</v>
      </c>
    </row>
    <row r="23" spans="8:11">
      <c r="H23">
        <v>27</v>
      </c>
    </row>
    <row r="24" spans="8:11">
      <c r="H24">
        <v>28</v>
      </c>
    </row>
    <row r="25" spans="8:11">
      <c r="H25">
        <v>28</v>
      </c>
    </row>
    <row r="26" spans="8:11">
      <c r="H26">
        <v>28</v>
      </c>
    </row>
    <row r="27" spans="8:11">
      <c r="H27">
        <v>28</v>
      </c>
    </row>
    <row r="28" spans="8:11">
      <c r="H28">
        <v>28</v>
      </c>
    </row>
    <row r="29" spans="8:11">
      <c r="H29">
        <v>29</v>
      </c>
    </row>
    <row r="30" spans="8:11">
      <c r="H30">
        <v>30</v>
      </c>
    </row>
    <row r="31" spans="8:11">
      <c r="H31">
        <v>30</v>
      </c>
    </row>
    <row r="32" spans="8:11">
      <c r="H32">
        <v>31</v>
      </c>
    </row>
    <row r="33" spans="8:8">
      <c r="H33">
        <v>32</v>
      </c>
    </row>
    <row r="34" spans="8:8">
      <c r="H34">
        <v>33</v>
      </c>
    </row>
    <row r="35" spans="8:8">
      <c r="H35">
        <v>34</v>
      </c>
    </row>
    <row r="36" spans="8:8">
      <c r="H36">
        <v>35</v>
      </c>
    </row>
    <row r="37" spans="8:8">
      <c r="H37">
        <v>36</v>
      </c>
    </row>
    <row r="38" spans="8:8">
      <c r="H38">
        <v>36</v>
      </c>
    </row>
    <row r="39" spans="8:8">
      <c r="H39">
        <v>36</v>
      </c>
    </row>
    <row r="40" spans="8:8">
      <c r="H40">
        <v>36</v>
      </c>
    </row>
    <row r="41" spans="8:8">
      <c r="H41">
        <v>36</v>
      </c>
    </row>
    <row r="42" spans="8:8">
      <c r="H42">
        <v>37</v>
      </c>
    </row>
    <row r="43" spans="8:8">
      <c r="H43">
        <v>37</v>
      </c>
    </row>
    <row r="44" spans="8:8">
      <c r="H44">
        <v>37</v>
      </c>
    </row>
    <row r="45" spans="8:8">
      <c r="H45">
        <v>37</v>
      </c>
    </row>
    <row r="46" spans="8:8">
      <c r="H46">
        <v>38</v>
      </c>
    </row>
    <row r="47" spans="8:8">
      <c r="H47">
        <v>39</v>
      </c>
    </row>
    <row r="48" spans="8:8">
      <c r="H48">
        <v>40</v>
      </c>
    </row>
    <row r="49" spans="8:8">
      <c r="H49">
        <v>41</v>
      </c>
    </row>
    <row r="50" spans="8:8">
      <c r="H50">
        <v>42</v>
      </c>
    </row>
    <row r="51" spans="8:8">
      <c r="H51">
        <v>43</v>
      </c>
    </row>
    <row r="52" spans="8:8">
      <c r="H52">
        <v>44</v>
      </c>
    </row>
    <row r="53" spans="8:8">
      <c r="H53">
        <v>45</v>
      </c>
    </row>
    <row r="54" spans="8:8">
      <c r="H54">
        <v>46</v>
      </c>
    </row>
    <row r="55" spans="8:8">
      <c r="H55">
        <v>46</v>
      </c>
    </row>
    <row r="56" spans="8:8">
      <c r="H56">
        <v>46</v>
      </c>
    </row>
    <row r="57" spans="8:8">
      <c r="H57">
        <v>46</v>
      </c>
    </row>
    <row r="58" spans="8:8">
      <c r="H58">
        <v>46</v>
      </c>
    </row>
    <row r="59" spans="8:8">
      <c r="H59">
        <v>46</v>
      </c>
    </row>
    <row r="60" spans="8:8">
      <c r="H60">
        <v>46</v>
      </c>
    </row>
    <row r="61" spans="8:8">
      <c r="H61">
        <v>46</v>
      </c>
    </row>
    <row r="62" spans="8:8">
      <c r="H62">
        <v>46</v>
      </c>
    </row>
    <row r="63" spans="8:8">
      <c r="H63">
        <v>46</v>
      </c>
    </row>
    <row r="64" spans="8:8">
      <c r="H64">
        <v>46</v>
      </c>
    </row>
    <row r="65" spans="8:8">
      <c r="H65">
        <v>46</v>
      </c>
    </row>
    <row r="66" spans="8:8">
      <c r="H66">
        <v>46</v>
      </c>
    </row>
    <row r="67" spans="8:8">
      <c r="H67">
        <v>46</v>
      </c>
    </row>
    <row r="68" spans="8:8">
      <c r="H68">
        <v>46</v>
      </c>
    </row>
    <row r="69" spans="8:8">
      <c r="H69">
        <v>46</v>
      </c>
    </row>
    <row r="70" spans="8:8">
      <c r="H70">
        <v>46</v>
      </c>
    </row>
    <row r="71" spans="8:8">
      <c r="H71">
        <v>46</v>
      </c>
    </row>
    <row r="72" spans="8:8">
      <c r="H72">
        <v>46</v>
      </c>
    </row>
    <row r="73" spans="8:8">
      <c r="H73">
        <v>46</v>
      </c>
    </row>
    <row r="74" spans="8:8">
      <c r="H74">
        <v>46</v>
      </c>
    </row>
    <row r="75" spans="8:8">
      <c r="H75">
        <v>46</v>
      </c>
    </row>
    <row r="76" spans="8:8">
      <c r="H76">
        <v>47</v>
      </c>
    </row>
    <row r="77" spans="8:8">
      <c r="H77">
        <v>48</v>
      </c>
    </row>
    <row r="78" spans="8:8">
      <c r="H78">
        <v>49</v>
      </c>
    </row>
    <row r="79" spans="8:8">
      <c r="H79">
        <v>50</v>
      </c>
    </row>
    <row r="80" spans="8:8">
      <c r="H80">
        <v>51</v>
      </c>
    </row>
    <row r="81" spans="8:8">
      <c r="H81">
        <v>52</v>
      </c>
    </row>
    <row r="82" spans="8:8">
      <c r="H82">
        <v>53</v>
      </c>
    </row>
    <row r="83" spans="8:8">
      <c r="H83">
        <v>53</v>
      </c>
    </row>
    <row r="84" spans="8:8">
      <c r="H84">
        <v>53</v>
      </c>
    </row>
    <row r="85" spans="8:8">
      <c r="H85">
        <v>53</v>
      </c>
    </row>
    <row r="86" spans="8:8">
      <c r="H86">
        <v>53</v>
      </c>
    </row>
    <row r="87" spans="8:8">
      <c r="H87">
        <v>53</v>
      </c>
    </row>
    <row r="88" spans="8:8">
      <c r="H88">
        <v>53</v>
      </c>
    </row>
    <row r="89" spans="8:8">
      <c r="H89">
        <v>53</v>
      </c>
    </row>
    <row r="90" spans="8:8">
      <c r="H90">
        <v>53</v>
      </c>
    </row>
    <row r="91" spans="8:8">
      <c r="H91">
        <v>53</v>
      </c>
    </row>
    <row r="92" spans="8:8">
      <c r="H92">
        <v>53</v>
      </c>
    </row>
    <row r="93" spans="8:8">
      <c r="H93">
        <v>53</v>
      </c>
    </row>
    <row r="94" spans="8:8">
      <c r="H94">
        <v>53</v>
      </c>
    </row>
    <row r="95" spans="8:8">
      <c r="H95">
        <v>53</v>
      </c>
    </row>
    <row r="96" spans="8:8">
      <c r="H96">
        <v>53</v>
      </c>
    </row>
    <row r="97" spans="8:8">
      <c r="H97">
        <v>53</v>
      </c>
    </row>
    <row r="98" spans="8:8">
      <c r="H98">
        <v>53</v>
      </c>
    </row>
    <row r="99" spans="8:8">
      <c r="H99">
        <v>53</v>
      </c>
    </row>
    <row r="100" spans="8:8">
      <c r="H100">
        <v>53</v>
      </c>
    </row>
    <row r="101" spans="8:8">
      <c r="H101">
        <v>53</v>
      </c>
    </row>
    <row r="102" spans="8:8">
      <c r="H102">
        <v>53</v>
      </c>
    </row>
    <row r="103" spans="8:8">
      <c r="H103">
        <v>53</v>
      </c>
    </row>
    <row r="104" spans="8:8">
      <c r="H104">
        <v>53</v>
      </c>
    </row>
    <row r="105" spans="8:8">
      <c r="H105">
        <v>53</v>
      </c>
    </row>
    <row r="106" spans="8:8">
      <c r="H106">
        <v>54</v>
      </c>
    </row>
    <row r="107" spans="8:8">
      <c r="H107">
        <v>55</v>
      </c>
    </row>
    <row r="108" spans="8:8">
      <c r="H108">
        <v>55</v>
      </c>
    </row>
    <row r="109" spans="8:8">
      <c r="H109">
        <v>55</v>
      </c>
    </row>
    <row r="110" spans="8:8">
      <c r="H110">
        <v>55</v>
      </c>
    </row>
    <row r="111" spans="8:8">
      <c r="H111">
        <v>55</v>
      </c>
    </row>
    <row r="112" spans="8:8">
      <c r="H112">
        <v>55</v>
      </c>
    </row>
    <row r="113" spans="8:8">
      <c r="H113">
        <v>55</v>
      </c>
    </row>
    <row r="114" spans="8:8">
      <c r="H114">
        <v>55</v>
      </c>
    </row>
    <row r="115" spans="8:8">
      <c r="H115">
        <v>55</v>
      </c>
    </row>
    <row r="116" spans="8:8">
      <c r="H116">
        <v>55</v>
      </c>
    </row>
    <row r="117" spans="8:8">
      <c r="H117">
        <v>55</v>
      </c>
    </row>
    <row r="118" spans="8:8">
      <c r="H118">
        <v>55</v>
      </c>
    </row>
    <row r="119" spans="8:8">
      <c r="H119">
        <v>55</v>
      </c>
    </row>
    <row r="120" spans="8:8">
      <c r="H120">
        <v>55</v>
      </c>
    </row>
    <row r="121" spans="8:8">
      <c r="H121">
        <v>55</v>
      </c>
    </row>
    <row r="122" spans="8:8">
      <c r="H122">
        <v>55</v>
      </c>
    </row>
    <row r="123" spans="8:8">
      <c r="H123">
        <v>55</v>
      </c>
    </row>
    <row r="124" spans="8:8">
      <c r="H124">
        <v>55</v>
      </c>
    </row>
    <row r="125" spans="8:8">
      <c r="H125">
        <v>55</v>
      </c>
    </row>
    <row r="126" spans="8:8">
      <c r="H126">
        <v>55</v>
      </c>
    </row>
    <row r="127" spans="8:8">
      <c r="H127">
        <v>55</v>
      </c>
    </row>
    <row r="128" spans="8:8">
      <c r="H128">
        <v>55</v>
      </c>
    </row>
    <row r="129" spans="8:8">
      <c r="H129">
        <v>55</v>
      </c>
    </row>
    <row r="130" spans="8:8">
      <c r="H130">
        <v>55</v>
      </c>
    </row>
    <row r="131" spans="8:8">
      <c r="H131">
        <v>55</v>
      </c>
    </row>
    <row r="132" spans="8:8">
      <c r="H132">
        <v>55</v>
      </c>
    </row>
    <row r="133" spans="8:8">
      <c r="H133">
        <v>55</v>
      </c>
    </row>
    <row r="134" spans="8:8">
      <c r="H134">
        <v>55</v>
      </c>
    </row>
    <row r="135" spans="8:8">
      <c r="H135">
        <v>55</v>
      </c>
    </row>
    <row r="136" spans="8:8">
      <c r="H136">
        <v>56</v>
      </c>
    </row>
    <row r="137" spans="8:8">
      <c r="H137">
        <v>57</v>
      </c>
    </row>
    <row r="138" spans="8:8">
      <c r="H138">
        <v>57</v>
      </c>
    </row>
    <row r="139" spans="8:8">
      <c r="H139">
        <v>57</v>
      </c>
    </row>
    <row r="140" spans="8:8">
      <c r="H140">
        <v>57</v>
      </c>
    </row>
    <row r="141" spans="8:8">
      <c r="H141">
        <v>57</v>
      </c>
    </row>
    <row r="142" spans="8:8">
      <c r="H142">
        <v>57</v>
      </c>
    </row>
    <row r="143" spans="8:8">
      <c r="H143">
        <v>57</v>
      </c>
    </row>
    <row r="144" spans="8:8">
      <c r="H144">
        <v>57</v>
      </c>
    </row>
    <row r="145" spans="8:8">
      <c r="H145">
        <v>57</v>
      </c>
    </row>
    <row r="146" spans="8:8">
      <c r="H146">
        <v>57</v>
      </c>
    </row>
    <row r="147" spans="8:8">
      <c r="H147">
        <v>57</v>
      </c>
    </row>
    <row r="148" spans="8:8">
      <c r="H148">
        <v>57</v>
      </c>
    </row>
    <row r="149" spans="8:8">
      <c r="H149">
        <v>57</v>
      </c>
    </row>
    <row r="150" spans="8:8">
      <c r="H150">
        <v>57</v>
      </c>
    </row>
    <row r="151" spans="8:8">
      <c r="H151">
        <v>57</v>
      </c>
    </row>
    <row r="152" spans="8:8">
      <c r="H152">
        <v>57</v>
      </c>
    </row>
    <row r="153" spans="8:8">
      <c r="H153">
        <v>57</v>
      </c>
    </row>
    <row r="154" spans="8:8">
      <c r="H154">
        <v>57</v>
      </c>
    </row>
    <row r="155" spans="8:8">
      <c r="H155">
        <v>57</v>
      </c>
    </row>
    <row r="156" spans="8:8">
      <c r="H156">
        <v>57</v>
      </c>
    </row>
    <row r="157" spans="8:8">
      <c r="H157">
        <v>57</v>
      </c>
    </row>
    <row r="158" spans="8:8">
      <c r="H158">
        <v>57</v>
      </c>
    </row>
    <row r="159" spans="8:8">
      <c r="H159">
        <v>57</v>
      </c>
    </row>
    <row r="160" spans="8:8">
      <c r="H160">
        <v>57</v>
      </c>
    </row>
    <row r="161" spans="8:8">
      <c r="H161">
        <v>57</v>
      </c>
    </row>
    <row r="162" spans="8:8">
      <c r="H162">
        <v>57</v>
      </c>
    </row>
    <row r="163" spans="8:8">
      <c r="H163">
        <v>57</v>
      </c>
    </row>
    <row r="164" spans="8:8">
      <c r="H164">
        <v>57</v>
      </c>
    </row>
    <row r="165" spans="8:8">
      <c r="H165">
        <v>57</v>
      </c>
    </row>
    <row r="166" spans="8:8">
      <c r="H166">
        <v>58</v>
      </c>
    </row>
    <row r="167" spans="8:8">
      <c r="H167">
        <v>59</v>
      </c>
    </row>
    <row r="168" spans="8:8">
      <c r="H168">
        <v>59</v>
      </c>
    </row>
    <row r="169" spans="8:8">
      <c r="H169">
        <v>59</v>
      </c>
    </row>
    <row r="170" spans="8:8">
      <c r="H170">
        <v>59</v>
      </c>
    </row>
    <row r="171" spans="8:8">
      <c r="H171">
        <v>59</v>
      </c>
    </row>
    <row r="172" spans="8:8">
      <c r="H172">
        <v>59</v>
      </c>
    </row>
    <row r="173" spans="8:8">
      <c r="H173">
        <v>59</v>
      </c>
    </row>
    <row r="174" spans="8:8">
      <c r="H174">
        <v>59</v>
      </c>
    </row>
    <row r="175" spans="8:8">
      <c r="H175">
        <v>59</v>
      </c>
    </row>
    <row r="176" spans="8:8">
      <c r="H176">
        <v>59</v>
      </c>
    </row>
    <row r="177" spans="8:8">
      <c r="H177">
        <v>59</v>
      </c>
    </row>
    <row r="178" spans="8:8">
      <c r="H178">
        <v>59</v>
      </c>
    </row>
    <row r="179" spans="8:8">
      <c r="H179">
        <v>59</v>
      </c>
    </row>
    <row r="180" spans="8:8">
      <c r="H180">
        <v>59</v>
      </c>
    </row>
    <row r="181" spans="8:8">
      <c r="H181">
        <v>59</v>
      </c>
    </row>
    <row r="182" spans="8:8">
      <c r="H182">
        <v>59</v>
      </c>
    </row>
    <row r="183" spans="8:8">
      <c r="H183">
        <v>59</v>
      </c>
    </row>
    <row r="184" spans="8:8">
      <c r="H184">
        <v>59</v>
      </c>
    </row>
    <row r="185" spans="8:8">
      <c r="H185">
        <v>59</v>
      </c>
    </row>
    <row r="186" spans="8:8">
      <c r="H186">
        <v>59</v>
      </c>
    </row>
    <row r="187" spans="8:8">
      <c r="H187">
        <v>59</v>
      </c>
    </row>
    <row r="188" spans="8:8">
      <c r="H188">
        <v>59</v>
      </c>
    </row>
    <row r="189" spans="8:8">
      <c r="H189">
        <v>59</v>
      </c>
    </row>
    <row r="190" spans="8:8">
      <c r="H190">
        <v>59</v>
      </c>
    </row>
    <row r="191" spans="8:8">
      <c r="H191">
        <v>59</v>
      </c>
    </row>
    <row r="192" spans="8:8">
      <c r="H192">
        <v>59</v>
      </c>
    </row>
    <row r="193" spans="8:8">
      <c r="H193">
        <v>59</v>
      </c>
    </row>
    <row r="194" spans="8:8">
      <c r="H194">
        <v>59</v>
      </c>
    </row>
    <row r="195" spans="8:8">
      <c r="H195">
        <v>59</v>
      </c>
    </row>
    <row r="196" spans="8:8">
      <c r="H196">
        <v>60</v>
      </c>
    </row>
    <row r="197" spans="8:8">
      <c r="H197">
        <v>61</v>
      </c>
    </row>
    <row r="198" spans="8:8">
      <c r="H198">
        <v>61</v>
      </c>
    </row>
    <row r="199" spans="8:8">
      <c r="H199">
        <v>61</v>
      </c>
    </row>
    <row r="200" spans="8:8">
      <c r="H200">
        <v>61</v>
      </c>
    </row>
    <row r="201" spans="8:8">
      <c r="H201">
        <v>61</v>
      </c>
    </row>
    <row r="202" spans="8:8">
      <c r="H202">
        <v>61</v>
      </c>
    </row>
    <row r="203" spans="8:8">
      <c r="H203">
        <v>61</v>
      </c>
    </row>
    <row r="204" spans="8:8">
      <c r="H204">
        <v>61</v>
      </c>
    </row>
    <row r="205" spans="8:8">
      <c r="H205">
        <v>61</v>
      </c>
    </row>
    <row r="206" spans="8:8">
      <c r="H206">
        <v>61</v>
      </c>
    </row>
    <row r="207" spans="8:8">
      <c r="H207">
        <v>61</v>
      </c>
    </row>
    <row r="208" spans="8:8">
      <c r="H208">
        <v>61</v>
      </c>
    </row>
    <row r="209" spans="8:8">
      <c r="H209">
        <v>61</v>
      </c>
    </row>
    <row r="210" spans="8:8">
      <c r="H210">
        <v>61</v>
      </c>
    </row>
    <row r="211" spans="8:8">
      <c r="H211">
        <v>61</v>
      </c>
    </row>
    <row r="212" spans="8:8">
      <c r="H212">
        <v>61</v>
      </c>
    </row>
    <row r="213" spans="8:8">
      <c r="H213">
        <v>61</v>
      </c>
    </row>
    <row r="214" spans="8:8">
      <c r="H214">
        <v>61</v>
      </c>
    </row>
    <row r="215" spans="8:8">
      <c r="H215">
        <v>61</v>
      </c>
    </row>
    <row r="216" spans="8:8">
      <c r="H216">
        <v>61</v>
      </c>
    </row>
    <row r="217" spans="8:8">
      <c r="H217">
        <v>61</v>
      </c>
    </row>
    <row r="218" spans="8:8">
      <c r="H218">
        <v>61</v>
      </c>
    </row>
    <row r="219" spans="8:8">
      <c r="H219">
        <v>61</v>
      </c>
    </row>
    <row r="220" spans="8:8">
      <c r="H220">
        <v>61</v>
      </c>
    </row>
    <row r="221" spans="8:8">
      <c r="H221">
        <v>61</v>
      </c>
    </row>
    <row r="222" spans="8:8">
      <c r="H222">
        <v>61</v>
      </c>
    </row>
    <row r="223" spans="8:8">
      <c r="H223">
        <v>61</v>
      </c>
    </row>
    <row r="224" spans="8:8">
      <c r="H224">
        <v>61</v>
      </c>
    </row>
    <row r="225" spans="8:8">
      <c r="H225">
        <v>61</v>
      </c>
    </row>
    <row r="226" spans="8:8">
      <c r="H226">
        <v>62</v>
      </c>
    </row>
    <row r="227" spans="8:8">
      <c r="H227">
        <v>63</v>
      </c>
    </row>
    <row r="228" spans="8:8">
      <c r="H228">
        <v>64</v>
      </c>
    </row>
    <row r="229" spans="8:8">
      <c r="H229">
        <v>65</v>
      </c>
    </row>
    <row r="230" spans="8:8">
      <c r="H230">
        <v>66</v>
      </c>
    </row>
    <row r="231" spans="8:8">
      <c r="H231">
        <v>67</v>
      </c>
    </row>
    <row r="232" spans="8:8">
      <c r="H232">
        <v>68</v>
      </c>
    </row>
    <row r="233" spans="8:8">
      <c r="H233">
        <v>69</v>
      </c>
    </row>
    <row r="234" spans="8:8">
      <c r="H234">
        <v>70</v>
      </c>
    </row>
    <row r="235" spans="8:8">
      <c r="H235">
        <v>71</v>
      </c>
    </row>
    <row r="236" spans="8:8">
      <c r="H236">
        <v>72</v>
      </c>
    </row>
    <row r="237" spans="8:8">
      <c r="H237">
        <v>73</v>
      </c>
    </row>
    <row r="238" spans="8:8">
      <c r="H238">
        <v>74</v>
      </c>
    </row>
    <row r="239" spans="8:8">
      <c r="H239">
        <v>74</v>
      </c>
    </row>
    <row r="240" spans="8:8">
      <c r="H240">
        <v>74</v>
      </c>
    </row>
    <row r="241" spans="8:8">
      <c r="H241">
        <v>74</v>
      </c>
    </row>
    <row r="242" spans="8:8">
      <c r="H242">
        <v>74</v>
      </c>
    </row>
    <row r="243" spans="8:8">
      <c r="H243">
        <v>74</v>
      </c>
    </row>
    <row r="244" spans="8:8">
      <c r="H244">
        <v>74</v>
      </c>
    </row>
    <row r="245" spans="8:8">
      <c r="H245">
        <v>74</v>
      </c>
    </row>
    <row r="246" spans="8:8">
      <c r="H246">
        <v>74</v>
      </c>
    </row>
    <row r="247" spans="8:8">
      <c r="H247">
        <v>74</v>
      </c>
    </row>
    <row r="248" spans="8:8">
      <c r="H248">
        <v>74</v>
      </c>
    </row>
    <row r="249" spans="8:8">
      <c r="H249">
        <v>74</v>
      </c>
    </row>
    <row r="250" spans="8:8">
      <c r="H250">
        <v>74</v>
      </c>
    </row>
    <row r="251" spans="8:8">
      <c r="H251">
        <v>74</v>
      </c>
    </row>
    <row r="252" spans="8:8">
      <c r="H252">
        <v>74</v>
      </c>
    </row>
    <row r="253" spans="8:8">
      <c r="H253">
        <v>74</v>
      </c>
    </row>
    <row r="254" spans="8:8">
      <c r="H254">
        <v>74</v>
      </c>
    </row>
    <row r="255" spans="8:8">
      <c r="H255">
        <v>74</v>
      </c>
    </row>
    <row r="256" spans="8:8">
      <c r="H256">
        <v>75</v>
      </c>
    </row>
    <row r="257" spans="8:8">
      <c r="H257">
        <v>76</v>
      </c>
    </row>
    <row r="258" spans="8:8">
      <c r="H258">
        <v>77</v>
      </c>
    </row>
    <row r="259" spans="8:8">
      <c r="H259">
        <v>78</v>
      </c>
    </row>
    <row r="260" spans="8:8">
      <c r="H260">
        <v>79</v>
      </c>
    </row>
    <row r="261" spans="8:8">
      <c r="H261" s="19">
        <v>80</v>
      </c>
    </row>
    <row r="262" spans="8:8">
      <c r="H262">
        <v>80</v>
      </c>
    </row>
    <row r="263" spans="8:8">
      <c r="H263">
        <v>80</v>
      </c>
    </row>
    <row r="264" spans="8:8">
      <c r="H264">
        <v>80</v>
      </c>
    </row>
    <row r="265" spans="8:8">
      <c r="H265">
        <v>80</v>
      </c>
    </row>
    <row r="266" spans="8:8">
      <c r="H266">
        <v>80</v>
      </c>
    </row>
    <row r="267" spans="8:8">
      <c r="H267">
        <v>80</v>
      </c>
    </row>
    <row r="268" spans="8:8">
      <c r="H268">
        <v>80</v>
      </c>
    </row>
    <row r="269" spans="8:8">
      <c r="H269">
        <v>80</v>
      </c>
    </row>
    <row r="270" spans="8:8">
      <c r="H270">
        <v>80</v>
      </c>
    </row>
    <row r="271" spans="8:8">
      <c r="H271">
        <v>80</v>
      </c>
    </row>
    <row r="272" spans="8:8">
      <c r="H272">
        <v>80</v>
      </c>
    </row>
    <row r="273" spans="8:8">
      <c r="H273">
        <v>80</v>
      </c>
    </row>
    <row r="274" spans="8:8">
      <c r="H274">
        <v>80</v>
      </c>
    </row>
    <row r="275" spans="8:8">
      <c r="H275">
        <v>80</v>
      </c>
    </row>
    <row r="276" spans="8:8">
      <c r="H276">
        <v>80</v>
      </c>
    </row>
    <row r="277" spans="8:8">
      <c r="H277">
        <v>80</v>
      </c>
    </row>
    <row r="278" spans="8:8">
      <c r="H278">
        <v>80</v>
      </c>
    </row>
    <row r="279" spans="8:8">
      <c r="H279">
        <v>80</v>
      </c>
    </row>
    <row r="280" spans="8:8">
      <c r="H280">
        <v>80</v>
      </c>
    </row>
    <row r="281" spans="8:8">
      <c r="H281">
        <v>80</v>
      </c>
    </row>
    <row r="282" spans="8:8">
      <c r="H282">
        <v>80</v>
      </c>
    </row>
    <row r="283" spans="8:8">
      <c r="H283">
        <v>80</v>
      </c>
    </row>
    <row r="284" spans="8:8">
      <c r="H284">
        <v>80</v>
      </c>
    </row>
    <row r="285" spans="8:8">
      <c r="H285">
        <v>80</v>
      </c>
    </row>
    <row r="286" spans="8:8">
      <c r="H286">
        <v>80</v>
      </c>
    </row>
    <row r="287" spans="8:8">
      <c r="H287">
        <v>80</v>
      </c>
    </row>
    <row r="288" spans="8:8">
      <c r="H288">
        <v>80</v>
      </c>
    </row>
    <row r="289" spans="8:8">
      <c r="H289">
        <v>80</v>
      </c>
    </row>
    <row r="290" spans="8:8">
      <c r="H290">
        <v>80</v>
      </c>
    </row>
    <row r="291" spans="8:8">
      <c r="H291">
        <v>80</v>
      </c>
    </row>
    <row r="292" spans="8:8">
      <c r="H292">
        <v>80</v>
      </c>
    </row>
    <row r="293" spans="8:8">
      <c r="H293">
        <v>80</v>
      </c>
    </row>
    <row r="294" spans="8:8">
      <c r="H294">
        <v>80</v>
      </c>
    </row>
    <row r="295" spans="8:8">
      <c r="H295">
        <v>80</v>
      </c>
    </row>
    <row r="296" spans="8:8">
      <c r="H296">
        <v>80</v>
      </c>
    </row>
    <row r="297" spans="8:8">
      <c r="H297">
        <v>80</v>
      </c>
    </row>
    <row r="298" spans="8:8">
      <c r="H298">
        <v>80</v>
      </c>
    </row>
    <row r="299" spans="8:8">
      <c r="H299">
        <v>80</v>
      </c>
    </row>
    <row r="300" spans="8:8">
      <c r="H300">
        <v>80</v>
      </c>
    </row>
    <row r="301" spans="8:8">
      <c r="H301">
        <v>80</v>
      </c>
    </row>
    <row r="302" spans="8:8">
      <c r="H302">
        <v>80</v>
      </c>
    </row>
    <row r="303" spans="8:8">
      <c r="H303">
        <v>80</v>
      </c>
    </row>
    <row r="304" spans="8:8">
      <c r="H304">
        <v>80</v>
      </c>
    </row>
    <row r="305" spans="8:8">
      <c r="H305">
        <v>80</v>
      </c>
    </row>
    <row r="306" spans="8:8">
      <c r="H306">
        <v>80</v>
      </c>
    </row>
    <row r="307" spans="8:8">
      <c r="H307">
        <v>80</v>
      </c>
    </row>
    <row r="308" spans="8:8">
      <c r="H308">
        <v>80</v>
      </c>
    </row>
    <row r="309" spans="8:8">
      <c r="H309">
        <v>80</v>
      </c>
    </row>
    <row r="310" spans="8:8">
      <c r="H310">
        <v>80</v>
      </c>
    </row>
    <row r="311" spans="8:8">
      <c r="H311">
        <v>80</v>
      </c>
    </row>
    <row r="312" spans="8:8">
      <c r="H312">
        <v>80</v>
      </c>
    </row>
    <row r="313" spans="8:8">
      <c r="H313">
        <v>80</v>
      </c>
    </row>
    <row r="314" spans="8:8">
      <c r="H314">
        <v>80</v>
      </c>
    </row>
    <row r="315" spans="8:8">
      <c r="H315">
        <v>80</v>
      </c>
    </row>
    <row r="316" spans="8:8">
      <c r="H316">
        <v>80</v>
      </c>
    </row>
    <row r="317" spans="8:8">
      <c r="H317">
        <v>80</v>
      </c>
    </row>
    <row r="318" spans="8:8">
      <c r="H318">
        <v>80</v>
      </c>
    </row>
    <row r="319" spans="8:8">
      <c r="H319">
        <v>80</v>
      </c>
    </row>
    <row r="320" spans="8:8">
      <c r="H320">
        <v>80</v>
      </c>
    </row>
    <row r="321" spans="8:8">
      <c r="H321">
        <v>80</v>
      </c>
    </row>
    <row r="322" spans="8:8">
      <c r="H322">
        <v>80</v>
      </c>
    </row>
    <row r="323" spans="8:8">
      <c r="H323">
        <v>80</v>
      </c>
    </row>
    <row r="324" spans="8:8">
      <c r="H324">
        <v>80</v>
      </c>
    </row>
    <row r="325" spans="8:8">
      <c r="H325">
        <v>80</v>
      </c>
    </row>
    <row r="326" spans="8:8">
      <c r="H326">
        <v>80</v>
      </c>
    </row>
    <row r="327" spans="8:8">
      <c r="H327">
        <v>80</v>
      </c>
    </row>
    <row r="328" spans="8:8">
      <c r="H328">
        <v>80</v>
      </c>
    </row>
    <row r="329" spans="8:8">
      <c r="H329">
        <v>80</v>
      </c>
    </row>
    <row r="330" spans="8:8">
      <c r="H330">
        <v>80</v>
      </c>
    </row>
    <row r="331" spans="8:8">
      <c r="H331">
        <v>80</v>
      </c>
    </row>
    <row r="332" spans="8:8">
      <c r="H332">
        <v>80</v>
      </c>
    </row>
    <row r="333" spans="8:8">
      <c r="H333">
        <v>80</v>
      </c>
    </row>
    <row r="334" spans="8:8">
      <c r="H334">
        <v>80</v>
      </c>
    </row>
    <row r="335" spans="8:8">
      <c r="H335">
        <v>80</v>
      </c>
    </row>
    <row r="336" spans="8:8">
      <c r="H336">
        <v>80</v>
      </c>
    </row>
    <row r="337" spans="8:8">
      <c r="H337">
        <v>80</v>
      </c>
    </row>
    <row r="338" spans="8:8">
      <c r="H338">
        <v>80</v>
      </c>
    </row>
    <row r="339" spans="8:8">
      <c r="H339">
        <v>80</v>
      </c>
    </row>
    <row r="340" spans="8:8">
      <c r="H340">
        <v>80</v>
      </c>
    </row>
    <row r="341" spans="8:8">
      <c r="H341">
        <v>80</v>
      </c>
    </row>
    <row r="342" spans="8:8">
      <c r="H342">
        <v>80</v>
      </c>
    </row>
    <row r="343" spans="8:8">
      <c r="H343">
        <v>80</v>
      </c>
    </row>
    <row r="344" spans="8:8">
      <c r="H344">
        <v>80</v>
      </c>
    </row>
    <row r="345" spans="8:8">
      <c r="H345">
        <v>80</v>
      </c>
    </row>
    <row r="346" spans="8:8">
      <c r="H346">
        <v>80</v>
      </c>
    </row>
    <row r="347" spans="8:8">
      <c r="H347">
        <v>80</v>
      </c>
    </row>
    <row r="348" spans="8:8">
      <c r="H348">
        <v>80</v>
      </c>
    </row>
    <row r="349" spans="8:8">
      <c r="H349">
        <v>80</v>
      </c>
    </row>
    <row r="350" spans="8:8">
      <c r="H350">
        <v>80</v>
      </c>
    </row>
    <row r="351" spans="8:8">
      <c r="H351">
        <v>80</v>
      </c>
    </row>
    <row r="352" spans="8:8">
      <c r="H352">
        <v>80</v>
      </c>
    </row>
    <row r="353" spans="8:8">
      <c r="H353">
        <v>80</v>
      </c>
    </row>
    <row r="354" spans="8:8">
      <c r="H354">
        <v>80</v>
      </c>
    </row>
    <row r="355" spans="8:8">
      <c r="H355">
        <v>80</v>
      </c>
    </row>
    <row r="356" spans="8:8">
      <c r="H356">
        <v>80</v>
      </c>
    </row>
    <row r="357" spans="8:8">
      <c r="H357">
        <v>80</v>
      </c>
    </row>
    <row r="358" spans="8:8">
      <c r="H358">
        <v>80</v>
      </c>
    </row>
    <row r="359" spans="8:8">
      <c r="H359">
        <v>80</v>
      </c>
    </row>
    <row r="360" spans="8:8">
      <c r="H360">
        <v>80</v>
      </c>
    </row>
    <row r="361" spans="8:8">
      <c r="H361">
        <v>80</v>
      </c>
    </row>
    <row r="362" spans="8:8">
      <c r="H362">
        <v>80</v>
      </c>
    </row>
    <row r="363" spans="8:8">
      <c r="H363">
        <v>80</v>
      </c>
    </row>
    <row r="364" spans="8:8">
      <c r="H364">
        <v>80</v>
      </c>
    </row>
    <row r="365" spans="8:8">
      <c r="H365">
        <v>80</v>
      </c>
    </row>
    <row r="366" spans="8:8">
      <c r="H366">
        <v>80</v>
      </c>
    </row>
    <row r="367" spans="8:8">
      <c r="H367">
        <v>80</v>
      </c>
    </row>
    <row r="368" spans="8:8">
      <c r="H368">
        <v>80</v>
      </c>
    </row>
    <row r="369" spans="8:8">
      <c r="H369">
        <v>80</v>
      </c>
    </row>
    <row r="370" spans="8:8">
      <c r="H370">
        <v>80</v>
      </c>
    </row>
    <row r="371" spans="8:8">
      <c r="H371">
        <v>80</v>
      </c>
    </row>
    <row r="372" spans="8:8">
      <c r="H372">
        <v>80</v>
      </c>
    </row>
    <row r="373" spans="8:8">
      <c r="H373">
        <v>80</v>
      </c>
    </row>
    <row r="374" spans="8:8">
      <c r="H374">
        <v>80</v>
      </c>
    </row>
    <row r="375" spans="8:8">
      <c r="H375">
        <v>80</v>
      </c>
    </row>
    <row r="376" spans="8:8">
      <c r="H376">
        <v>80</v>
      </c>
    </row>
    <row r="377" spans="8:8">
      <c r="H377">
        <v>80</v>
      </c>
    </row>
    <row r="378" spans="8:8">
      <c r="H378">
        <v>80</v>
      </c>
    </row>
    <row r="379" spans="8:8">
      <c r="H379">
        <v>80</v>
      </c>
    </row>
    <row r="380" spans="8:8">
      <c r="H380">
        <v>80</v>
      </c>
    </row>
    <row r="381" spans="8:8">
      <c r="H381">
        <v>80</v>
      </c>
    </row>
    <row r="382" spans="8:8">
      <c r="H382">
        <v>80</v>
      </c>
    </row>
    <row r="383" spans="8:8">
      <c r="H383">
        <v>80</v>
      </c>
    </row>
    <row r="384" spans="8:8">
      <c r="H384">
        <v>80</v>
      </c>
    </row>
    <row r="385" spans="8:8">
      <c r="H385">
        <v>80</v>
      </c>
    </row>
    <row r="386" spans="8:8">
      <c r="H386">
        <v>80</v>
      </c>
    </row>
    <row r="387" spans="8:8">
      <c r="H387">
        <v>80</v>
      </c>
    </row>
    <row r="388" spans="8:8">
      <c r="H388">
        <v>80</v>
      </c>
    </row>
    <row r="389" spans="8:8">
      <c r="H389">
        <v>80</v>
      </c>
    </row>
    <row r="390" spans="8:8">
      <c r="H390">
        <v>80</v>
      </c>
    </row>
    <row r="391" spans="8:8">
      <c r="H391">
        <v>80</v>
      </c>
    </row>
    <row r="392" spans="8:8">
      <c r="H392">
        <v>80</v>
      </c>
    </row>
    <row r="393" spans="8:8">
      <c r="H393">
        <v>80</v>
      </c>
    </row>
    <row r="394" spans="8:8">
      <c r="H394">
        <v>80</v>
      </c>
    </row>
    <row r="395" spans="8:8">
      <c r="H395">
        <v>80</v>
      </c>
    </row>
    <row r="396" spans="8:8">
      <c r="H396">
        <v>80</v>
      </c>
    </row>
    <row r="397" spans="8:8">
      <c r="H397">
        <v>80</v>
      </c>
    </row>
    <row r="398" spans="8:8">
      <c r="H398">
        <v>80</v>
      </c>
    </row>
    <row r="399" spans="8:8">
      <c r="H399">
        <v>80</v>
      </c>
    </row>
    <row r="400" spans="8:8">
      <c r="H400">
        <v>80</v>
      </c>
    </row>
    <row r="401" spans="8:8">
      <c r="H401">
        <v>80</v>
      </c>
    </row>
    <row r="402" spans="8:8">
      <c r="H402">
        <v>80</v>
      </c>
    </row>
    <row r="403" spans="8:8">
      <c r="H403">
        <v>80</v>
      </c>
    </row>
    <row r="404" spans="8:8">
      <c r="H404">
        <v>80</v>
      </c>
    </row>
    <row r="405" spans="8:8">
      <c r="H405">
        <v>80</v>
      </c>
    </row>
    <row r="406" spans="8:8">
      <c r="H406">
        <v>80</v>
      </c>
    </row>
    <row r="407" spans="8:8">
      <c r="H407">
        <v>80</v>
      </c>
    </row>
    <row r="408" spans="8:8">
      <c r="H408">
        <v>80</v>
      </c>
    </row>
    <row r="409" spans="8:8">
      <c r="H409">
        <v>80</v>
      </c>
    </row>
    <row r="410" spans="8:8">
      <c r="H410">
        <v>80</v>
      </c>
    </row>
    <row r="411" spans="8:8">
      <c r="H411">
        <v>80</v>
      </c>
    </row>
    <row r="412" spans="8:8">
      <c r="H412">
        <v>80</v>
      </c>
    </row>
    <row r="413" spans="8:8">
      <c r="H413">
        <v>80</v>
      </c>
    </row>
    <row r="414" spans="8:8">
      <c r="H414">
        <v>80</v>
      </c>
    </row>
    <row r="415" spans="8:8">
      <c r="H415">
        <v>80</v>
      </c>
    </row>
    <row r="416" spans="8:8">
      <c r="H416">
        <v>80</v>
      </c>
    </row>
    <row r="417" spans="8:8">
      <c r="H417">
        <v>80</v>
      </c>
    </row>
    <row r="418" spans="8:8">
      <c r="H418">
        <v>80</v>
      </c>
    </row>
    <row r="419" spans="8:8">
      <c r="H419">
        <v>80</v>
      </c>
    </row>
    <row r="420" spans="8:8">
      <c r="H420">
        <v>80</v>
      </c>
    </row>
    <row r="421" spans="8:8">
      <c r="H421">
        <v>80</v>
      </c>
    </row>
    <row r="422" spans="8:8">
      <c r="H422">
        <v>80</v>
      </c>
    </row>
    <row r="423" spans="8:8">
      <c r="H423">
        <v>80</v>
      </c>
    </row>
    <row r="424" spans="8:8">
      <c r="H424">
        <v>80</v>
      </c>
    </row>
    <row r="425" spans="8:8">
      <c r="H425">
        <v>80</v>
      </c>
    </row>
    <row r="426" spans="8:8">
      <c r="H426">
        <v>80</v>
      </c>
    </row>
    <row r="427" spans="8:8">
      <c r="H427">
        <v>80</v>
      </c>
    </row>
    <row r="428" spans="8:8">
      <c r="H428">
        <v>80</v>
      </c>
    </row>
    <row r="429" spans="8:8">
      <c r="H429">
        <v>80</v>
      </c>
    </row>
    <row r="430" spans="8:8">
      <c r="H430">
        <v>80</v>
      </c>
    </row>
    <row r="431" spans="8:8">
      <c r="H431">
        <v>80</v>
      </c>
    </row>
    <row r="432" spans="8:8">
      <c r="H432">
        <v>80</v>
      </c>
    </row>
    <row r="433" spans="8:8">
      <c r="H433">
        <v>80</v>
      </c>
    </row>
    <row r="434" spans="8:8">
      <c r="H434">
        <v>80</v>
      </c>
    </row>
    <row r="435" spans="8:8">
      <c r="H435">
        <v>80</v>
      </c>
    </row>
    <row r="436" spans="8:8">
      <c r="H436">
        <v>80</v>
      </c>
    </row>
    <row r="437" spans="8:8">
      <c r="H437">
        <v>80</v>
      </c>
    </row>
    <row r="438" spans="8:8">
      <c r="H438">
        <v>80</v>
      </c>
    </row>
    <row r="439" spans="8:8">
      <c r="H439">
        <v>80</v>
      </c>
    </row>
    <row r="440" spans="8:8">
      <c r="H440">
        <v>80</v>
      </c>
    </row>
    <row r="441" spans="8:8">
      <c r="H441">
        <v>80</v>
      </c>
    </row>
    <row r="442" spans="8:8">
      <c r="H442">
        <v>80</v>
      </c>
    </row>
    <row r="443" spans="8:8">
      <c r="H443">
        <v>80</v>
      </c>
    </row>
    <row r="444" spans="8:8">
      <c r="H444">
        <v>80</v>
      </c>
    </row>
    <row r="445" spans="8:8">
      <c r="H445">
        <v>80</v>
      </c>
    </row>
    <row r="446" spans="8:8">
      <c r="H446">
        <v>80</v>
      </c>
    </row>
    <row r="447" spans="8:8">
      <c r="H447">
        <v>80</v>
      </c>
    </row>
    <row r="448" spans="8:8">
      <c r="H448">
        <v>80</v>
      </c>
    </row>
    <row r="449" spans="8:8">
      <c r="H449">
        <v>80</v>
      </c>
    </row>
    <row r="450" spans="8:8">
      <c r="H450">
        <v>80</v>
      </c>
    </row>
    <row r="451" spans="8:8">
      <c r="H451">
        <v>80</v>
      </c>
    </row>
    <row r="452" spans="8:8">
      <c r="H452">
        <v>80</v>
      </c>
    </row>
    <row r="453" spans="8:8">
      <c r="H453">
        <v>80</v>
      </c>
    </row>
    <row r="454" spans="8:8">
      <c r="H454">
        <v>80</v>
      </c>
    </row>
    <row r="455" spans="8:8">
      <c r="H455">
        <v>80</v>
      </c>
    </row>
    <row r="456" spans="8:8">
      <c r="H456">
        <v>80</v>
      </c>
    </row>
    <row r="457" spans="8:8">
      <c r="H457">
        <v>80</v>
      </c>
    </row>
    <row r="458" spans="8:8">
      <c r="H458">
        <v>80</v>
      </c>
    </row>
    <row r="459" spans="8:8">
      <c r="H459">
        <v>80</v>
      </c>
    </row>
    <row r="460" spans="8:8">
      <c r="H460">
        <v>80</v>
      </c>
    </row>
    <row r="461" spans="8:8">
      <c r="H461">
        <v>80</v>
      </c>
    </row>
    <row r="462" spans="8:8">
      <c r="H462">
        <v>80</v>
      </c>
    </row>
    <row r="463" spans="8:8">
      <c r="H463">
        <v>80</v>
      </c>
    </row>
    <row r="464" spans="8:8">
      <c r="H464">
        <v>80</v>
      </c>
    </row>
    <row r="465" spans="8:8">
      <c r="H465">
        <v>80</v>
      </c>
    </row>
    <row r="466" spans="8:8">
      <c r="H466">
        <v>80</v>
      </c>
    </row>
    <row r="467" spans="8:8">
      <c r="H467">
        <v>80</v>
      </c>
    </row>
    <row r="468" spans="8:8">
      <c r="H468">
        <v>80</v>
      </c>
    </row>
    <row r="469" spans="8:8">
      <c r="H469">
        <v>80</v>
      </c>
    </row>
    <row r="470" spans="8:8">
      <c r="H470">
        <v>80</v>
      </c>
    </row>
    <row r="471" spans="8:8">
      <c r="H471">
        <v>80</v>
      </c>
    </row>
    <row r="472" spans="8:8">
      <c r="H472">
        <v>80</v>
      </c>
    </row>
    <row r="473" spans="8:8">
      <c r="H473">
        <v>80</v>
      </c>
    </row>
    <row r="474" spans="8:8">
      <c r="H474">
        <v>80</v>
      </c>
    </row>
    <row r="475" spans="8:8">
      <c r="H475">
        <v>80</v>
      </c>
    </row>
    <row r="476" spans="8:8">
      <c r="H476">
        <v>80</v>
      </c>
    </row>
    <row r="477" spans="8:8">
      <c r="H477">
        <v>80</v>
      </c>
    </row>
    <row r="478" spans="8:8">
      <c r="H478">
        <v>80</v>
      </c>
    </row>
    <row r="479" spans="8:8">
      <c r="H479">
        <v>80</v>
      </c>
    </row>
    <row r="480" spans="8:8">
      <c r="H480">
        <v>80</v>
      </c>
    </row>
    <row r="481" spans="8:8">
      <c r="H481">
        <v>80</v>
      </c>
    </row>
    <row r="482" spans="8:8">
      <c r="H482">
        <v>80</v>
      </c>
    </row>
    <row r="483" spans="8:8">
      <c r="H483">
        <v>80</v>
      </c>
    </row>
    <row r="484" spans="8:8">
      <c r="H484">
        <v>80</v>
      </c>
    </row>
    <row r="485" spans="8:8">
      <c r="H485">
        <v>80</v>
      </c>
    </row>
    <row r="486" spans="8:8">
      <c r="H486">
        <v>80</v>
      </c>
    </row>
    <row r="487" spans="8:8">
      <c r="H487">
        <v>80</v>
      </c>
    </row>
    <row r="488" spans="8:8">
      <c r="H488">
        <v>80</v>
      </c>
    </row>
    <row r="489" spans="8:8">
      <c r="H489">
        <v>80</v>
      </c>
    </row>
    <row r="490" spans="8:8">
      <c r="H490">
        <v>80</v>
      </c>
    </row>
    <row r="491" spans="8:8">
      <c r="H491">
        <v>80</v>
      </c>
    </row>
    <row r="492" spans="8:8">
      <c r="H492">
        <v>80</v>
      </c>
    </row>
    <row r="493" spans="8:8">
      <c r="H493">
        <v>80</v>
      </c>
    </row>
    <row r="494" spans="8:8">
      <c r="H494">
        <v>80</v>
      </c>
    </row>
    <row r="495" spans="8:8">
      <c r="H495">
        <v>80</v>
      </c>
    </row>
    <row r="496" spans="8:8">
      <c r="H496">
        <v>80</v>
      </c>
    </row>
    <row r="497" spans="8:8">
      <c r="H497">
        <v>80</v>
      </c>
    </row>
    <row r="498" spans="8:8">
      <c r="H498">
        <v>80</v>
      </c>
    </row>
    <row r="499" spans="8:8">
      <c r="H499">
        <v>80</v>
      </c>
    </row>
    <row r="500" spans="8:8">
      <c r="H500">
        <v>80</v>
      </c>
    </row>
    <row r="501" spans="8:8">
      <c r="H501">
        <v>80</v>
      </c>
    </row>
    <row r="502" spans="8:8">
      <c r="H502">
        <v>80</v>
      </c>
    </row>
    <row r="503" spans="8:8">
      <c r="H503">
        <v>80</v>
      </c>
    </row>
    <row r="504" spans="8:8">
      <c r="H504">
        <v>80</v>
      </c>
    </row>
    <row r="505" spans="8:8">
      <c r="H505">
        <v>80</v>
      </c>
    </row>
    <row r="506" spans="8:8">
      <c r="H506">
        <v>80</v>
      </c>
    </row>
    <row r="507" spans="8:8">
      <c r="H507">
        <v>80</v>
      </c>
    </row>
    <row r="508" spans="8:8">
      <c r="H508">
        <v>80</v>
      </c>
    </row>
    <row r="509" spans="8:8">
      <c r="H509">
        <v>80</v>
      </c>
    </row>
    <row r="510" spans="8:8">
      <c r="H510">
        <v>80</v>
      </c>
    </row>
    <row r="511" spans="8:8">
      <c r="H511">
        <v>80</v>
      </c>
    </row>
    <row r="512" spans="8:8">
      <c r="H512">
        <v>80</v>
      </c>
    </row>
    <row r="513" spans="8:8">
      <c r="H513">
        <v>80</v>
      </c>
    </row>
    <row r="514" spans="8:8">
      <c r="H514">
        <v>80</v>
      </c>
    </row>
    <row r="515" spans="8:8">
      <c r="H515">
        <v>80</v>
      </c>
    </row>
    <row r="516" spans="8:8">
      <c r="H516">
        <v>80</v>
      </c>
    </row>
    <row r="517" spans="8:8">
      <c r="H517">
        <v>80</v>
      </c>
    </row>
    <row r="518" spans="8:8">
      <c r="H518">
        <v>80</v>
      </c>
    </row>
    <row r="519" spans="8:8">
      <c r="H519">
        <v>80</v>
      </c>
    </row>
    <row r="520" spans="8:8">
      <c r="H520">
        <v>80</v>
      </c>
    </row>
    <row r="521" spans="8:8">
      <c r="H521">
        <v>80</v>
      </c>
    </row>
    <row r="522" spans="8:8">
      <c r="H522">
        <v>80</v>
      </c>
    </row>
    <row r="523" spans="8:8">
      <c r="H523">
        <v>80</v>
      </c>
    </row>
    <row r="524" spans="8:8">
      <c r="H524">
        <v>80</v>
      </c>
    </row>
    <row r="525" spans="8:8">
      <c r="H525">
        <v>80</v>
      </c>
    </row>
    <row r="526" spans="8:8">
      <c r="H526">
        <v>80</v>
      </c>
    </row>
    <row r="527" spans="8:8">
      <c r="H527">
        <v>80</v>
      </c>
    </row>
    <row r="528" spans="8:8">
      <c r="H528">
        <v>80</v>
      </c>
    </row>
    <row r="529" spans="8:8">
      <c r="H529">
        <v>80</v>
      </c>
    </row>
    <row r="530" spans="8:8">
      <c r="H530">
        <v>80</v>
      </c>
    </row>
    <row r="531" spans="8:8">
      <c r="H531">
        <v>80</v>
      </c>
    </row>
    <row r="532" spans="8:8">
      <c r="H532">
        <v>80</v>
      </c>
    </row>
    <row r="533" spans="8:8">
      <c r="H533">
        <v>80</v>
      </c>
    </row>
    <row r="534" spans="8:8">
      <c r="H534">
        <v>80</v>
      </c>
    </row>
    <row r="535" spans="8:8">
      <c r="H535">
        <v>80</v>
      </c>
    </row>
    <row r="536" spans="8:8">
      <c r="H536">
        <v>80</v>
      </c>
    </row>
    <row r="537" spans="8:8">
      <c r="H537">
        <v>80</v>
      </c>
    </row>
    <row r="538" spans="8:8">
      <c r="H538">
        <v>80</v>
      </c>
    </row>
    <row r="539" spans="8:8">
      <c r="H539">
        <v>80</v>
      </c>
    </row>
    <row r="540" spans="8:8">
      <c r="H540">
        <v>80</v>
      </c>
    </row>
    <row r="541" spans="8:8">
      <c r="H541">
        <v>80</v>
      </c>
    </row>
    <row r="542" spans="8:8">
      <c r="H542">
        <v>80</v>
      </c>
    </row>
    <row r="543" spans="8:8">
      <c r="H543">
        <v>80</v>
      </c>
    </row>
    <row r="544" spans="8:8">
      <c r="H544">
        <v>80</v>
      </c>
    </row>
    <row r="545" spans="8:8">
      <c r="H545">
        <v>80</v>
      </c>
    </row>
    <row r="546" spans="8:8">
      <c r="H546">
        <v>80</v>
      </c>
    </row>
    <row r="547" spans="8:8">
      <c r="H547">
        <v>80</v>
      </c>
    </row>
    <row r="548" spans="8:8">
      <c r="H548">
        <v>80</v>
      </c>
    </row>
    <row r="549" spans="8:8">
      <c r="H549">
        <v>80</v>
      </c>
    </row>
    <row r="550" spans="8:8">
      <c r="H550">
        <v>80</v>
      </c>
    </row>
    <row r="551" spans="8:8">
      <c r="H551">
        <v>80</v>
      </c>
    </row>
    <row r="552" spans="8:8">
      <c r="H552">
        <v>80</v>
      </c>
    </row>
    <row r="553" spans="8:8">
      <c r="H553">
        <v>80</v>
      </c>
    </row>
    <row r="554" spans="8:8">
      <c r="H554">
        <v>80</v>
      </c>
    </row>
    <row r="555" spans="8:8">
      <c r="H555">
        <v>80</v>
      </c>
    </row>
    <row r="556" spans="8:8">
      <c r="H556">
        <v>80</v>
      </c>
    </row>
    <row r="557" spans="8:8">
      <c r="H557">
        <v>80</v>
      </c>
    </row>
    <row r="558" spans="8:8">
      <c r="H558">
        <v>80</v>
      </c>
    </row>
    <row r="559" spans="8:8">
      <c r="H559">
        <v>80</v>
      </c>
    </row>
    <row r="560" spans="8:8">
      <c r="H560">
        <v>80</v>
      </c>
    </row>
    <row r="561" spans="8:8">
      <c r="H561">
        <v>80</v>
      </c>
    </row>
    <row r="562" spans="8:8">
      <c r="H562">
        <v>80</v>
      </c>
    </row>
    <row r="563" spans="8:8">
      <c r="H563">
        <v>80</v>
      </c>
    </row>
    <row r="564" spans="8:8">
      <c r="H564">
        <v>80</v>
      </c>
    </row>
    <row r="565" spans="8:8">
      <c r="H565">
        <v>80</v>
      </c>
    </row>
    <row r="566" spans="8:8">
      <c r="H566">
        <v>80</v>
      </c>
    </row>
    <row r="567" spans="8:8">
      <c r="H567">
        <v>80</v>
      </c>
    </row>
    <row r="568" spans="8:8">
      <c r="H568">
        <v>80</v>
      </c>
    </row>
    <row r="569" spans="8:8">
      <c r="H569">
        <v>80</v>
      </c>
    </row>
    <row r="570" spans="8:8">
      <c r="H570">
        <v>80</v>
      </c>
    </row>
    <row r="571" spans="8:8">
      <c r="H571">
        <v>80</v>
      </c>
    </row>
    <row r="572" spans="8:8">
      <c r="H572">
        <v>80</v>
      </c>
    </row>
    <row r="573" spans="8:8">
      <c r="H573">
        <v>80</v>
      </c>
    </row>
    <row r="574" spans="8:8">
      <c r="H574">
        <v>80</v>
      </c>
    </row>
    <row r="575" spans="8:8">
      <c r="H575">
        <v>80</v>
      </c>
    </row>
    <row r="576" spans="8:8">
      <c r="H576">
        <v>80</v>
      </c>
    </row>
    <row r="577" spans="8:8">
      <c r="H577">
        <v>80</v>
      </c>
    </row>
    <row r="578" spans="8:8">
      <c r="H578">
        <v>80</v>
      </c>
    </row>
    <row r="579" spans="8:8">
      <c r="H579">
        <v>80</v>
      </c>
    </row>
    <row r="580" spans="8:8">
      <c r="H580">
        <v>80</v>
      </c>
    </row>
    <row r="581" spans="8:8">
      <c r="H581">
        <v>80</v>
      </c>
    </row>
    <row r="582" spans="8:8">
      <c r="H582">
        <v>80</v>
      </c>
    </row>
    <row r="583" spans="8:8">
      <c r="H583">
        <v>80</v>
      </c>
    </row>
    <row r="584" spans="8:8">
      <c r="H584">
        <v>80</v>
      </c>
    </row>
    <row r="585" spans="8:8">
      <c r="H585">
        <v>80</v>
      </c>
    </row>
    <row r="586" spans="8:8">
      <c r="H586">
        <v>80</v>
      </c>
    </row>
    <row r="587" spans="8:8">
      <c r="H587">
        <v>80</v>
      </c>
    </row>
    <row r="588" spans="8:8">
      <c r="H588">
        <v>80</v>
      </c>
    </row>
    <row r="589" spans="8:8">
      <c r="H589">
        <v>80</v>
      </c>
    </row>
    <row r="590" spans="8:8">
      <c r="H590">
        <v>80</v>
      </c>
    </row>
    <row r="591" spans="8:8">
      <c r="H591">
        <v>80</v>
      </c>
    </row>
    <row r="592" spans="8:8">
      <c r="H592">
        <v>80</v>
      </c>
    </row>
    <row r="593" spans="8:8">
      <c r="H593">
        <v>80</v>
      </c>
    </row>
    <row r="594" spans="8:8">
      <c r="H594">
        <v>80</v>
      </c>
    </row>
    <row r="595" spans="8:8">
      <c r="H595">
        <v>80</v>
      </c>
    </row>
    <row r="596" spans="8:8">
      <c r="H596">
        <v>80</v>
      </c>
    </row>
    <row r="597" spans="8:8">
      <c r="H597">
        <v>80</v>
      </c>
    </row>
    <row r="598" spans="8:8">
      <c r="H598">
        <v>80</v>
      </c>
    </row>
    <row r="599" spans="8:8">
      <c r="H599">
        <v>80</v>
      </c>
    </row>
    <row r="600" spans="8:8">
      <c r="H600">
        <v>80</v>
      </c>
    </row>
    <row r="601" spans="8:8">
      <c r="H601">
        <v>80</v>
      </c>
    </row>
    <row r="602" spans="8:8">
      <c r="H602">
        <v>80</v>
      </c>
    </row>
    <row r="603" spans="8:8">
      <c r="H603">
        <v>80</v>
      </c>
    </row>
    <row r="604" spans="8:8">
      <c r="H604">
        <v>80</v>
      </c>
    </row>
    <row r="605" spans="8:8">
      <c r="H605">
        <v>80</v>
      </c>
    </row>
    <row r="606" spans="8:8">
      <c r="H606">
        <v>80</v>
      </c>
    </row>
    <row r="607" spans="8:8">
      <c r="H607">
        <v>80</v>
      </c>
    </row>
    <row r="608" spans="8:8">
      <c r="H608">
        <v>80</v>
      </c>
    </row>
    <row r="609" spans="8:8">
      <c r="H609">
        <v>80</v>
      </c>
    </row>
    <row r="610" spans="8:8">
      <c r="H610">
        <v>80</v>
      </c>
    </row>
    <row r="611" spans="8:8">
      <c r="H611">
        <v>80</v>
      </c>
    </row>
    <row r="612" spans="8:8">
      <c r="H612">
        <v>80</v>
      </c>
    </row>
    <row r="613" spans="8:8">
      <c r="H613">
        <v>80</v>
      </c>
    </row>
    <row r="614" spans="8:8">
      <c r="H614">
        <v>80</v>
      </c>
    </row>
    <row r="615" spans="8:8">
      <c r="H615">
        <v>80</v>
      </c>
    </row>
    <row r="616" spans="8:8">
      <c r="H616">
        <v>80</v>
      </c>
    </row>
    <row r="617" spans="8:8">
      <c r="H617">
        <v>80</v>
      </c>
    </row>
    <row r="618" spans="8:8">
      <c r="H618">
        <v>80</v>
      </c>
    </row>
    <row r="619" spans="8:8">
      <c r="H619">
        <v>80</v>
      </c>
    </row>
    <row r="620" spans="8:8">
      <c r="H620">
        <v>80</v>
      </c>
    </row>
    <row r="621" spans="8:8">
      <c r="H621">
        <v>80</v>
      </c>
    </row>
    <row r="622" spans="8:8">
      <c r="H622">
        <v>80</v>
      </c>
    </row>
    <row r="623" spans="8:8">
      <c r="H623">
        <v>80</v>
      </c>
    </row>
    <row r="624" spans="8:8">
      <c r="H624">
        <v>80</v>
      </c>
    </row>
    <row r="625" spans="8:8">
      <c r="H625">
        <v>80</v>
      </c>
    </row>
    <row r="626" spans="8:8">
      <c r="H626">
        <v>80</v>
      </c>
    </row>
    <row r="627" spans="8:8">
      <c r="H627">
        <v>80</v>
      </c>
    </row>
    <row r="628" spans="8:8">
      <c r="H628">
        <v>80</v>
      </c>
    </row>
    <row r="629" spans="8:8">
      <c r="H629">
        <v>80</v>
      </c>
    </row>
    <row r="630" spans="8:8">
      <c r="H630">
        <v>80</v>
      </c>
    </row>
    <row r="631" spans="8:8">
      <c r="H631">
        <v>80</v>
      </c>
    </row>
    <row r="632" spans="8:8">
      <c r="H632">
        <v>80</v>
      </c>
    </row>
    <row r="633" spans="8:8">
      <c r="H633">
        <v>80</v>
      </c>
    </row>
    <row r="634" spans="8:8">
      <c r="H634">
        <v>80</v>
      </c>
    </row>
    <row r="635" spans="8:8">
      <c r="H635">
        <v>80</v>
      </c>
    </row>
    <row r="636" spans="8:8">
      <c r="H636">
        <v>80</v>
      </c>
    </row>
    <row r="637" spans="8:8">
      <c r="H637">
        <v>80</v>
      </c>
    </row>
    <row r="638" spans="8:8">
      <c r="H638">
        <v>80</v>
      </c>
    </row>
    <row r="639" spans="8:8">
      <c r="H639">
        <v>80</v>
      </c>
    </row>
    <row r="640" spans="8:8">
      <c r="H640">
        <v>80</v>
      </c>
    </row>
    <row r="641" spans="8:8">
      <c r="H641">
        <v>80</v>
      </c>
    </row>
    <row r="642" spans="8:8">
      <c r="H642">
        <v>80</v>
      </c>
    </row>
    <row r="643" spans="8:8">
      <c r="H643">
        <v>80</v>
      </c>
    </row>
    <row r="644" spans="8:8">
      <c r="H644">
        <v>80</v>
      </c>
    </row>
    <row r="645" spans="8:8">
      <c r="H645">
        <v>80</v>
      </c>
    </row>
    <row r="646" spans="8:8">
      <c r="H646">
        <v>80</v>
      </c>
    </row>
    <row r="647" spans="8:8">
      <c r="H647">
        <v>80</v>
      </c>
    </row>
    <row r="648" spans="8:8">
      <c r="H648">
        <v>80</v>
      </c>
    </row>
    <row r="649" spans="8:8">
      <c r="H649">
        <v>80</v>
      </c>
    </row>
    <row r="650" spans="8:8">
      <c r="H650">
        <v>80</v>
      </c>
    </row>
    <row r="651" spans="8:8">
      <c r="H651">
        <v>80</v>
      </c>
    </row>
    <row r="652" spans="8:8">
      <c r="H652">
        <v>80</v>
      </c>
    </row>
    <row r="653" spans="8:8">
      <c r="H653">
        <v>80</v>
      </c>
    </row>
    <row r="654" spans="8:8">
      <c r="H654">
        <v>80</v>
      </c>
    </row>
    <row r="655" spans="8:8">
      <c r="H655">
        <v>80</v>
      </c>
    </row>
    <row r="656" spans="8:8">
      <c r="H656">
        <v>80</v>
      </c>
    </row>
    <row r="657" spans="8:8">
      <c r="H657">
        <v>80</v>
      </c>
    </row>
    <row r="658" spans="8:8">
      <c r="H658">
        <v>80</v>
      </c>
    </row>
    <row r="659" spans="8:8">
      <c r="H659">
        <v>80</v>
      </c>
    </row>
    <row r="660" spans="8:8">
      <c r="H660">
        <v>80</v>
      </c>
    </row>
    <row r="661" spans="8:8">
      <c r="H661">
        <v>80</v>
      </c>
    </row>
    <row r="662" spans="8:8">
      <c r="H662">
        <v>80</v>
      </c>
    </row>
    <row r="663" spans="8:8">
      <c r="H663">
        <v>80</v>
      </c>
    </row>
    <row r="664" spans="8:8">
      <c r="H664">
        <v>80</v>
      </c>
    </row>
    <row r="665" spans="8:8">
      <c r="H665">
        <v>80</v>
      </c>
    </row>
    <row r="666" spans="8:8">
      <c r="H666">
        <v>80</v>
      </c>
    </row>
    <row r="667" spans="8:8">
      <c r="H667">
        <v>80</v>
      </c>
    </row>
    <row r="668" spans="8:8">
      <c r="H668">
        <v>80</v>
      </c>
    </row>
    <row r="669" spans="8:8">
      <c r="H669">
        <v>80</v>
      </c>
    </row>
    <row r="670" spans="8:8">
      <c r="H670">
        <v>80</v>
      </c>
    </row>
    <row r="671" spans="8:8">
      <c r="H671">
        <v>80</v>
      </c>
    </row>
    <row r="672" spans="8:8">
      <c r="H672">
        <v>80</v>
      </c>
    </row>
    <row r="673" spans="8:8">
      <c r="H673">
        <v>80</v>
      </c>
    </row>
    <row r="674" spans="8:8">
      <c r="H674">
        <v>80</v>
      </c>
    </row>
    <row r="675" spans="8:8">
      <c r="H675">
        <v>80</v>
      </c>
    </row>
    <row r="676" spans="8:8">
      <c r="H676">
        <v>80</v>
      </c>
    </row>
    <row r="677" spans="8:8">
      <c r="H677">
        <v>80</v>
      </c>
    </row>
    <row r="678" spans="8:8">
      <c r="H678">
        <v>80</v>
      </c>
    </row>
    <row r="679" spans="8:8">
      <c r="H679">
        <v>80</v>
      </c>
    </row>
    <row r="680" spans="8:8">
      <c r="H680">
        <v>80</v>
      </c>
    </row>
    <row r="681" spans="8:8">
      <c r="H681">
        <v>80</v>
      </c>
    </row>
    <row r="682" spans="8:8">
      <c r="H682">
        <v>80</v>
      </c>
    </row>
    <row r="683" spans="8:8">
      <c r="H683">
        <v>80</v>
      </c>
    </row>
    <row r="684" spans="8:8">
      <c r="H684">
        <v>80</v>
      </c>
    </row>
    <row r="685" spans="8:8">
      <c r="H685">
        <v>80</v>
      </c>
    </row>
    <row r="686" spans="8:8">
      <c r="H686">
        <v>80</v>
      </c>
    </row>
    <row r="687" spans="8:8">
      <c r="H687">
        <v>80</v>
      </c>
    </row>
    <row r="688" spans="8:8">
      <c r="H688">
        <v>80</v>
      </c>
    </row>
    <row r="689" spans="8:8">
      <c r="H689">
        <v>80</v>
      </c>
    </row>
    <row r="690" spans="8:8">
      <c r="H690">
        <v>80</v>
      </c>
    </row>
    <row r="691" spans="8:8">
      <c r="H691">
        <v>80</v>
      </c>
    </row>
    <row r="692" spans="8:8">
      <c r="H692">
        <v>80</v>
      </c>
    </row>
    <row r="693" spans="8:8">
      <c r="H693">
        <v>80</v>
      </c>
    </row>
    <row r="694" spans="8:8">
      <c r="H694">
        <v>80</v>
      </c>
    </row>
    <row r="695" spans="8:8">
      <c r="H695">
        <v>80</v>
      </c>
    </row>
    <row r="696" spans="8:8">
      <c r="H696">
        <v>80</v>
      </c>
    </row>
    <row r="697" spans="8:8">
      <c r="H697">
        <v>80</v>
      </c>
    </row>
    <row r="698" spans="8:8">
      <c r="H698">
        <v>80</v>
      </c>
    </row>
    <row r="699" spans="8:8">
      <c r="H699">
        <v>80</v>
      </c>
    </row>
    <row r="700" spans="8:8">
      <c r="H700">
        <v>80</v>
      </c>
    </row>
    <row r="701" spans="8:8">
      <c r="H701">
        <v>80</v>
      </c>
    </row>
    <row r="702" spans="8:8">
      <c r="H702">
        <v>80</v>
      </c>
    </row>
    <row r="703" spans="8:8">
      <c r="H703">
        <v>80</v>
      </c>
    </row>
    <row r="704" spans="8:8">
      <c r="H704">
        <v>80</v>
      </c>
    </row>
    <row r="705" spans="8:8">
      <c r="H705">
        <v>80</v>
      </c>
    </row>
    <row r="706" spans="8:8">
      <c r="H706">
        <v>80</v>
      </c>
    </row>
    <row r="707" spans="8:8">
      <c r="H707">
        <v>80</v>
      </c>
    </row>
    <row r="708" spans="8:8">
      <c r="H708">
        <v>80</v>
      </c>
    </row>
    <row r="709" spans="8:8">
      <c r="H709">
        <v>80</v>
      </c>
    </row>
    <row r="710" spans="8:8">
      <c r="H710">
        <v>80</v>
      </c>
    </row>
    <row r="711" spans="8:8">
      <c r="H711">
        <v>80</v>
      </c>
    </row>
    <row r="712" spans="8:8">
      <c r="H712">
        <v>80</v>
      </c>
    </row>
    <row r="713" spans="8:8">
      <c r="H713">
        <v>80</v>
      </c>
    </row>
    <row r="714" spans="8:8">
      <c r="H714">
        <v>80</v>
      </c>
    </row>
    <row r="715" spans="8:8">
      <c r="H715">
        <v>80</v>
      </c>
    </row>
    <row r="716" spans="8:8">
      <c r="H716">
        <v>80</v>
      </c>
    </row>
    <row r="717" spans="8:8">
      <c r="H717">
        <v>80</v>
      </c>
    </row>
    <row r="718" spans="8:8">
      <c r="H718">
        <v>80</v>
      </c>
    </row>
    <row r="719" spans="8:8">
      <c r="H719">
        <v>80</v>
      </c>
    </row>
    <row r="720" spans="8:8">
      <c r="H720">
        <v>80</v>
      </c>
    </row>
    <row r="721" spans="8:8">
      <c r="H721">
        <v>80</v>
      </c>
    </row>
    <row r="722" spans="8:8">
      <c r="H722">
        <v>80</v>
      </c>
    </row>
    <row r="723" spans="8:8">
      <c r="H723">
        <v>80</v>
      </c>
    </row>
    <row r="724" spans="8:8">
      <c r="H724">
        <v>80</v>
      </c>
    </row>
    <row r="725" spans="8:8">
      <c r="H725">
        <v>80</v>
      </c>
    </row>
    <row r="726" spans="8:8">
      <c r="H726">
        <v>80</v>
      </c>
    </row>
    <row r="727" spans="8:8">
      <c r="H727">
        <v>80</v>
      </c>
    </row>
    <row r="728" spans="8:8">
      <c r="H728">
        <v>80</v>
      </c>
    </row>
    <row r="729" spans="8:8">
      <c r="H729">
        <v>80</v>
      </c>
    </row>
    <row r="730" spans="8:8">
      <c r="H730">
        <v>80</v>
      </c>
    </row>
    <row r="731" spans="8:8">
      <c r="H731">
        <v>80</v>
      </c>
    </row>
    <row r="732" spans="8:8">
      <c r="H732">
        <v>80</v>
      </c>
    </row>
    <row r="733" spans="8:8">
      <c r="H733">
        <v>80</v>
      </c>
    </row>
    <row r="734" spans="8:8">
      <c r="H734">
        <v>80</v>
      </c>
    </row>
    <row r="735" spans="8:8">
      <c r="H735">
        <v>80</v>
      </c>
    </row>
    <row r="736" spans="8:8">
      <c r="H736">
        <v>80</v>
      </c>
    </row>
    <row r="737" spans="8:8">
      <c r="H737">
        <v>80</v>
      </c>
    </row>
    <row r="738" spans="8:8">
      <c r="H738">
        <v>80</v>
      </c>
    </row>
    <row r="739" spans="8:8">
      <c r="H739">
        <v>80</v>
      </c>
    </row>
    <row r="740" spans="8:8">
      <c r="H740">
        <v>80</v>
      </c>
    </row>
    <row r="741" spans="8:8">
      <c r="H741">
        <v>80</v>
      </c>
    </row>
    <row r="742" spans="8:8">
      <c r="H742">
        <v>80</v>
      </c>
    </row>
    <row r="743" spans="8:8">
      <c r="H743">
        <v>80</v>
      </c>
    </row>
    <row r="744" spans="8:8">
      <c r="H744">
        <v>80</v>
      </c>
    </row>
    <row r="745" spans="8:8">
      <c r="H745">
        <v>80</v>
      </c>
    </row>
    <row r="746" spans="8:8">
      <c r="H746">
        <v>80</v>
      </c>
    </row>
    <row r="747" spans="8:8">
      <c r="H747">
        <v>80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747"/>
  <sheetViews>
    <sheetView topLeftCell="A10" workbookViewId="0">
      <selection sqref="A1:I1"/>
    </sheetView>
  </sheetViews>
  <sheetFormatPr defaultRowHeight="15"/>
  <sheetData>
    <row r="1" spans="1:11">
      <c r="A1" s="17" t="s">
        <v>163</v>
      </c>
      <c r="B1" s="18"/>
      <c r="C1" s="18"/>
      <c r="D1" s="18"/>
      <c r="E1" s="18"/>
      <c r="F1" s="18"/>
      <c r="G1" s="18"/>
      <c r="H1" s="18"/>
      <c r="I1" s="18"/>
    </row>
    <row r="3" spans="1:11">
      <c r="A3" t="s">
        <v>78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</row>
    <row r="4" spans="1:11"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f>------5</f>
        <v>5</v>
      </c>
      <c r="I4">
        <v>9</v>
      </c>
      <c r="J4" t="s">
        <v>50</v>
      </c>
      <c r="K4">
        <f>------1</f>
        <v>1</v>
      </c>
    </row>
    <row r="5" spans="1:11">
      <c r="B5">
        <v>4</v>
      </c>
      <c r="C5">
        <v>2</v>
      </c>
      <c r="D5">
        <v>0</v>
      </c>
      <c r="E5">
        <v>1</v>
      </c>
      <c r="F5">
        <v>4</v>
      </c>
      <c r="G5">
        <v>2</v>
      </c>
      <c r="H5">
        <f>------9</f>
        <v>9</v>
      </c>
      <c r="I5">
        <v>25</v>
      </c>
      <c r="J5" t="s">
        <v>51</v>
      </c>
      <c r="K5">
        <f>------2</f>
        <v>2</v>
      </c>
    </row>
    <row r="6" spans="1:11">
      <c r="B6">
        <v>7</v>
      </c>
      <c r="C6">
        <v>3</v>
      </c>
      <c r="D6">
        <v>0</v>
      </c>
      <c r="E6">
        <v>1</v>
      </c>
      <c r="F6">
        <v>12</v>
      </c>
      <c r="G6">
        <v>3</v>
      </c>
      <c r="H6">
        <f>------21</f>
        <v>21</v>
      </c>
      <c r="I6">
        <v>49</v>
      </c>
      <c r="J6" t="s">
        <v>52</v>
      </c>
      <c r="K6">
        <f>------3</f>
        <v>3</v>
      </c>
    </row>
    <row r="7" spans="1:11">
      <c r="B7">
        <v>10</v>
      </c>
      <c r="C7">
        <v>4</v>
      </c>
      <c r="D7">
        <v>0</v>
      </c>
      <c r="E7">
        <v>1</v>
      </c>
      <c r="F7">
        <v>8</v>
      </c>
      <c r="G7">
        <v>4</v>
      </c>
      <c r="H7">
        <f>------29</f>
        <v>29</v>
      </c>
      <c r="I7">
        <v>81</v>
      </c>
      <c r="J7" t="s">
        <v>51</v>
      </c>
      <c r="K7">
        <f>------4</f>
        <v>4</v>
      </c>
    </row>
    <row r="8" spans="1:11">
      <c r="B8">
        <v>13</v>
      </c>
      <c r="C8">
        <v>5</v>
      </c>
      <c r="D8">
        <v>0</v>
      </c>
      <c r="E8">
        <v>1</v>
      </c>
      <c r="F8">
        <v>12</v>
      </c>
      <c r="G8">
        <v>5</v>
      </c>
      <c r="H8">
        <f>------41</f>
        <v>41</v>
      </c>
      <c r="I8">
        <v>121</v>
      </c>
      <c r="J8" t="s">
        <v>53</v>
      </c>
      <c r="K8">
        <f>------5</f>
        <v>5</v>
      </c>
    </row>
    <row r="9" spans="1:11">
      <c r="B9">
        <v>16</v>
      </c>
      <c r="C9">
        <v>6</v>
      </c>
      <c r="D9">
        <v>1</v>
      </c>
      <c r="E9">
        <v>1</v>
      </c>
      <c r="F9">
        <v>12</v>
      </c>
      <c r="G9">
        <v>6</v>
      </c>
      <c r="H9">
        <f>------53</f>
        <v>53</v>
      </c>
      <c r="I9">
        <v>169</v>
      </c>
      <c r="J9" t="s">
        <v>54</v>
      </c>
      <c r="K9">
        <f>------6</f>
        <v>6</v>
      </c>
    </row>
    <row r="10" spans="1:11">
      <c r="B10">
        <v>19</v>
      </c>
      <c r="C10">
        <v>7</v>
      </c>
      <c r="D10">
        <v>1</v>
      </c>
      <c r="E10">
        <v>1</v>
      </c>
      <c r="F10">
        <v>36</v>
      </c>
      <c r="G10">
        <v>7</v>
      </c>
      <c r="H10">
        <f>------89</f>
        <v>89</v>
      </c>
      <c r="I10">
        <v>225</v>
      </c>
      <c r="J10" t="s">
        <v>55</v>
      </c>
      <c r="K10">
        <f>------7</f>
        <v>7</v>
      </c>
    </row>
    <row r="11" spans="1:11">
      <c r="B11">
        <v>22</v>
      </c>
      <c r="C11">
        <v>8</v>
      </c>
      <c r="D11">
        <v>1</v>
      </c>
      <c r="E11">
        <v>1</v>
      </c>
      <c r="F11">
        <v>28</v>
      </c>
      <c r="G11">
        <v>8</v>
      </c>
      <c r="H11">
        <f>------117</f>
        <v>117</v>
      </c>
      <c r="I11">
        <v>289</v>
      </c>
      <c r="J11" t="s">
        <v>55</v>
      </c>
      <c r="K11">
        <f>------8</f>
        <v>8</v>
      </c>
    </row>
    <row r="12" spans="1:11">
      <c r="B12">
        <v>25</v>
      </c>
      <c r="C12">
        <v>9</v>
      </c>
      <c r="D12">
        <v>1</v>
      </c>
      <c r="E12">
        <v>1</v>
      </c>
      <c r="F12">
        <v>12</v>
      </c>
      <c r="G12">
        <v>9</v>
      </c>
      <c r="H12">
        <f>------129</f>
        <v>129</v>
      </c>
      <c r="I12">
        <v>361</v>
      </c>
      <c r="J12" t="s">
        <v>51</v>
      </c>
      <c r="K12">
        <f>------9</f>
        <v>9</v>
      </c>
    </row>
    <row r="13" spans="1:11">
      <c r="B13">
        <v>28</v>
      </c>
      <c r="C13">
        <v>10</v>
      </c>
      <c r="D13">
        <v>1</v>
      </c>
      <c r="E13">
        <v>1</v>
      </c>
      <c r="F13">
        <v>12</v>
      </c>
      <c r="G13">
        <v>10</v>
      </c>
      <c r="H13">
        <f>------141</f>
        <v>141</v>
      </c>
      <c r="I13">
        <v>441</v>
      </c>
      <c r="J13" t="s">
        <v>96</v>
      </c>
      <c r="K13">
        <f>------10</f>
        <v>10</v>
      </c>
    </row>
    <row r="14" spans="1:11">
      <c r="B14">
        <v>31</v>
      </c>
      <c r="C14">
        <v>11</v>
      </c>
      <c r="D14">
        <v>1</v>
      </c>
      <c r="E14">
        <v>1</v>
      </c>
      <c r="F14">
        <v>32</v>
      </c>
      <c r="G14">
        <v>11</v>
      </c>
      <c r="H14">
        <f>------173</f>
        <v>173</v>
      </c>
      <c r="I14">
        <v>441</v>
      </c>
      <c r="J14" t="s">
        <v>58</v>
      </c>
      <c r="K14">
        <f>------11</f>
        <v>11</v>
      </c>
    </row>
    <row r="15" spans="1:11">
      <c r="B15">
        <v>34</v>
      </c>
      <c r="C15">
        <v>12</v>
      </c>
      <c r="D15">
        <v>1</v>
      </c>
      <c r="E15">
        <v>1</v>
      </c>
      <c r="F15">
        <v>24</v>
      </c>
      <c r="G15">
        <v>12</v>
      </c>
      <c r="H15">
        <f>------197</f>
        <v>197</v>
      </c>
      <c r="I15">
        <v>441</v>
      </c>
      <c r="J15" t="s">
        <v>59</v>
      </c>
      <c r="K15">
        <f>------12</f>
        <v>12</v>
      </c>
    </row>
    <row r="16" spans="1:11">
      <c r="B16">
        <v>37</v>
      </c>
      <c r="C16">
        <v>13</v>
      </c>
      <c r="D16">
        <v>1</v>
      </c>
      <c r="E16">
        <v>0</v>
      </c>
      <c r="F16">
        <v>56</v>
      </c>
      <c r="G16">
        <v>13</v>
      </c>
      <c r="H16">
        <f>------141</f>
        <v>141</v>
      </c>
      <c r="I16">
        <v>441</v>
      </c>
      <c r="J16" t="s">
        <v>96</v>
      </c>
      <c r="K16">
        <f>------13</f>
        <v>13</v>
      </c>
    </row>
    <row r="17" spans="2:11">
      <c r="B17">
        <v>40</v>
      </c>
      <c r="C17">
        <v>14</v>
      </c>
      <c r="D17">
        <v>1</v>
      </c>
      <c r="E17">
        <v>0</v>
      </c>
      <c r="F17">
        <v>32</v>
      </c>
      <c r="G17">
        <v>14</v>
      </c>
      <c r="H17">
        <f>------109</f>
        <v>109</v>
      </c>
      <c r="I17">
        <v>361</v>
      </c>
      <c r="J17" t="s">
        <v>117</v>
      </c>
      <c r="K17">
        <f>------14</f>
        <v>14</v>
      </c>
    </row>
    <row r="18" spans="2:11">
      <c r="B18">
        <v>43</v>
      </c>
      <c r="C18">
        <v>15</v>
      </c>
      <c r="D18">
        <v>1</v>
      </c>
      <c r="E18">
        <v>1</v>
      </c>
      <c r="F18">
        <v>36</v>
      </c>
      <c r="G18">
        <v>15</v>
      </c>
      <c r="H18">
        <f>------145</f>
        <v>145</v>
      </c>
      <c r="I18">
        <v>441</v>
      </c>
      <c r="J18" t="s">
        <v>147</v>
      </c>
      <c r="K18">
        <f>------15</f>
        <v>15</v>
      </c>
    </row>
    <row r="19" spans="2:11">
      <c r="B19">
        <v>46</v>
      </c>
      <c r="C19">
        <v>16</v>
      </c>
      <c r="D19">
        <v>1</v>
      </c>
      <c r="E19">
        <v>1</v>
      </c>
      <c r="F19">
        <v>48</v>
      </c>
      <c r="G19">
        <v>16</v>
      </c>
      <c r="H19">
        <f>------193</f>
        <v>193</v>
      </c>
      <c r="I19">
        <v>441</v>
      </c>
      <c r="J19" t="s">
        <v>148</v>
      </c>
      <c r="K19">
        <f>------16</f>
        <v>16</v>
      </c>
    </row>
    <row r="20" spans="2:11">
      <c r="B20">
        <v>49</v>
      </c>
      <c r="C20">
        <v>17</v>
      </c>
      <c r="D20">
        <v>1</v>
      </c>
      <c r="E20">
        <v>1</v>
      </c>
      <c r="F20">
        <v>48</v>
      </c>
      <c r="G20">
        <v>17</v>
      </c>
      <c r="H20">
        <f>------241</f>
        <v>241</v>
      </c>
      <c r="I20">
        <v>441</v>
      </c>
      <c r="J20" t="s">
        <v>108</v>
      </c>
      <c r="K20">
        <f>------17</f>
        <v>17</v>
      </c>
    </row>
    <row r="21" spans="2:11">
      <c r="B21">
        <v>52</v>
      </c>
      <c r="C21">
        <v>18</v>
      </c>
      <c r="D21">
        <v>1</v>
      </c>
      <c r="E21">
        <v>1</v>
      </c>
      <c r="F21">
        <v>48</v>
      </c>
      <c r="G21">
        <v>18</v>
      </c>
      <c r="H21">
        <f>------289</f>
        <v>289</v>
      </c>
      <c r="I21">
        <v>441</v>
      </c>
      <c r="J21" t="s">
        <v>119</v>
      </c>
      <c r="K21">
        <f>------18</f>
        <v>18</v>
      </c>
    </row>
    <row r="22" spans="2:11">
      <c r="B22">
        <v>55</v>
      </c>
      <c r="C22">
        <v>19</v>
      </c>
      <c r="D22">
        <v>1</v>
      </c>
      <c r="E22">
        <v>1</v>
      </c>
      <c r="F22">
        <v>28</v>
      </c>
      <c r="G22">
        <v>19</v>
      </c>
      <c r="H22">
        <f>------317</f>
        <v>317</v>
      </c>
      <c r="I22">
        <v>441</v>
      </c>
      <c r="J22" t="s">
        <v>153</v>
      </c>
      <c r="K22">
        <f>------19</f>
        <v>19</v>
      </c>
    </row>
    <row r="23" spans="2:11">
      <c r="B23">
        <v>58</v>
      </c>
      <c r="C23">
        <v>20</v>
      </c>
      <c r="D23">
        <v>1</v>
      </c>
      <c r="E23">
        <v>1</v>
      </c>
      <c r="F23">
        <v>36</v>
      </c>
      <c r="G23">
        <v>20</v>
      </c>
      <c r="H23">
        <f>------353</f>
        <v>353</v>
      </c>
      <c r="I23">
        <v>441</v>
      </c>
      <c r="J23" t="s">
        <v>98</v>
      </c>
      <c r="K23">
        <f>------20</f>
        <v>20</v>
      </c>
    </row>
    <row r="24" spans="2:11">
      <c r="B24">
        <v>61</v>
      </c>
      <c r="C24">
        <v>21</v>
      </c>
      <c r="D24">
        <v>1</v>
      </c>
      <c r="E24">
        <v>1</v>
      </c>
      <c r="F24">
        <v>20</v>
      </c>
      <c r="G24">
        <v>21</v>
      </c>
      <c r="H24">
        <f t="shared" ref="H24:H45" si="0">------373</f>
        <v>373</v>
      </c>
      <c r="I24">
        <v>441</v>
      </c>
      <c r="J24" t="s">
        <v>74</v>
      </c>
      <c r="K24">
        <f t="shared" ref="K24:K45" si="1">------21</f>
        <v>21</v>
      </c>
    </row>
    <row r="25" spans="2:11">
      <c r="B25">
        <v>64</v>
      </c>
      <c r="C25">
        <v>22</v>
      </c>
      <c r="D25">
        <v>1</v>
      </c>
      <c r="E25">
        <v>1</v>
      </c>
      <c r="F25">
        <v>0</v>
      </c>
      <c r="G25">
        <v>21</v>
      </c>
      <c r="H25">
        <f t="shared" si="0"/>
        <v>373</v>
      </c>
      <c r="I25">
        <v>441</v>
      </c>
      <c r="J25" t="s">
        <v>74</v>
      </c>
      <c r="K25">
        <f t="shared" si="1"/>
        <v>21</v>
      </c>
    </row>
    <row r="26" spans="2:11">
      <c r="B26">
        <v>67</v>
      </c>
      <c r="C26">
        <v>23</v>
      </c>
      <c r="D26">
        <v>1</v>
      </c>
      <c r="E26">
        <v>1</v>
      </c>
      <c r="F26">
        <v>0</v>
      </c>
      <c r="G26">
        <v>21</v>
      </c>
      <c r="H26">
        <f t="shared" si="0"/>
        <v>373</v>
      </c>
      <c r="I26">
        <v>441</v>
      </c>
      <c r="J26" t="s">
        <v>74</v>
      </c>
      <c r="K26">
        <f t="shared" si="1"/>
        <v>21</v>
      </c>
    </row>
    <row r="27" spans="2:11">
      <c r="B27">
        <v>70</v>
      </c>
      <c r="C27">
        <v>24</v>
      </c>
      <c r="D27">
        <v>1</v>
      </c>
      <c r="E27">
        <v>1</v>
      </c>
      <c r="F27">
        <v>0</v>
      </c>
      <c r="G27">
        <v>21</v>
      </c>
      <c r="H27">
        <f t="shared" si="0"/>
        <v>373</v>
      </c>
      <c r="I27">
        <v>441</v>
      </c>
      <c r="J27" t="s">
        <v>74</v>
      </c>
      <c r="K27">
        <f t="shared" si="1"/>
        <v>21</v>
      </c>
    </row>
    <row r="28" spans="2:11">
      <c r="B28">
        <v>73</v>
      </c>
      <c r="C28">
        <v>25</v>
      </c>
      <c r="D28">
        <v>1</v>
      </c>
      <c r="E28">
        <v>1</v>
      </c>
      <c r="F28">
        <v>0</v>
      </c>
      <c r="G28">
        <v>21</v>
      </c>
      <c r="H28">
        <f t="shared" si="0"/>
        <v>373</v>
      </c>
      <c r="I28">
        <v>441</v>
      </c>
      <c r="J28" t="s">
        <v>74</v>
      </c>
      <c r="K28">
        <f t="shared" si="1"/>
        <v>21</v>
      </c>
    </row>
    <row r="29" spans="2:11">
      <c r="B29">
        <v>76</v>
      </c>
      <c r="C29">
        <v>26</v>
      </c>
      <c r="D29">
        <v>1</v>
      </c>
      <c r="E29">
        <v>1</v>
      </c>
      <c r="F29">
        <v>0</v>
      </c>
      <c r="G29">
        <v>21</v>
      </c>
      <c r="H29">
        <f t="shared" si="0"/>
        <v>373</v>
      </c>
      <c r="I29">
        <v>441</v>
      </c>
      <c r="J29" t="s">
        <v>74</v>
      </c>
      <c r="K29">
        <f t="shared" si="1"/>
        <v>21</v>
      </c>
    </row>
    <row r="30" spans="2:11">
      <c r="B30">
        <v>79</v>
      </c>
      <c r="C30">
        <v>27</v>
      </c>
      <c r="D30">
        <v>1</v>
      </c>
      <c r="E30">
        <v>1</v>
      </c>
      <c r="F30">
        <v>0</v>
      </c>
      <c r="G30">
        <v>21</v>
      </c>
      <c r="H30">
        <f t="shared" si="0"/>
        <v>373</v>
      </c>
      <c r="I30">
        <v>441</v>
      </c>
      <c r="J30" t="s">
        <v>74</v>
      </c>
      <c r="K30">
        <f t="shared" si="1"/>
        <v>21</v>
      </c>
    </row>
    <row r="31" spans="2:11">
      <c r="B31">
        <v>82</v>
      </c>
      <c r="C31">
        <v>28</v>
      </c>
      <c r="D31">
        <v>1</v>
      </c>
      <c r="E31">
        <v>1</v>
      </c>
      <c r="F31">
        <v>0</v>
      </c>
      <c r="G31">
        <v>21</v>
      </c>
      <c r="H31">
        <f t="shared" si="0"/>
        <v>373</v>
      </c>
      <c r="I31">
        <v>441</v>
      </c>
      <c r="J31" t="s">
        <v>74</v>
      </c>
      <c r="K31">
        <f t="shared" si="1"/>
        <v>21</v>
      </c>
    </row>
    <row r="32" spans="2:11">
      <c r="B32">
        <v>85</v>
      </c>
      <c r="C32">
        <v>29</v>
      </c>
      <c r="D32">
        <v>1</v>
      </c>
      <c r="E32">
        <v>1</v>
      </c>
      <c r="F32">
        <v>0</v>
      </c>
      <c r="G32">
        <v>21</v>
      </c>
      <c r="H32">
        <f t="shared" si="0"/>
        <v>373</v>
      </c>
      <c r="I32">
        <v>441</v>
      </c>
      <c r="J32" t="s">
        <v>74</v>
      </c>
      <c r="K32">
        <f t="shared" si="1"/>
        <v>21</v>
      </c>
    </row>
    <row r="33" spans="2:11">
      <c r="B33">
        <v>88</v>
      </c>
      <c r="C33">
        <v>30</v>
      </c>
      <c r="D33">
        <v>1</v>
      </c>
      <c r="E33">
        <v>1</v>
      </c>
      <c r="F33">
        <v>0</v>
      </c>
      <c r="G33">
        <v>21</v>
      </c>
      <c r="H33">
        <f t="shared" si="0"/>
        <v>373</v>
      </c>
      <c r="I33">
        <v>441</v>
      </c>
      <c r="J33" t="s">
        <v>74</v>
      </c>
      <c r="K33">
        <f t="shared" si="1"/>
        <v>21</v>
      </c>
    </row>
    <row r="34" spans="2:11">
      <c r="B34">
        <v>91</v>
      </c>
      <c r="C34">
        <v>31</v>
      </c>
      <c r="D34">
        <v>1</v>
      </c>
      <c r="E34">
        <v>1</v>
      </c>
      <c r="F34">
        <v>0</v>
      </c>
      <c r="G34">
        <v>21</v>
      </c>
      <c r="H34">
        <f t="shared" si="0"/>
        <v>373</v>
      </c>
      <c r="I34">
        <v>441</v>
      </c>
      <c r="J34" t="s">
        <v>74</v>
      </c>
      <c r="K34">
        <f t="shared" si="1"/>
        <v>21</v>
      </c>
    </row>
    <row r="35" spans="2:11">
      <c r="B35">
        <v>94</v>
      </c>
      <c r="C35">
        <v>32</v>
      </c>
      <c r="D35">
        <v>1</v>
      </c>
      <c r="E35">
        <v>1</v>
      </c>
      <c r="F35">
        <v>0</v>
      </c>
      <c r="G35">
        <v>21</v>
      </c>
      <c r="H35">
        <f t="shared" si="0"/>
        <v>373</v>
      </c>
      <c r="I35">
        <v>441</v>
      </c>
      <c r="J35" t="s">
        <v>74</v>
      </c>
      <c r="K35">
        <f t="shared" si="1"/>
        <v>21</v>
      </c>
    </row>
    <row r="36" spans="2:11">
      <c r="B36">
        <v>97</v>
      </c>
      <c r="C36">
        <v>33</v>
      </c>
      <c r="D36">
        <v>1</v>
      </c>
      <c r="E36">
        <v>1</v>
      </c>
      <c r="F36">
        <v>0</v>
      </c>
      <c r="G36">
        <v>21</v>
      </c>
      <c r="H36">
        <f t="shared" si="0"/>
        <v>373</v>
      </c>
      <c r="I36">
        <v>441</v>
      </c>
      <c r="J36" t="s">
        <v>74</v>
      </c>
      <c r="K36">
        <f t="shared" si="1"/>
        <v>21</v>
      </c>
    </row>
    <row r="37" spans="2:11">
      <c r="B37">
        <v>100</v>
      </c>
      <c r="C37">
        <v>34</v>
      </c>
      <c r="D37">
        <v>1</v>
      </c>
      <c r="E37">
        <v>1</v>
      </c>
      <c r="F37">
        <v>0</v>
      </c>
      <c r="G37">
        <v>21</v>
      </c>
      <c r="H37">
        <f t="shared" si="0"/>
        <v>373</v>
      </c>
      <c r="I37">
        <v>441</v>
      </c>
      <c r="J37" t="s">
        <v>74</v>
      </c>
      <c r="K37">
        <f t="shared" si="1"/>
        <v>21</v>
      </c>
    </row>
    <row r="38" spans="2:11">
      <c r="B38">
        <v>103</v>
      </c>
      <c r="C38">
        <v>35</v>
      </c>
      <c r="D38">
        <v>1</v>
      </c>
      <c r="E38">
        <v>1</v>
      </c>
      <c r="F38">
        <v>0</v>
      </c>
      <c r="G38">
        <v>21</v>
      </c>
      <c r="H38">
        <f t="shared" si="0"/>
        <v>373</v>
      </c>
      <c r="I38">
        <v>441</v>
      </c>
      <c r="J38" t="s">
        <v>74</v>
      </c>
      <c r="K38">
        <f t="shared" si="1"/>
        <v>21</v>
      </c>
    </row>
    <row r="39" spans="2:11">
      <c r="B39">
        <v>106</v>
      </c>
      <c r="C39">
        <v>36</v>
      </c>
      <c r="D39">
        <v>1</v>
      </c>
      <c r="E39">
        <v>1</v>
      </c>
      <c r="F39">
        <v>0</v>
      </c>
      <c r="G39">
        <v>21</v>
      </c>
      <c r="H39">
        <f t="shared" si="0"/>
        <v>373</v>
      </c>
      <c r="I39">
        <v>441</v>
      </c>
      <c r="J39" t="s">
        <v>74</v>
      </c>
      <c r="K39">
        <f t="shared" si="1"/>
        <v>21</v>
      </c>
    </row>
    <row r="40" spans="2:11">
      <c r="B40">
        <v>109</v>
      </c>
      <c r="C40">
        <v>37</v>
      </c>
      <c r="D40">
        <v>1</v>
      </c>
      <c r="E40">
        <v>1</v>
      </c>
      <c r="F40">
        <v>0</v>
      </c>
      <c r="G40">
        <v>21</v>
      </c>
      <c r="H40">
        <f t="shared" si="0"/>
        <v>373</v>
      </c>
      <c r="I40">
        <v>441</v>
      </c>
      <c r="J40" t="s">
        <v>74</v>
      </c>
      <c r="K40">
        <f t="shared" si="1"/>
        <v>21</v>
      </c>
    </row>
    <row r="41" spans="2:11">
      <c r="B41">
        <v>112</v>
      </c>
      <c r="C41">
        <v>38</v>
      </c>
      <c r="D41">
        <v>1</v>
      </c>
      <c r="E41">
        <v>1</v>
      </c>
      <c r="F41">
        <v>0</v>
      </c>
      <c r="G41">
        <v>21</v>
      </c>
      <c r="H41">
        <f t="shared" si="0"/>
        <v>373</v>
      </c>
      <c r="I41">
        <v>441</v>
      </c>
      <c r="J41" t="s">
        <v>74</v>
      </c>
      <c r="K41">
        <f t="shared" si="1"/>
        <v>21</v>
      </c>
    </row>
    <row r="42" spans="2:11">
      <c r="B42">
        <v>115</v>
      </c>
      <c r="C42">
        <v>39</v>
      </c>
      <c r="D42">
        <v>1</v>
      </c>
      <c r="E42">
        <v>1</v>
      </c>
      <c r="F42">
        <v>0</v>
      </c>
      <c r="G42">
        <v>21</v>
      </c>
      <c r="H42">
        <f t="shared" si="0"/>
        <v>373</v>
      </c>
      <c r="I42">
        <v>441</v>
      </c>
      <c r="J42" t="s">
        <v>74</v>
      </c>
      <c r="K42">
        <f t="shared" si="1"/>
        <v>21</v>
      </c>
    </row>
    <row r="43" spans="2:11">
      <c r="B43">
        <v>118</v>
      </c>
      <c r="C43">
        <v>40</v>
      </c>
      <c r="D43">
        <v>1</v>
      </c>
      <c r="E43">
        <v>1</v>
      </c>
      <c r="F43">
        <v>0</v>
      </c>
      <c r="G43">
        <v>21</v>
      </c>
      <c r="H43">
        <f t="shared" si="0"/>
        <v>373</v>
      </c>
      <c r="I43">
        <v>441</v>
      </c>
      <c r="J43" t="s">
        <v>74</v>
      </c>
      <c r="K43">
        <f t="shared" si="1"/>
        <v>21</v>
      </c>
    </row>
    <row r="44" spans="2:11">
      <c r="B44">
        <v>121</v>
      </c>
      <c r="C44">
        <v>41</v>
      </c>
      <c r="D44">
        <v>1</v>
      </c>
      <c r="E44">
        <v>1</v>
      </c>
      <c r="F44">
        <v>0</v>
      </c>
      <c r="G44">
        <v>21</v>
      </c>
      <c r="H44">
        <f t="shared" si="0"/>
        <v>373</v>
      </c>
      <c r="I44">
        <v>441</v>
      </c>
      <c r="J44" t="s">
        <v>74</v>
      </c>
      <c r="K44">
        <f t="shared" si="1"/>
        <v>21</v>
      </c>
    </row>
    <row r="45" spans="2:11">
      <c r="B45">
        <v>124</v>
      </c>
      <c r="C45">
        <v>42</v>
      </c>
      <c r="D45">
        <v>1</v>
      </c>
      <c r="E45">
        <v>1</v>
      </c>
      <c r="F45">
        <v>0</v>
      </c>
      <c r="G45">
        <v>21</v>
      </c>
      <c r="H45">
        <f t="shared" si="0"/>
        <v>373</v>
      </c>
      <c r="I45">
        <v>441</v>
      </c>
      <c r="J45" t="s">
        <v>74</v>
      </c>
      <c r="K45">
        <f t="shared" si="1"/>
        <v>21</v>
      </c>
    </row>
    <row r="46" spans="2:11">
      <c r="B46">
        <v>127</v>
      </c>
      <c r="C46">
        <v>43</v>
      </c>
      <c r="D46">
        <v>1</v>
      </c>
      <c r="E46">
        <v>0</v>
      </c>
      <c r="F46">
        <v>40</v>
      </c>
      <c r="G46">
        <v>22</v>
      </c>
      <c r="H46">
        <f>------333</f>
        <v>333</v>
      </c>
      <c r="I46">
        <v>441</v>
      </c>
      <c r="J46" t="s">
        <v>68</v>
      </c>
      <c r="K46">
        <f>------22</f>
        <v>22</v>
      </c>
    </row>
    <row r="47" spans="2:11">
      <c r="B47">
        <v>130</v>
      </c>
      <c r="C47">
        <v>44</v>
      </c>
      <c r="D47">
        <v>1</v>
      </c>
      <c r="E47">
        <v>0</v>
      </c>
      <c r="F47">
        <v>32</v>
      </c>
      <c r="G47">
        <v>23</v>
      </c>
      <c r="H47">
        <f>------301</f>
        <v>301</v>
      </c>
      <c r="I47">
        <v>361</v>
      </c>
      <c r="J47" t="s">
        <v>71</v>
      </c>
      <c r="K47">
        <f>------23</f>
        <v>23</v>
      </c>
    </row>
    <row r="48" spans="2:11">
      <c r="B48">
        <v>133</v>
      </c>
      <c r="C48">
        <v>45</v>
      </c>
      <c r="D48">
        <v>1</v>
      </c>
      <c r="E48">
        <v>1</v>
      </c>
      <c r="F48">
        <v>36</v>
      </c>
      <c r="G48">
        <v>24</v>
      </c>
      <c r="H48">
        <f>------337</f>
        <v>337</v>
      </c>
      <c r="I48">
        <v>441</v>
      </c>
      <c r="J48" t="s">
        <v>68</v>
      </c>
      <c r="K48">
        <f>------24</f>
        <v>24</v>
      </c>
    </row>
    <row r="49" spans="2:11">
      <c r="B49">
        <v>136</v>
      </c>
      <c r="C49">
        <v>46</v>
      </c>
      <c r="D49">
        <v>1</v>
      </c>
      <c r="E49">
        <v>1</v>
      </c>
      <c r="F49">
        <v>8</v>
      </c>
      <c r="G49">
        <v>25</v>
      </c>
      <c r="H49">
        <f>------345</f>
        <v>345</v>
      </c>
      <c r="I49">
        <v>441</v>
      </c>
      <c r="J49" t="s">
        <v>75</v>
      </c>
      <c r="K49">
        <f>------25</f>
        <v>25</v>
      </c>
    </row>
    <row r="50" spans="2:11">
      <c r="B50">
        <v>139</v>
      </c>
      <c r="C50">
        <v>47</v>
      </c>
      <c r="D50">
        <v>1</v>
      </c>
      <c r="E50">
        <v>1</v>
      </c>
      <c r="F50">
        <v>8</v>
      </c>
      <c r="G50">
        <v>26</v>
      </c>
      <c r="H50">
        <f>------353</f>
        <v>353</v>
      </c>
      <c r="I50">
        <v>441</v>
      </c>
      <c r="J50" t="s">
        <v>98</v>
      </c>
      <c r="K50">
        <f>------26</f>
        <v>26</v>
      </c>
    </row>
    <row r="51" spans="2:11">
      <c r="B51">
        <v>142</v>
      </c>
      <c r="C51">
        <v>48</v>
      </c>
      <c r="D51">
        <v>1</v>
      </c>
      <c r="E51">
        <v>1</v>
      </c>
      <c r="F51">
        <v>16</v>
      </c>
      <c r="G51">
        <v>27</v>
      </c>
      <c r="H51">
        <f>------369</f>
        <v>369</v>
      </c>
      <c r="I51">
        <v>441</v>
      </c>
      <c r="J51" t="s">
        <v>66</v>
      </c>
      <c r="K51">
        <f>------27</f>
        <v>27</v>
      </c>
    </row>
    <row r="52" spans="2:11">
      <c r="B52">
        <v>145</v>
      </c>
      <c r="C52">
        <v>49</v>
      </c>
      <c r="D52">
        <v>1</v>
      </c>
      <c r="E52">
        <v>1</v>
      </c>
      <c r="F52">
        <v>16</v>
      </c>
      <c r="G52">
        <v>28</v>
      </c>
      <c r="H52">
        <f>------385</f>
        <v>385</v>
      </c>
      <c r="I52">
        <v>441</v>
      </c>
      <c r="J52" t="s">
        <v>69</v>
      </c>
      <c r="K52">
        <f>------28</f>
        <v>28</v>
      </c>
    </row>
    <row r="53" spans="2:11">
      <c r="B53">
        <v>148</v>
      </c>
      <c r="C53">
        <v>50</v>
      </c>
      <c r="D53">
        <v>1</v>
      </c>
      <c r="E53">
        <v>1</v>
      </c>
      <c r="F53">
        <v>16</v>
      </c>
      <c r="G53">
        <v>29</v>
      </c>
      <c r="H53">
        <f>------401</f>
        <v>401</v>
      </c>
      <c r="I53">
        <v>441</v>
      </c>
      <c r="J53" t="s">
        <v>77</v>
      </c>
      <c r="K53">
        <f>------29</f>
        <v>29</v>
      </c>
    </row>
    <row r="54" spans="2:11">
      <c r="B54">
        <v>151</v>
      </c>
      <c r="C54">
        <v>51</v>
      </c>
      <c r="D54">
        <v>1</v>
      </c>
      <c r="E54">
        <v>1</v>
      </c>
      <c r="F54">
        <v>4</v>
      </c>
      <c r="G54">
        <v>30</v>
      </c>
      <c r="H54">
        <f t="shared" ref="H54:H75" si="2">------405</f>
        <v>405</v>
      </c>
      <c r="I54">
        <v>441</v>
      </c>
      <c r="J54" t="s">
        <v>73</v>
      </c>
      <c r="K54">
        <f t="shared" ref="K54:K75" si="3">------30</f>
        <v>30</v>
      </c>
    </row>
    <row r="55" spans="2:11">
      <c r="B55">
        <v>154</v>
      </c>
      <c r="C55">
        <v>52</v>
      </c>
      <c r="D55">
        <v>1</v>
      </c>
      <c r="E55">
        <v>1</v>
      </c>
      <c r="F55">
        <v>0</v>
      </c>
      <c r="G55">
        <v>30</v>
      </c>
      <c r="H55">
        <f t="shared" si="2"/>
        <v>405</v>
      </c>
      <c r="I55">
        <v>441</v>
      </c>
      <c r="J55" t="s">
        <v>73</v>
      </c>
      <c r="K55">
        <f t="shared" si="3"/>
        <v>30</v>
      </c>
    </row>
    <row r="56" spans="2:11">
      <c r="B56">
        <v>157</v>
      </c>
      <c r="C56">
        <v>53</v>
      </c>
      <c r="D56">
        <v>1</v>
      </c>
      <c r="E56">
        <v>1</v>
      </c>
      <c r="F56">
        <v>0</v>
      </c>
      <c r="G56">
        <v>30</v>
      </c>
      <c r="H56">
        <f t="shared" si="2"/>
        <v>405</v>
      </c>
      <c r="I56">
        <v>441</v>
      </c>
      <c r="J56" t="s">
        <v>73</v>
      </c>
      <c r="K56">
        <f t="shared" si="3"/>
        <v>30</v>
      </c>
    </row>
    <row r="57" spans="2:11">
      <c r="B57">
        <v>160</v>
      </c>
      <c r="C57">
        <v>54</v>
      </c>
      <c r="D57">
        <v>1</v>
      </c>
      <c r="E57">
        <v>1</v>
      </c>
      <c r="F57">
        <v>0</v>
      </c>
      <c r="G57">
        <v>30</v>
      </c>
      <c r="H57">
        <f t="shared" si="2"/>
        <v>405</v>
      </c>
      <c r="I57">
        <v>441</v>
      </c>
      <c r="J57" t="s">
        <v>73</v>
      </c>
      <c r="K57">
        <f t="shared" si="3"/>
        <v>30</v>
      </c>
    </row>
    <row r="58" spans="2:11">
      <c r="B58">
        <v>163</v>
      </c>
      <c r="C58">
        <v>55</v>
      </c>
      <c r="D58">
        <v>1</v>
      </c>
      <c r="E58">
        <v>1</v>
      </c>
      <c r="F58">
        <v>0</v>
      </c>
      <c r="G58">
        <v>30</v>
      </c>
      <c r="H58">
        <f t="shared" si="2"/>
        <v>405</v>
      </c>
      <c r="I58">
        <v>441</v>
      </c>
      <c r="J58" t="s">
        <v>73</v>
      </c>
      <c r="K58">
        <f t="shared" si="3"/>
        <v>30</v>
      </c>
    </row>
    <row r="59" spans="2:11">
      <c r="B59">
        <v>166</v>
      </c>
      <c r="C59">
        <v>56</v>
      </c>
      <c r="D59">
        <v>1</v>
      </c>
      <c r="E59">
        <v>1</v>
      </c>
      <c r="F59">
        <v>0</v>
      </c>
      <c r="G59">
        <v>30</v>
      </c>
      <c r="H59">
        <f t="shared" si="2"/>
        <v>405</v>
      </c>
      <c r="I59">
        <v>441</v>
      </c>
      <c r="J59" t="s">
        <v>73</v>
      </c>
      <c r="K59">
        <f t="shared" si="3"/>
        <v>30</v>
      </c>
    </row>
    <row r="60" spans="2:11">
      <c r="B60">
        <v>169</v>
      </c>
      <c r="C60">
        <v>57</v>
      </c>
      <c r="D60">
        <v>1</v>
      </c>
      <c r="E60">
        <v>1</v>
      </c>
      <c r="F60">
        <v>0</v>
      </c>
      <c r="G60">
        <v>30</v>
      </c>
      <c r="H60">
        <f t="shared" si="2"/>
        <v>405</v>
      </c>
      <c r="I60">
        <v>441</v>
      </c>
      <c r="J60" t="s">
        <v>73</v>
      </c>
      <c r="K60">
        <f t="shared" si="3"/>
        <v>30</v>
      </c>
    </row>
    <row r="61" spans="2:11">
      <c r="B61">
        <v>172</v>
      </c>
      <c r="C61">
        <v>58</v>
      </c>
      <c r="D61">
        <v>1</v>
      </c>
      <c r="E61">
        <v>1</v>
      </c>
      <c r="F61">
        <v>0</v>
      </c>
      <c r="G61">
        <v>30</v>
      </c>
      <c r="H61">
        <f t="shared" si="2"/>
        <v>405</v>
      </c>
      <c r="I61">
        <v>441</v>
      </c>
      <c r="J61" t="s">
        <v>73</v>
      </c>
      <c r="K61">
        <f t="shared" si="3"/>
        <v>30</v>
      </c>
    </row>
    <row r="62" spans="2:11">
      <c r="B62">
        <v>175</v>
      </c>
      <c r="C62">
        <v>59</v>
      </c>
      <c r="D62">
        <v>1</v>
      </c>
      <c r="E62">
        <v>1</v>
      </c>
      <c r="F62">
        <v>0</v>
      </c>
      <c r="G62">
        <v>30</v>
      </c>
      <c r="H62">
        <f t="shared" si="2"/>
        <v>405</v>
      </c>
      <c r="I62">
        <v>441</v>
      </c>
      <c r="J62" t="s">
        <v>73</v>
      </c>
      <c r="K62">
        <f t="shared" si="3"/>
        <v>30</v>
      </c>
    </row>
    <row r="63" spans="2:11">
      <c r="B63">
        <v>178</v>
      </c>
      <c r="C63">
        <v>60</v>
      </c>
      <c r="D63">
        <v>1</v>
      </c>
      <c r="E63">
        <v>1</v>
      </c>
      <c r="F63">
        <v>0</v>
      </c>
      <c r="G63">
        <v>30</v>
      </c>
      <c r="H63">
        <f t="shared" si="2"/>
        <v>405</v>
      </c>
      <c r="I63">
        <v>441</v>
      </c>
      <c r="J63" t="s">
        <v>73</v>
      </c>
      <c r="K63">
        <f t="shared" si="3"/>
        <v>30</v>
      </c>
    </row>
    <row r="64" spans="2:11">
      <c r="B64">
        <v>181</v>
      </c>
      <c r="C64">
        <v>61</v>
      </c>
      <c r="D64">
        <v>1</v>
      </c>
      <c r="E64">
        <v>1</v>
      </c>
      <c r="F64">
        <v>0</v>
      </c>
      <c r="G64">
        <v>30</v>
      </c>
      <c r="H64">
        <f t="shared" si="2"/>
        <v>405</v>
      </c>
      <c r="I64">
        <v>441</v>
      </c>
      <c r="J64" t="s">
        <v>73</v>
      </c>
      <c r="K64">
        <f t="shared" si="3"/>
        <v>30</v>
      </c>
    </row>
    <row r="65" spans="2:11">
      <c r="B65">
        <v>184</v>
      </c>
      <c r="C65">
        <v>62</v>
      </c>
      <c r="D65">
        <v>1</v>
      </c>
      <c r="E65">
        <v>1</v>
      </c>
      <c r="F65">
        <v>0</v>
      </c>
      <c r="G65">
        <v>30</v>
      </c>
      <c r="H65">
        <f t="shared" si="2"/>
        <v>405</v>
      </c>
      <c r="I65">
        <v>441</v>
      </c>
      <c r="J65" t="s">
        <v>73</v>
      </c>
      <c r="K65">
        <f t="shared" si="3"/>
        <v>30</v>
      </c>
    </row>
    <row r="66" spans="2:11">
      <c r="B66">
        <v>187</v>
      </c>
      <c r="C66">
        <v>63</v>
      </c>
      <c r="D66">
        <v>1</v>
      </c>
      <c r="E66">
        <v>1</v>
      </c>
      <c r="F66">
        <v>0</v>
      </c>
      <c r="G66">
        <v>30</v>
      </c>
      <c r="H66">
        <f t="shared" si="2"/>
        <v>405</v>
      </c>
      <c r="I66">
        <v>441</v>
      </c>
      <c r="J66" t="s">
        <v>73</v>
      </c>
      <c r="K66">
        <f t="shared" si="3"/>
        <v>30</v>
      </c>
    </row>
    <row r="67" spans="2:11">
      <c r="B67">
        <v>190</v>
      </c>
      <c r="C67">
        <v>64</v>
      </c>
      <c r="D67">
        <v>1</v>
      </c>
      <c r="E67">
        <v>1</v>
      </c>
      <c r="F67">
        <v>0</v>
      </c>
      <c r="G67">
        <v>30</v>
      </c>
      <c r="H67">
        <f t="shared" si="2"/>
        <v>405</v>
      </c>
      <c r="I67">
        <v>441</v>
      </c>
      <c r="J67" t="s">
        <v>73</v>
      </c>
      <c r="K67">
        <f t="shared" si="3"/>
        <v>30</v>
      </c>
    </row>
    <row r="68" spans="2:11">
      <c r="B68">
        <v>193</v>
      </c>
      <c r="C68">
        <v>65</v>
      </c>
      <c r="D68">
        <v>1</v>
      </c>
      <c r="E68">
        <v>1</v>
      </c>
      <c r="F68">
        <v>0</v>
      </c>
      <c r="G68">
        <v>30</v>
      </c>
      <c r="H68">
        <f t="shared" si="2"/>
        <v>405</v>
      </c>
      <c r="I68">
        <v>441</v>
      </c>
      <c r="J68" t="s">
        <v>73</v>
      </c>
      <c r="K68">
        <f t="shared" si="3"/>
        <v>30</v>
      </c>
    </row>
    <row r="69" spans="2:11">
      <c r="B69">
        <v>196</v>
      </c>
      <c r="C69">
        <v>66</v>
      </c>
      <c r="D69">
        <v>1</v>
      </c>
      <c r="E69">
        <v>1</v>
      </c>
      <c r="F69">
        <v>0</v>
      </c>
      <c r="G69">
        <v>30</v>
      </c>
      <c r="H69">
        <f t="shared" si="2"/>
        <v>405</v>
      </c>
      <c r="I69">
        <v>441</v>
      </c>
      <c r="J69" t="s">
        <v>73</v>
      </c>
      <c r="K69">
        <f t="shared" si="3"/>
        <v>30</v>
      </c>
    </row>
    <row r="70" spans="2:11">
      <c r="B70">
        <v>199</v>
      </c>
      <c r="C70">
        <v>67</v>
      </c>
      <c r="D70">
        <v>1</v>
      </c>
      <c r="E70">
        <v>1</v>
      </c>
      <c r="F70">
        <v>0</v>
      </c>
      <c r="G70">
        <v>30</v>
      </c>
      <c r="H70">
        <f t="shared" si="2"/>
        <v>405</v>
      </c>
      <c r="I70">
        <v>441</v>
      </c>
      <c r="J70" t="s">
        <v>73</v>
      </c>
      <c r="K70">
        <f t="shared" si="3"/>
        <v>30</v>
      </c>
    </row>
    <row r="71" spans="2:11">
      <c r="B71">
        <v>202</v>
      </c>
      <c r="C71">
        <v>68</v>
      </c>
      <c r="D71">
        <v>1</v>
      </c>
      <c r="E71">
        <v>1</v>
      </c>
      <c r="F71">
        <v>0</v>
      </c>
      <c r="G71">
        <v>30</v>
      </c>
      <c r="H71">
        <f t="shared" si="2"/>
        <v>405</v>
      </c>
      <c r="I71">
        <v>441</v>
      </c>
      <c r="J71" t="s">
        <v>73</v>
      </c>
      <c r="K71">
        <f t="shared" si="3"/>
        <v>30</v>
      </c>
    </row>
    <row r="72" spans="2:11">
      <c r="B72">
        <v>205</v>
      </c>
      <c r="C72">
        <v>69</v>
      </c>
      <c r="D72">
        <v>1</v>
      </c>
      <c r="E72">
        <v>1</v>
      </c>
      <c r="F72">
        <v>0</v>
      </c>
      <c r="G72">
        <v>30</v>
      </c>
      <c r="H72">
        <f t="shared" si="2"/>
        <v>405</v>
      </c>
      <c r="I72">
        <v>441</v>
      </c>
      <c r="J72" t="s">
        <v>73</v>
      </c>
      <c r="K72">
        <f t="shared" si="3"/>
        <v>30</v>
      </c>
    </row>
    <row r="73" spans="2:11">
      <c r="B73">
        <v>208</v>
      </c>
      <c r="C73">
        <v>70</v>
      </c>
      <c r="D73">
        <v>1</v>
      </c>
      <c r="E73">
        <v>1</v>
      </c>
      <c r="F73">
        <v>0</v>
      </c>
      <c r="G73">
        <v>30</v>
      </c>
      <c r="H73">
        <f t="shared" si="2"/>
        <v>405</v>
      </c>
      <c r="I73">
        <v>441</v>
      </c>
      <c r="J73" t="s">
        <v>73</v>
      </c>
      <c r="K73">
        <f t="shared" si="3"/>
        <v>30</v>
      </c>
    </row>
    <row r="74" spans="2:11">
      <c r="B74">
        <v>211</v>
      </c>
      <c r="C74">
        <v>71</v>
      </c>
      <c r="D74">
        <v>1</v>
      </c>
      <c r="E74">
        <v>1</v>
      </c>
      <c r="F74">
        <v>0</v>
      </c>
      <c r="G74">
        <v>30</v>
      </c>
      <c r="H74">
        <f t="shared" si="2"/>
        <v>405</v>
      </c>
      <c r="I74">
        <v>441</v>
      </c>
      <c r="J74" t="s">
        <v>73</v>
      </c>
      <c r="K74">
        <f t="shared" si="3"/>
        <v>30</v>
      </c>
    </row>
    <row r="75" spans="2:11">
      <c r="B75">
        <v>214</v>
      </c>
      <c r="C75">
        <v>72</v>
      </c>
      <c r="D75">
        <v>1</v>
      </c>
      <c r="E75">
        <v>1</v>
      </c>
      <c r="F75">
        <v>0</v>
      </c>
      <c r="G75">
        <v>30</v>
      </c>
      <c r="H75">
        <f t="shared" si="2"/>
        <v>405</v>
      </c>
      <c r="I75">
        <v>441</v>
      </c>
      <c r="J75" t="s">
        <v>73</v>
      </c>
      <c r="K75">
        <f t="shared" si="3"/>
        <v>30</v>
      </c>
    </row>
    <row r="76" spans="2:11">
      <c r="B76">
        <v>217</v>
      </c>
      <c r="C76">
        <v>73</v>
      </c>
      <c r="D76">
        <v>1</v>
      </c>
      <c r="E76">
        <v>0</v>
      </c>
      <c r="F76">
        <v>40</v>
      </c>
      <c r="G76">
        <v>31</v>
      </c>
      <c r="H76">
        <f>------365</f>
        <v>365</v>
      </c>
      <c r="I76">
        <v>441</v>
      </c>
      <c r="J76" t="s">
        <v>71</v>
      </c>
      <c r="K76">
        <f>------31</f>
        <v>31</v>
      </c>
    </row>
    <row r="77" spans="2:11">
      <c r="B77">
        <v>220</v>
      </c>
      <c r="C77">
        <v>74</v>
      </c>
      <c r="D77">
        <v>1</v>
      </c>
      <c r="E77">
        <v>0</v>
      </c>
      <c r="F77">
        <v>24</v>
      </c>
      <c r="G77">
        <v>32</v>
      </c>
      <c r="H77">
        <f>------341</f>
        <v>341</v>
      </c>
      <c r="I77">
        <v>441</v>
      </c>
      <c r="J77" t="s">
        <v>64</v>
      </c>
      <c r="K77">
        <f>------32</f>
        <v>32</v>
      </c>
    </row>
    <row r="78" spans="2:11">
      <c r="B78">
        <v>223</v>
      </c>
      <c r="C78">
        <v>75</v>
      </c>
      <c r="D78">
        <v>1</v>
      </c>
      <c r="E78">
        <v>1</v>
      </c>
      <c r="F78">
        <v>32</v>
      </c>
      <c r="G78">
        <v>33</v>
      </c>
      <c r="H78">
        <f>------373</f>
        <v>373</v>
      </c>
      <c r="I78">
        <v>441</v>
      </c>
      <c r="J78" t="s">
        <v>74</v>
      </c>
      <c r="K78">
        <f>------33</f>
        <v>33</v>
      </c>
    </row>
    <row r="79" spans="2:11">
      <c r="B79">
        <v>226</v>
      </c>
      <c r="C79">
        <v>76</v>
      </c>
      <c r="D79">
        <v>1</v>
      </c>
      <c r="E79">
        <v>1</v>
      </c>
      <c r="F79">
        <v>28</v>
      </c>
      <c r="G79">
        <v>34</v>
      </c>
      <c r="H79">
        <f>------401</f>
        <v>401</v>
      </c>
      <c r="I79">
        <v>441</v>
      </c>
      <c r="J79" t="s">
        <v>77</v>
      </c>
      <c r="K79">
        <f>------34</f>
        <v>34</v>
      </c>
    </row>
    <row r="80" spans="2:11">
      <c r="B80">
        <v>229</v>
      </c>
      <c r="C80">
        <v>77</v>
      </c>
      <c r="D80">
        <v>1</v>
      </c>
      <c r="E80">
        <v>1</v>
      </c>
      <c r="F80">
        <v>20</v>
      </c>
      <c r="G80">
        <v>35</v>
      </c>
      <c r="H80">
        <f>------421</f>
        <v>421</v>
      </c>
      <c r="I80">
        <v>441</v>
      </c>
      <c r="J80" t="s">
        <v>144</v>
      </c>
      <c r="K80">
        <f>------35</f>
        <v>35</v>
      </c>
    </row>
    <row r="81" spans="2:11">
      <c r="B81">
        <v>232</v>
      </c>
      <c r="C81">
        <v>78</v>
      </c>
      <c r="D81">
        <v>1</v>
      </c>
      <c r="E81">
        <v>1</v>
      </c>
      <c r="F81">
        <v>12</v>
      </c>
      <c r="G81">
        <v>36</v>
      </c>
      <c r="H81">
        <f>------433</f>
        <v>433</v>
      </c>
      <c r="I81">
        <v>441</v>
      </c>
      <c r="J81" t="s">
        <v>149</v>
      </c>
      <c r="K81">
        <f>------36</f>
        <v>36</v>
      </c>
    </row>
    <row r="82" spans="2:11">
      <c r="B82">
        <v>235</v>
      </c>
      <c r="C82">
        <v>79</v>
      </c>
      <c r="D82">
        <v>1</v>
      </c>
      <c r="E82">
        <v>1</v>
      </c>
      <c r="F82">
        <v>4</v>
      </c>
      <c r="G82">
        <v>37</v>
      </c>
      <c r="H82">
        <f t="shared" ref="H82:H105" si="4">------437</f>
        <v>437</v>
      </c>
      <c r="I82">
        <v>441</v>
      </c>
      <c r="J82" t="s">
        <v>150</v>
      </c>
      <c r="K82">
        <f t="shared" ref="K82:K105" si="5">------37</f>
        <v>37</v>
      </c>
    </row>
    <row r="83" spans="2:11">
      <c r="B83">
        <v>238</v>
      </c>
      <c r="C83">
        <v>80</v>
      </c>
      <c r="D83">
        <v>1</v>
      </c>
      <c r="E83">
        <v>1</v>
      </c>
      <c r="F83">
        <v>0</v>
      </c>
      <c r="G83">
        <v>37</v>
      </c>
      <c r="H83">
        <f t="shared" si="4"/>
        <v>437</v>
      </c>
      <c r="I83">
        <v>441</v>
      </c>
      <c r="J83" t="s">
        <v>150</v>
      </c>
      <c r="K83">
        <f t="shared" si="5"/>
        <v>37</v>
      </c>
    </row>
    <row r="84" spans="2:11">
      <c r="B84">
        <v>241</v>
      </c>
      <c r="C84">
        <v>81</v>
      </c>
      <c r="D84">
        <v>1</v>
      </c>
      <c r="E84">
        <v>1</v>
      </c>
      <c r="F84">
        <v>0</v>
      </c>
      <c r="G84">
        <v>37</v>
      </c>
      <c r="H84">
        <f t="shared" si="4"/>
        <v>437</v>
      </c>
      <c r="I84">
        <v>441</v>
      </c>
      <c r="J84" t="s">
        <v>150</v>
      </c>
      <c r="K84">
        <f t="shared" si="5"/>
        <v>37</v>
      </c>
    </row>
    <row r="85" spans="2:11">
      <c r="B85">
        <v>244</v>
      </c>
      <c r="C85">
        <v>82</v>
      </c>
      <c r="D85">
        <v>1</v>
      </c>
      <c r="E85">
        <v>1</v>
      </c>
      <c r="F85">
        <v>0</v>
      </c>
      <c r="G85">
        <v>37</v>
      </c>
      <c r="H85">
        <f t="shared" si="4"/>
        <v>437</v>
      </c>
      <c r="I85">
        <v>441</v>
      </c>
      <c r="J85" t="s">
        <v>150</v>
      </c>
      <c r="K85">
        <f t="shared" si="5"/>
        <v>37</v>
      </c>
    </row>
    <row r="86" spans="2:11">
      <c r="B86">
        <v>247</v>
      </c>
      <c r="C86">
        <v>83</v>
      </c>
      <c r="D86">
        <v>1</v>
      </c>
      <c r="E86">
        <v>1</v>
      </c>
      <c r="F86">
        <v>0</v>
      </c>
      <c r="G86">
        <v>37</v>
      </c>
      <c r="H86">
        <f t="shared" si="4"/>
        <v>437</v>
      </c>
      <c r="I86">
        <v>441</v>
      </c>
      <c r="J86" t="s">
        <v>150</v>
      </c>
      <c r="K86">
        <f t="shared" si="5"/>
        <v>37</v>
      </c>
    </row>
    <row r="87" spans="2:11">
      <c r="B87">
        <v>250</v>
      </c>
      <c r="C87">
        <v>84</v>
      </c>
      <c r="D87">
        <v>1</v>
      </c>
      <c r="E87">
        <v>1</v>
      </c>
      <c r="F87">
        <v>0</v>
      </c>
      <c r="G87">
        <v>37</v>
      </c>
      <c r="H87">
        <f t="shared" si="4"/>
        <v>437</v>
      </c>
      <c r="I87">
        <v>441</v>
      </c>
      <c r="J87" t="s">
        <v>150</v>
      </c>
      <c r="K87">
        <f t="shared" si="5"/>
        <v>37</v>
      </c>
    </row>
    <row r="88" spans="2:11">
      <c r="B88">
        <v>253</v>
      </c>
      <c r="C88">
        <v>85</v>
      </c>
      <c r="D88">
        <v>1</v>
      </c>
      <c r="E88">
        <v>1</v>
      </c>
      <c r="F88">
        <v>0</v>
      </c>
      <c r="G88">
        <v>37</v>
      </c>
      <c r="H88">
        <f t="shared" si="4"/>
        <v>437</v>
      </c>
      <c r="I88">
        <v>441</v>
      </c>
      <c r="J88" t="s">
        <v>150</v>
      </c>
      <c r="K88">
        <f t="shared" si="5"/>
        <v>37</v>
      </c>
    </row>
    <row r="89" spans="2:11">
      <c r="B89">
        <v>256</v>
      </c>
      <c r="C89">
        <v>86</v>
      </c>
      <c r="D89">
        <v>1</v>
      </c>
      <c r="E89">
        <v>1</v>
      </c>
      <c r="F89">
        <v>0</v>
      </c>
      <c r="G89">
        <v>37</v>
      </c>
      <c r="H89">
        <f t="shared" si="4"/>
        <v>437</v>
      </c>
      <c r="I89">
        <v>441</v>
      </c>
      <c r="J89" t="s">
        <v>150</v>
      </c>
      <c r="K89">
        <f t="shared" si="5"/>
        <v>37</v>
      </c>
    </row>
    <row r="90" spans="2:11">
      <c r="B90">
        <v>259</v>
      </c>
      <c r="C90">
        <v>87</v>
      </c>
      <c r="D90">
        <v>1</v>
      </c>
      <c r="E90">
        <v>1</v>
      </c>
      <c r="F90">
        <v>0</v>
      </c>
      <c r="G90">
        <v>37</v>
      </c>
      <c r="H90">
        <f t="shared" si="4"/>
        <v>437</v>
      </c>
      <c r="I90">
        <v>441</v>
      </c>
      <c r="J90" t="s">
        <v>150</v>
      </c>
      <c r="K90">
        <f t="shared" si="5"/>
        <v>37</v>
      </c>
    </row>
    <row r="91" spans="2:11">
      <c r="B91">
        <v>262</v>
      </c>
      <c r="C91">
        <v>88</v>
      </c>
      <c r="D91">
        <v>1</v>
      </c>
      <c r="E91">
        <v>1</v>
      </c>
      <c r="F91">
        <v>0</v>
      </c>
      <c r="G91">
        <v>37</v>
      </c>
      <c r="H91">
        <f t="shared" si="4"/>
        <v>437</v>
      </c>
      <c r="I91">
        <v>441</v>
      </c>
      <c r="J91" t="s">
        <v>150</v>
      </c>
      <c r="K91">
        <f t="shared" si="5"/>
        <v>37</v>
      </c>
    </row>
    <row r="92" spans="2:11">
      <c r="B92">
        <v>265</v>
      </c>
      <c r="C92">
        <v>89</v>
      </c>
      <c r="D92">
        <v>1</v>
      </c>
      <c r="E92">
        <v>1</v>
      </c>
      <c r="F92">
        <v>0</v>
      </c>
      <c r="G92">
        <v>37</v>
      </c>
      <c r="H92">
        <f t="shared" si="4"/>
        <v>437</v>
      </c>
      <c r="I92">
        <v>441</v>
      </c>
      <c r="J92" t="s">
        <v>150</v>
      </c>
      <c r="K92">
        <f t="shared" si="5"/>
        <v>37</v>
      </c>
    </row>
    <row r="93" spans="2:11">
      <c r="B93">
        <v>268</v>
      </c>
      <c r="C93">
        <v>90</v>
      </c>
      <c r="D93">
        <v>1</v>
      </c>
      <c r="E93">
        <v>1</v>
      </c>
      <c r="F93">
        <v>0</v>
      </c>
      <c r="G93">
        <v>37</v>
      </c>
      <c r="H93">
        <f t="shared" si="4"/>
        <v>437</v>
      </c>
      <c r="I93">
        <v>441</v>
      </c>
      <c r="J93" t="s">
        <v>150</v>
      </c>
      <c r="K93">
        <f t="shared" si="5"/>
        <v>37</v>
      </c>
    </row>
    <row r="94" spans="2:11">
      <c r="B94">
        <v>271</v>
      </c>
      <c r="C94">
        <v>91</v>
      </c>
      <c r="D94">
        <v>1</v>
      </c>
      <c r="E94">
        <v>1</v>
      </c>
      <c r="F94">
        <v>0</v>
      </c>
      <c r="G94">
        <v>37</v>
      </c>
      <c r="H94">
        <f t="shared" si="4"/>
        <v>437</v>
      </c>
      <c r="I94">
        <v>441</v>
      </c>
      <c r="J94" t="s">
        <v>150</v>
      </c>
      <c r="K94">
        <f t="shared" si="5"/>
        <v>37</v>
      </c>
    </row>
    <row r="95" spans="2:11">
      <c r="B95">
        <v>274</v>
      </c>
      <c r="C95">
        <v>92</v>
      </c>
      <c r="D95">
        <v>1</v>
      </c>
      <c r="E95">
        <v>1</v>
      </c>
      <c r="F95">
        <v>0</v>
      </c>
      <c r="G95">
        <v>37</v>
      </c>
      <c r="H95">
        <f t="shared" si="4"/>
        <v>437</v>
      </c>
      <c r="I95">
        <v>441</v>
      </c>
      <c r="J95" t="s">
        <v>150</v>
      </c>
      <c r="K95">
        <f t="shared" si="5"/>
        <v>37</v>
      </c>
    </row>
    <row r="96" spans="2:11">
      <c r="B96">
        <v>277</v>
      </c>
      <c r="C96">
        <v>93</v>
      </c>
      <c r="D96">
        <v>1</v>
      </c>
      <c r="E96">
        <v>1</v>
      </c>
      <c r="F96">
        <v>0</v>
      </c>
      <c r="G96">
        <v>37</v>
      </c>
      <c r="H96">
        <f t="shared" si="4"/>
        <v>437</v>
      </c>
      <c r="I96">
        <v>441</v>
      </c>
      <c r="J96" t="s">
        <v>150</v>
      </c>
      <c r="K96">
        <f t="shared" si="5"/>
        <v>37</v>
      </c>
    </row>
    <row r="97" spans="2:11">
      <c r="B97">
        <v>280</v>
      </c>
      <c r="C97">
        <v>94</v>
      </c>
      <c r="D97">
        <v>1</v>
      </c>
      <c r="E97">
        <v>1</v>
      </c>
      <c r="F97">
        <v>0</v>
      </c>
      <c r="G97">
        <v>37</v>
      </c>
      <c r="H97">
        <f t="shared" si="4"/>
        <v>437</v>
      </c>
      <c r="I97">
        <v>441</v>
      </c>
      <c r="J97" t="s">
        <v>150</v>
      </c>
      <c r="K97">
        <f t="shared" si="5"/>
        <v>37</v>
      </c>
    </row>
    <row r="98" spans="2:11">
      <c r="B98">
        <v>283</v>
      </c>
      <c r="C98">
        <v>95</v>
      </c>
      <c r="D98">
        <v>1</v>
      </c>
      <c r="E98">
        <v>1</v>
      </c>
      <c r="F98">
        <v>0</v>
      </c>
      <c r="G98">
        <v>37</v>
      </c>
      <c r="H98">
        <f t="shared" si="4"/>
        <v>437</v>
      </c>
      <c r="I98">
        <v>441</v>
      </c>
      <c r="J98" t="s">
        <v>150</v>
      </c>
      <c r="K98">
        <f t="shared" si="5"/>
        <v>37</v>
      </c>
    </row>
    <row r="99" spans="2:11">
      <c r="B99">
        <v>286</v>
      </c>
      <c r="C99">
        <v>96</v>
      </c>
      <c r="D99">
        <v>1</v>
      </c>
      <c r="E99">
        <v>1</v>
      </c>
      <c r="F99">
        <v>0</v>
      </c>
      <c r="G99">
        <v>37</v>
      </c>
      <c r="H99">
        <f t="shared" si="4"/>
        <v>437</v>
      </c>
      <c r="I99">
        <v>441</v>
      </c>
      <c r="J99" t="s">
        <v>150</v>
      </c>
      <c r="K99">
        <f t="shared" si="5"/>
        <v>37</v>
      </c>
    </row>
    <row r="100" spans="2:11">
      <c r="B100">
        <v>289</v>
      </c>
      <c r="C100">
        <v>97</v>
      </c>
      <c r="D100">
        <v>1</v>
      </c>
      <c r="E100">
        <v>1</v>
      </c>
      <c r="F100">
        <v>0</v>
      </c>
      <c r="G100">
        <v>37</v>
      </c>
      <c r="H100">
        <f t="shared" si="4"/>
        <v>437</v>
      </c>
      <c r="I100">
        <v>441</v>
      </c>
      <c r="J100" t="s">
        <v>150</v>
      </c>
      <c r="K100">
        <f t="shared" si="5"/>
        <v>37</v>
      </c>
    </row>
    <row r="101" spans="2:11">
      <c r="B101">
        <v>292</v>
      </c>
      <c r="C101">
        <v>98</v>
      </c>
      <c r="D101">
        <v>1</v>
      </c>
      <c r="E101">
        <v>1</v>
      </c>
      <c r="F101">
        <v>0</v>
      </c>
      <c r="G101">
        <v>37</v>
      </c>
      <c r="H101">
        <f t="shared" si="4"/>
        <v>437</v>
      </c>
      <c r="I101">
        <v>441</v>
      </c>
      <c r="J101" t="s">
        <v>150</v>
      </c>
      <c r="K101">
        <f t="shared" si="5"/>
        <v>37</v>
      </c>
    </row>
    <row r="102" spans="2:11">
      <c r="B102">
        <v>295</v>
      </c>
      <c r="C102">
        <v>99</v>
      </c>
      <c r="D102">
        <v>1</v>
      </c>
      <c r="E102">
        <v>1</v>
      </c>
      <c r="F102">
        <v>0</v>
      </c>
      <c r="G102">
        <v>37</v>
      </c>
      <c r="H102">
        <f t="shared" si="4"/>
        <v>437</v>
      </c>
      <c r="I102">
        <v>441</v>
      </c>
      <c r="J102" t="s">
        <v>150</v>
      </c>
      <c r="K102">
        <f t="shared" si="5"/>
        <v>37</v>
      </c>
    </row>
    <row r="103" spans="2:11">
      <c r="B103">
        <v>298</v>
      </c>
      <c r="C103">
        <v>100</v>
      </c>
      <c r="D103">
        <v>1</v>
      </c>
      <c r="E103">
        <v>1</v>
      </c>
      <c r="F103">
        <v>0</v>
      </c>
      <c r="G103">
        <v>37</v>
      </c>
      <c r="H103">
        <f t="shared" si="4"/>
        <v>437</v>
      </c>
      <c r="I103">
        <v>441</v>
      </c>
      <c r="J103" t="s">
        <v>150</v>
      </c>
      <c r="K103">
        <f t="shared" si="5"/>
        <v>37</v>
      </c>
    </row>
    <row r="104" spans="2:11">
      <c r="B104">
        <v>301</v>
      </c>
      <c r="C104">
        <v>101</v>
      </c>
      <c r="D104">
        <v>1</v>
      </c>
      <c r="E104">
        <v>1</v>
      </c>
      <c r="F104">
        <v>0</v>
      </c>
      <c r="G104">
        <v>37</v>
      </c>
      <c r="H104">
        <f t="shared" si="4"/>
        <v>437</v>
      </c>
      <c r="I104">
        <v>441</v>
      </c>
      <c r="J104" t="s">
        <v>150</v>
      </c>
      <c r="K104">
        <f t="shared" si="5"/>
        <v>37</v>
      </c>
    </row>
    <row r="105" spans="2:11">
      <c r="B105">
        <v>304</v>
      </c>
      <c r="C105">
        <v>102</v>
      </c>
      <c r="D105">
        <v>1</v>
      </c>
      <c r="E105">
        <v>1</v>
      </c>
      <c r="F105">
        <v>0</v>
      </c>
      <c r="G105">
        <v>37</v>
      </c>
      <c r="H105">
        <f t="shared" si="4"/>
        <v>437</v>
      </c>
      <c r="I105">
        <v>441</v>
      </c>
      <c r="J105" t="s">
        <v>150</v>
      </c>
      <c r="K105">
        <f t="shared" si="5"/>
        <v>37</v>
      </c>
    </row>
    <row r="106" spans="2:11">
      <c r="B106">
        <v>307</v>
      </c>
      <c r="C106">
        <v>103</v>
      </c>
      <c r="D106">
        <v>1</v>
      </c>
      <c r="E106">
        <v>0</v>
      </c>
      <c r="F106">
        <v>8</v>
      </c>
      <c r="G106">
        <v>38</v>
      </c>
      <c r="H106">
        <f>------429</f>
        <v>429</v>
      </c>
      <c r="I106">
        <v>441</v>
      </c>
      <c r="J106" t="s">
        <v>151</v>
      </c>
      <c r="K106">
        <f>------38</f>
        <v>38</v>
      </c>
    </row>
    <row r="107" spans="2:11">
      <c r="B107">
        <v>310</v>
      </c>
      <c r="C107">
        <v>104</v>
      </c>
      <c r="D107">
        <v>1</v>
      </c>
      <c r="E107">
        <v>0</v>
      </c>
      <c r="F107">
        <v>12</v>
      </c>
      <c r="G107">
        <v>39</v>
      </c>
      <c r="H107">
        <f t="shared" ref="H107:H135" si="6">------417</f>
        <v>417</v>
      </c>
      <c r="I107">
        <v>441</v>
      </c>
      <c r="J107" t="s">
        <v>144</v>
      </c>
      <c r="K107">
        <f t="shared" ref="K107:K135" si="7">------39</f>
        <v>39</v>
      </c>
    </row>
    <row r="108" spans="2:11">
      <c r="B108">
        <v>313</v>
      </c>
      <c r="C108">
        <v>105</v>
      </c>
      <c r="D108">
        <v>1</v>
      </c>
      <c r="E108">
        <v>1</v>
      </c>
      <c r="F108">
        <v>0</v>
      </c>
      <c r="G108">
        <v>39</v>
      </c>
      <c r="H108">
        <f t="shared" si="6"/>
        <v>417</v>
      </c>
      <c r="I108">
        <v>441</v>
      </c>
      <c r="J108" t="s">
        <v>144</v>
      </c>
      <c r="K108">
        <f t="shared" si="7"/>
        <v>39</v>
      </c>
    </row>
    <row r="109" spans="2:11">
      <c r="B109">
        <v>316</v>
      </c>
      <c r="C109">
        <v>106</v>
      </c>
      <c r="D109">
        <v>1</v>
      </c>
      <c r="E109">
        <v>1</v>
      </c>
      <c r="F109">
        <v>0</v>
      </c>
      <c r="G109">
        <v>39</v>
      </c>
      <c r="H109">
        <f t="shared" si="6"/>
        <v>417</v>
      </c>
      <c r="I109">
        <v>441</v>
      </c>
      <c r="J109" t="s">
        <v>144</v>
      </c>
      <c r="K109">
        <f t="shared" si="7"/>
        <v>39</v>
      </c>
    </row>
    <row r="110" spans="2:11">
      <c r="B110">
        <v>319</v>
      </c>
      <c r="C110">
        <v>107</v>
      </c>
      <c r="D110">
        <v>1</v>
      </c>
      <c r="E110">
        <v>1</v>
      </c>
      <c r="F110">
        <v>0</v>
      </c>
      <c r="G110">
        <v>39</v>
      </c>
      <c r="H110">
        <f t="shared" si="6"/>
        <v>417</v>
      </c>
      <c r="I110">
        <v>441</v>
      </c>
      <c r="J110" t="s">
        <v>144</v>
      </c>
      <c r="K110">
        <f t="shared" si="7"/>
        <v>39</v>
      </c>
    </row>
    <row r="111" spans="2:11">
      <c r="B111">
        <v>322</v>
      </c>
      <c r="C111">
        <v>108</v>
      </c>
      <c r="D111">
        <v>1</v>
      </c>
      <c r="E111">
        <v>1</v>
      </c>
      <c r="F111">
        <v>0</v>
      </c>
      <c r="G111">
        <v>39</v>
      </c>
      <c r="H111">
        <f t="shared" si="6"/>
        <v>417</v>
      </c>
      <c r="I111">
        <v>441</v>
      </c>
      <c r="J111" t="s">
        <v>144</v>
      </c>
      <c r="K111">
        <f t="shared" si="7"/>
        <v>39</v>
      </c>
    </row>
    <row r="112" spans="2:11">
      <c r="B112">
        <v>325</v>
      </c>
      <c r="C112">
        <v>109</v>
      </c>
      <c r="D112">
        <v>1</v>
      </c>
      <c r="E112">
        <v>1</v>
      </c>
      <c r="F112">
        <v>0</v>
      </c>
      <c r="G112">
        <v>39</v>
      </c>
      <c r="H112">
        <f t="shared" si="6"/>
        <v>417</v>
      </c>
      <c r="I112">
        <v>441</v>
      </c>
      <c r="J112" t="s">
        <v>144</v>
      </c>
      <c r="K112">
        <f t="shared" si="7"/>
        <v>39</v>
      </c>
    </row>
    <row r="113" spans="2:11">
      <c r="B113">
        <v>328</v>
      </c>
      <c r="C113">
        <v>110</v>
      </c>
      <c r="D113">
        <v>1</v>
      </c>
      <c r="E113">
        <v>1</v>
      </c>
      <c r="F113">
        <v>0</v>
      </c>
      <c r="G113">
        <v>39</v>
      </c>
      <c r="H113">
        <f t="shared" si="6"/>
        <v>417</v>
      </c>
      <c r="I113">
        <v>441</v>
      </c>
      <c r="J113" t="s">
        <v>144</v>
      </c>
      <c r="K113">
        <f t="shared" si="7"/>
        <v>39</v>
      </c>
    </row>
    <row r="114" spans="2:11">
      <c r="B114">
        <v>331</v>
      </c>
      <c r="C114">
        <v>111</v>
      </c>
      <c r="D114">
        <v>1</v>
      </c>
      <c r="E114">
        <v>1</v>
      </c>
      <c r="F114">
        <v>0</v>
      </c>
      <c r="G114">
        <v>39</v>
      </c>
      <c r="H114">
        <f t="shared" si="6"/>
        <v>417</v>
      </c>
      <c r="I114">
        <v>441</v>
      </c>
      <c r="J114" t="s">
        <v>144</v>
      </c>
      <c r="K114">
        <f t="shared" si="7"/>
        <v>39</v>
      </c>
    </row>
    <row r="115" spans="2:11">
      <c r="B115">
        <v>334</v>
      </c>
      <c r="C115">
        <v>112</v>
      </c>
      <c r="D115">
        <v>1</v>
      </c>
      <c r="E115">
        <v>1</v>
      </c>
      <c r="F115">
        <v>0</v>
      </c>
      <c r="G115">
        <v>39</v>
      </c>
      <c r="H115">
        <f t="shared" si="6"/>
        <v>417</v>
      </c>
      <c r="I115">
        <v>441</v>
      </c>
      <c r="J115" t="s">
        <v>144</v>
      </c>
      <c r="K115">
        <f t="shared" si="7"/>
        <v>39</v>
      </c>
    </row>
    <row r="116" spans="2:11">
      <c r="B116">
        <v>337</v>
      </c>
      <c r="C116">
        <v>113</v>
      </c>
      <c r="D116">
        <v>1</v>
      </c>
      <c r="E116">
        <v>1</v>
      </c>
      <c r="F116">
        <v>0</v>
      </c>
      <c r="G116">
        <v>39</v>
      </c>
      <c r="H116">
        <f t="shared" si="6"/>
        <v>417</v>
      </c>
      <c r="I116">
        <v>441</v>
      </c>
      <c r="J116" t="s">
        <v>144</v>
      </c>
      <c r="K116">
        <f t="shared" si="7"/>
        <v>39</v>
      </c>
    </row>
    <row r="117" spans="2:11">
      <c r="B117">
        <v>340</v>
      </c>
      <c r="C117">
        <v>114</v>
      </c>
      <c r="D117">
        <v>1</v>
      </c>
      <c r="E117">
        <v>1</v>
      </c>
      <c r="F117">
        <v>0</v>
      </c>
      <c r="G117">
        <v>39</v>
      </c>
      <c r="H117">
        <f t="shared" si="6"/>
        <v>417</v>
      </c>
      <c r="I117">
        <v>441</v>
      </c>
      <c r="J117" t="s">
        <v>144</v>
      </c>
      <c r="K117">
        <f t="shared" si="7"/>
        <v>39</v>
      </c>
    </row>
    <row r="118" spans="2:11">
      <c r="B118">
        <v>343</v>
      </c>
      <c r="C118">
        <v>115</v>
      </c>
      <c r="D118">
        <v>1</v>
      </c>
      <c r="E118">
        <v>1</v>
      </c>
      <c r="F118">
        <v>0</v>
      </c>
      <c r="G118">
        <v>39</v>
      </c>
      <c r="H118">
        <f t="shared" si="6"/>
        <v>417</v>
      </c>
      <c r="I118">
        <v>441</v>
      </c>
      <c r="J118" t="s">
        <v>144</v>
      </c>
      <c r="K118">
        <f t="shared" si="7"/>
        <v>39</v>
      </c>
    </row>
    <row r="119" spans="2:11">
      <c r="B119">
        <v>346</v>
      </c>
      <c r="C119">
        <v>116</v>
      </c>
      <c r="D119">
        <v>1</v>
      </c>
      <c r="E119">
        <v>1</v>
      </c>
      <c r="F119">
        <v>0</v>
      </c>
      <c r="G119">
        <v>39</v>
      </c>
      <c r="H119">
        <f t="shared" si="6"/>
        <v>417</v>
      </c>
      <c r="I119">
        <v>441</v>
      </c>
      <c r="J119" t="s">
        <v>144</v>
      </c>
      <c r="K119">
        <f t="shared" si="7"/>
        <v>39</v>
      </c>
    </row>
    <row r="120" spans="2:11">
      <c r="B120">
        <v>349</v>
      </c>
      <c r="C120">
        <v>117</v>
      </c>
      <c r="D120">
        <v>1</v>
      </c>
      <c r="E120">
        <v>1</v>
      </c>
      <c r="F120">
        <v>0</v>
      </c>
      <c r="G120">
        <v>39</v>
      </c>
      <c r="H120">
        <f t="shared" si="6"/>
        <v>417</v>
      </c>
      <c r="I120">
        <v>441</v>
      </c>
      <c r="J120" t="s">
        <v>144</v>
      </c>
      <c r="K120">
        <f t="shared" si="7"/>
        <v>39</v>
      </c>
    </row>
    <row r="121" spans="2:11">
      <c r="B121">
        <v>352</v>
      </c>
      <c r="C121">
        <v>118</v>
      </c>
      <c r="D121">
        <v>1</v>
      </c>
      <c r="E121">
        <v>1</v>
      </c>
      <c r="F121">
        <v>0</v>
      </c>
      <c r="G121">
        <v>39</v>
      </c>
      <c r="H121">
        <f t="shared" si="6"/>
        <v>417</v>
      </c>
      <c r="I121">
        <v>441</v>
      </c>
      <c r="J121" t="s">
        <v>144</v>
      </c>
      <c r="K121">
        <f t="shared" si="7"/>
        <v>39</v>
      </c>
    </row>
    <row r="122" spans="2:11">
      <c r="B122">
        <v>355</v>
      </c>
      <c r="C122">
        <v>119</v>
      </c>
      <c r="D122">
        <v>1</v>
      </c>
      <c r="E122">
        <v>1</v>
      </c>
      <c r="F122">
        <v>0</v>
      </c>
      <c r="G122">
        <v>39</v>
      </c>
      <c r="H122">
        <f t="shared" si="6"/>
        <v>417</v>
      </c>
      <c r="I122">
        <v>441</v>
      </c>
      <c r="J122" t="s">
        <v>144</v>
      </c>
      <c r="K122">
        <f t="shared" si="7"/>
        <v>39</v>
      </c>
    </row>
    <row r="123" spans="2:11">
      <c r="B123">
        <v>358</v>
      </c>
      <c r="C123">
        <v>120</v>
      </c>
      <c r="D123">
        <v>1</v>
      </c>
      <c r="E123">
        <v>1</v>
      </c>
      <c r="F123">
        <v>0</v>
      </c>
      <c r="G123">
        <v>39</v>
      </c>
      <c r="H123">
        <f t="shared" si="6"/>
        <v>417</v>
      </c>
      <c r="I123">
        <v>441</v>
      </c>
      <c r="J123" t="s">
        <v>144</v>
      </c>
      <c r="K123">
        <f t="shared" si="7"/>
        <v>39</v>
      </c>
    </row>
    <row r="124" spans="2:11">
      <c r="B124">
        <v>361</v>
      </c>
      <c r="C124">
        <v>121</v>
      </c>
      <c r="D124">
        <v>1</v>
      </c>
      <c r="E124">
        <v>1</v>
      </c>
      <c r="F124">
        <v>0</v>
      </c>
      <c r="G124">
        <v>39</v>
      </c>
      <c r="H124">
        <f t="shared" si="6"/>
        <v>417</v>
      </c>
      <c r="I124">
        <v>441</v>
      </c>
      <c r="J124" t="s">
        <v>144</v>
      </c>
      <c r="K124">
        <f t="shared" si="7"/>
        <v>39</v>
      </c>
    </row>
    <row r="125" spans="2:11">
      <c r="B125">
        <v>364</v>
      </c>
      <c r="C125">
        <v>122</v>
      </c>
      <c r="D125">
        <v>1</v>
      </c>
      <c r="E125">
        <v>1</v>
      </c>
      <c r="F125">
        <v>0</v>
      </c>
      <c r="G125">
        <v>39</v>
      </c>
      <c r="H125">
        <f t="shared" si="6"/>
        <v>417</v>
      </c>
      <c r="I125">
        <v>441</v>
      </c>
      <c r="J125" t="s">
        <v>144</v>
      </c>
      <c r="K125">
        <f t="shared" si="7"/>
        <v>39</v>
      </c>
    </row>
    <row r="126" spans="2:11">
      <c r="B126">
        <v>367</v>
      </c>
      <c r="C126">
        <v>123</v>
      </c>
      <c r="D126">
        <v>1</v>
      </c>
      <c r="E126">
        <v>1</v>
      </c>
      <c r="F126">
        <v>0</v>
      </c>
      <c r="G126">
        <v>39</v>
      </c>
      <c r="H126">
        <f t="shared" si="6"/>
        <v>417</v>
      </c>
      <c r="I126">
        <v>441</v>
      </c>
      <c r="J126" t="s">
        <v>144</v>
      </c>
      <c r="K126">
        <f t="shared" si="7"/>
        <v>39</v>
      </c>
    </row>
    <row r="127" spans="2:11">
      <c r="B127">
        <v>370</v>
      </c>
      <c r="C127">
        <v>124</v>
      </c>
      <c r="D127">
        <v>1</v>
      </c>
      <c r="E127">
        <v>1</v>
      </c>
      <c r="F127">
        <v>0</v>
      </c>
      <c r="G127">
        <v>39</v>
      </c>
      <c r="H127">
        <f t="shared" si="6"/>
        <v>417</v>
      </c>
      <c r="I127">
        <v>441</v>
      </c>
      <c r="J127" t="s">
        <v>144</v>
      </c>
      <c r="K127">
        <f t="shared" si="7"/>
        <v>39</v>
      </c>
    </row>
    <row r="128" spans="2:11">
      <c r="B128">
        <v>373</v>
      </c>
      <c r="C128">
        <v>125</v>
      </c>
      <c r="D128">
        <v>1</v>
      </c>
      <c r="E128">
        <v>1</v>
      </c>
      <c r="F128">
        <v>0</v>
      </c>
      <c r="G128">
        <v>39</v>
      </c>
      <c r="H128">
        <f t="shared" si="6"/>
        <v>417</v>
      </c>
      <c r="I128">
        <v>441</v>
      </c>
      <c r="J128" t="s">
        <v>144</v>
      </c>
      <c r="K128">
        <f t="shared" si="7"/>
        <v>39</v>
      </c>
    </row>
    <row r="129" spans="2:11">
      <c r="B129">
        <v>376</v>
      </c>
      <c r="C129">
        <v>126</v>
      </c>
      <c r="D129">
        <v>1</v>
      </c>
      <c r="E129">
        <v>1</v>
      </c>
      <c r="F129">
        <v>0</v>
      </c>
      <c r="G129">
        <v>39</v>
      </c>
      <c r="H129">
        <f t="shared" si="6"/>
        <v>417</v>
      </c>
      <c r="I129">
        <v>441</v>
      </c>
      <c r="J129" t="s">
        <v>144</v>
      </c>
      <c r="K129">
        <f t="shared" si="7"/>
        <v>39</v>
      </c>
    </row>
    <row r="130" spans="2:11">
      <c r="B130">
        <v>379</v>
      </c>
      <c r="C130">
        <v>127</v>
      </c>
      <c r="D130">
        <v>1</v>
      </c>
      <c r="E130">
        <v>1</v>
      </c>
      <c r="F130">
        <v>0</v>
      </c>
      <c r="G130">
        <v>39</v>
      </c>
      <c r="H130">
        <f t="shared" si="6"/>
        <v>417</v>
      </c>
      <c r="I130">
        <v>441</v>
      </c>
      <c r="J130" t="s">
        <v>144</v>
      </c>
      <c r="K130">
        <f t="shared" si="7"/>
        <v>39</v>
      </c>
    </row>
    <row r="131" spans="2:11">
      <c r="B131">
        <v>382</v>
      </c>
      <c r="C131">
        <v>128</v>
      </c>
      <c r="D131">
        <v>1</v>
      </c>
      <c r="E131">
        <v>1</v>
      </c>
      <c r="F131">
        <v>0</v>
      </c>
      <c r="G131">
        <v>39</v>
      </c>
      <c r="H131">
        <f t="shared" si="6"/>
        <v>417</v>
      </c>
      <c r="I131">
        <v>441</v>
      </c>
      <c r="J131" t="s">
        <v>144</v>
      </c>
      <c r="K131">
        <f t="shared" si="7"/>
        <v>39</v>
      </c>
    </row>
    <row r="132" spans="2:11">
      <c r="B132">
        <v>385</v>
      </c>
      <c r="C132">
        <v>129</v>
      </c>
      <c r="D132">
        <v>1</v>
      </c>
      <c r="E132">
        <v>1</v>
      </c>
      <c r="F132">
        <v>0</v>
      </c>
      <c r="G132">
        <v>39</v>
      </c>
      <c r="H132">
        <f t="shared" si="6"/>
        <v>417</v>
      </c>
      <c r="I132">
        <v>441</v>
      </c>
      <c r="J132" t="s">
        <v>144</v>
      </c>
      <c r="K132">
        <f t="shared" si="7"/>
        <v>39</v>
      </c>
    </row>
    <row r="133" spans="2:11">
      <c r="B133">
        <v>388</v>
      </c>
      <c r="C133">
        <v>130</v>
      </c>
      <c r="D133">
        <v>1</v>
      </c>
      <c r="E133">
        <v>1</v>
      </c>
      <c r="F133">
        <v>0</v>
      </c>
      <c r="G133">
        <v>39</v>
      </c>
      <c r="H133">
        <f t="shared" si="6"/>
        <v>417</v>
      </c>
      <c r="I133">
        <v>441</v>
      </c>
      <c r="J133" t="s">
        <v>144</v>
      </c>
      <c r="K133">
        <f t="shared" si="7"/>
        <v>39</v>
      </c>
    </row>
    <row r="134" spans="2:11">
      <c r="B134">
        <v>391</v>
      </c>
      <c r="C134">
        <v>131</v>
      </c>
      <c r="D134">
        <v>1</v>
      </c>
      <c r="E134">
        <v>1</v>
      </c>
      <c r="F134">
        <v>0</v>
      </c>
      <c r="G134">
        <v>39</v>
      </c>
      <c r="H134">
        <f t="shared" si="6"/>
        <v>417</v>
      </c>
      <c r="I134">
        <v>441</v>
      </c>
      <c r="J134" t="s">
        <v>144</v>
      </c>
      <c r="K134">
        <f t="shared" si="7"/>
        <v>39</v>
      </c>
    </row>
    <row r="135" spans="2:11">
      <c r="B135">
        <v>394</v>
      </c>
      <c r="C135">
        <v>132</v>
      </c>
      <c r="D135">
        <v>1</v>
      </c>
      <c r="E135">
        <v>1</v>
      </c>
      <c r="F135">
        <v>0</v>
      </c>
      <c r="G135">
        <v>39</v>
      </c>
      <c r="H135">
        <f t="shared" si="6"/>
        <v>417</v>
      </c>
      <c r="I135">
        <v>441</v>
      </c>
      <c r="J135" t="s">
        <v>144</v>
      </c>
      <c r="K135">
        <f t="shared" si="7"/>
        <v>39</v>
      </c>
    </row>
    <row r="136" spans="2:11">
      <c r="B136">
        <v>397</v>
      </c>
      <c r="C136">
        <v>133</v>
      </c>
      <c r="D136">
        <v>1</v>
      </c>
      <c r="E136">
        <v>0</v>
      </c>
      <c r="F136">
        <v>16</v>
      </c>
      <c r="G136">
        <v>40</v>
      </c>
      <c r="H136">
        <f>------401</f>
        <v>401</v>
      </c>
      <c r="I136">
        <v>441</v>
      </c>
      <c r="J136" t="s">
        <v>77</v>
      </c>
      <c r="K136">
        <f>------40</f>
        <v>40</v>
      </c>
    </row>
    <row r="137" spans="2:11">
      <c r="B137">
        <v>400</v>
      </c>
      <c r="C137">
        <v>134</v>
      </c>
      <c r="D137">
        <v>1</v>
      </c>
      <c r="E137">
        <v>0</v>
      </c>
      <c r="F137">
        <v>20</v>
      </c>
      <c r="G137">
        <v>41</v>
      </c>
      <c r="H137">
        <f t="shared" ref="H137:H165" si="8">------381</f>
        <v>381</v>
      </c>
      <c r="I137">
        <v>441</v>
      </c>
      <c r="J137" t="s">
        <v>143</v>
      </c>
      <c r="K137">
        <f t="shared" ref="K137:K165" si="9">------41</f>
        <v>41</v>
      </c>
    </row>
    <row r="138" spans="2:11">
      <c r="B138">
        <v>403</v>
      </c>
      <c r="C138">
        <v>135</v>
      </c>
      <c r="D138">
        <v>1</v>
      </c>
      <c r="E138">
        <v>1</v>
      </c>
      <c r="F138">
        <v>0</v>
      </c>
      <c r="G138">
        <v>41</v>
      </c>
      <c r="H138">
        <f t="shared" si="8"/>
        <v>381</v>
      </c>
      <c r="I138">
        <v>441</v>
      </c>
      <c r="J138" t="s">
        <v>143</v>
      </c>
      <c r="K138">
        <f t="shared" si="9"/>
        <v>41</v>
      </c>
    </row>
    <row r="139" spans="2:11">
      <c r="B139">
        <v>406</v>
      </c>
      <c r="C139">
        <v>136</v>
      </c>
      <c r="D139">
        <v>1</v>
      </c>
      <c r="E139">
        <v>1</v>
      </c>
      <c r="F139">
        <v>0</v>
      </c>
      <c r="G139">
        <v>41</v>
      </c>
      <c r="H139">
        <f t="shared" si="8"/>
        <v>381</v>
      </c>
      <c r="I139">
        <v>441</v>
      </c>
      <c r="J139" t="s">
        <v>143</v>
      </c>
      <c r="K139">
        <f t="shared" si="9"/>
        <v>41</v>
      </c>
    </row>
    <row r="140" spans="2:11">
      <c r="B140">
        <v>409</v>
      </c>
      <c r="C140">
        <v>137</v>
      </c>
      <c r="D140">
        <v>1</v>
      </c>
      <c r="E140">
        <v>1</v>
      </c>
      <c r="F140">
        <v>0</v>
      </c>
      <c r="G140">
        <v>41</v>
      </c>
      <c r="H140">
        <f t="shared" si="8"/>
        <v>381</v>
      </c>
      <c r="I140">
        <v>441</v>
      </c>
      <c r="J140" t="s">
        <v>143</v>
      </c>
      <c r="K140">
        <f t="shared" si="9"/>
        <v>41</v>
      </c>
    </row>
    <row r="141" spans="2:11">
      <c r="B141">
        <v>412</v>
      </c>
      <c r="C141">
        <v>138</v>
      </c>
      <c r="D141">
        <v>1</v>
      </c>
      <c r="E141">
        <v>1</v>
      </c>
      <c r="F141">
        <v>0</v>
      </c>
      <c r="G141">
        <v>41</v>
      </c>
      <c r="H141">
        <f t="shared" si="8"/>
        <v>381</v>
      </c>
      <c r="I141">
        <v>441</v>
      </c>
      <c r="J141" t="s">
        <v>143</v>
      </c>
      <c r="K141">
        <f t="shared" si="9"/>
        <v>41</v>
      </c>
    </row>
    <row r="142" spans="2:11">
      <c r="B142">
        <v>415</v>
      </c>
      <c r="C142">
        <v>139</v>
      </c>
      <c r="D142">
        <v>1</v>
      </c>
      <c r="E142">
        <v>1</v>
      </c>
      <c r="F142">
        <v>0</v>
      </c>
      <c r="G142">
        <v>41</v>
      </c>
      <c r="H142">
        <f t="shared" si="8"/>
        <v>381</v>
      </c>
      <c r="I142">
        <v>441</v>
      </c>
      <c r="J142" t="s">
        <v>143</v>
      </c>
      <c r="K142">
        <f t="shared" si="9"/>
        <v>41</v>
      </c>
    </row>
    <row r="143" spans="2:11">
      <c r="B143">
        <v>418</v>
      </c>
      <c r="C143">
        <v>140</v>
      </c>
      <c r="D143">
        <v>1</v>
      </c>
      <c r="E143">
        <v>1</v>
      </c>
      <c r="F143">
        <v>0</v>
      </c>
      <c r="G143">
        <v>41</v>
      </c>
      <c r="H143">
        <f t="shared" si="8"/>
        <v>381</v>
      </c>
      <c r="I143">
        <v>441</v>
      </c>
      <c r="J143" t="s">
        <v>143</v>
      </c>
      <c r="K143">
        <f t="shared" si="9"/>
        <v>41</v>
      </c>
    </row>
    <row r="144" spans="2:11">
      <c r="B144">
        <v>421</v>
      </c>
      <c r="C144">
        <v>141</v>
      </c>
      <c r="D144">
        <v>1</v>
      </c>
      <c r="E144">
        <v>1</v>
      </c>
      <c r="F144">
        <v>0</v>
      </c>
      <c r="G144">
        <v>41</v>
      </c>
      <c r="H144">
        <f t="shared" si="8"/>
        <v>381</v>
      </c>
      <c r="I144">
        <v>441</v>
      </c>
      <c r="J144" t="s">
        <v>143</v>
      </c>
      <c r="K144">
        <f t="shared" si="9"/>
        <v>41</v>
      </c>
    </row>
    <row r="145" spans="2:11">
      <c r="B145">
        <v>424</v>
      </c>
      <c r="C145">
        <v>142</v>
      </c>
      <c r="D145">
        <v>1</v>
      </c>
      <c r="E145">
        <v>1</v>
      </c>
      <c r="F145">
        <v>0</v>
      </c>
      <c r="G145">
        <v>41</v>
      </c>
      <c r="H145">
        <f t="shared" si="8"/>
        <v>381</v>
      </c>
      <c r="I145">
        <v>441</v>
      </c>
      <c r="J145" t="s">
        <v>143</v>
      </c>
      <c r="K145">
        <f t="shared" si="9"/>
        <v>41</v>
      </c>
    </row>
    <row r="146" spans="2:11">
      <c r="B146">
        <v>427</v>
      </c>
      <c r="C146">
        <v>143</v>
      </c>
      <c r="D146">
        <v>1</v>
      </c>
      <c r="E146">
        <v>1</v>
      </c>
      <c r="F146">
        <v>0</v>
      </c>
      <c r="G146">
        <v>41</v>
      </c>
      <c r="H146">
        <f t="shared" si="8"/>
        <v>381</v>
      </c>
      <c r="I146">
        <v>441</v>
      </c>
      <c r="J146" t="s">
        <v>143</v>
      </c>
      <c r="K146">
        <f t="shared" si="9"/>
        <v>41</v>
      </c>
    </row>
    <row r="147" spans="2:11">
      <c r="B147">
        <v>430</v>
      </c>
      <c r="C147">
        <v>144</v>
      </c>
      <c r="D147">
        <v>1</v>
      </c>
      <c r="E147">
        <v>1</v>
      </c>
      <c r="F147">
        <v>0</v>
      </c>
      <c r="G147">
        <v>41</v>
      </c>
      <c r="H147">
        <f t="shared" si="8"/>
        <v>381</v>
      </c>
      <c r="I147">
        <v>441</v>
      </c>
      <c r="J147" t="s">
        <v>143</v>
      </c>
      <c r="K147">
        <f t="shared" si="9"/>
        <v>41</v>
      </c>
    </row>
    <row r="148" spans="2:11">
      <c r="B148">
        <v>433</v>
      </c>
      <c r="C148">
        <v>145</v>
      </c>
      <c r="D148">
        <v>1</v>
      </c>
      <c r="E148">
        <v>1</v>
      </c>
      <c r="F148">
        <v>0</v>
      </c>
      <c r="G148">
        <v>41</v>
      </c>
      <c r="H148">
        <f t="shared" si="8"/>
        <v>381</v>
      </c>
      <c r="I148">
        <v>441</v>
      </c>
      <c r="J148" t="s">
        <v>143</v>
      </c>
      <c r="K148">
        <f t="shared" si="9"/>
        <v>41</v>
      </c>
    </row>
    <row r="149" spans="2:11">
      <c r="B149">
        <v>436</v>
      </c>
      <c r="C149">
        <v>146</v>
      </c>
      <c r="D149">
        <v>1</v>
      </c>
      <c r="E149">
        <v>1</v>
      </c>
      <c r="F149">
        <v>0</v>
      </c>
      <c r="G149">
        <v>41</v>
      </c>
      <c r="H149">
        <f t="shared" si="8"/>
        <v>381</v>
      </c>
      <c r="I149">
        <v>441</v>
      </c>
      <c r="J149" t="s">
        <v>143</v>
      </c>
      <c r="K149">
        <f t="shared" si="9"/>
        <v>41</v>
      </c>
    </row>
    <row r="150" spans="2:11">
      <c r="B150">
        <v>439</v>
      </c>
      <c r="C150">
        <v>147</v>
      </c>
      <c r="D150">
        <v>1</v>
      </c>
      <c r="E150">
        <v>1</v>
      </c>
      <c r="F150">
        <v>0</v>
      </c>
      <c r="G150">
        <v>41</v>
      </c>
      <c r="H150">
        <f t="shared" si="8"/>
        <v>381</v>
      </c>
      <c r="I150">
        <v>441</v>
      </c>
      <c r="J150" t="s">
        <v>143</v>
      </c>
      <c r="K150">
        <f t="shared" si="9"/>
        <v>41</v>
      </c>
    </row>
    <row r="151" spans="2:11">
      <c r="B151">
        <v>442</v>
      </c>
      <c r="C151">
        <v>148</v>
      </c>
      <c r="D151">
        <v>1</v>
      </c>
      <c r="E151">
        <v>1</v>
      </c>
      <c r="F151">
        <v>0</v>
      </c>
      <c r="G151">
        <v>41</v>
      </c>
      <c r="H151">
        <f t="shared" si="8"/>
        <v>381</v>
      </c>
      <c r="I151">
        <v>441</v>
      </c>
      <c r="J151" t="s">
        <v>143</v>
      </c>
      <c r="K151">
        <f t="shared" si="9"/>
        <v>41</v>
      </c>
    </row>
    <row r="152" spans="2:11">
      <c r="B152">
        <v>445</v>
      </c>
      <c r="C152">
        <v>149</v>
      </c>
      <c r="D152">
        <v>1</v>
      </c>
      <c r="E152">
        <v>1</v>
      </c>
      <c r="F152">
        <v>0</v>
      </c>
      <c r="G152">
        <v>41</v>
      </c>
      <c r="H152">
        <f t="shared" si="8"/>
        <v>381</v>
      </c>
      <c r="I152">
        <v>441</v>
      </c>
      <c r="J152" t="s">
        <v>143</v>
      </c>
      <c r="K152">
        <f t="shared" si="9"/>
        <v>41</v>
      </c>
    </row>
    <row r="153" spans="2:11">
      <c r="B153">
        <v>448</v>
      </c>
      <c r="C153">
        <v>150</v>
      </c>
      <c r="D153">
        <v>1</v>
      </c>
      <c r="E153">
        <v>1</v>
      </c>
      <c r="F153">
        <v>0</v>
      </c>
      <c r="G153">
        <v>41</v>
      </c>
      <c r="H153">
        <f t="shared" si="8"/>
        <v>381</v>
      </c>
      <c r="I153">
        <v>441</v>
      </c>
      <c r="J153" t="s">
        <v>143</v>
      </c>
      <c r="K153">
        <f t="shared" si="9"/>
        <v>41</v>
      </c>
    </row>
    <row r="154" spans="2:11">
      <c r="B154">
        <v>451</v>
      </c>
      <c r="C154">
        <v>151</v>
      </c>
      <c r="D154">
        <v>1</v>
      </c>
      <c r="E154">
        <v>1</v>
      </c>
      <c r="F154">
        <v>0</v>
      </c>
      <c r="G154">
        <v>41</v>
      </c>
      <c r="H154">
        <f t="shared" si="8"/>
        <v>381</v>
      </c>
      <c r="I154">
        <v>441</v>
      </c>
      <c r="J154" t="s">
        <v>143</v>
      </c>
      <c r="K154">
        <f t="shared" si="9"/>
        <v>41</v>
      </c>
    </row>
    <row r="155" spans="2:11">
      <c r="B155">
        <v>454</v>
      </c>
      <c r="C155">
        <v>152</v>
      </c>
      <c r="D155">
        <v>1</v>
      </c>
      <c r="E155">
        <v>1</v>
      </c>
      <c r="F155">
        <v>0</v>
      </c>
      <c r="G155">
        <v>41</v>
      </c>
      <c r="H155">
        <f t="shared" si="8"/>
        <v>381</v>
      </c>
      <c r="I155">
        <v>441</v>
      </c>
      <c r="J155" t="s">
        <v>143</v>
      </c>
      <c r="K155">
        <f t="shared" si="9"/>
        <v>41</v>
      </c>
    </row>
    <row r="156" spans="2:11">
      <c r="B156">
        <v>457</v>
      </c>
      <c r="C156">
        <v>153</v>
      </c>
      <c r="D156">
        <v>1</v>
      </c>
      <c r="E156">
        <v>1</v>
      </c>
      <c r="F156">
        <v>0</v>
      </c>
      <c r="G156">
        <v>41</v>
      </c>
      <c r="H156">
        <f t="shared" si="8"/>
        <v>381</v>
      </c>
      <c r="I156">
        <v>441</v>
      </c>
      <c r="J156" t="s">
        <v>143</v>
      </c>
      <c r="K156">
        <f t="shared" si="9"/>
        <v>41</v>
      </c>
    </row>
    <row r="157" spans="2:11">
      <c r="B157">
        <v>460</v>
      </c>
      <c r="C157">
        <v>154</v>
      </c>
      <c r="D157">
        <v>1</v>
      </c>
      <c r="E157">
        <v>1</v>
      </c>
      <c r="F157">
        <v>0</v>
      </c>
      <c r="G157">
        <v>41</v>
      </c>
      <c r="H157">
        <f t="shared" si="8"/>
        <v>381</v>
      </c>
      <c r="I157">
        <v>441</v>
      </c>
      <c r="J157" t="s">
        <v>143</v>
      </c>
      <c r="K157">
        <f t="shared" si="9"/>
        <v>41</v>
      </c>
    </row>
    <row r="158" spans="2:11">
      <c r="B158">
        <v>463</v>
      </c>
      <c r="C158">
        <v>155</v>
      </c>
      <c r="D158">
        <v>1</v>
      </c>
      <c r="E158">
        <v>1</v>
      </c>
      <c r="F158">
        <v>0</v>
      </c>
      <c r="G158">
        <v>41</v>
      </c>
      <c r="H158">
        <f t="shared" si="8"/>
        <v>381</v>
      </c>
      <c r="I158">
        <v>441</v>
      </c>
      <c r="J158" t="s">
        <v>143</v>
      </c>
      <c r="K158">
        <f t="shared" si="9"/>
        <v>41</v>
      </c>
    </row>
    <row r="159" spans="2:11">
      <c r="B159">
        <v>466</v>
      </c>
      <c r="C159">
        <v>156</v>
      </c>
      <c r="D159">
        <v>1</v>
      </c>
      <c r="E159">
        <v>1</v>
      </c>
      <c r="F159">
        <v>0</v>
      </c>
      <c r="G159">
        <v>41</v>
      </c>
      <c r="H159">
        <f t="shared" si="8"/>
        <v>381</v>
      </c>
      <c r="I159">
        <v>441</v>
      </c>
      <c r="J159" t="s">
        <v>143</v>
      </c>
      <c r="K159">
        <f t="shared" si="9"/>
        <v>41</v>
      </c>
    </row>
    <row r="160" spans="2:11">
      <c r="B160">
        <v>469</v>
      </c>
      <c r="C160">
        <v>157</v>
      </c>
      <c r="D160">
        <v>1</v>
      </c>
      <c r="E160">
        <v>1</v>
      </c>
      <c r="F160">
        <v>0</v>
      </c>
      <c r="G160">
        <v>41</v>
      </c>
      <c r="H160">
        <f t="shared" si="8"/>
        <v>381</v>
      </c>
      <c r="I160">
        <v>441</v>
      </c>
      <c r="J160" t="s">
        <v>143</v>
      </c>
      <c r="K160">
        <f t="shared" si="9"/>
        <v>41</v>
      </c>
    </row>
    <row r="161" spans="2:11">
      <c r="B161">
        <v>472</v>
      </c>
      <c r="C161">
        <v>158</v>
      </c>
      <c r="D161">
        <v>1</v>
      </c>
      <c r="E161">
        <v>1</v>
      </c>
      <c r="F161">
        <v>0</v>
      </c>
      <c r="G161">
        <v>41</v>
      </c>
      <c r="H161">
        <f t="shared" si="8"/>
        <v>381</v>
      </c>
      <c r="I161">
        <v>441</v>
      </c>
      <c r="J161" t="s">
        <v>143</v>
      </c>
      <c r="K161">
        <f t="shared" si="9"/>
        <v>41</v>
      </c>
    </row>
    <row r="162" spans="2:11">
      <c r="B162">
        <v>475</v>
      </c>
      <c r="C162">
        <v>159</v>
      </c>
      <c r="D162">
        <v>1</v>
      </c>
      <c r="E162">
        <v>1</v>
      </c>
      <c r="F162">
        <v>0</v>
      </c>
      <c r="G162">
        <v>41</v>
      </c>
      <c r="H162">
        <f t="shared" si="8"/>
        <v>381</v>
      </c>
      <c r="I162">
        <v>441</v>
      </c>
      <c r="J162" t="s">
        <v>143</v>
      </c>
      <c r="K162">
        <f t="shared" si="9"/>
        <v>41</v>
      </c>
    </row>
    <row r="163" spans="2:11">
      <c r="B163">
        <v>478</v>
      </c>
      <c r="C163">
        <v>160</v>
      </c>
      <c r="D163">
        <v>1</v>
      </c>
      <c r="E163">
        <v>1</v>
      </c>
      <c r="F163">
        <v>0</v>
      </c>
      <c r="G163">
        <v>41</v>
      </c>
      <c r="H163">
        <f t="shared" si="8"/>
        <v>381</v>
      </c>
      <c r="I163">
        <v>441</v>
      </c>
      <c r="J163" t="s">
        <v>143</v>
      </c>
      <c r="K163">
        <f t="shared" si="9"/>
        <v>41</v>
      </c>
    </row>
    <row r="164" spans="2:11">
      <c r="B164">
        <v>481</v>
      </c>
      <c r="C164">
        <v>161</v>
      </c>
      <c r="D164">
        <v>1</v>
      </c>
      <c r="E164">
        <v>1</v>
      </c>
      <c r="F164">
        <v>0</v>
      </c>
      <c r="G164">
        <v>41</v>
      </c>
      <c r="H164">
        <f t="shared" si="8"/>
        <v>381</v>
      </c>
      <c r="I164">
        <v>441</v>
      </c>
      <c r="J164" t="s">
        <v>143</v>
      </c>
      <c r="K164">
        <f t="shared" si="9"/>
        <v>41</v>
      </c>
    </row>
    <row r="165" spans="2:11">
      <c r="B165">
        <v>484</v>
      </c>
      <c r="C165">
        <v>162</v>
      </c>
      <c r="D165">
        <v>1</v>
      </c>
      <c r="E165">
        <v>1</v>
      </c>
      <c r="F165">
        <v>0</v>
      </c>
      <c r="G165">
        <v>41</v>
      </c>
      <c r="H165">
        <f t="shared" si="8"/>
        <v>381</v>
      </c>
      <c r="I165">
        <v>441</v>
      </c>
      <c r="J165" t="s">
        <v>143</v>
      </c>
      <c r="K165">
        <f t="shared" si="9"/>
        <v>41</v>
      </c>
    </row>
    <row r="166" spans="2:11">
      <c r="B166">
        <v>487</v>
      </c>
      <c r="C166">
        <v>163</v>
      </c>
      <c r="D166">
        <v>1</v>
      </c>
      <c r="E166">
        <v>0</v>
      </c>
      <c r="F166">
        <v>24</v>
      </c>
      <c r="G166">
        <v>42</v>
      </c>
      <c r="H166">
        <f>------357</f>
        <v>357</v>
      </c>
      <c r="I166">
        <v>441</v>
      </c>
      <c r="J166" t="s">
        <v>65</v>
      </c>
      <c r="K166">
        <f>------42</f>
        <v>42</v>
      </c>
    </row>
    <row r="167" spans="2:11">
      <c r="B167">
        <v>490</v>
      </c>
      <c r="C167">
        <v>164</v>
      </c>
      <c r="D167">
        <v>1</v>
      </c>
      <c r="E167">
        <v>0</v>
      </c>
      <c r="F167">
        <v>28</v>
      </c>
      <c r="G167">
        <v>43</v>
      </c>
      <c r="H167">
        <f t="shared" ref="H167:H195" si="10">------329</f>
        <v>329</v>
      </c>
      <c r="I167">
        <v>441</v>
      </c>
      <c r="J167" t="s">
        <v>99</v>
      </c>
      <c r="K167">
        <f t="shared" ref="K167:K195" si="11">------43</f>
        <v>43</v>
      </c>
    </row>
    <row r="168" spans="2:11">
      <c r="B168">
        <v>493</v>
      </c>
      <c r="C168">
        <v>165</v>
      </c>
      <c r="D168">
        <v>1</v>
      </c>
      <c r="E168">
        <v>1</v>
      </c>
      <c r="F168">
        <v>0</v>
      </c>
      <c r="G168">
        <v>43</v>
      </c>
      <c r="H168">
        <f t="shared" si="10"/>
        <v>329</v>
      </c>
      <c r="I168">
        <v>441</v>
      </c>
      <c r="J168" t="s">
        <v>99</v>
      </c>
      <c r="K168">
        <f t="shared" si="11"/>
        <v>43</v>
      </c>
    </row>
    <row r="169" spans="2:11">
      <c r="B169">
        <v>496</v>
      </c>
      <c r="C169">
        <v>166</v>
      </c>
      <c r="D169">
        <v>1</v>
      </c>
      <c r="E169">
        <v>1</v>
      </c>
      <c r="F169">
        <v>0</v>
      </c>
      <c r="G169">
        <v>43</v>
      </c>
      <c r="H169">
        <f t="shared" si="10"/>
        <v>329</v>
      </c>
      <c r="I169">
        <v>441</v>
      </c>
      <c r="J169" t="s">
        <v>99</v>
      </c>
      <c r="K169">
        <f t="shared" si="11"/>
        <v>43</v>
      </c>
    </row>
    <row r="170" spans="2:11">
      <c r="B170">
        <v>499</v>
      </c>
      <c r="C170">
        <v>167</v>
      </c>
      <c r="D170">
        <v>1</v>
      </c>
      <c r="E170">
        <v>1</v>
      </c>
      <c r="F170">
        <v>0</v>
      </c>
      <c r="G170">
        <v>43</v>
      </c>
      <c r="H170">
        <f t="shared" si="10"/>
        <v>329</v>
      </c>
      <c r="I170">
        <v>441</v>
      </c>
      <c r="J170" t="s">
        <v>99</v>
      </c>
      <c r="K170">
        <f t="shared" si="11"/>
        <v>43</v>
      </c>
    </row>
    <row r="171" spans="2:11">
      <c r="B171">
        <v>502</v>
      </c>
      <c r="C171">
        <v>168</v>
      </c>
      <c r="D171">
        <v>1</v>
      </c>
      <c r="E171">
        <v>1</v>
      </c>
      <c r="F171">
        <v>0</v>
      </c>
      <c r="G171">
        <v>43</v>
      </c>
      <c r="H171">
        <f t="shared" si="10"/>
        <v>329</v>
      </c>
      <c r="I171">
        <v>441</v>
      </c>
      <c r="J171" t="s">
        <v>99</v>
      </c>
      <c r="K171">
        <f t="shared" si="11"/>
        <v>43</v>
      </c>
    </row>
    <row r="172" spans="2:11">
      <c r="B172">
        <v>505</v>
      </c>
      <c r="C172">
        <v>169</v>
      </c>
      <c r="D172">
        <v>1</v>
      </c>
      <c r="E172">
        <v>1</v>
      </c>
      <c r="F172">
        <v>0</v>
      </c>
      <c r="G172">
        <v>43</v>
      </c>
      <c r="H172">
        <f t="shared" si="10"/>
        <v>329</v>
      </c>
      <c r="I172">
        <v>441</v>
      </c>
      <c r="J172" t="s">
        <v>99</v>
      </c>
      <c r="K172">
        <f t="shared" si="11"/>
        <v>43</v>
      </c>
    </row>
    <row r="173" spans="2:11">
      <c r="B173">
        <v>508</v>
      </c>
      <c r="C173">
        <v>170</v>
      </c>
      <c r="D173">
        <v>1</v>
      </c>
      <c r="E173">
        <v>1</v>
      </c>
      <c r="F173">
        <v>0</v>
      </c>
      <c r="G173">
        <v>43</v>
      </c>
      <c r="H173">
        <f t="shared" si="10"/>
        <v>329</v>
      </c>
      <c r="I173">
        <v>441</v>
      </c>
      <c r="J173" t="s">
        <v>99</v>
      </c>
      <c r="K173">
        <f t="shared" si="11"/>
        <v>43</v>
      </c>
    </row>
    <row r="174" spans="2:11">
      <c r="B174">
        <v>511</v>
      </c>
      <c r="C174">
        <v>171</v>
      </c>
      <c r="D174">
        <v>1</v>
      </c>
      <c r="E174">
        <v>1</v>
      </c>
      <c r="F174">
        <v>0</v>
      </c>
      <c r="G174">
        <v>43</v>
      </c>
      <c r="H174">
        <f t="shared" si="10"/>
        <v>329</v>
      </c>
      <c r="I174">
        <v>441</v>
      </c>
      <c r="J174" t="s">
        <v>99</v>
      </c>
      <c r="K174">
        <f t="shared" si="11"/>
        <v>43</v>
      </c>
    </row>
    <row r="175" spans="2:11">
      <c r="B175">
        <v>514</v>
      </c>
      <c r="C175">
        <v>172</v>
      </c>
      <c r="D175">
        <v>1</v>
      </c>
      <c r="E175">
        <v>1</v>
      </c>
      <c r="F175">
        <v>0</v>
      </c>
      <c r="G175">
        <v>43</v>
      </c>
      <c r="H175">
        <f t="shared" si="10"/>
        <v>329</v>
      </c>
      <c r="I175">
        <v>441</v>
      </c>
      <c r="J175" t="s">
        <v>99</v>
      </c>
      <c r="K175">
        <f t="shared" si="11"/>
        <v>43</v>
      </c>
    </row>
    <row r="176" spans="2:11">
      <c r="B176">
        <v>517</v>
      </c>
      <c r="C176">
        <v>173</v>
      </c>
      <c r="D176">
        <v>1</v>
      </c>
      <c r="E176">
        <v>1</v>
      </c>
      <c r="F176">
        <v>0</v>
      </c>
      <c r="G176">
        <v>43</v>
      </c>
      <c r="H176">
        <f t="shared" si="10"/>
        <v>329</v>
      </c>
      <c r="I176">
        <v>441</v>
      </c>
      <c r="J176" t="s">
        <v>99</v>
      </c>
      <c r="K176">
        <f t="shared" si="11"/>
        <v>43</v>
      </c>
    </row>
    <row r="177" spans="2:11">
      <c r="B177">
        <v>520</v>
      </c>
      <c r="C177">
        <v>174</v>
      </c>
      <c r="D177">
        <v>1</v>
      </c>
      <c r="E177">
        <v>1</v>
      </c>
      <c r="F177">
        <v>0</v>
      </c>
      <c r="G177">
        <v>43</v>
      </c>
      <c r="H177">
        <f t="shared" si="10"/>
        <v>329</v>
      </c>
      <c r="I177">
        <v>441</v>
      </c>
      <c r="J177" t="s">
        <v>99</v>
      </c>
      <c r="K177">
        <f t="shared" si="11"/>
        <v>43</v>
      </c>
    </row>
    <row r="178" spans="2:11">
      <c r="B178">
        <v>523</v>
      </c>
      <c r="C178">
        <v>175</v>
      </c>
      <c r="D178">
        <v>1</v>
      </c>
      <c r="E178">
        <v>1</v>
      </c>
      <c r="F178">
        <v>0</v>
      </c>
      <c r="G178">
        <v>43</v>
      </c>
      <c r="H178">
        <f t="shared" si="10"/>
        <v>329</v>
      </c>
      <c r="I178">
        <v>441</v>
      </c>
      <c r="J178" t="s">
        <v>99</v>
      </c>
      <c r="K178">
        <f t="shared" si="11"/>
        <v>43</v>
      </c>
    </row>
    <row r="179" spans="2:11">
      <c r="B179">
        <v>526</v>
      </c>
      <c r="C179">
        <v>176</v>
      </c>
      <c r="D179">
        <v>1</v>
      </c>
      <c r="E179">
        <v>1</v>
      </c>
      <c r="F179">
        <v>0</v>
      </c>
      <c r="G179">
        <v>43</v>
      </c>
      <c r="H179">
        <f t="shared" si="10"/>
        <v>329</v>
      </c>
      <c r="I179">
        <v>441</v>
      </c>
      <c r="J179" t="s">
        <v>99</v>
      </c>
      <c r="K179">
        <f t="shared" si="11"/>
        <v>43</v>
      </c>
    </row>
    <row r="180" spans="2:11">
      <c r="B180">
        <v>529</v>
      </c>
      <c r="C180">
        <v>177</v>
      </c>
      <c r="D180">
        <v>1</v>
      </c>
      <c r="E180">
        <v>1</v>
      </c>
      <c r="F180">
        <v>0</v>
      </c>
      <c r="G180">
        <v>43</v>
      </c>
      <c r="H180">
        <f t="shared" si="10"/>
        <v>329</v>
      </c>
      <c r="I180">
        <v>441</v>
      </c>
      <c r="J180" t="s">
        <v>99</v>
      </c>
      <c r="K180">
        <f t="shared" si="11"/>
        <v>43</v>
      </c>
    </row>
    <row r="181" spans="2:11">
      <c r="B181">
        <v>532</v>
      </c>
      <c r="C181">
        <v>178</v>
      </c>
      <c r="D181">
        <v>1</v>
      </c>
      <c r="E181">
        <v>1</v>
      </c>
      <c r="F181">
        <v>0</v>
      </c>
      <c r="G181">
        <v>43</v>
      </c>
      <c r="H181">
        <f t="shared" si="10"/>
        <v>329</v>
      </c>
      <c r="I181">
        <v>441</v>
      </c>
      <c r="J181" t="s">
        <v>99</v>
      </c>
      <c r="K181">
        <f t="shared" si="11"/>
        <v>43</v>
      </c>
    </row>
    <row r="182" spans="2:11">
      <c r="B182">
        <v>535</v>
      </c>
      <c r="C182">
        <v>179</v>
      </c>
      <c r="D182">
        <v>1</v>
      </c>
      <c r="E182">
        <v>1</v>
      </c>
      <c r="F182">
        <v>0</v>
      </c>
      <c r="G182">
        <v>43</v>
      </c>
      <c r="H182">
        <f t="shared" si="10"/>
        <v>329</v>
      </c>
      <c r="I182">
        <v>441</v>
      </c>
      <c r="J182" t="s">
        <v>99</v>
      </c>
      <c r="K182">
        <f t="shared" si="11"/>
        <v>43</v>
      </c>
    </row>
    <row r="183" spans="2:11">
      <c r="B183">
        <v>538</v>
      </c>
      <c r="C183">
        <v>180</v>
      </c>
      <c r="D183">
        <v>1</v>
      </c>
      <c r="E183">
        <v>1</v>
      </c>
      <c r="F183">
        <v>0</v>
      </c>
      <c r="G183">
        <v>43</v>
      </c>
      <c r="H183">
        <f t="shared" si="10"/>
        <v>329</v>
      </c>
      <c r="I183">
        <v>441</v>
      </c>
      <c r="J183" t="s">
        <v>99</v>
      </c>
      <c r="K183">
        <f t="shared" si="11"/>
        <v>43</v>
      </c>
    </row>
    <row r="184" spans="2:11">
      <c r="B184">
        <v>541</v>
      </c>
      <c r="C184">
        <v>181</v>
      </c>
      <c r="D184">
        <v>1</v>
      </c>
      <c r="E184">
        <v>1</v>
      </c>
      <c r="F184">
        <v>0</v>
      </c>
      <c r="G184">
        <v>43</v>
      </c>
      <c r="H184">
        <f t="shared" si="10"/>
        <v>329</v>
      </c>
      <c r="I184">
        <v>441</v>
      </c>
      <c r="J184" t="s">
        <v>99</v>
      </c>
      <c r="K184">
        <f t="shared" si="11"/>
        <v>43</v>
      </c>
    </row>
    <row r="185" spans="2:11">
      <c r="B185">
        <v>544</v>
      </c>
      <c r="C185">
        <v>182</v>
      </c>
      <c r="D185">
        <v>1</v>
      </c>
      <c r="E185">
        <v>1</v>
      </c>
      <c r="F185">
        <v>0</v>
      </c>
      <c r="G185">
        <v>43</v>
      </c>
      <c r="H185">
        <f t="shared" si="10"/>
        <v>329</v>
      </c>
      <c r="I185">
        <v>441</v>
      </c>
      <c r="J185" t="s">
        <v>99</v>
      </c>
      <c r="K185">
        <f t="shared" si="11"/>
        <v>43</v>
      </c>
    </row>
    <row r="186" spans="2:11">
      <c r="B186">
        <v>547</v>
      </c>
      <c r="C186">
        <v>183</v>
      </c>
      <c r="D186">
        <v>1</v>
      </c>
      <c r="E186">
        <v>1</v>
      </c>
      <c r="F186">
        <v>0</v>
      </c>
      <c r="G186">
        <v>43</v>
      </c>
      <c r="H186">
        <f t="shared" si="10"/>
        <v>329</v>
      </c>
      <c r="I186">
        <v>441</v>
      </c>
      <c r="J186" t="s">
        <v>99</v>
      </c>
      <c r="K186">
        <f t="shared" si="11"/>
        <v>43</v>
      </c>
    </row>
    <row r="187" spans="2:11">
      <c r="B187">
        <v>550</v>
      </c>
      <c r="C187">
        <v>184</v>
      </c>
      <c r="D187">
        <v>1</v>
      </c>
      <c r="E187">
        <v>1</v>
      </c>
      <c r="F187">
        <v>0</v>
      </c>
      <c r="G187">
        <v>43</v>
      </c>
      <c r="H187">
        <f t="shared" si="10"/>
        <v>329</v>
      </c>
      <c r="I187">
        <v>441</v>
      </c>
      <c r="J187" t="s">
        <v>99</v>
      </c>
      <c r="K187">
        <f t="shared" si="11"/>
        <v>43</v>
      </c>
    </row>
    <row r="188" spans="2:11">
      <c r="B188">
        <v>553</v>
      </c>
      <c r="C188">
        <v>185</v>
      </c>
      <c r="D188">
        <v>1</v>
      </c>
      <c r="E188">
        <v>1</v>
      </c>
      <c r="F188">
        <v>0</v>
      </c>
      <c r="G188">
        <v>43</v>
      </c>
      <c r="H188">
        <f t="shared" si="10"/>
        <v>329</v>
      </c>
      <c r="I188">
        <v>441</v>
      </c>
      <c r="J188" t="s">
        <v>99</v>
      </c>
      <c r="K188">
        <f t="shared" si="11"/>
        <v>43</v>
      </c>
    </row>
    <row r="189" spans="2:11">
      <c r="B189">
        <v>556</v>
      </c>
      <c r="C189">
        <v>186</v>
      </c>
      <c r="D189">
        <v>1</v>
      </c>
      <c r="E189">
        <v>1</v>
      </c>
      <c r="F189">
        <v>0</v>
      </c>
      <c r="G189">
        <v>43</v>
      </c>
      <c r="H189">
        <f t="shared" si="10"/>
        <v>329</v>
      </c>
      <c r="I189">
        <v>441</v>
      </c>
      <c r="J189" t="s">
        <v>99</v>
      </c>
      <c r="K189">
        <f t="shared" si="11"/>
        <v>43</v>
      </c>
    </row>
    <row r="190" spans="2:11">
      <c r="B190">
        <v>559</v>
      </c>
      <c r="C190">
        <v>187</v>
      </c>
      <c r="D190">
        <v>1</v>
      </c>
      <c r="E190">
        <v>1</v>
      </c>
      <c r="F190">
        <v>0</v>
      </c>
      <c r="G190">
        <v>43</v>
      </c>
      <c r="H190">
        <f t="shared" si="10"/>
        <v>329</v>
      </c>
      <c r="I190">
        <v>441</v>
      </c>
      <c r="J190" t="s">
        <v>99</v>
      </c>
      <c r="K190">
        <f t="shared" si="11"/>
        <v>43</v>
      </c>
    </row>
    <row r="191" spans="2:11">
      <c r="B191">
        <v>562</v>
      </c>
      <c r="C191">
        <v>188</v>
      </c>
      <c r="D191">
        <v>1</v>
      </c>
      <c r="E191">
        <v>1</v>
      </c>
      <c r="F191">
        <v>0</v>
      </c>
      <c r="G191">
        <v>43</v>
      </c>
      <c r="H191">
        <f t="shared" si="10"/>
        <v>329</v>
      </c>
      <c r="I191">
        <v>441</v>
      </c>
      <c r="J191" t="s">
        <v>99</v>
      </c>
      <c r="K191">
        <f t="shared" si="11"/>
        <v>43</v>
      </c>
    </row>
    <row r="192" spans="2:11">
      <c r="B192">
        <v>565</v>
      </c>
      <c r="C192">
        <v>189</v>
      </c>
      <c r="D192">
        <v>1</v>
      </c>
      <c r="E192">
        <v>1</v>
      </c>
      <c r="F192">
        <v>0</v>
      </c>
      <c r="G192">
        <v>43</v>
      </c>
      <c r="H192">
        <f t="shared" si="10"/>
        <v>329</v>
      </c>
      <c r="I192">
        <v>441</v>
      </c>
      <c r="J192" t="s">
        <v>99</v>
      </c>
      <c r="K192">
        <f t="shared" si="11"/>
        <v>43</v>
      </c>
    </row>
    <row r="193" spans="2:11">
      <c r="B193">
        <v>568</v>
      </c>
      <c r="C193">
        <v>190</v>
      </c>
      <c r="D193">
        <v>1</v>
      </c>
      <c r="E193">
        <v>1</v>
      </c>
      <c r="F193">
        <v>0</v>
      </c>
      <c r="G193">
        <v>43</v>
      </c>
      <c r="H193">
        <f t="shared" si="10"/>
        <v>329</v>
      </c>
      <c r="I193">
        <v>441</v>
      </c>
      <c r="J193" t="s">
        <v>99</v>
      </c>
      <c r="K193">
        <f t="shared" si="11"/>
        <v>43</v>
      </c>
    </row>
    <row r="194" spans="2:11">
      <c r="B194">
        <v>571</v>
      </c>
      <c r="C194">
        <v>191</v>
      </c>
      <c r="D194">
        <v>1</v>
      </c>
      <c r="E194">
        <v>1</v>
      </c>
      <c r="F194">
        <v>0</v>
      </c>
      <c r="G194">
        <v>43</v>
      </c>
      <c r="H194">
        <f t="shared" si="10"/>
        <v>329</v>
      </c>
      <c r="I194">
        <v>441</v>
      </c>
      <c r="J194" t="s">
        <v>99</v>
      </c>
      <c r="K194">
        <f t="shared" si="11"/>
        <v>43</v>
      </c>
    </row>
    <row r="195" spans="2:11">
      <c r="B195">
        <v>574</v>
      </c>
      <c r="C195">
        <v>192</v>
      </c>
      <c r="D195">
        <v>1</v>
      </c>
      <c r="E195">
        <v>1</v>
      </c>
      <c r="F195">
        <v>0</v>
      </c>
      <c r="G195">
        <v>43</v>
      </c>
      <c r="H195">
        <f t="shared" si="10"/>
        <v>329</v>
      </c>
      <c r="I195">
        <v>441</v>
      </c>
      <c r="J195" t="s">
        <v>99</v>
      </c>
      <c r="K195">
        <f t="shared" si="11"/>
        <v>43</v>
      </c>
    </row>
    <row r="196" spans="2:11">
      <c r="B196">
        <v>577</v>
      </c>
      <c r="C196">
        <v>193</v>
      </c>
      <c r="D196">
        <v>1</v>
      </c>
      <c r="E196">
        <v>0</v>
      </c>
      <c r="F196">
        <v>32</v>
      </c>
      <c r="G196">
        <v>44</v>
      </c>
      <c r="H196">
        <f>------297</f>
        <v>297</v>
      </c>
      <c r="I196">
        <v>441</v>
      </c>
      <c r="J196" t="s">
        <v>104</v>
      </c>
      <c r="K196">
        <f>------44</f>
        <v>44</v>
      </c>
    </row>
    <row r="197" spans="2:11">
      <c r="B197">
        <v>580</v>
      </c>
      <c r="C197">
        <v>194</v>
      </c>
      <c r="D197">
        <v>1</v>
      </c>
      <c r="E197">
        <v>0</v>
      </c>
      <c r="F197">
        <v>36</v>
      </c>
      <c r="G197">
        <v>45</v>
      </c>
      <c r="H197">
        <f t="shared" ref="H197:H225" si="12">------261</f>
        <v>261</v>
      </c>
      <c r="I197">
        <v>441</v>
      </c>
      <c r="J197" t="s">
        <v>107</v>
      </c>
      <c r="K197">
        <f t="shared" ref="K197:K225" si="13">------45</f>
        <v>45</v>
      </c>
    </row>
    <row r="198" spans="2:11">
      <c r="B198">
        <v>583</v>
      </c>
      <c r="C198">
        <v>195</v>
      </c>
      <c r="D198">
        <v>1</v>
      </c>
      <c r="E198">
        <v>1</v>
      </c>
      <c r="F198">
        <v>0</v>
      </c>
      <c r="G198">
        <v>45</v>
      </c>
      <c r="H198">
        <f t="shared" si="12"/>
        <v>261</v>
      </c>
      <c r="I198">
        <v>441</v>
      </c>
      <c r="J198" t="s">
        <v>107</v>
      </c>
      <c r="K198">
        <f t="shared" si="13"/>
        <v>45</v>
      </c>
    </row>
    <row r="199" spans="2:11">
      <c r="B199">
        <v>586</v>
      </c>
      <c r="C199">
        <v>196</v>
      </c>
      <c r="D199">
        <v>1</v>
      </c>
      <c r="E199">
        <v>1</v>
      </c>
      <c r="F199">
        <v>0</v>
      </c>
      <c r="G199">
        <v>45</v>
      </c>
      <c r="H199">
        <f t="shared" si="12"/>
        <v>261</v>
      </c>
      <c r="I199">
        <v>441</v>
      </c>
      <c r="J199" t="s">
        <v>107</v>
      </c>
      <c r="K199">
        <f t="shared" si="13"/>
        <v>45</v>
      </c>
    </row>
    <row r="200" spans="2:11">
      <c r="B200">
        <v>589</v>
      </c>
      <c r="C200">
        <v>197</v>
      </c>
      <c r="D200">
        <v>1</v>
      </c>
      <c r="E200">
        <v>1</v>
      </c>
      <c r="F200">
        <v>0</v>
      </c>
      <c r="G200">
        <v>45</v>
      </c>
      <c r="H200">
        <f t="shared" si="12"/>
        <v>261</v>
      </c>
      <c r="I200">
        <v>441</v>
      </c>
      <c r="J200" t="s">
        <v>107</v>
      </c>
      <c r="K200">
        <f t="shared" si="13"/>
        <v>45</v>
      </c>
    </row>
    <row r="201" spans="2:11">
      <c r="B201">
        <v>592</v>
      </c>
      <c r="C201">
        <v>198</v>
      </c>
      <c r="D201">
        <v>1</v>
      </c>
      <c r="E201">
        <v>1</v>
      </c>
      <c r="F201">
        <v>0</v>
      </c>
      <c r="G201">
        <v>45</v>
      </c>
      <c r="H201">
        <f t="shared" si="12"/>
        <v>261</v>
      </c>
      <c r="I201">
        <v>441</v>
      </c>
      <c r="J201" t="s">
        <v>107</v>
      </c>
      <c r="K201">
        <f t="shared" si="13"/>
        <v>45</v>
      </c>
    </row>
    <row r="202" spans="2:11">
      <c r="B202">
        <v>595</v>
      </c>
      <c r="C202">
        <v>199</v>
      </c>
      <c r="D202">
        <v>1</v>
      </c>
      <c r="E202">
        <v>1</v>
      </c>
      <c r="F202">
        <v>0</v>
      </c>
      <c r="G202">
        <v>45</v>
      </c>
      <c r="H202">
        <f t="shared" si="12"/>
        <v>261</v>
      </c>
      <c r="I202">
        <v>441</v>
      </c>
      <c r="J202" t="s">
        <v>107</v>
      </c>
      <c r="K202">
        <f t="shared" si="13"/>
        <v>45</v>
      </c>
    </row>
    <row r="203" spans="2:11">
      <c r="B203">
        <v>598</v>
      </c>
      <c r="C203">
        <v>200</v>
      </c>
      <c r="D203">
        <v>1</v>
      </c>
      <c r="E203">
        <v>1</v>
      </c>
      <c r="F203">
        <v>0</v>
      </c>
      <c r="G203">
        <v>45</v>
      </c>
      <c r="H203">
        <f t="shared" si="12"/>
        <v>261</v>
      </c>
      <c r="I203">
        <v>441</v>
      </c>
      <c r="J203" t="s">
        <v>107</v>
      </c>
      <c r="K203">
        <f t="shared" si="13"/>
        <v>45</v>
      </c>
    </row>
    <row r="204" spans="2:11">
      <c r="B204">
        <v>601</v>
      </c>
      <c r="C204">
        <v>201</v>
      </c>
      <c r="D204">
        <v>1</v>
      </c>
      <c r="E204">
        <v>1</v>
      </c>
      <c r="F204">
        <v>0</v>
      </c>
      <c r="G204">
        <v>45</v>
      </c>
      <c r="H204">
        <f t="shared" si="12"/>
        <v>261</v>
      </c>
      <c r="I204">
        <v>441</v>
      </c>
      <c r="J204" t="s">
        <v>107</v>
      </c>
      <c r="K204">
        <f t="shared" si="13"/>
        <v>45</v>
      </c>
    </row>
    <row r="205" spans="2:11">
      <c r="B205">
        <v>604</v>
      </c>
      <c r="C205">
        <v>202</v>
      </c>
      <c r="D205">
        <v>1</v>
      </c>
      <c r="E205">
        <v>1</v>
      </c>
      <c r="F205">
        <v>0</v>
      </c>
      <c r="G205">
        <v>45</v>
      </c>
      <c r="H205">
        <f t="shared" si="12"/>
        <v>261</v>
      </c>
      <c r="I205">
        <v>441</v>
      </c>
      <c r="J205" t="s">
        <v>107</v>
      </c>
      <c r="K205">
        <f t="shared" si="13"/>
        <v>45</v>
      </c>
    </row>
    <row r="206" spans="2:11">
      <c r="B206">
        <v>607</v>
      </c>
      <c r="C206">
        <v>203</v>
      </c>
      <c r="D206">
        <v>1</v>
      </c>
      <c r="E206">
        <v>1</v>
      </c>
      <c r="F206">
        <v>0</v>
      </c>
      <c r="G206">
        <v>45</v>
      </c>
      <c r="H206">
        <f t="shared" si="12"/>
        <v>261</v>
      </c>
      <c r="I206">
        <v>441</v>
      </c>
      <c r="J206" t="s">
        <v>107</v>
      </c>
      <c r="K206">
        <f t="shared" si="13"/>
        <v>45</v>
      </c>
    </row>
    <row r="207" spans="2:11">
      <c r="B207">
        <v>610</v>
      </c>
      <c r="C207">
        <v>204</v>
      </c>
      <c r="D207">
        <v>1</v>
      </c>
      <c r="E207">
        <v>1</v>
      </c>
      <c r="F207">
        <v>0</v>
      </c>
      <c r="G207">
        <v>45</v>
      </c>
      <c r="H207">
        <f t="shared" si="12"/>
        <v>261</v>
      </c>
      <c r="I207">
        <v>441</v>
      </c>
      <c r="J207" t="s">
        <v>107</v>
      </c>
      <c r="K207">
        <f t="shared" si="13"/>
        <v>45</v>
      </c>
    </row>
    <row r="208" spans="2:11">
      <c r="B208">
        <v>613</v>
      </c>
      <c r="C208">
        <v>205</v>
      </c>
      <c r="D208">
        <v>1</v>
      </c>
      <c r="E208">
        <v>1</v>
      </c>
      <c r="F208">
        <v>0</v>
      </c>
      <c r="G208">
        <v>45</v>
      </c>
      <c r="H208">
        <f t="shared" si="12"/>
        <v>261</v>
      </c>
      <c r="I208">
        <v>441</v>
      </c>
      <c r="J208" t="s">
        <v>107</v>
      </c>
      <c r="K208">
        <f t="shared" si="13"/>
        <v>45</v>
      </c>
    </row>
    <row r="209" spans="2:11">
      <c r="B209">
        <v>616</v>
      </c>
      <c r="C209">
        <v>206</v>
      </c>
      <c r="D209">
        <v>1</v>
      </c>
      <c r="E209">
        <v>1</v>
      </c>
      <c r="F209">
        <v>0</v>
      </c>
      <c r="G209">
        <v>45</v>
      </c>
      <c r="H209">
        <f t="shared" si="12"/>
        <v>261</v>
      </c>
      <c r="I209">
        <v>441</v>
      </c>
      <c r="J209" t="s">
        <v>107</v>
      </c>
      <c r="K209">
        <f t="shared" si="13"/>
        <v>45</v>
      </c>
    </row>
    <row r="210" spans="2:11">
      <c r="B210">
        <v>619</v>
      </c>
      <c r="C210">
        <v>207</v>
      </c>
      <c r="D210">
        <v>1</v>
      </c>
      <c r="E210">
        <v>1</v>
      </c>
      <c r="F210">
        <v>0</v>
      </c>
      <c r="G210">
        <v>45</v>
      </c>
      <c r="H210">
        <f t="shared" si="12"/>
        <v>261</v>
      </c>
      <c r="I210">
        <v>441</v>
      </c>
      <c r="J210" t="s">
        <v>107</v>
      </c>
      <c r="K210">
        <f t="shared" si="13"/>
        <v>45</v>
      </c>
    </row>
    <row r="211" spans="2:11">
      <c r="B211">
        <v>622</v>
      </c>
      <c r="C211">
        <v>208</v>
      </c>
      <c r="D211">
        <v>1</v>
      </c>
      <c r="E211">
        <v>1</v>
      </c>
      <c r="F211">
        <v>0</v>
      </c>
      <c r="G211">
        <v>45</v>
      </c>
      <c r="H211">
        <f t="shared" si="12"/>
        <v>261</v>
      </c>
      <c r="I211">
        <v>441</v>
      </c>
      <c r="J211" t="s">
        <v>107</v>
      </c>
      <c r="K211">
        <f t="shared" si="13"/>
        <v>45</v>
      </c>
    </row>
    <row r="212" spans="2:11">
      <c r="B212">
        <v>625</v>
      </c>
      <c r="C212">
        <v>209</v>
      </c>
      <c r="D212">
        <v>1</v>
      </c>
      <c r="E212">
        <v>1</v>
      </c>
      <c r="F212">
        <v>0</v>
      </c>
      <c r="G212">
        <v>45</v>
      </c>
      <c r="H212">
        <f t="shared" si="12"/>
        <v>261</v>
      </c>
      <c r="I212">
        <v>441</v>
      </c>
      <c r="J212" t="s">
        <v>107</v>
      </c>
      <c r="K212">
        <f t="shared" si="13"/>
        <v>45</v>
      </c>
    </row>
    <row r="213" spans="2:11">
      <c r="B213">
        <v>628</v>
      </c>
      <c r="C213">
        <v>210</v>
      </c>
      <c r="D213">
        <v>1</v>
      </c>
      <c r="E213">
        <v>1</v>
      </c>
      <c r="F213">
        <v>0</v>
      </c>
      <c r="G213">
        <v>45</v>
      </c>
      <c r="H213">
        <f t="shared" si="12"/>
        <v>261</v>
      </c>
      <c r="I213">
        <v>441</v>
      </c>
      <c r="J213" t="s">
        <v>107</v>
      </c>
      <c r="K213">
        <f t="shared" si="13"/>
        <v>45</v>
      </c>
    </row>
    <row r="214" spans="2:11">
      <c r="B214">
        <v>631</v>
      </c>
      <c r="C214">
        <v>211</v>
      </c>
      <c r="D214">
        <v>1</v>
      </c>
      <c r="E214">
        <v>1</v>
      </c>
      <c r="F214">
        <v>0</v>
      </c>
      <c r="G214">
        <v>45</v>
      </c>
      <c r="H214">
        <f t="shared" si="12"/>
        <v>261</v>
      </c>
      <c r="I214">
        <v>441</v>
      </c>
      <c r="J214" t="s">
        <v>107</v>
      </c>
      <c r="K214">
        <f t="shared" si="13"/>
        <v>45</v>
      </c>
    </row>
    <row r="215" spans="2:11">
      <c r="B215">
        <v>634</v>
      </c>
      <c r="C215">
        <v>212</v>
      </c>
      <c r="D215">
        <v>1</v>
      </c>
      <c r="E215">
        <v>1</v>
      </c>
      <c r="F215">
        <v>0</v>
      </c>
      <c r="G215">
        <v>45</v>
      </c>
      <c r="H215">
        <f t="shared" si="12"/>
        <v>261</v>
      </c>
      <c r="I215">
        <v>441</v>
      </c>
      <c r="J215" t="s">
        <v>107</v>
      </c>
      <c r="K215">
        <f t="shared" si="13"/>
        <v>45</v>
      </c>
    </row>
    <row r="216" spans="2:11">
      <c r="B216">
        <v>637</v>
      </c>
      <c r="C216">
        <v>213</v>
      </c>
      <c r="D216">
        <v>1</v>
      </c>
      <c r="E216">
        <v>1</v>
      </c>
      <c r="F216">
        <v>0</v>
      </c>
      <c r="G216">
        <v>45</v>
      </c>
      <c r="H216">
        <f t="shared" si="12"/>
        <v>261</v>
      </c>
      <c r="I216">
        <v>441</v>
      </c>
      <c r="J216" t="s">
        <v>107</v>
      </c>
      <c r="K216">
        <f t="shared" si="13"/>
        <v>45</v>
      </c>
    </row>
    <row r="217" spans="2:11">
      <c r="B217">
        <v>640</v>
      </c>
      <c r="C217">
        <v>214</v>
      </c>
      <c r="D217">
        <v>1</v>
      </c>
      <c r="E217">
        <v>1</v>
      </c>
      <c r="F217">
        <v>0</v>
      </c>
      <c r="G217">
        <v>45</v>
      </c>
      <c r="H217">
        <f t="shared" si="12"/>
        <v>261</v>
      </c>
      <c r="I217">
        <v>441</v>
      </c>
      <c r="J217" t="s">
        <v>107</v>
      </c>
      <c r="K217">
        <f t="shared" si="13"/>
        <v>45</v>
      </c>
    </row>
    <row r="218" spans="2:11">
      <c r="B218">
        <v>643</v>
      </c>
      <c r="C218">
        <v>215</v>
      </c>
      <c r="D218">
        <v>1</v>
      </c>
      <c r="E218">
        <v>1</v>
      </c>
      <c r="F218">
        <v>0</v>
      </c>
      <c r="G218">
        <v>45</v>
      </c>
      <c r="H218">
        <f t="shared" si="12"/>
        <v>261</v>
      </c>
      <c r="I218">
        <v>441</v>
      </c>
      <c r="J218" t="s">
        <v>107</v>
      </c>
      <c r="K218">
        <f t="shared" si="13"/>
        <v>45</v>
      </c>
    </row>
    <row r="219" spans="2:11">
      <c r="B219">
        <v>646</v>
      </c>
      <c r="C219">
        <v>216</v>
      </c>
      <c r="D219">
        <v>1</v>
      </c>
      <c r="E219">
        <v>1</v>
      </c>
      <c r="F219">
        <v>0</v>
      </c>
      <c r="G219">
        <v>45</v>
      </c>
      <c r="H219">
        <f t="shared" si="12"/>
        <v>261</v>
      </c>
      <c r="I219">
        <v>441</v>
      </c>
      <c r="J219" t="s">
        <v>107</v>
      </c>
      <c r="K219">
        <f t="shared" si="13"/>
        <v>45</v>
      </c>
    </row>
    <row r="220" spans="2:11">
      <c r="B220">
        <v>649</v>
      </c>
      <c r="C220">
        <v>217</v>
      </c>
      <c r="D220">
        <v>1</v>
      </c>
      <c r="E220">
        <v>1</v>
      </c>
      <c r="F220">
        <v>0</v>
      </c>
      <c r="G220">
        <v>45</v>
      </c>
      <c r="H220">
        <f t="shared" si="12"/>
        <v>261</v>
      </c>
      <c r="I220">
        <v>441</v>
      </c>
      <c r="J220" t="s">
        <v>107</v>
      </c>
      <c r="K220">
        <f t="shared" si="13"/>
        <v>45</v>
      </c>
    </row>
    <row r="221" spans="2:11">
      <c r="B221">
        <v>652</v>
      </c>
      <c r="C221">
        <v>218</v>
      </c>
      <c r="D221">
        <v>1</v>
      </c>
      <c r="E221">
        <v>1</v>
      </c>
      <c r="F221">
        <v>0</v>
      </c>
      <c r="G221">
        <v>45</v>
      </c>
      <c r="H221">
        <f t="shared" si="12"/>
        <v>261</v>
      </c>
      <c r="I221">
        <v>441</v>
      </c>
      <c r="J221" t="s">
        <v>107</v>
      </c>
      <c r="K221">
        <f t="shared" si="13"/>
        <v>45</v>
      </c>
    </row>
    <row r="222" spans="2:11">
      <c r="B222">
        <v>655</v>
      </c>
      <c r="C222">
        <v>219</v>
      </c>
      <c r="D222">
        <v>1</v>
      </c>
      <c r="E222">
        <v>1</v>
      </c>
      <c r="F222">
        <v>0</v>
      </c>
      <c r="G222">
        <v>45</v>
      </c>
      <c r="H222">
        <f t="shared" si="12"/>
        <v>261</v>
      </c>
      <c r="I222">
        <v>441</v>
      </c>
      <c r="J222" t="s">
        <v>107</v>
      </c>
      <c r="K222">
        <f t="shared" si="13"/>
        <v>45</v>
      </c>
    </row>
    <row r="223" spans="2:11">
      <c r="B223">
        <v>658</v>
      </c>
      <c r="C223">
        <v>220</v>
      </c>
      <c r="D223">
        <v>1</v>
      </c>
      <c r="E223">
        <v>1</v>
      </c>
      <c r="F223">
        <v>0</v>
      </c>
      <c r="G223">
        <v>45</v>
      </c>
      <c r="H223">
        <f t="shared" si="12"/>
        <v>261</v>
      </c>
      <c r="I223">
        <v>441</v>
      </c>
      <c r="J223" t="s">
        <v>107</v>
      </c>
      <c r="K223">
        <f t="shared" si="13"/>
        <v>45</v>
      </c>
    </row>
    <row r="224" spans="2:11">
      <c r="B224">
        <v>661</v>
      </c>
      <c r="C224">
        <v>221</v>
      </c>
      <c r="D224">
        <v>1</v>
      </c>
      <c r="E224">
        <v>1</v>
      </c>
      <c r="F224">
        <v>0</v>
      </c>
      <c r="G224">
        <v>45</v>
      </c>
      <c r="H224">
        <f t="shared" si="12"/>
        <v>261</v>
      </c>
      <c r="I224">
        <v>441</v>
      </c>
      <c r="J224" t="s">
        <v>107</v>
      </c>
      <c r="K224">
        <f t="shared" si="13"/>
        <v>45</v>
      </c>
    </row>
    <row r="225" spans="2:11">
      <c r="B225">
        <v>664</v>
      </c>
      <c r="C225">
        <v>222</v>
      </c>
      <c r="D225">
        <v>1</v>
      </c>
      <c r="E225">
        <v>1</v>
      </c>
      <c r="F225">
        <v>0</v>
      </c>
      <c r="G225">
        <v>45</v>
      </c>
      <c r="H225">
        <f t="shared" si="12"/>
        <v>261</v>
      </c>
      <c r="I225">
        <v>441</v>
      </c>
      <c r="J225" t="s">
        <v>107</v>
      </c>
      <c r="K225">
        <f t="shared" si="13"/>
        <v>45</v>
      </c>
    </row>
    <row r="226" spans="2:11">
      <c r="B226">
        <v>667</v>
      </c>
      <c r="C226">
        <v>223</v>
      </c>
      <c r="D226">
        <v>1</v>
      </c>
      <c r="E226">
        <v>0</v>
      </c>
      <c r="F226">
        <v>40</v>
      </c>
      <c r="G226">
        <v>46</v>
      </c>
      <c r="H226">
        <f>------221</f>
        <v>221</v>
      </c>
      <c r="I226">
        <v>441</v>
      </c>
      <c r="J226" t="s">
        <v>56</v>
      </c>
      <c r="K226">
        <f>------46</f>
        <v>46</v>
      </c>
    </row>
    <row r="227" spans="2:11">
      <c r="B227">
        <v>670</v>
      </c>
      <c r="C227">
        <v>224</v>
      </c>
      <c r="D227">
        <v>1</v>
      </c>
      <c r="E227">
        <v>0</v>
      </c>
      <c r="F227">
        <v>40</v>
      </c>
      <c r="G227">
        <v>47</v>
      </c>
      <c r="H227">
        <f>------181</f>
        <v>181</v>
      </c>
      <c r="I227">
        <v>361</v>
      </c>
      <c r="J227" t="s">
        <v>56</v>
      </c>
      <c r="K227">
        <f>------47</f>
        <v>47</v>
      </c>
    </row>
    <row r="228" spans="2:11">
      <c r="B228">
        <v>673</v>
      </c>
      <c r="C228">
        <v>225</v>
      </c>
      <c r="D228">
        <v>1</v>
      </c>
      <c r="E228">
        <v>1</v>
      </c>
      <c r="F228">
        <v>4</v>
      </c>
      <c r="G228">
        <v>48</v>
      </c>
      <c r="H228">
        <f>------185</f>
        <v>185</v>
      </c>
      <c r="I228">
        <v>441</v>
      </c>
      <c r="J228" t="s">
        <v>141</v>
      </c>
      <c r="K228">
        <f>------48</f>
        <v>48</v>
      </c>
    </row>
    <row r="229" spans="2:11">
      <c r="B229">
        <v>676</v>
      </c>
      <c r="C229">
        <v>226</v>
      </c>
      <c r="D229">
        <v>1</v>
      </c>
      <c r="E229">
        <v>1</v>
      </c>
      <c r="F229">
        <v>8</v>
      </c>
      <c r="G229">
        <v>49</v>
      </c>
      <c r="H229">
        <f>------193</f>
        <v>193</v>
      </c>
      <c r="I229">
        <v>441</v>
      </c>
      <c r="J229" t="s">
        <v>148</v>
      </c>
      <c r="K229">
        <f>------49</f>
        <v>49</v>
      </c>
    </row>
    <row r="230" spans="2:11">
      <c r="B230">
        <v>679</v>
      </c>
      <c r="C230">
        <v>227</v>
      </c>
      <c r="D230">
        <v>1</v>
      </c>
      <c r="E230">
        <v>1</v>
      </c>
      <c r="F230">
        <v>8</v>
      </c>
      <c r="G230">
        <v>50</v>
      </c>
      <c r="H230">
        <f>------201</f>
        <v>201</v>
      </c>
      <c r="I230">
        <v>441</v>
      </c>
      <c r="J230" t="s">
        <v>121</v>
      </c>
      <c r="K230">
        <f>------50</f>
        <v>50</v>
      </c>
    </row>
    <row r="231" spans="2:11">
      <c r="B231">
        <v>682</v>
      </c>
      <c r="C231">
        <v>228</v>
      </c>
      <c r="D231">
        <v>1</v>
      </c>
      <c r="E231">
        <v>1</v>
      </c>
      <c r="F231">
        <v>16</v>
      </c>
      <c r="G231">
        <v>51</v>
      </c>
      <c r="H231">
        <f>------217</f>
        <v>217</v>
      </c>
      <c r="I231">
        <v>441</v>
      </c>
      <c r="J231" t="s">
        <v>61</v>
      </c>
      <c r="K231">
        <f>------51</f>
        <v>51</v>
      </c>
    </row>
    <row r="232" spans="2:11">
      <c r="B232">
        <v>685</v>
      </c>
      <c r="C232">
        <v>229</v>
      </c>
      <c r="D232">
        <v>1</v>
      </c>
      <c r="E232">
        <v>1</v>
      </c>
      <c r="F232">
        <v>16</v>
      </c>
      <c r="G232">
        <v>52</v>
      </c>
      <c r="H232">
        <f>------233</f>
        <v>233</v>
      </c>
      <c r="I232">
        <v>441</v>
      </c>
      <c r="J232" t="s">
        <v>146</v>
      </c>
      <c r="K232">
        <f>------52</f>
        <v>52</v>
      </c>
    </row>
    <row r="233" spans="2:11">
      <c r="B233">
        <v>688</v>
      </c>
      <c r="C233">
        <v>230</v>
      </c>
      <c r="D233">
        <v>1</v>
      </c>
      <c r="E233">
        <v>1</v>
      </c>
      <c r="F233">
        <v>16</v>
      </c>
      <c r="G233">
        <v>53</v>
      </c>
      <c r="H233">
        <f>------249</f>
        <v>249</v>
      </c>
      <c r="I233">
        <v>441</v>
      </c>
      <c r="J233" t="s">
        <v>50</v>
      </c>
      <c r="K233">
        <f>------53</f>
        <v>53</v>
      </c>
    </row>
    <row r="234" spans="2:11">
      <c r="B234">
        <v>691</v>
      </c>
      <c r="C234">
        <v>231</v>
      </c>
      <c r="D234">
        <v>1</v>
      </c>
      <c r="E234">
        <v>1</v>
      </c>
      <c r="F234">
        <v>16</v>
      </c>
      <c r="G234">
        <v>54</v>
      </c>
      <c r="H234">
        <f>------265</f>
        <v>265</v>
      </c>
      <c r="I234">
        <v>441</v>
      </c>
      <c r="J234" t="s">
        <v>102</v>
      </c>
      <c r="K234">
        <f>------54</f>
        <v>54</v>
      </c>
    </row>
    <row r="235" spans="2:11">
      <c r="B235">
        <v>694</v>
      </c>
      <c r="C235">
        <v>232</v>
      </c>
      <c r="D235">
        <v>1</v>
      </c>
      <c r="E235">
        <v>1</v>
      </c>
      <c r="F235">
        <v>40</v>
      </c>
      <c r="G235">
        <v>55</v>
      </c>
      <c r="H235">
        <f>------305</f>
        <v>305</v>
      </c>
      <c r="I235">
        <v>441</v>
      </c>
      <c r="J235" t="s">
        <v>155</v>
      </c>
      <c r="K235">
        <f>------55</f>
        <v>55</v>
      </c>
    </row>
    <row r="236" spans="2:11">
      <c r="B236">
        <v>697</v>
      </c>
      <c r="C236">
        <v>233</v>
      </c>
      <c r="D236">
        <v>1</v>
      </c>
      <c r="E236">
        <v>1</v>
      </c>
      <c r="F236">
        <v>40</v>
      </c>
      <c r="G236">
        <v>56</v>
      </c>
      <c r="H236">
        <f>------345</f>
        <v>345</v>
      </c>
      <c r="I236">
        <v>441</v>
      </c>
      <c r="J236" t="s">
        <v>75</v>
      </c>
      <c r="K236">
        <f>------56</f>
        <v>56</v>
      </c>
    </row>
    <row r="237" spans="2:11">
      <c r="B237">
        <v>700</v>
      </c>
      <c r="C237">
        <v>234</v>
      </c>
      <c r="D237">
        <v>1</v>
      </c>
      <c r="E237">
        <v>1</v>
      </c>
      <c r="F237">
        <v>16</v>
      </c>
      <c r="G237">
        <v>57</v>
      </c>
      <c r="H237">
        <f>------361</f>
        <v>361</v>
      </c>
      <c r="I237">
        <v>441</v>
      </c>
      <c r="J237" t="s">
        <v>109</v>
      </c>
      <c r="K237">
        <f>------57</f>
        <v>57</v>
      </c>
    </row>
    <row r="238" spans="2:11">
      <c r="B238">
        <v>703</v>
      </c>
      <c r="C238">
        <v>235</v>
      </c>
      <c r="D238">
        <v>1</v>
      </c>
      <c r="E238">
        <v>1</v>
      </c>
      <c r="F238">
        <v>4</v>
      </c>
      <c r="G238">
        <v>58</v>
      </c>
      <c r="H238">
        <f t="shared" ref="H238:H255" si="14">------365</f>
        <v>365</v>
      </c>
      <c r="I238">
        <v>441</v>
      </c>
      <c r="J238" t="s">
        <v>71</v>
      </c>
      <c r="K238">
        <f t="shared" ref="K238:K255" si="15">------58</f>
        <v>58</v>
      </c>
    </row>
    <row r="239" spans="2:11">
      <c r="B239">
        <v>706</v>
      </c>
      <c r="C239">
        <v>236</v>
      </c>
      <c r="D239">
        <v>1</v>
      </c>
      <c r="E239">
        <v>1</v>
      </c>
      <c r="F239">
        <v>0</v>
      </c>
      <c r="G239">
        <v>58</v>
      </c>
      <c r="H239">
        <f t="shared" si="14"/>
        <v>365</v>
      </c>
      <c r="I239">
        <v>441</v>
      </c>
      <c r="J239" t="s">
        <v>71</v>
      </c>
      <c r="K239">
        <f t="shared" si="15"/>
        <v>58</v>
      </c>
    </row>
    <row r="240" spans="2:11">
      <c r="B240">
        <v>709</v>
      </c>
      <c r="C240">
        <v>237</v>
      </c>
      <c r="D240">
        <v>1</v>
      </c>
      <c r="E240">
        <v>1</v>
      </c>
      <c r="F240">
        <v>0</v>
      </c>
      <c r="G240">
        <v>58</v>
      </c>
      <c r="H240">
        <f t="shared" si="14"/>
        <v>365</v>
      </c>
      <c r="I240">
        <v>441</v>
      </c>
      <c r="J240" t="s">
        <v>71</v>
      </c>
      <c r="K240">
        <f t="shared" si="15"/>
        <v>58</v>
      </c>
    </row>
    <row r="241" spans="2:11">
      <c r="B241">
        <v>712</v>
      </c>
      <c r="C241">
        <v>238</v>
      </c>
      <c r="D241">
        <v>1</v>
      </c>
      <c r="E241">
        <v>1</v>
      </c>
      <c r="F241">
        <v>0</v>
      </c>
      <c r="G241">
        <v>58</v>
      </c>
      <c r="H241">
        <f t="shared" si="14"/>
        <v>365</v>
      </c>
      <c r="I241">
        <v>441</v>
      </c>
      <c r="J241" t="s">
        <v>71</v>
      </c>
      <c r="K241">
        <f t="shared" si="15"/>
        <v>58</v>
      </c>
    </row>
    <row r="242" spans="2:11">
      <c r="B242">
        <v>715</v>
      </c>
      <c r="C242">
        <v>239</v>
      </c>
      <c r="D242">
        <v>1</v>
      </c>
      <c r="E242">
        <v>1</v>
      </c>
      <c r="F242">
        <v>0</v>
      </c>
      <c r="G242">
        <v>58</v>
      </c>
      <c r="H242">
        <f t="shared" si="14"/>
        <v>365</v>
      </c>
      <c r="I242">
        <v>441</v>
      </c>
      <c r="J242" t="s">
        <v>71</v>
      </c>
      <c r="K242">
        <f t="shared" si="15"/>
        <v>58</v>
      </c>
    </row>
    <row r="243" spans="2:11">
      <c r="B243">
        <v>718</v>
      </c>
      <c r="C243">
        <v>240</v>
      </c>
      <c r="D243">
        <v>1</v>
      </c>
      <c r="E243">
        <v>1</v>
      </c>
      <c r="F243">
        <v>0</v>
      </c>
      <c r="G243">
        <v>58</v>
      </c>
      <c r="H243">
        <f t="shared" si="14"/>
        <v>365</v>
      </c>
      <c r="I243">
        <v>441</v>
      </c>
      <c r="J243" t="s">
        <v>71</v>
      </c>
      <c r="K243">
        <f t="shared" si="15"/>
        <v>58</v>
      </c>
    </row>
    <row r="244" spans="2:11">
      <c r="B244">
        <v>721</v>
      </c>
      <c r="C244">
        <v>241</v>
      </c>
      <c r="D244">
        <v>1</v>
      </c>
      <c r="E244">
        <v>1</v>
      </c>
      <c r="F244">
        <v>0</v>
      </c>
      <c r="G244">
        <v>58</v>
      </c>
      <c r="H244">
        <f t="shared" si="14"/>
        <v>365</v>
      </c>
      <c r="I244">
        <v>441</v>
      </c>
      <c r="J244" t="s">
        <v>71</v>
      </c>
      <c r="K244">
        <f t="shared" si="15"/>
        <v>58</v>
      </c>
    </row>
    <row r="245" spans="2:11">
      <c r="B245">
        <v>724</v>
      </c>
      <c r="C245">
        <v>242</v>
      </c>
      <c r="D245">
        <v>1</v>
      </c>
      <c r="E245">
        <v>1</v>
      </c>
      <c r="F245">
        <v>0</v>
      </c>
      <c r="G245">
        <v>58</v>
      </c>
      <c r="H245">
        <f t="shared" si="14"/>
        <v>365</v>
      </c>
      <c r="I245">
        <v>441</v>
      </c>
      <c r="J245" t="s">
        <v>71</v>
      </c>
      <c r="K245">
        <f t="shared" si="15"/>
        <v>58</v>
      </c>
    </row>
    <row r="246" spans="2:11">
      <c r="B246">
        <v>727</v>
      </c>
      <c r="C246">
        <v>243</v>
      </c>
      <c r="D246">
        <v>1</v>
      </c>
      <c r="E246">
        <v>1</v>
      </c>
      <c r="F246">
        <v>0</v>
      </c>
      <c r="G246">
        <v>58</v>
      </c>
      <c r="H246">
        <f t="shared" si="14"/>
        <v>365</v>
      </c>
      <c r="I246">
        <v>441</v>
      </c>
      <c r="J246" t="s">
        <v>71</v>
      </c>
      <c r="K246">
        <f t="shared" si="15"/>
        <v>58</v>
      </c>
    </row>
    <row r="247" spans="2:11">
      <c r="B247">
        <v>730</v>
      </c>
      <c r="C247">
        <v>244</v>
      </c>
      <c r="D247">
        <v>1</v>
      </c>
      <c r="E247">
        <v>1</v>
      </c>
      <c r="F247">
        <v>0</v>
      </c>
      <c r="G247">
        <v>58</v>
      </c>
      <c r="H247">
        <f t="shared" si="14"/>
        <v>365</v>
      </c>
      <c r="I247">
        <v>441</v>
      </c>
      <c r="J247" t="s">
        <v>71</v>
      </c>
      <c r="K247">
        <f t="shared" si="15"/>
        <v>58</v>
      </c>
    </row>
    <row r="248" spans="2:11">
      <c r="B248">
        <v>733</v>
      </c>
      <c r="C248">
        <v>245</v>
      </c>
      <c r="D248">
        <v>1</v>
      </c>
      <c r="E248">
        <v>1</v>
      </c>
      <c r="F248">
        <v>0</v>
      </c>
      <c r="G248">
        <v>58</v>
      </c>
      <c r="H248">
        <f t="shared" si="14"/>
        <v>365</v>
      </c>
      <c r="I248">
        <v>441</v>
      </c>
      <c r="J248" t="s">
        <v>71</v>
      </c>
      <c r="K248">
        <f t="shared" si="15"/>
        <v>58</v>
      </c>
    </row>
    <row r="249" spans="2:11">
      <c r="B249">
        <v>736</v>
      </c>
      <c r="C249">
        <v>246</v>
      </c>
      <c r="D249">
        <v>1</v>
      </c>
      <c r="E249">
        <v>1</v>
      </c>
      <c r="F249">
        <v>0</v>
      </c>
      <c r="G249">
        <v>58</v>
      </c>
      <c r="H249">
        <f t="shared" si="14"/>
        <v>365</v>
      </c>
      <c r="I249">
        <v>441</v>
      </c>
      <c r="J249" t="s">
        <v>71</v>
      </c>
      <c r="K249">
        <f t="shared" si="15"/>
        <v>58</v>
      </c>
    </row>
    <row r="250" spans="2:11">
      <c r="B250">
        <v>739</v>
      </c>
      <c r="C250">
        <v>247</v>
      </c>
      <c r="D250">
        <v>1</v>
      </c>
      <c r="E250">
        <v>1</v>
      </c>
      <c r="F250">
        <v>0</v>
      </c>
      <c r="G250">
        <v>58</v>
      </c>
      <c r="H250">
        <f t="shared" si="14"/>
        <v>365</v>
      </c>
      <c r="I250">
        <v>441</v>
      </c>
      <c r="J250" t="s">
        <v>71</v>
      </c>
      <c r="K250">
        <f t="shared" si="15"/>
        <v>58</v>
      </c>
    </row>
    <row r="251" spans="2:11">
      <c r="B251">
        <v>742</v>
      </c>
      <c r="C251">
        <v>248</v>
      </c>
      <c r="D251">
        <v>1</v>
      </c>
      <c r="E251">
        <v>1</v>
      </c>
      <c r="F251">
        <v>0</v>
      </c>
      <c r="G251">
        <v>58</v>
      </c>
      <c r="H251">
        <f t="shared" si="14"/>
        <v>365</v>
      </c>
      <c r="I251">
        <v>441</v>
      </c>
      <c r="J251" t="s">
        <v>71</v>
      </c>
      <c r="K251">
        <f t="shared" si="15"/>
        <v>58</v>
      </c>
    </row>
    <row r="252" spans="2:11">
      <c r="B252">
        <v>745</v>
      </c>
      <c r="C252">
        <v>249</v>
      </c>
      <c r="D252">
        <v>1</v>
      </c>
      <c r="E252">
        <v>1</v>
      </c>
      <c r="F252">
        <v>0</v>
      </c>
      <c r="G252">
        <v>58</v>
      </c>
      <c r="H252">
        <f t="shared" si="14"/>
        <v>365</v>
      </c>
      <c r="I252">
        <v>441</v>
      </c>
      <c r="J252" t="s">
        <v>71</v>
      </c>
      <c r="K252">
        <f t="shared" si="15"/>
        <v>58</v>
      </c>
    </row>
    <row r="253" spans="2:11">
      <c r="B253">
        <v>748</v>
      </c>
      <c r="C253">
        <v>250</v>
      </c>
      <c r="D253">
        <v>1</v>
      </c>
      <c r="E253">
        <v>1</v>
      </c>
      <c r="F253">
        <v>0</v>
      </c>
      <c r="G253">
        <v>58</v>
      </c>
      <c r="H253">
        <f t="shared" si="14"/>
        <v>365</v>
      </c>
      <c r="I253">
        <v>441</v>
      </c>
      <c r="J253" t="s">
        <v>71</v>
      </c>
      <c r="K253">
        <f t="shared" si="15"/>
        <v>58</v>
      </c>
    </row>
    <row r="254" spans="2:11">
      <c r="B254">
        <v>751</v>
      </c>
      <c r="C254">
        <v>251</v>
      </c>
      <c r="D254">
        <v>1</v>
      </c>
      <c r="E254">
        <v>1</v>
      </c>
      <c r="F254">
        <v>0</v>
      </c>
      <c r="G254">
        <v>58</v>
      </c>
      <c r="H254">
        <f t="shared" si="14"/>
        <v>365</v>
      </c>
      <c r="I254">
        <v>441</v>
      </c>
      <c r="J254" t="s">
        <v>71</v>
      </c>
      <c r="K254">
        <f t="shared" si="15"/>
        <v>58</v>
      </c>
    </row>
    <row r="255" spans="2:11">
      <c r="B255">
        <v>754</v>
      </c>
      <c r="C255">
        <v>252</v>
      </c>
      <c r="D255">
        <v>1</v>
      </c>
      <c r="E255">
        <v>1</v>
      </c>
      <c r="F255">
        <v>0</v>
      </c>
      <c r="G255">
        <v>58</v>
      </c>
      <c r="H255">
        <f t="shared" si="14"/>
        <v>365</v>
      </c>
      <c r="I255">
        <v>441</v>
      </c>
      <c r="J255" t="s">
        <v>71</v>
      </c>
      <c r="K255">
        <f t="shared" si="15"/>
        <v>58</v>
      </c>
    </row>
    <row r="256" spans="2:11">
      <c r="B256">
        <v>757</v>
      </c>
      <c r="C256">
        <v>253</v>
      </c>
      <c r="D256">
        <v>1</v>
      </c>
      <c r="E256">
        <v>0</v>
      </c>
      <c r="F256">
        <v>56</v>
      </c>
      <c r="G256">
        <v>59</v>
      </c>
      <c r="H256">
        <f>------309</f>
        <v>309</v>
      </c>
      <c r="I256">
        <v>441</v>
      </c>
      <c r="J256" t="s">
        <v>97</v>
      </c>
      <c r="K256">
        <f>------59</f>
        <v>59</v>
      </c>
    </row>
    <row r="257" spans="2:11">
      <c r="B257">
        <v>760</v>
      </c>
      <c r="C257">
        <v>254</v>
      </c>
      <c r="D257">
        <v>1</v>
      </c>
      <c r="E257">
        <v>0</v>
      </c>
      <c r="F257">
        <v>40</v>
      </c>
      <c r="G257">
        <v>60</v>
      </c>
      <c r="H257">
        <f>------269</f>
        <v>269</v>
      </c>
      <c r="I257">
        <v>441</v>
      </c>
      <c r="J257" t="s">
        <v>156</v>
      </c>
      <c r="K257">
        <f>------60</f>
        <v>60</v>
      </c>
    </row>
    <row r="258" spans="2:11">
      <c r="B258">
        <v>763</v>
      </c>
      <c r="C258">
        <v>255</v>
      </c>
      <c r="D258">
        <v>1</v>
      </c>
      <c r="E258">
        <v>1</v>
      </c>
      <c r="F258">
        <v>32</v>
      </c>
      <c r="G258">
        <v>61</v>
      </c>
      <c r="H258">
        <f>------301</f>
        <v>301</v>
      </c>
      <c r="I258">
        <v>441</v>
      </c>
      <c r="J258" t="s">
        <v>100</v>
      </c>
      <c r="K258">
        <f>------61</f>
        <v>61</v>
      </c>
    </row>
    <row r="259" spans="2:11">
      <c r="B259">
        <v>766</v>
      </c>
      <c r="C259">
        <v>256</v>
      </c>
      <c r="D259">
        <v>1</v>
      </c>
      <c r="E259">
        <v>1</v>
      </c>
      <c r="F259">
        <v>36</v>
      </c>
      <c r="G259">
        <v>62</v>
      </c>
      <c r="H259">
        <f>------337</f>
        <v>337</v>
      </c>
      <c r="I259">
        <v>441</v>
      </c>
      <c r="J259" t="s">
        <v>68</v>
      </c>
      <c r="K259">
        <f>------62</f>
        <v>62</v>
      </c>
    </row>
    <row r="260" spans="2:11">
      <c r="B260">
        <v>769</v>
      </c>
      <c r="C260">
        <v>257</v>
      </c>
      <c r="D260">
        <v>1</v>
      </c>
      <c r="E260">
        <v>1</v>
      </c>
      <c r="F260">
        <v>36</v>
      </c>
      <c r="G260">
        <v>63</v>
      </c>
      <c r="H260">
        <f>------373</f>
        <v>373</v>
      </c>
      <c r="I260">
        <v>441</v>
      </c>
      <c r="J260" t="s">
        <v>74</v>
      </c>
      <c r="K260">
        <f>------63</f>
        <v>63</v>
      </c>
    </row>
    <row r="261" spans="2:11">
      <c r="B261">
        <v>772</v>
      </c>
      <c r="C261">
        <v>258</v>
      </c>
      <c r="D261">
        <v>1</v>
      </c>
      <c r="E261">
        <v>1</v>
      </c>
      <c r="F261">
        <v>44</v>
      </c>
      <c r="G261">
        <v>64</v>
      </c>
      <c r="H261">
        <f>------417</f>
        <v>417</v>
      </c>
      <c r="I261">
        <v>441</v>
      </c>
      <c r="J261" t="s">
        <v>144</v>
      </c>
      <c r="K261">
        <f>------64</f>
        <v>64</v>
      </c>
    </row>
    <row r="262" spans="2:11">
      <c r="B262">
        <v>775</v>
      </c>
      <c r="C262">
        <v>259</v>
      </c>
      <c r="D262">
        <v>1</v>
      </c>
      <c r="E262">
        <v>1</v>
      </c>
      <c r="F262">
        <v>20</v>
      </c>
      <c r="G262">
        <v>64</v>
      </c>
      <c r="H262">
        <f t="shared" ref="H262:H285" si="16">------437</f>
        <v>437</v>
      </c>
      <c r="I262">
        <v>441</v>
      </c>
      <c r="J262" t="s">
        <v>150</v>
      </c>
      <c r="K262">
        <f t="shared" ref="K262:K285" si="17">------37</f>
        <v>37</v>
      </c>
    </row>
    <row r="263" spans="2:11">
      <c r="B263">
        <v>778</v>
      </c>
      <c r="C263">
        <v>260</v>
      </c>
      <c r="D263">
        <v>1</v>
      </c>
      <c r="E263">
        <v>1</v>
      </c>
      <c r="F263">
        <v>0</v>
      </c>
      <c r="G263">
        <v>64</v>
      </c>
      <c r="H263">
        <f t="shared" si="16"/>
        <v>437</v>
      </c>
      <c r="I263">
        <v>441</v>
      </c>
      <c r="J263" t="s">
        <v>150</v>
      </c>
      <c r="K263">
        <f t="shared" si="17"/>
        <v>37</v>
      </c>
    </row>
    <row r="264" spans="2:11">
      <c r="B264">
        <v>781</v>
      </c>
      <c r="C264">
        <v>261</v>
      </c>
      <c r="D264">
        <v>1</v>
      </c>
      <c r="E264">
        <v>1</v>
      </c>
      <c r="F264">
        <v>0</v>
      </c>
      <c r="G264">
        <v>64</v>
      </c>
      <c r="H264">
        <f t="shared" si="16"/>
        <v>437</v>
      </c>
      <c r="I264">
        <v>441</v>
      </c>
      <c r="J264" t="s">
        <v>150</v>
      </c>
      <c r="K264">
        <f t="shared" si="17"/>
        <v>37</v>
      </c>
    </row>
    <row r="265" spans="2:11">
      <c r="B265">
        <v>784</v>
      </c>
      <c r="C265">
        <v>262</v>
      </c>
      <c r="D265">
        <v>1</v>
      </c>
      <c r="E265">
        <v>1</v>
      </c>
      <c r="F265">
        <v>0</v>
      </c>
      <c r="G265">
        <v>64</v>
      </c>
      <c r="H265">
        <f t="shared" si="16"/>
        <v>437</v>
      </c>
      <c r="I265">
        <v>441</v>
      </c>
      <c r="J265" t="s">
        <v>150</v>
      </c>
      <c r="K265">
        <f t="shared" si="17"/>
        <v>37</v>
      </c>
    </row>
    <row r="266" spans="2:11">
      <c r="B266">
        <v>787</v>
      </c>
      <c r="C266">
        <v>263</v>
      </c>
      <c r="D266">
        <v>1</v>
      </c>
      <c r="E266">
        <v>1</v>
      </c>
      <c r="F266">
        <v>0</v>
      </c>
      <c r="G266">
        <v>64</v>
      </c>
      <c r="H266">
        <f t="shared" si="16"/>
        <v>437</v>
      </c>
      <c r="I266">
        <v>441</v>
      </c>
      <c r="J266" t="s">
        <v>150</v>
      </c>
      <c r="K266">
        <f t="shared" si="17"/>
        <v>37</v>
      </c>
    </row>
    <row r="267" spans="2:11">
      <c r="B267">
        <v>790</v>
      </c>
      <c r="C267">
        <v>264</v>
      </c>
      <c r="D267">
        <v>1</v>
      </c>
      <c r="E267">
        <v>1</v>
      </c>
      <c r="F267">
        <v>0</v>
      </c>
      <c r="G267">
        <v>64</v>
      </c>
      <c r="H267">
        <f t="shared" si="16"/>
        <v>437</v>
      </c>
      <c r="I267">
        <v>441</v>
      </c>
      <c r="J267" t="s">
        <v>150</v>
      </c>
      <c r="K267">
        <f t="shared" si="17"/>
        <v>37</v>
      </c>
    </row>
    <row r="268" spans="2:11">
      <c r="B268">
        <v>793</v>
      </c>
      <c r="C268">
        <v>265</v>
      </c>
      <c r="D268">
        <v>1</v>
      </c>
      <c r="E268">
        <v>1</v>
      </c>
      <c r="F268">
        <v>0</v>
      </c>
      <c r="G268">
        <v>64</v>
      </c>
      <c r="H268">
        <f t="shared" si="16"/>
        <v>437</v>
      </c>
      <c r="I268">
        <v>441</v>
      </c>
      <c r="J268" t="s">
        <v>150</v>
      </c>
      <c r="K268">
        <f t="shared" si="17"/>
        <v>37</v>
      </c>
    </row>
    <row r="269" spans="2:11">
      <c r="B269">
        <v>796</v>
      </c>
      <c r="C269">
        <v>266</v>
      </c>
      <c r="D269">
        <v>1</v>
      </c>
      <c r="E269">
        <v>1</v>
      </c>
      <c r="F269">
        <v>0</v>
      </c>
      <c r="G269">
        <v>64</v>
      </c>
      <c r="H269">
        <f t="shared" si="16"/>
        <v>437</v>
      </c>
      <c r="I269">
        <v>441</v>
      </c>
      <c r="J269" t="s">
        <v>150</v>
      </c>
      <c r="K269">
        <f t="shared" si="17"/>
        <v>37</v>
      </c>
    </row>
    <row r="270" spans="2:11">
      <c r="B270">
        <v>799</v>
      </c>
      <c r="C270">
        <v>267</v>
      </c>
      <c r="D270">
        <v>1</v>
      </c>
      <c r="E270">
        <v>1</v>
      </c>
      <c r="F270">
        <v>0</v>
      </c>
      <c r="G270">
        <v>64</v>
      </c>
      <c r="H270">
        <f t="shared" si="16"/>
        <v>437</v>
      </c>
      <c r="I270">
        <v>441</v>
      </c>
      <c r="J270" t="s">
        <v>150</v>
      </c>
      <c r="K270">
        <f t="shared" si="17"/>
        <v>37</v>
      </c>
    </row>
    <row r="271" spans="2:11">
      <c r="B271">
        <v>802</v>
      </c>
      <c r="C271">
        <v>268</v>
      </c>
      <c r="D271">
        <v>1</v>
      </c>
      <c r="E271">
        <v>1</v>
      </c>
      <c r="F271">
        <v>0</v>
      </c>
      <c r="G271">
        <v>64</v>
      </c>
      <c r="H271">
        <f t="shared" si="16"/>
        <v>437</v>
      </c>
      <c r="I271">
        <v>441</v>
      </c>
      <c r="J271" t="s">
        <v>150</v>
      </c>
      <c r="K271">
        <f t="shared" si="17"/>
        <v>37</v>
      </c>
    </row>
    <row r="272" spans="2:11">
      <c r="B272">
        <v>805</v>
      </c>
      <c r="C272">
        <v>269</v>
      </c>
      <c r="D272">
        <v>1</v>
      </c>
      <c r="E272">
        <v>1</v>
      </c>
      <c r="F272">
        <v>0</v>
      </c>
      <c r="G272">
        <v>64</v>
      </c>
      <c r="H272">
        <f t="shared" si="16"/>
        <v>437</v>
      </c>
      <c r="I272">
        <v>441</v>
      </c>
      <c r="J272" t="s">
        <v>150</v>
      </c>
      <c r="K272">
        <f t="shared" si="17"/>
        <v>37</v>
      </c>
    </row>
    <row r="273" spans="2:11">
      <c r="B273">
        <v>808</v>
      </c>
      <c r="C273">
        <v>270</v>
      </c>
      <c r="D273">
        <v>1</v>
      </c>
      <c r="E273">
        <v>1</v>
      </c>
      <c r="F273">
        <v>0</v>
      </c>
      <c r="G273">
        <v>64</v>
      </c>
      <c r="H273">
        <f t="shared" si="16"/>
        <v>437</v>
      </c>
      <c r="I273">
        <v>441</v>
      </c>
      <c r="J273" t="s">
        <v>150</v>
      </c>
      <c r="K273">
        <f t="shared" si="17"/>
        <v>37</v>
      </c>
    </row>
    <row r="274" spans="2:11">
      <c r="B274">
        <v>811</v>
      </c>
      <c r="C274">
        <v>271</v>
      </c>
      <c r="D274">
        <v>1</v>
      </c>
      <c r="E274">
        <v>1</v>
      </c>
      <c r="F274">
        <v>0</v>
      </c>
      <c r="G274">
        <v>64</v>
      </c>
      <c r="H274">
        <f t="shared" si="16"/>
        <v>437</v>
      </c>
      <c r="I274">
        <v>441</v>
      </c>
      <c r="J274" t="s">
        <v>150</v>
      </c>
      <c r="K274">
        <f t="shared" si="17"/>
        <v>37</v>
      </c>
    </row>
    <row r="275" spans="2:11">
      <c r="B275">
        <v>814</v>
      </c>
      <c r="C275">
        <v>272</v>
      </c>
      <c r="D275">
        <v>1</v>
      </c>
      <c r="E275">
        <v>1</v>
      </c>
      <c r="F275">
        <v>0</v>
      </c>
      <c r="G275">
        <v>64</v>
      </c>
      <c r="H275">
        <f t="shared" si="16"/>
        <v>437</v>
      </c>
      <c r="I275">
        <v>441</v>
      </c>
      <c r="J275" t="s">
        <v>150</v>
      </c>
      <c r="K275">
        <f t="shared" si="17"/>
        <v>37</v>
      </c>
    </row>
    <row r="276" spans="2:11">
      <c r="B276">
        <v>817</v>
      </c>
      <c r="C276">
        <v>273</v>
      </c>
      <c r="D276">
        <v>1</v>
      </c>
      <c r="E276">
        <v>1</v>
      </c>
      <c r="F276">
        <v>0</v>
      </c>
      <c r="G276">
        <v>64</v>
      </c>
      <c r="H276">
        <f t="shared" si="16"/>
        <v>437</v>
      </c>
      <c r="I276">
        <v>441</v>
      </c>
      <c r="J276" t="s">
        <v>150</v>
      </c>
      <c r="K276">
        <f t="shared" si="17"/>
        <v>37</v>
      </c>
    </row>
    <row r="277" spans="2:11">
      <c r="B277">
        <v>820</v>
      </c>
      <c r="C277">
        <v>274</v>
      </c>
      <c r="D277">
        <v>1</v>
      </c>
      <c r="E277">
        <v>1</v>
      </c>
      <c r="F277">
        <v>0</v>
      </c>
      <c r="G277">
        <v>64</v>
      </c>
      <c r="H277">
        <f t="shared" si="16"/>
        <v>437</v>
      </c>
      <c r="I277">
        <v>441</v>
      </c>
      <c r="J277" t="s">
        <v>150</v>
      </c>
      <c r="K277">
        <f t="shared" si="17"/>
        <v>37</v>
      </c>
    </row>
    <row r="278" spans="2:11">
      <c r="B278">
        <v>823</v>
      </c>
      <c r="C278">
        <v>275</v>
      </c>
      <c r="D278">
        <v>1</v>
      </c>
      <c r="E278">
        <v>1</v>
      </c>
      <c r="F278">
        <v>0</v>
      </c>
      <c r="G278">
        <v>64</v>
      </c>
      <c r="H278">
        <f t="shared" si="16"/>
        <v>437</v>
      </c>
      <c r="I278">
        <v>441</v>
      </c>
      <c r="J278" t="s">
        <v>150</v>
      </c>
      <c r="K278">
        <f t="shared" si="17"/>
        <v>37</v>
      </c>
    </row>
    <row r="279" spans="2:11">
      <c r="B279">
        <v>826</v>
      </c>
      <c r="C279">
        <v>276</v>
      </c>
      <c r="D279">
        <v>1</v>
      </c>
      <c r="E279">
        <v>1</v>
      </c>
      <c r="F279">
        <v>0</v>
      </c>
      <c r="G279">
        <v>64</v>
      </c>
      <c r="H279">
        <f t="shared" si="16"/>
        <v>437</v>
      </c>
      <c r="I279">
        <v>441</v>
      </c>
      <c r="J279" t="s">
        <v>150</v>
      </c>
      <c r="K279">
        <f t="shared" si="17"/>
        <v>37</v>
      </c>
    </row>
    <row r="280" spans="2:11">
      <c r="B280">
        <v>829</v>
      </c>
      <c r="C280">
        <v>277</v>
      </c>
      <c r="D280">
        <v>1</v>
      </c>
      <c r="E280">
        <v>1</v>
      </c>
      <c r="F280">
        <v>0</v>
      </c>
      <c r="G280">
        <v>64</v>
      </c>
      <c r="H280">
        <f t="shared" si="16"/>
        <v>437</v>
      </c>
      <c r="I280">
        <v>441</v>
      </c>
      <c r="J280" t="s">
        <v>150</v>
      </c>
      <c r="K280">
        <f t="shared" si="17"/>
        <v>37</v>
      </c>
    </row>
    <row r="281" spans="2:11">
      <c r="B281">
        <v>832</v>
      </c>
      <c r="C281">
        <v>278</v>
      </c>
      <c r="D281">
        <v>1</v>
      </c>
      <c r="E281">
        <v>1</v>
      </c>
      <c r="F281">
        <v>0</v>
      </c>
      <c r="G281">
        <v>64</v>
      </c>
      <c r="H281">
        <f t="shared" si="16"/>
        <v>437</v>
      </c>
      <c r="I281">
        <v>441</v>
      </c>
      <c r="J281" t="s">
        <v>150</v>
      </c>
      <c r="K281">
        <f t="shared" si="17"/>
        <v>37</v>
      </c>
    </row>
    <row r="282" spans="2:11">
      <c r="B282">
        <v>835</v>
      </c>
      <c r="C282">
        <v>279</v>
      </c>
      <c r="D282">
        <v>1</v>
      </c>
      <c r="E282">
        <v>1</v>
      </c>
      <c r="F282">
        <v>0</v>
      </c>
      <c r="G282">
        <v>64</v>
      </c>
      <c r="H282">
        <f t="shared" si="16"/>
        <v>437</v>
      </c>
      <c r="I282">
        <v>441</v>
      </c>
      <c r="J282" t="s">
        <v>150</v>
      </c>
      <c r="K282">
        <f t="shared" si="17"/>
        <v>37</v>
      </c>
    </row>
    <row r="283" spans="2:11">
      <c r="B283">
        <v>838</v>
      </c>
      <c r="C283">
        <v>280</v>
      </c>
      <c r="D283">
        <v>1</v>
      </c>
      <c r="E283">
        <v>1</v>
      </c>
      <c r="F283">
        <v>0</v>
      </c>
      <c r="G283">
        <v>64</v>
      </c>
      <c r="H283">
        <f t="shared" si="16"/>
        <v>437</v>
      </c>
      <c r="I283">
        <v>441</v>
      </c>
      <c r="J283" t="s">
        <v>150</v>
      </c>
      <c r="K283">
        <f t="shared" si="17"/>
        <v>37</v>
      </c>
    </row>
    <row r="284" spans="2:11">
      <c r="B284">
        <v>841</v>
      </c>
      <c r="C284">
        <v>281</v>
      </c>
      <c r="D284">
        <v>1</v>
      </c>
      <c r="E284">
        <v>1</v>
      </c>
      <c r="F284">
        <v>0</v>
      </c>
      <c r="G284">
        <v>64</v>
      </c>
      <c r="H284">
        <f t="shared" si="16"/>
        <v>437</v>
      </c>
      <c r="I284">
        <v>441</v>
      </c>
      <c r="J284" t="s">
        <v>150</v>
      </c>
      <c r="K284">
        <f t="shared" si="17"/>
        <v>37</v>
      </c>
    </row>
    <row r="285" spans="2:11">
      <c r="B285">
        <v>844</v>
      </c>
      <c r="C285">
        <v>282</v>
      </c>
      <c r="D285">
        <v>1</v>
      </c>
      <c r="E285">
        <v>1</v>
      </c>
      <c r="F285">
        <v>0</v>
      </c>
      <c r="G285">
        <v>64</v>
      </c>
      <c r="H285">
        <f t="shared" si="16"/>
        <v>437</v>
      </c>
      <c r="I285">
        <v>441</v>
      </c>
      <c r="J285" t="s">
        <v>150</v>
      </c>
      <c r="K285">
        <f t="shared" si="17"/>
        <v>37</v>
      </c>
    </row>
    <row r="286" spans="2:11">
      <c r="B286">
        <v>847</v>
      </c>
      <c r="C286">
        <v>283</v>
      </c>
      <c r="D286">
        <v>1</v>
      </c>
      <c r="E286">
        <v>0</v>
      </c>
      <c r="F286">
        <v>8</v>
      </c>
      <c r="G286">
        <v>64</v>
      </c>
      <c r="H286">
        <f>------429</f>
        <v>429</v>
      </c>
      <c r="I286">
        <v>441</v>
      </c>
      <c r="J286" t="s">
        <v>151</v>
      </c>
      <c r="K286">
        <f>------38</f>
        <v>38</v>
      </c>
    </row>
    <row r="287" spans="2:11">
      <c r="B287">
        <v>850</v>
      </c>
      <c r="C287">
        <v>284</v>
      </c>
      <c r="D287">
        <v>1</v>
      </c>
      <c r="E287">
        <v>0</v>
      </c>
      <c r="F287">
        <v>12</v>
      </c>
      <c r="G287">
        <v>64</v>
      </c>
      <c r="H287">
        <f t="shared" ref="H287:H315" si="18">------417</f>
        <v>417</v>
      </c>
      <c r="I287">
        <v>441</v>
      </c>
      <c r="J287" t="s">
        <v>144</v>
      </c>
      <c r="K287">
        <f t="shared" ref="K287:K315" si="19">------39</f>
        <v>39</v>
      </c>
    </row>
    <row r="288" spans="2:11">
      <c r="B288">
        <v>853</v>
      </c>
      <c r="C288">
        <v>285</v>
      </c>
      <c r="D288">
        <v>1</v>
      </c>
      <c r="E288">
        <v>1</v>
      </c>
      <c r="F288">
        <v>0</v>
      </c>
      <c r="G288">
        <v>64</v>
      </c>
      <c r="H288">
        <f t="shared" si="18"/>
        <v>417</v>
      </c>
      <c r="I288">
        <v>441</v>
      </c>
      <c r="J288" t="s">
        <v>144</v>
      </c>
      <c r="K288">
        <f t="shared" si="19"/>
        <v>39</v>
      </c>
    </row>
    <row r="289" spans="2:11">
      <c r="B289">
        <v>856</v>
      </c>
      <c r="C289">
        <v>286</v>
      </c>
      <c r="D289">
        <v>1</v>
      </c>
      <c r="E289">
        <v>1</v>
      </c>
      <c r="F289">
        <v>0</v>
      </c>
      <c r="G289">
        <v>64</v>
      </c>
      <c r="H289">
        <f t="shared" si="18"/>
        <v>417</v>
      </c>
      <c r="I289">
        <v>441</v>
      </c>
      <c r="J289" t="s">
        <v>144</v>
      </c>
      <c r="K289">
        <f t="shared" si="19"/>
        <v>39</v>
      </c>
    </row>
    <row r="290" spans="2:11">
      <c r="B290">
        <v>859</v>
      </c>
      <c r="C290">
        <v>287</v>
      </c>
      <c r="D290">
        <v>1</v>
      </c>
      <c r="E290">
        <v>1</v>
      </c>
      <c r="F290">
        <v>0</v>
      </c>
      <c r="G290">
        <v>64</v>
      </c>
      <c r="H290">
        <f t="shared" si="18"/>
        <v>417</v>
      </c>
      <c r="I290">
        <v>441</v>
      </c>
      <c r="J290" t="s">
        <v>144</v>
      </c>
      <c r="K290">
        <f t="shared" si="19"/>
        <v>39</v>
      </c>
    </row>
    <row r="291" spans="2:11">
      <c r="B291">
        <v>862</v>
      </c>
      <c r="C291">
        <v>288</v>
      </c>
      <c r="D291">
        <v>1</v>
      </c>
      <c r="E291">
        <v>1</v>
      </c>
      <c r="F291">
        <v>0</v>
      </c>
      <c r="G291">
        <v>64</v>
      </c>
      <c r="H291">
        <f t="shared" si="18"/>
        <v>417</v>
      </c>
      <c r="I291">
        <v>441</v>
      </c>
      <c r="J291" t="s">
        <v>144</v>
      </c>
      <c r="K291">
        <f t="shared" si="19"/>
        <v>39</v>
      </c>
    </row>
    <row r="292" spans="2:11">
      <c r="B292">
        <v>865</v>
      </c>
      <c r="C292">
        <v>289</v>
      </c>
      <c r="D292">
        <v>1</v>
      </c>
      <c r="E292">
        <v>1</v>
      </c>
      <c r="F292">
        <v>0</v>
      </c>
      <c r="G292">
        <v>64</v>
      </c>
      <c r="H292">
        <f t="shared" si="18"/>
        <v>417</v>
      </c>
      <c r="I292">
        <v>441</v>
      </c>
      <c r="J292" t="s">
        <v>144</v>
      </c>
      <c r="K292">
        <f t="shared" si="19"/>
        <v>39</v>
      </c>
    </row>
    <row r="293" spans="2:11">
      <c r="B293">
        <v>868</v>
      </c>
      <c r="C293">
        <v>290</v>
      </c>
      <c r="D293">
        <v>1</v>
      </c>
      <c r="E293">
        <v>1</v>
      </c>
      <c r="F293">
        <v>0</v>
      </c>
      <c r="G293">
        <v>64</v>
      </c>
      <c r="H293">
        <f t="shared" si="18"/>
        <v>417</v>
      </c>
      <c r="I293">
        <v>441</v>
      </c>
      <c r="J293" t="s">
        <v>144</v>
      </c>
      <c r="K293">
        <f t="shared" si="19"/>
        <v>39</v>
      </c>
    </row>
    <row r="294" spans="2:11">
      <c r="B294">
        <v>871</v>
      </c>
      <c r="C294">
        <v>291</v>
      </c>
      <c r="D294">
        <v>1</v>
      </c>
      <c r="E294">
        <v>1</v>
      </c>
      <c r="F294">
        <v>0</v>
      </c>
      <c r="G294">
        <v>64</v>
      </c>
      <c r="H294">
        <f t="shared" si="18"/>
        <v>417</v>
      </c>
      <c r="I294">
        <v>441</v>
      </c>
      <c r="J294" t="s">
        <v>144</v>
      </c>
      <c r="K294">
        <f t="shared" si="19"/>
        <v>39</v>
      </c>
    </row>
    <row r="295" spans="2:11">
      <c r="B295">
        <v>874</v>
      </c>
      <c r="C295">
        <v>292</v>
      </c>
      <c r="D295">
        <v>1</v>
      </c>
      <c r="E295">
        <v>1</v>
      </c>
      <c r="F295">
        <v>0</v>
      </c>
      <c r="G295">
        <v>64</v>
      </c>
      <c r="H295">
        <f t="shared" si="18"/>
        <v>417</v>
      </c>
      <c r="I295">
        <v>441</v>
      </c>
      <c r="J295" t="s">
        <v>144</v>
      </c>
      <c r="K295">
        <f t="shared" si="19"/>
        <v>39</v>
      </c>
    </row>
    <row r="296" spans="2:11">
      <c r="B296">
        <v>877</v>
      </c>
      <c r="C296">
        <v>293</v>
      </c>
      <c r="D296">
        <v>1</v>
      </c>
      <c r="E296">
        <v>1</v>
      </c>
      <c r="F296">
        <v>0</v>
      </c>
      <c r="G296">
        <v>64</v>
      </c>
      <c r="H296">
        <f t="shared" si="18"/>
        <v>417</v>
      </c>
      <c r="I296">
        <v>441</v>
      </c>
      <c r="J296" t="s">
        <v>144</v>
      </c>
      <c r="K296">
        <f t="shared" si="19"/>
        <v>39</v>
      </c>
    </row>
    <row r="297" spans="2:11">
      <c r="B297">
        <v>880</v>
      </c>
      <c r="C297">
        <v>294</v>
      </c>
      <c r="D297">
        <v>1</v>
      </c>
      <c r="E297">
        <v>1</v>
      </c>
      <c r="F297">
        <v>0</v>
      </c>
      <c r="G297">
        <v>64</v>
      </c>
      <c r="H297">
        <f t="shared" si="18"/>
        <v>417</v>
      </c>
      <c r="I297">
        <v>441</v>
      </c>
      <c r="J297" t="s">
        <v>144</v>
      </c>
      <c r="K297">
        <f t="shared" si="19"/>
        <v>39</v>
      </c>
    </row>
    <row r="298" spans="2:11">
      <c r="B298">
        <v>883</v>
      </c>
      <c r="C298">
        <v>295</v>
      </c>
      <c r="D298">
        <v>1</v>
      </c>
      <c r="E298">
        <v>1</v>
      </c>
      <c r="F298">
        <v>0</v>
      </c>
      <c r="G298">
        <v>64</v>
      </c>
      <c r="H298">
        <f t="shared" si="18"/>
        <v>417</v>
      </c>
      <c r="I298">
        <v>441</v>
      </c>
      <c r="J298" t="s">
        <v>144</v>
      </c>
      <c r="K298">
        <f t="shared" si="19"/>
        <v>39</v>
      </c>
    </row>
    <row r="299" spans="2:11">
      <c r="B299">
        <v>886</v>
      </c>
      <c r="C299">
        <v>296</v>
      </c>
      <c r="D299">
        <v>1</v>
      </c>
      <c r="E299">
        <v>1</v>
      </c>
      <c r="F299">
        <v>0</v>
      </c>
      <c r="G299">
        <v>64</v>
      </c>
      <c r="H299">
        <f t="shared" si="18"/>
        <v>417</v>
      </c>
      <c r="I299">
        <v>441</v>
      </c>
      <c r="J299" t="s">
        <v>144</v>
      </c>
      <c r="K299">
        <f t="shared" si="19"/>
        <v>39</v>
      </c>
    </row>
    <row r="300" spans="2:11">
      <c r="B300">
        <v>889</v>
      </c>
      <c r="C300">
        <v>297</v>
      </c>
      <c r="D300">
        <v>1</v>
      </c>
      <c r="E300">
        <v>1</v>
      </c>
      <c r="F300">
        <v>0</v>
      </c>
      <c r="G300">
        <v>64</v>
      </c>
      <c r="H300">
        <f t="shared" si="18"/>
        <v>417</v>
      </c>
      <c r="I300">
        <v>441</v>
      </c>
      <c r="J300" t="s">
        <v>144</v>
      </c>
      <c r="K300">
        <f t="shared" si="19"/>
        <v>39</v>
      </c>
    </row>
    <row r="301" spans="2:11">
      <c r="B301">
        <v>892</v>
      </c>
      <c r="C301">
        <v>298</v>
      </c>
      <c r="D301">
        <v>1</v>
      </c>
      <c r="E301">
        <v>1</v>
      </c>
      <c r="F301">
        <v>0</v>
      </c>
      <c r="G301">
        <v>64</v>
      </c>
      <c r="H301">
        <f t="shared" si="18"/>
        <v>417</v>
      </c>
      <c r="I301">
        <v>441</v>
      </c>
      <c r="J301" t="s">
        <v>144</v>
      </c>
      <c r="K301">
        <f t="shared" si="19"/>
        <v>39</v>
      </c>
    </row>
    <row r="302" spans="2:11">
      <c r="B302">
        <v>895</v>
      </c>
      <c r="C302">
        <v>299</v>
      </c>
      <c r="D302">
        <v>1</v>
      </c>
      <c r="E302">
        <v>1</v>
      </c>
      <c r="F302">
        <v>0</v>
      </c>
      <c r="G302">
        <v>64</v>
      </c>
      <c r="H302">
        <f t="shared" si="18"/>
        <v>417</v>
      </c>
      <c r="I302">
        <v>441</v>
      </c>
      <c r="J302" t="s">
        <v>144</v>
      </c>
      <c r="K302">
        <f t="shared" si="19"/>
        <v>39</v>
      </c>
    </row>
    <row r="303" spans="2:11">
      <c r="B303">
        <v>898</v>
      </c>
      <c r="C303">
        <v>300</v>
      </c>
      <c r="D303">
        <v>1</v>
      </c>
      <c r="E303">
        <v>1</v>
      </c>
      <c r="F303">
        <v>0</v>
      </c>
      <c r="G303">
        <v>64</v>
      </c>
      <c r="H303">
        <f t="shared" si="18"/>
        <v>417</v>
      </c>
      <c r="I303">
        <v>441</v>
      </c>
      <c r="J303" t="s">
        <v>144</v>
      </c>
      <c r="K303">
        <f t="shared" si="19"/>
        <v>39</v>
      </c>
    </row>
    <row r="304" spans="2:11">
      <c r="B304">
        <v>901</v>
      </c>
      <c r="C304">
        <v>301</v>
      </c>
      <c r="D304">
        <v>1</v>
      </c>
      <c r="E304">
        <v>1</v>
      </c>
      <c r="F304">
        <v>0</v>
      </c>
      <c r="G304">
        <v>64</v>
      </c>
      <c r="H304">
        <f t="shared" si="18"/>
        <v>417</v>
      </c>
      <c r="I304">
        <v>441</v>
      </c>
      <c r="J304" t="s">
        <v>144</v>
      </c>
      <c r="K304">
        <f t="shared" si="19"/>
        <v>39</v>
      </c>
    </row>
    <row r="305" spans="2:11">
      <c r="B305">
        <v>904</v>
      </c>
      <c r="C305">
        <v>302</v>
      </c>
      <c r="D305">
        <v>1</v>
      </c>
      <c r="E305">
        <v>1</v>
      </c>
      <c r="F305">
        <v>0</v>
      </c>
      <c r="G305">
        <v>64</v>
      </c>
      <c r="H305">
        <f t="shared" si="18"/>
        <v>417</v>
      </c>
      <c r="I305">
        <v>441</v>
      </c>
      <c r="J305" t="s">
        <v>144</v>
      </c>
      <c r="K305">
        <f t="shared" si="19"/>
        <v>39</v>
      </c>
    </row>
    <row r="306" spans="2:11">
      <c r="B306">
        <v>907</v>
      </c>
      <c r="C306">
        <v>303</v>
      </c>
      <c r="D306">
        <v>1</v>
      </c>
      <c r="E306">
        <v>1</v>
      </c>
      <c r="F306">
        <v>0</v>
      </c>
      <c r="G306">
        <v>64</v>
      </c>
      <c r="H306">
        <f t="shared" si="18"/>
        <v>417</v>
      </c>
      <c r="I306">
        <v>441</v>
      </c>
      <c r="J306" t="s">
        <v>144</v>
      </c>
      <c r="K306">
        <f t="shared" si="19"/>
        <v>39</v>
      </c>
    </row>
    <row r="307" spans="2:11">
      <c r="B307">
        <v>910</v>
      </c>
      <c r="C307">
        <v>304</v>
      </c>
      <c r="D307">
        <v>1</v>
      </c>
      <c r="E307">
        <v>1</v>
      </c>
      <c r="F307">
        <v>0</v>
      </c>
      <c r="G307">
        <v>64</v>
      </c>
      <c r="H307">
        <f t="shared" si="18"/>
        <v>417</v>
      </c>
      <c r="I307">
        <v>441</v>
      </c>
      <c r="J307" t="s">
        <v>144</v>
      </c>
      <c r="K307">
        <f t="shared" si="19"/>
        <v>39</v>
      </c>
    </row>
    <row r="308" spans="2:11">
      <c r="B308">
        <v>913</v>
      </c>
      <c r="C308">
        <v>305</v>
      </c>
      <c r="D308">
        <v>1</v>
      </c>
      <c r="E308">
        <v>1</v>
      </c>
      <c r="F308">
        <v>0</v>
      </c>
      <c r="G308">
        <v>64</v>
      </c>
      <c r="H308">
        <f t="shared" si="18"/>
        <v>417</v>
      </c>
      <c r="I308">
        <v>441</v>
      </c>
      <c r="J308" t="s">
        <v>144</v>
      </c>
      <c r="K308">
        <f t="shared" si="19"/>
        <v>39</v>
      </c>
    </row>
    <row r="309" spans="2:11">
      <c r="B309">
        <v>916</v>
      </c>
      <c r="C309">
        <v>306</v>
      </c>
      <c r="D309">
        <v>1</v>
      </c>
      <c r="E309">
        <v>1</v>
      </c>
      <c r="F309">
        <v>0</v>
      </c>
      <c r="G309">
        <v>64</v>
      </c>
      <c r="H309">
        <f t="shared" si="18"/>
        <v>417</v>
      </c>
      <c r="I309">
        <v>441</v>
      </c>
      <c r="J309" t="s">
        <v>144</v>
      </c>
      <c r="K309">
        <f t="shared" si="19"/>
        <v>39</v>
      </c>
    </row>
    <row r="310" spans="2:11">
      <c r="B310">
        <v>919</v>
      </c>
      <c r="C310">
        <v>307</v>
      </c>
      <c r="D310">
        <v>1</v>
      </c>
      <c r="E310">
        <v>1</v>
      </c>
      <c r="F310">
        <v>0</v>
      </c>
      <c r="G310">
        <v>64</v>
      </c>
      <c r="H310">
        <f t="shared" si="18"/>
        <v>417</v>
      </c>
      <c r="I310">
        <v>441</v>
      </c>
      <c r="J310" t="s">
        <v>144</v>
      </c>
      <c r="K310">
        <f t="shared" si="19"/>
        <v>39</v>
      </c>
    </row>
    <row r="311" spans="2:11">
      <c r="B311">
        <v>922</v>
      </c>
      <c r="C311">
        <v>308</v>
      </c>
      <c r="D311">
        <v>1</v>
      </c>
      <c r="E311">
        <v>1</v>
      </c>
      <c r="F311">
        <v>0</v>
      </c>
      <c r="G311">
        <v>64</v>
      </c>
      <c r="H311">
        <f t="shared" si="18"/>
        <v>417</v>
      </c>
      <c r="I311">
        <v>441</v>
      </c>
      <c r="J311" t="s">
        <v>144</v>
      </c>
      <c r="K311">
        <f t="shared" si="19"/>
        <v>39</v>
      </c>
    </row>
    <row r="312" spans="2:11">
      <c r="B312">
        <v>925</v>
      </c>
      <c r="C312">
        <v>309</v>
      </c>
      <c r="D312">
        <v>1</v>
      </c>
      <c r="E312">
        <v>1</v>
      </c>
      <c r="F312">
        <v>0</v>
      </c>
      <c r="G312">
        <v>64</v>
      </c>
      <c r="H312">
        <f t="shared" si="18"/>
        <v>417</v>
      </c>
      <c r="I312">
        <v>441</v>
      </c>
      <c r="J312" t="s">
        <v>144</v>
      </c>
      <c r="K312">
        <f t="shared" si="19"/>
        <v>39</v>
      </c>
    </row>
    <row r="313" spans="2:11">
      <c r="B313">
        <v>928</v>
      </c>
      <c r="C313">
        <v>310</v>
      </c>
      <c r="D313">
        <v>1</v>
      </c>
      <c r="E313">
        <v>1</v>
      </c>
      <c r="F313">
        <v>0</v>
      </c>
      <c r="G313">
        <v>64</v>
      </c>
      <c r="H313">
        <f t="shared" si="18"/>
        <v>417</v>
      </c>
      <c r="I313">
        <v>441</v>
      </c>
      <c r="J313" t="s">
        <v>144</v>
      </c>
      <c r="K313">
        <f t="shared" si="19"/>
        <v>39</v>
      </c>
    </row>
    <row r="314" spans="2:11">
      <c r="B314">
        <v>931</v>
      </c>
      <c r="C314">
        <v>311</v>
      </c>
      <c r="D314">
        <v>1</v>
      </c>
      <c r="E314">
        <v>1</v>
      </c>
      <c r="F314">
        <v>0</v>
      </c>
      <c r="G314">
        <v>64</v>
      </c>
      <c r="H314">
        <f t="shared" si="18"/>
        <v>417</v>
      </c>
      <c r="I314">
        <v>441</v>
      </c>
      <c r="J314" t="s">
        <v>144</v>
      </c>
      <c r="K314">
        <f t="shared" si="19"/>
        <v>39</v>
      </c>
    </row>
    <row r="315" spans="2:11">
      <c r="B315">
        <v>934</v>
      </c>
      <c r="C315">
        <v>312</v>
      </c>
      <c r="D315">
        <v>1</v>
      </c>
      <c r="E315">
        <v>1</v>
      </c>
      <c r="F315">
        <v>0</v>
      </c>
      <c r="G315">
        <v>64</v>
      </c>
      <c r="H315">
        <f t="shared" si="18"/>
        <v>417</v>
      </c>
      <c r="I315">
        <v>441</v>
      </c>
      <c r="J315" t="s">
        <v>144</v>
      </c>
      <c r="K315">
        <f t="shared" si="19"/>
        <v>39</v>
      </c>
    </row>
    <row r="316" spans="2:11">
      <c r="B316">
        <v>937</v>
      </c>
      <c r="C316">
        <v>313</v>
      </c>
      <c r="D316">
        <v>1</v>
      </c>
      <c r="E316">
        <v>0</v>
      </c>
      <c r="F316">
        <v>16</v>
      </c>
      <c r="G316">
        <v>64</v>
      </c>
      <c r="H316">
        <f>------401</f>
        <v>401</v>
      </c>
      <c r="I316">
        <v>441</v>
      </c>
      <c r="J316" t="s">
        <v>77</v>
      </c>
      <c r="K316">
        <f>------40</f>
        <v>40</v>
      </c>
    </row>
    <row r="317" spans="2:11">
      <c r="B317">
        <v>940</v>
      </c>
      <c r="C317">
        <v>314</v>
      </c>
      <c r="D317">
        <v>1</v>
      </c>
      <c r="E317">
        <v>0</v>
      </c>
      <c r="F317">
        <v>20</v>
      </c>
      <c r="G317">
        <v>64</v>
      </c>
      <c r="H317">
        <f t="shared" ref="H317:H345" si="20">------381</f>
        <v>381</v>
      </c>
      <c r="I317">
        <v>441</v>
      </c>
      <c r="J317" t="s">
        <v>143</v>
      </c>
      <c r="K317">
        <f t="shared" ref="K317:K345" si="21">------41</f>
        <v>41</v>
      </c>
    </row>
    <row r="318" spans="2:11">
      <c r="B318">
        <v>943</v>
      </c>
      <c r="C318">
        <v>315</v>
      </c>
      <c r="D318">
        <v>1</v>
      </c>
      <c r="E318">
        <v>1</v>
      </c>
      <c r="F318">
        <v>0</v>
      </c>
      <c r="G318">
        <v>64</v>
      </c>
      <c r="H318">
        <f t="shared" si="20"/>
        <v>381</v>
      </c>
      <c r="I318">
        <v>441</v>
      </c>
      <c r="J318" t="s">
        <v>143</v>
      </c>
      <c r="K318">
        <f t="shared" si="21"/>
        <v>41</v>
      </c>
    </row>
    <row r="319" spans="2:11">
      <c r="B319">
        <v>946</v>
      </c>
      <c r="C319">
        <v>316</v>
      </c>
      <c r="D319">
        <v>1</v>
      </c>
      <c r="E319">
        <v>1</v>
      </c>
      <c r="F319">
        <v>0</v>
      </c>
      <c r="G319">
        <v>64</v>
      </c>
      <c r="H319">
        <f t="shared" si="20"/>
        <v>381</v>
      </c>
      <c r="I319">
        <v>441</v>
      </c>
      <c r="J319" t="s">
        <v>143</v>
      </c>
      <c r="K319">
        <f t="shared" si="21"/>
        <v>41</v>
      </c>
    </row>
    <row r="320" spans="2:11">
      <c r="B320">
        <v>949</v>
      </c>
      <c r="C320">
        <v>317</v>
      </c>
      <c r="D320">
        <v>1</v>
      </c>
      <c r="E320">
        <v>1</v>
      </c>
      <c r="F320">
        <v>0</v>
      </c>
      <c r="G320">
        <v>64</v>
      </c>
      <c r="H320">
        <f t="shared" si="20"/>
        <v>381</v>
      </c>
      <c r="I320">
        <v>441</v>
      </c>
      <c r="J320" t="s">
        <v>143</v>
      </c>
      <c r="K320">
        <f t="shared" si="21"/>
        <v>41</v>
      </c>
    </row>
    <row r="321" spans="2:11">
      <c r="B321">
        <v>952</v>
      </c>
      <c r="C321">
        <v>318</v>
      </c>
      <c r="D321">
        <v>1</v>
      </c>
      <c r="E321">
        <v>1</v>
      </c>
      <c r="F321">
        <v>0</v>
      </c>
      <c r="G321">
        <v>64</v>
      </c>
      <c r="H321">
        <f t="shared" si="20"/>
        <v>381</v>
      </c>
      <c r="I321">
        <v>441</v>
      </c>
      <c r="J321" t="s">
        <v>143</v>
      </c>
      <c r="K321">
        <f t="shared" si="21"/>
        <v>41</v>
      </c>
    </row>
    <row r="322" spans="2:11">
      <c r="B322">
        <v>955</v>
      </c>
      <c r="C322">
        <v>319</v>
      </c>
      <c r="D322">
        <v>1</v>
      </c>
      <c r="E322">
        <v>1</v>
      </c>
      <c r="F322">
        <v>0</v>
      </c>
      <c r="G322">
        <v>64</v>
      </c>
      <c r="H322">
        <f t="shared" si="20"/>
        <v>381</v>
      </c>
      <c r="I322">
        <v>441</v>
      </c>
      <c r="J322" t="s">
        <v>143</v>
      </c>
      <c r="K322">
        <f t="shared" si="21"/>
        <v>41</v>
      </c>
    </row>
    <row r="323" spans="2:11">
      <c r="B323">
        <v>958</v>
      </c>
      <c r="C323">
        <v>320</v>
      </c>
      <c r="D323">
        <v>1</v>
      </c>
      <c r="E323">
        <v>1</v>
      </c>
      <c r="F323">
        <v>0</v>
      </c>
      <c r="G323">
        <v>64</v>
      </c>
      <c r="H323">
        <f t="shared" si="20"/>
        <v>381</v>
      </c>
      <c r="I323">
        <v>441</v>
      </c>
      <c r="J323" t="s">
        <v>143</v>
      </c>
      <c r="K323">
        <f t="shared" si="21"/>
        <v>41</v>
      </c>
    </row>
    <row r="324" spans="2:11">
      <c r="B324">
        <v>961</v>
      </c>
      <c r="C324">
        <v>321</v>
      </c>
      <c r="D324">
        <v>1</v>
      </c>
      <c r="E324">
        <v>1</v>
      </c>
      <c r="F324">
        <v>0</v>
      </c>
      <c r="G324">
        <v>64</v>
      </c>
      <c r="H324">
        <f t="shared" si="20"/>
        <v>381</v>
      </c>
      <c r="I324">
        <v>441</v>
      </c>
      <c r="J324" t="s">
        <v>143</v>
      </c>
      <c r="K324">
        <f t="shared" si="21"/>
        <v>41</v>
      </c>
    </row>
    <row r="325" spans="2:11">
      <c r="B325">
        <v>964</v>
      </c>
      <c r="C325">
        <v>322</v>
      </c>
      <c r="D325">
        <v>1</v>
      </c>
      <c r="E325">
        <v>1</v>
      </c>
      <c r="F325">
        <v>0</v>
      </c>
      <c r="G325">
        <v>64</v>
      </c>
      <c r="H325">
        <f t="shared" si="20"/>
        <v>381</v>
      </c>
      <c r="I325">
        <v>441</v>
      </c>
      <c r="J325" t="s">
        <v>143</v>
      </c>
      <c r="K325">
        <f t="shared" si="21"/>
        <v>41</v>
      </c>
    </row>
    <row r="326" spans="2:11">
      <c r="B326">
        <v>967</v>
      </c>
      <c r="C326">
        <v>323</v>
      </c>
      <c r="D326">
        <v>1</v>
      </c>
      <c r="E326">
        <v>1</v>
      </c>
      <c r="F326">
        <v>0</v>
      </c>
      <c r="G326">
        <v>64</v>
      </c>
      <c r="H326">
        <f t="shared" si="20"/>
        <v>381</v>
      </c>
      <c r="I326">
        <v>441</v>
      </c>
      <c r="J326" t="s">
        <v>143</v>
      </c>
      <c r="K326">
        <f t="shared" si="21"/>
        <v>41</v>
      </c>
    </row>
    <row r="327" spans="2:11">
      <c r="B327">
        <v>970</v>
      </c>
      <c r="C327">
        <v>324</v>
      </c>
      <c r="D327">
        <v>1</v>
      </c>
      <c r="E327">
        <v>1</v>
      </c>
      <c r="F327">
        <v>0</v>
      </c>
      <c r="G327">
        <v>64</v>
      </c>
      <c r="H327">
        <f t="shared" si="20"/>
        <v>381</v>
      </c>
      <c r="I327">
        <v>441</v>
      </c>
      <c r="J327" t="s">
        <v>143</v>
      </c>
      <c r="K327">
        <f t="shared" si="21"/>
        <v>41</v>
      </c>
    </row>
    <row r="328" spans="2:11">
      <c r="B328">
        <v>973</v>
      </c>
      <c r="C328">
        <v>325</v>
      </c>
      <c r="D328">
        <v>1</v>
      </c>
      <c r="E328">
        <v>1</v>
      </c>
      <c r="F328">
        <v>0</v>
      </c>
      <c r="G328">
        <v>64</v>
      </c>
      <c r="H328">
        <f t="shared" si="20"/>
        <v>381</v>
      </c>
      <c r="I328">
        <v>441</v>
      </c>
      <c r="J328" t="s">
        <v>143</v>
      </c>
      <c r="K328">
        <f t="shared" si="21"/>
        <v>41</v>
      </c>
    </row>
    <row r="329" spans="2:11">
      <c r="B329">
        <v>976</v>
      </c>
      <c r="C329">
        <v>326</v>
      </c>
      <c r="D329">
        <v>1</v>
      </c>
      <c r="E329">
        <v>1</v>
      </c>
      <c r="F329">
        <v>0</v>
      </c>
      <c r="G329">
        <v>64</v>
      </c>
      <c r="H329">
        <f t="shared" si="20"/>
        <v>381</v>
      </c>
      <c r="I329">
        <v>441</v>
      </c>
      <c r="J329" t="s">
        <v>143</v>
      </c>
      <c r="K329">
        <f t="shared" si="21"/>
        <v>41</v>
      </c>
    </row>
    <row r="330" spans="2:11">
      <c r="B330">
        <v>979</v>
      </c>
      <c r="C330">
        <v>327</v>
      </c>
      <c r="D330">
        <v>1</v>
      </c>
      <c r="E330">
        <v>1</v>
      </c>
      <c r="F330">
        <v>0</v>
      </c>
      <c r="G330">
        <v>64</v>
      </c>
      <c r="H330">
        <f t="shared" si="20"/>
        <v>381</v>
      </c>
      <c r="I330">
        <v>441</v>
      </c>
      <c r="J330" t="s">
        <v>143</v>
      </c>
      <c r="K330">
        <f t="shared" si="21"/>
        <v>41</v>
      </c>
    </row>
    <row r="331" spans="2:11">
      <c r="B331">
        <v>982</v>
      </c>
      <c r="C331">
        <v>328</v>
      </c>
      <c r="D331">
        <v>1</v>
      </c>
      <c r="E331">
        <v>1</v>
      </c>
      <c r="F331">
        <v>0</v>
      </c>
      <c r="G331">
        <v>64</v>
      </c>
      <c r="H331">
        <f t="shared" si="20"/>
        <v>381</v>
      </c>
      <c r="I331">
        <v>441</v>
      </c>
      <c r="J331" t="s">
        <v>143</v>
      </c>
      <c r="K331">
        <f t="shared" si="21"/>
        <v>41</v>
      </c>
    </row>
    <row r="332" spans="2:11">
      <c r="B332">
        <v>985</v>
      </c>
      <c r="C332">
        <v>329</v>
      </c>
      <c r="D332">
        <v>1</v>
      </c>
      <c r="E332">
        <v>1</v>
      </c>
      <c r="F332">
        <v>0</v>
      </c>
      <c r="G332">
        <v>64</v>
      </c>
      <c r="H332">
        <f t="shared" si="20"/>
        <v>381</v>
      </c>
      <c r="I332">
        <v>441</v>
      </c>
      <c r="J332" t="s">
        <v>143</v>
      </c>
      <c r="K332">
        <f t="shared" si="21"/>
        <v>41</v>
      </c>
    </row>
    <row r="333" spans="2:11">
      <c r="B333">
        <v>988</v>
      </c>
      <c r="C333">
        <v>330</v>
      </c>
      <c r="D333">
        <v>1</v>
      </c>
      <c r="E333">
        <v>1</v>
      </c>
      <c r="F333">
        <v>0</v>
      </c>
      <c r="G333">
        <v>64</v>
      </c>
      <c r="H333">
        <f t="shared" si="20"/>
        <v>381</v>
      </c>
      <c r="I333">
        <v>441</v>
      </c>
      <c r="J333" t="s">
        <v>143</v>
      </c>
      <c r="K333">
        <f t="shared" si="21"/>
        <v>41</v>
      </c>
    </row>
    <row r="334" spans="2:11">
      <c r="B334">
        <v>991</v>
      </c>
      <c r="C334">
        <v>331</v>
      </c>
      <c r="D334">
        <v>1</v>
      </c>
      <c r="E334">
        <v>1</v>
      </c>
      <c r="F334">
        <v>0</v>
      </c>
      <c r="G334">
        <v>64</v>
      </c>
      <c r="H334">
        <f t="shared" si="20"/>
        <v>381</v>
      </c>
      <c r="I334">
        <v>441</v>
      </c>
      <c r="J334" t="s">
        <v>143</v>
      </c>
      <c r="K334">
        <f t="shared" si="21"/>
        <v>41</v>
      </c>
    </row>
    <row r="335" spans="2:11">
      <c r="B335">
        <v>994</v>
      </c>
      <c r="C335">
        <v>332</v>
      </c>
      <c r="D335">
        <v>1</v>
      </c>
      <c r="E335">
        <v>1</v>
      </c>
      <c r="F335">
        <v>0</v>
      </c>
      <c r="G335">
        <v>64</v>
      </c>
      <c r="H335">
        <f t="shared" si="20"/>
        <v>381</v>
      </c>
      <c r="I335">
        <v>441</v>
      </c>
      <c r="J335" t="s">
        <v>143</v>
      </c>
      <c r="K335">
        <f t="shared" si="21"/>
        <v>41</v>
      </c>
    </row>
    <row r="336" spans="2:11">
      <c r="B336">
        <v>997</v>
      </c>
      <c r="C336">
        <v>333</v>
      </c>
      <c r="D336">
        <v>1</v>
      </c>
      <c r="E336">
        <v>1</v>
      </c>
      <c r="F336">
        <v>0</v>
      </c>
      <c r="G336">
        <v>64</v>
      </c>
      <c r="H336">
        <f t="shared" si="20"/>
        <v>381</v>
      </c>
      <c r="I336">
        <v>441</v>
      </c>
      <c r="J336" t="s">
        <v>143</v>
      </c>
      <c r="K336">
        <f t="shared" si="21"/>
        <v>41</v>
      </c>
    </row>
    <row r="337" spans="2:11">
      <c r="B337">
        <v>1000</v>
      </c>
      <c r="C337">
        <v>334</v>
      </c>
      <c r="D337">
        <v>1</v>
      </c>
      <c r="E337">
        <v>1</v>
      </c>
      <c r="F337">
        <v>0</v>
      </c>
      <c r="G337">
        <v>64</v>
      </c>
      <c r="H337">
        <f t="shared" si="20"/>
        <v>381</v>
      </c>
      <c r="I337">
        <v>441</v>
      </c>
      <c r="J337" t="s">
        <v>143</v>
      </c>
      <c r="K337">
        <f t="shared" si="21"/>
        <v>41</v>
      </c>
    </row>
    <row r="338" spans="2:11">
      <c r="B338">
        <v>1003</v>
      </c>
      <c r="C338">
        <v>335</v>
      </c>
      <c r="D338">
        <v>1</v>
      </c>
      <c r="E338">
        <v>1</v>
      </c>
      <c r="F338">
        <v>0</v>
      </c>
      <c r="G338">
        <v>64</v>
      </c>
      <c r="H338">
        <f t="shared" si="20"/>
        <v>381</v>
      </c>
      <c r="I338">
        <v>441</v>
      </c>
      <c r="J338" t="s">
        <v>143</v>
      </c>
      <c r="K338">
        <f t="shared" si="21"/>
        <v>41</v>
      </c>
    </row>
    <row r="339" spans="2:11">
      <c r="B339">
        <v>1006</v>
      </c>
      <c r="C339">
        <v>336</v>
      </c>
      <c r="D339">
        <v>1</v>
      </c>
      <c r="E339">
        <v>1</v>
      </c>
      <c r="F339">
        <v>0</v>
      </c>
      <c r="G339">
        <v>64</v>
      </c>
      <c r="H339">
        <f t="shared" si="20"/>
        <v>381</v>
      </c>
      <c r="I339">
        <v>441</v>
      </c>
      <c r="J339" t="s">
        <v>143</v>
      </c>
      <c r="K339">
        <f t="shared" si="21"/>
        <v>41</v>
      </c>
    </row>
    <row r="340" spans="2:11">
      <c r="B340">
        <v>1009</v>
      </c>
      <c r="C340">
        <v>337</v>
      </c>
      <c r="D340">
        <v>1</v>
      </c>
      <c r="E340">
        <v>1</v>
      </c>
      <c r="F340">
        <v>0</v>
      </c>
      <c r="G340">
        <v>64</v>
      </c>
      <c r="H340">
        <f t="shared" si="20"/>
        <v>381</v>
      </c>
      <c r="I340">
        <v>441</v>
      </c>
      <c r="J340" t="s">
        <v>143</v>
      </c>
      <c r="K340">
        <f t="shared" si="21"/>
        <v>41</v>
      </c>
    </row>
    <row r="341" spans="2:11">
      <c r="B341">
        <v>1012</v>
      </c>
      <c r="C341">
        <v>338</v>
      </c>
      <c r="D341">
        <v>1</v>
      </c>
      <c r="E341">
        <v>1</v>
      </c>
      <c r="F341">
        <v>0</v>
      </c>
      <c r="G341">
        <v>64</v>
      </c>
      <c r="H341">
        <f t="shared" si="20"/>
        <v>381</v>
      </c>
      <c r="I341">
        <v>441</v>
      </c>
      <c r="J341" t="s">
        <v>143</v>
      </c>
      <c r="K341">
        <f t="shared" si="21"/>
        <v>41</v>
      </c>
    </row>
    <row r="342" spans="2:11">
      <c r="B342">
        <v>1015</v>
      </c>
      <c r="C342">
        <v>339</v>
      </c>
      <c r="D342">
        <v>1</v>
      </c>
      <c r="E342">
        <v>1</v>
      </c>
      <c r="F342">
        <v>0</v>
      </c>
      <c r="G342">
        <v>64</v>
      </c>
      <c r="H342">
        <f t="shared" si="20"/>
        <v>381</v>
      </c>
      <c r="I342">
        <v>441</v>
      </c>
      <c r="J342" t="s">
        <v>143</v>
      </c>
      <c r="K342">
        <f t="shared" si="21"/>
        <v>41</v>
      </c>
    </row>
    <row r="343" spans="2:11">
      <c r="B343">
        <v>1018</v>
      </c>
      <c r="C343">
        <v>340</v>
      </c>
      <c r="D343">
        <v>1</v>
      </c>
      <c r="E343">
        <v>1</v>
      </c>
      <c r="F343">
        <v>0</v>
      </c>
      <c r="G343">
        <v>64</v>
      </c>
      <c r="H343">
        <f t="shared" si="20"/>
        <v>381</v>
      </c>
      <c r="I343">
        <v>441</v>
      </c>
      <c r="J343" t="s">
        <v>143</v>
      </c>
      <c r="K343">
        <f t="shared" si="21"/>
        <v>41</v>
      </c>
    </row>
    <row r="344" spans="2:11">
      <c r="B344">
        <v>1021</v>
      </c>
      <c r="C344">
        <v>341</v>
      </c>
      <c r="D344">
        <v>1</v>
      </c>
      <c r="E344">
        <v>1</v>
      </c>
      <c r="F344">
        <v>0</v>
      </c>
      <c r="G344">
        <v>64</v>
      </c>
      <c r="H344">
        <f t="shared" si="20"/>
        <v>381</v>
      </c>
      <c r="I344">
        <v>441</v>
      </c>
      <c r="J344" t="s">
        <v>143</v>
      </c>
      <c r="K344">
        <f t="shared" si="21"/>
        <v>41</v>
      </c>
    </row>
    <row r="345" spans="2:11">
      <c r="B345">
        <v>1024</v>
      </c>
      <c r="C345">
        <v>342</v>
      </c>
      <c r="D345">
        <v>1</v>
      </c>
      <c r="E345">
        <v>1</v>
      </c>
      <c r="F345">
        <v>0</v>
      </c>
      <c r="G345">
        <v>64</v>
      </c>
      <c r="H345">
        <f t="shared" si="20"/>
        <v>381</v>
      </c>
      <c r="I345">
        <v>441</v>
      </c>
      <c r="J345" t="s">
        <v>143</v>
      </c>
      <c r="K345">
        <f t="shared" si="21"/>
        <v>41</v>
      </c>
    </row>
    <row r="346" spans="2:11">
      <c r="B346">
        <v>1027</v>
      </c>
      <c r="C346">
        <v>343</v>
      </c>
      <c r="D346">
        <v>1</v>
      </c>
      <c r="E346">
        <v>0</v>
      </c>
      <c r="F346">
        <v>24</v>
      </c>
      <c r="G346">
        <v>64</v>
      </c>
      <c r="H346">
        <f>------357</f>
        <v>357</v>
      </c>
      <c r="I346">
        <v>441</v>
      </c>
      <c r="J346" t="s">
        <v>65</v>
      </c>
      <c r="K346">
        <f>------42</f>
        <v>42</v>
      </c>
    </row>
    <row r="347" spans="2:11">
      <c r="B347">
        <v>1030</v>
      </c>
      <c r="C347">
        <v>344</v>
      </c>
      <c r="D347">
        <v>1</v>
      </c>
      <c r="E347">
        <v>0</v>
      </c>
      <c r="F347">
        <v>28</v>
      </c>
      <c r="G347">
        <v>64</v>
      </c>
      <c r="H347">
        <f t="shared" ref="H347:H375" si="22">------329</f>
        <v>329</v>
      </c>
      <c r="I347">
        <v>441</v>
      </c>
      <c r="J347" t="s">
        <v>99</v>
      </c>
      <c r="K347">
        <f t="shared" ref="K347:K375" si="23">------43</f>
        <v>43</v>
      </c>
    </row>
    <row r="348" spans="2:11">
      <c r="B348">
        <v>1033</v>
      </c>
      <c r="C348">
        <v>345</v>
      </c>
      <c r="D348">
        <v>1</v>
      </c>
      <c r="E348">
        <v>1</v>
      </c>
      <c r="F348">
        <v>0</v>
      </c>
      <c r="G348">
        <v>64</v>
      </c>
      <c r="H348">
        <f t="shared" si="22"/>
        <v>329</v>
      </c>
      <c r="I348">
        <v>441</v>
      </c>
      <c r="J348" t="s">
        <v>99</v>
      </c>
      <c r="K348">
        <f t="shared" si="23"/>
        <v>43</v>
      </c>
    </row>
    <row r="349" spans="2:11">
      <c r="B349">
        <v>1036</v>
      </c>
      <c r="C349">
        <v>346</v>
      </c>
      <c r="D349">
        <v>1</v>
      </c>
      <c r="E349">
        <v>1</v>
      </c>
      <c r="F349">
        <v>0</v>
      </c>
      <c r="G349">
        <v>64</v>
      </c>
      <c r="H349">
        <f t="shared" si="22"/>
        <v>329</v>
      </c>
      <c r="I349">
        <v>441</v>
      </c>
      <c r="J349" t="s">
        <v>99</v>
      </c>
      <c r="K349">
        <f t="shared" si="23"/>
        <v>43</v>
      </c>
    </row>
    <row r="350" spans="2:11">
      <c r="B350">
        <v>1039</v>
      </c>
      <c r="C350">
        <v>347</v>
      </c>
      <c r="D350">
        <v>1</v>
      </c>
      <c r="E350">
        <v>1</v>
      </c>
      <c r="F350">
        <v>0</v>
      </c>
      <c r="G350">
        <v>64</v>
      </c>
      <c r="H350">
        <f t="shared" si="22"/>
        <v>329</v>
      </c>
      <c r="I350">
        <v>441</v>
      </c>
      <c r="J350" t="s">
        <v>99</v>
      </c>
      <c r="K350">
        <f t="shared" si="23"/>
        <v>43</v>
      </c>
    </row>
    <row r="351" spans="2:11">
      <c r="B351">
        <v>1042</v>
      </c>
      <c r="C351">
        <v>348</v>
      </c>
      <c r="D351">
        <v>1</v>
      </c>
      <c r="E351">
        <v>1</v>
      </c>
      <c r="F351">
        <v>0</v>
      </c>
      <c r="G351">
        <v>64</v>
      </c>
      <c r="H351">
        <f t="shared" si="22"/>
        <v>329</v>
      </c>
      <c r="I351">
        <v>441</v>
      </c>
      <c r="J351" t="s">
        <v>99</v>
      </c>
      <c r="K351">
        <f t="shared" si="23"/>
        <v>43</v>
      </c>
    </row>
    <row r="352" spans="2:11">
      <c r="B352">
        <v>1045</v>
      </c>
      <c r="C352">
        <v>349</v>
      </c>
      <c r="D352">
        <v>1</v>
      </c>
      <c r="E352">
        <v>1</v>
      </c>
      <c r="F352">
        <v>0</v>
      </c>
      <c r="G352">
        <v>64</v>
      </c>
      <c r="H352">
        <f t="shared" si="22"/>
        <v>329</v>
      </c>
      <c r="I352">
        <v>441</v>
      </c>
      <c r="J352" t="s">
        <v>99</v>
      </c>
      <c r="K352">
        <f t="shared" si="23"/>
        <v>43</v>
      </c>
    </row>
    <row r="353" spans="2:11">
      <c r="B353">
        <v>1048</v>
      </c>
      <c r="C353">
        <v>350</v>
      </c>
      <c r="D353">
        <v>1</v>
      </c>
      <c r="E353">
        <v>1</v>
      </c>
      <c r="F353">
        <v>0</v>
      </c>
      <c r="G353">
        <v>64</v>
      </c>
      <c r="H353">
        <f t="shared" si="22"/>
        <v>329</v>
      </c>
      <c r="I353">
        <v>441</v>
      </c>
      <c r="J353" t="s">
        <v>99</v>
      </c>
      <c r="K353">
        <f t="shared" si="23"/>
        <v>43</v>
      </c>
    </row>
    <row r="354" spans="2:11">
      <c r="B354">
        <v>1051</v>
      </c>
      <c r="C354">
        <v>351</v>
      </c>
      <c r="D354">
        <v>1</v>
      </c>
      <c r="E354">
        <v>1</v>
      </c>
      <c r="F354">
        <v>0</v>
      </c>
      <c r="G354">
        <v>64</v>
      </c>
      <c r="H354">
        <f t="shared" si="22"/>
        <v>329</v>
      </c>
      <c r="I354">
        <v>441</v>
      </c>
      <c r="J354" t="s">
        <v>99</v>
      </c>
      <c r="K354">
        <f t="shared" si="23"/>
        <v>43</v>
      </c>
    </row>
    <row r="355" spans="2:11">
      <c r="B355">
        <v>1054</v>
      </c>
      <c r="C355">
        <v>352</v>
      </c>
      <c r="D355">
        <v>1</v>
      </c>
      <c r="E355">
        <v>1</v>
      </c>
      <c r="F355">
        <v>0</v>
      </c>
      <c r="G355">
        <v>64</v>
      </c>
      <c r="H355">
        <f t="shared" si="22"/>
        <v>329</v>
      </c>
      <c r="I355">
        <v>441</v>
      </c>
      <c r="J355" t="s">
        <v>99</v>
      </c>
      <c r="K355">
        <f t="shared" si="23"/>
        <v>43</v>
      </c>
    </row>
    <row r="356" spans="2:11">
      <c r="B356">
        <v>1057</v>
      </c>
      <c r="C356">
        <v>353</v>
      </c>
      <c r="D356">
        <v>1</v>
      </c>
      <c r="E356">
        <v>1</v>
      </c>
      <c r="F356">
        <v>0</v>
      </c>
      <c r="G356">
        <v>64</v>
      </c>
      <c r="H356">
        <f t="shared" si="22"/>
        <v>329</v>
      </c>
      <c r="I356">
        <v>441</v>
      </c>
      <c r="J356" t="s">
        <v>99</v>
      </c>
      <c r="K356">
        <f t="shared" si="23"/>
        <v>43</v>
      </c>
    </row>
    <row r="357" spans="2:11">
      <c r="B357">
        <v>1060</v>
      </c>
      <c r="C357">
        <v>354</v>
      </c>
      <c r="D357">
        <v>1</v>
      </c>
      <c r="E357">
        <v>1</v>
      </c>
      <c r="F357">
        <v>0</v>
      </c>
      <c r="G357">
        <v>64</v>
      </c>
      <c r="H357">
        <f t="shared" si="22"/>
        <v>329</v>
      </c>
      <c r="I357">
        <v>441</v>
      </c>
      <c r="J357" t="s">
        <v>99</v>
      </c>
      <c r="K357">
        <f t="shared" si="23"/>
        <v>43</v>
      </c>
    </row>
    <row r="358" spans="2:11">
      <c r="B358">
        <v>1063</v>
      </c>
      <c r="C358">
        <v>355</v>
      </c>
      <c r="D358">
        <v>1</v>
      </c>
      <c r="E358">
        <v>1</v>
      </c>
      <c r="F358">
        <v>0</v>
      </c>
      <c r="G358">
        <v>64</v>
      </c>
      <c r="H358">
        <f t="shared" si="22"/>
        <v>329</v>
      </c>
      <c r="I358">
        <v>441</v>
      </c>
      <c r="J358" t="s">
        <v>99</v>
      </c>
      <c r="K358">
        <f t="shared" si="23"/>
        <v>43</v>
      </c>
    </row>
    <row r="359" spans="2:11">
      <c r="B359">
        <v>1066</v>
      </c>
      <c r="C359">
        <v>356</v>
      </c>
      <c r="D359">
        <v>1</v>
      </c>
      <c r="E359">
        <v>1</v>
      </c>
      <c r="F359">
        <v>0</v>
      </c>
      <c r="G359">
        <v>64</v>
      </c>
      <c r="H359">
        <f t="shared" si="22"/>
        <v>329</v>
      </c>
      <c r="I359">
        <v>441</v>
      </c>
      <c r="J359" t="s">
        <v>99</v>
      </c>
      <c r="K359">
        <f t="shared" si="23"/>
        <v>43</v>
      </c>
    </row>
    <row r="360" spans="2:11">
      <c r="B360">
        <v>1069</v>
      </c>
      <c r="C360">
        <v>357</v>
      </c>
      <c r="D360">
        <v>1</v>
      </c>
      <c r="E360">
        <v>1</v>
      </c>
      <c r="F360">
        <v>0</v>
      </c>
      <c r="G360">
        <v>64</v>
      </c>
      <c r="H360">
        <f t="shared" si="22"/>
        <v>329</v>
      </c>
      <c r="I360">
        <v>441</v>
      </c>
      <c r="J360" t="s">
        <v>99</v>
      </c>
      <c r="K360">
        <f t="shared" si="23"/>
        <v>43</v>
      </c>
    </row>
    <row r="361" spans="2:11">
      <c r="B361">
        <v>1072</v>
      </c>
      <c r="C361">
        <v>358</v>
      </c>
      <c r="D361">
        <v>1</v>
      </c>
      <c r="E361">
        <v>1</v>
      </c>
      <c r="F361">
        <v>0</v>
      </c>
      <c r="G361">
        <v>64</v>
      </c>
      <c r="H361">
        <f t="shared" si="22"/>
        <v>329</v>
      </c>
      <c r="I361">
        <v>441</v>
      </c>
      <c r="J361" t="s">
        <v>99</v>
      </c>
      <c r="K361">
        <f t="shared" si="23"/>
        <v>43</v>
      </c>
    </row>
    <row r="362" spans="2:11">
      <c r="B362">
        <v>1075</v>
      </c>
      <c r="C362">
        <v>359</v>
      </c>
      <c r="D362">
        <v>1</v>
      </c>
      <c r="E362">
        <v>1</v>
      </c>
      <c r="F362">
        <v>0</v>
      </c>
      <c r="G362">
        <v>64</v>
      </c>
      <c r="H362">
        <f t="shared" si="22"/>
        <v>329</v>
      </c>
      <c r="I362">
        <v>441</v>
      </c>
      <c r="J362" t="s">
        <v>99</v>
      </c>
      <c r="K362">
        <f t="shared" si="23"/>
        <v>43</v>
      </c>
    </row>
    <row r="363" spans="2:11">
      <c r="B363">
        <v>1078</v>
      </c>
      <c r="C363">
        <v>360</v>
      </c>
      <c r="D363">
        <v>1</v>
      </c>
      <c r="E363">
        <v>1</v>
      </c>
      <c r="F363">
        <v>0</v>
      </c>
      <c r="G363">
        <v>64</v>
      </c>
      <c r="H363">
        <f t="shared" si="22"/>
        <v>329</v>
      </c>
      <c r="I363">
        <v>441</v>
      </c>
      <c r="J363" t="s">
        <v>99</v>
      </c>
      <c r="K363">
        <f t="shared" si="23"/>
        <v>43</v>
      </c>
    </row>
    <row r="364" spans="2:11">
      <c r="B364">
        <v>1081</v>
      </c>
      <c r="C364">
        <v>361</v>
      </c>
      <c r="D364">
        <v>1</v>
      </c>
      <c r="E364">
        <v>1</v>
      </c>
      <c r="F364">
        <v>0</v>
      </c>
      <c r="G364">
        <v>64</v>
      </c>
      <c r="H364">
        <f t="shared" si="22"/>
        <v>329</v>
      </c>
      <c r="I364">
        <v>441</v>
      </c>
      <c r="J364" t="s">
        <v>99</v>
      </c>
      <c r="K364">
        <f t="shared" si="23"/>
        <v>43</v>
      </c>
    </row>
    <row r="365" spans="2:11">
      <c r="B365">
        <v>1084</v>
      </c>
      <c r="C365">
        <v>362</v>
      </c>
      <c r="D365">
        <v>1</v>
      </c>
      <c r="E365">
        <v>1</v>
      </c>
      <c r="F365">
        <v>0</v>
      </c>
      <c r="G365">
        <v>64</v>
      </c>
      <c r="H365">
        <f t="shared" si="22"/>
        <v>329</v>
      </c>
      <c r="I365">
        <v>441</v>
      </c>
      <c r="J365" t="s">
        <v>99</v>
      </c>
      <c r="K365">
        <f t="shared" si="23"/>
        <v>43</v>
      </c>
    </row>
    <row r="366" spans="2:11">
      <c r="B366">
        <v>1087</v>
      </c>
      <c r="C366">
        <v>363</v>
      </c>
      <c r="D366">
        <v>1</v>
      </c>
      <c r="E366">
        <v>1</v>
      </c>
      <c r="F366">
        <v>0</v>
      </c>
      <c r="G366">
        <v>64</v>
      </c>
      <c r="H366">
        <f t="shared" si="22"/>
        <v>329</v>
      </c>
      <c r="I366">
        <v>441</v>
      </c>
      <c r="J366" t="s">
        <v>99</v>
      </c>
      <c r="K366">
        <f t="shared" si="23"/>
        <v>43</v>
      </c>
    </row>
    <row r="367" spans="2:11">
      <c r="B367">
        <v>1090</v>
      </c>
      <c r="C367">
        <v>364</v>
      </c>
      <c r="D367">
        <v>1</v>
      </c>
      <c r="E367">
        <v>1</v>
      </c>
      <c r="F367">
        <v>0</v>
      </c>
      <c r="G367">
        <v>64</v>
      </c>
      <c r="H367">
        <f t="shared" si="22"/>
        <v>329</v>
      </c>
      <c r="I367">
        <v>441</v>
      </c>
      <c r="J367" t="s">
        <v>99</v>
      </c>
      <c r="K367">
        <f t="shared" si="23"/>
        <v>43</v>
      </c>
    </row>
    <row r="368" spans="2:11">
      <c r="B368">
        <v>1093</v>
      </c>
      <c r="C368">
        <v>365</v>
      </c>
      <c r="D368">
        <v>1</v>
      </c>
      <c r="E368">
        <v>1</v>
      </c>
      <c r="F368">
        <v>0</v>
      </c>
      <c r="G368">
        <v>64</v>
      </c>
      <c r="H368">
        <f t="shared" si="22"/>
        <v>329</v>
      </c>
      <c r="I368">
        <v>441</v>
      </c>
      <c r="J368" t="s">
        <v>99</v>
      </c>
      <c r="K368">
        <f t="shared" si="23"/>
        <v>43</v>
      </c>
    </row>
    <row r="369" spans="2:11">
      <c r="B369">
        <v>1096</v>
      </c>
      <c r="C369">
        <v>366</v>
      </c>
      <c r="D369">
        <v>1</v>
      </c>
      <c r="E369">
        <v>1</v>
      </c>
      <c r="F369">
        <v>0</v>
      </c>
      <c r="G369">
        <v>64</v>
      </c>
      <c r="H369">
        <f t="shared" si="22"/>
        <v>329</v>
      </c>
      <c r="I369">
        <v>441</v>
      </c>
      <c r="J369" t="s">
        <v>99</v>
      </c>
      <c r="K369">
        <f t="shared" si="23"/>
        <v>43</v>
      </c>
    </row>
    <row r="370" spans="2:11">
      <c r="B370">
        <v>1099</v>
      </c>
      <c r="C370">
        <v>367</v>
      </c>
      <c r="D370">
        <v>1</v>
      </c>
      <c r="E370">
        <v>1</v>
      </c>
      <c r="F370">
        <v>0</v>
      </c>
      <c r="G370">
        <v>64</v>
      </c>
      <c r="H370">
        <f t="shared" si="22"/>
        <v>329</v>
      </c>
      <c r="I370">
        <v>441</v>
      </c>
      <c r="J370" t="s">
        <v>99</v>
      </c>
      <c r="K370">
        <f t="shared" si="23"/>
        <v>43</v>
      </c>
    </row>
    <row r="371" spans="2:11">
      <c r="B371">
        <v>1102</v>
      </c>
      <c r="C371">
        <v>368</v>
      </c>
      <c r="D371">
        <v>1</v>
      </c>
      <c r="E371">
        <v>1</v>
      </c>
      <c r="F371">
        <v>0</v>
      </c>
      <c r="G371">
        <v>64</v>
      </c>
      <c r="H371">
        <f t="shared" si="22"/>
        <v>329</v>
      </c>
      <c r="I371">
        <v>441</v>
      </c>
      <c r="J371" t="s">
        <v>99</v>
      </c>
      <c r="K371">
        <f t="shared" si="23"/>
        <v>43</v>
      </c>
    </row>
    <row r="372" spans="2:11">
      <c r="B372">
        <v>1105</v>
      </c>
      <c r="C372">
        <v>369</v>
      </c>
      <c r="D372">
        <v>1</v>
      </c>
      <c r="E372">
        <v>1</v>
      </c>
      <c r="F372">
        <v>0</v>
      </c>
      <c r="G372">
        <v>64</v>
      </c>
      <c r="H372">
        <f t="shared" si="22"/>
        <v>329</v>
      </c>
      <c r="I372">
        <v>441</v>
      </c>
      <c r="J372" t="s">
        <v>99</v>
      </c>
      <c r="K372">
        <f t="shared" si="23"/>
        <v>43</v>
      </c>
    </row>
    <row r="373" spans="2:11">
      <c r="B373">
        <v>1108</v>
      </c>
      <c r="C373">
        <v>370</v>
      </c>
      <c r="D373">
        <v>1</v>
      </c>
      <c r="E373">
        <v>1</v>
      </c>
      <c r="F373">
        <v>0</v>
      </c>
      <c r="G373">
        <v>64</v>
      </c>
      <c r="H373">
        <f t="shared" si="22"/>
        <v>329</v>
      </c>
      <c r="I373">
        <v>441</v>
      </c>
      <c r="J373" t="s">
        <v>99</v>
      </c>
      <c r="K373">
        <f t="shared" si="23"/>
        <v>43</v>
      </c>
    </row>
    <row r="374" spans="2:11">
      <c r="B374">
        <v>1111</v>
      </c>
      <c r="C374">
        <v>371</v>
      </c>
      <c r="D374">
        <v>1</v>
      </c>
      <c r="E374">
        <v>1</v>
      </c>
      <c r="F374">
        <v>0</v>
      </c>
      <c r="G374">
        <v>64</v>
      </c>
      <c r="H374">
        <f t="shared" si="22"/>
        <v>329</v>
      </c>
      <c r="I374">
        <v>441</v>
      </c>
      <c r="J374" t="s">
        <v>99</v>
      </c>
      <c r="K374">
        <f t="shared" si="23"/>
        <v>43</v>
      </c>
    </row>
    <row r="375" spans="2:11">
      <c r="B375">
        <v>1114</v>
      </c>
      <c r="C375">
        <v>372</v>
      </c>
      <c r="D375">
        <v>1</v>
      </c>
      <c r="E375">
        <v>1</v>
      </c>
      <c r="F375">
        <v>0</v>
      </c>
      <c r="G375">
        <v>64</v>
      </c>
      <c r="H375">
        <f t="shared" si="22"/>
        <v>329</v>
      </c>
      <c r="I375">
        <v>441</v>
      </c>
      <c r="J375" t="s">
        <v>99</v>
      </c>
      <c r="K375">
        <f t="shared" si="23"/>
        <v>43</v>
      </c>
    </row>
    <row r="376" spans="2:11">
      <c r="B376">
        <v>1117</v>
      </c>
      <c r="C376">
        <v>373</v>
      </c>
      <c r="D376">
        <v>1</v>
      </c>
      <c r="E376">
        <v>0</v>
      </c>
      <c r="F376">
        <v>32</v>
      </c>
      <c r="G376">
        <v>64</v>
      </c>
      <c r="H376">
        <f>------297</f>
        <v>297</v>
      </c>
      <c r="I376">
        <v>441</v>
      </c>
      <c r="J376" t="s">
        <v>104</v>
      </c>
      <c r="K376">
        <f>------44</f>
        <v>44</v>
      </c>
    </row>
    <row r="377" spans="2:11">
      <c r="B377">
        <v>1120</v>
      </c>
      <c r="C377">
        <v>374</v>
      </c>
      <c r="D377">
        <v>1</v>
      </c>
      <c r="E377">
        <v>0</v>
      </c>
      <c r="F377">
        <v>36</v>
      </c>
      <c r="G377">
        <v>64</v>
      </c>
      <c r="H377">
        <f t="shared" ref="H377:H405" si="24">------261</f>
        <v>261</v>
      </c>
      <c r="I377">
        <v>441</v>
      </c>
      <c r="J377" t="s">
        <v>107</v>
      </c>
      <c r="K377">
        <f t="shared" ref="K377:K405" si="25">------45</f>
        <v>45</v>
      </c>
    </row>
    <row r="378" spans="2:11">
      <c r="B378">
        <v>1123</v>
      </c>
      <c r="C378">
        <v>375</v>
      </c>
      <c r="D378">
        <v>1</v>
      </c>
      <c r="E378">
        <v>1</v>
      </c>
      <c r="F378">
        <v>0</v>
      </c>
      <c r="G378">
        <v>64</v>
      </c>
      <c r="H378">
        <f t="shared" si="24"/>
        <v>261</v>
      </c>
      <c r="I378">
        <v>441</v>
      </c>
      <c r="J378" t="s">
        <v>107</v>
      </c>
      <c r="K378">
        <f t="shared" si="25"/>
        <v>45</v>
      </c>
    </row>
    <row r="379" spans="2:11">
      <c r="B379">
        <v>1126</v>
      </c>
      <c r="C379">
        <v>376</v>
      </c>
      <c r="D379">
        <v>1</v>
      </c>
      <c r="E379">
        <v>1</v>
      </c>
      <c r="F379">
        <v>0</v>
      </c>
      <c r="G379">
        <v>64</v>
      </c>
      <c r="H379">
        <f t="shared" si="24"/>
        <v>261</v>
      </c>
      <c r="I379">
        <v>441</v>
      </c>
      <c r="J379" t="s">
        <v>107</v>
      </c>
      <c r="K379">
        <f t="shared" si="25"/>
        <v>45</v>
      </c>
    </row>
    <row r="380" spans="2:11">
      <c r="B380">
        <v>1129</v>
      </c>
      <c r="C380">
        <v>377</v>
      </c>
      <c r="D380">
        <v>1</v>
      </c>
      <c r="E380">
        <v>1</v>
      </c>
      <c r="F380">
        <v>0</v>
      </c>
      <c r="G380">
        <v>64</v>
      </c>
      <c r="H380">
        <f t="shared" si="24"/>
        <v>261</v>
      </c>
      <c r="I380">
        <v>441</v>
      </c>
      <c r="J380" t="s">
        <v>107</v>
      </c>
      <c r="K380">
        <f t="shared" si="25"/>
        <v>45</v>
      </c>
    </row>
    <row r="381" spans="2:11">
      <c r="B381">
        <v>1132</v>
      </c>
      <c r="C381">
        <v>378</v>
      </c>
      <c r="D381">
        <v>1</v>
      </c>
      <c r="E381">
        <v>1</v>
      </c>
      <c r="F381">
        <v>0</v>
      </c>
      <c r="G381">
        <v>64</v>
      </c>
      <c r="H381">
        <f t="shared" si="24"/>
        <v>261</v>
      </c>
      <c r="I381">
        <v>441</v>
      </c>
      <c r="J381" t="s">
        <v>107</v>
      </c>
      <c r="K381">
        <f t="shared" si="25"/>
        <v>45</v>
      </c>
    </row>
    <row r="382" spans="2:11">
      <c r="B382">
        <v>1135</v>
      </c>
      <c r="C382">
        <v>379</v>
      </c>
      <c r="D382">
        <v>1</v>
      </c>
      <c r="E382">
        <v>1</v>
      </c>
      <c r="F382">
        <v>0</v>
      </c>
      <c r="G382">
        <v>64</v>
      </c>
      <c r="H382">
        <f t="shared" si="24"/>
        <v>261</v>
      </c>
      <c r="I382">
        <v>441</v>
      </c>
      <c r="J382" t="s">
        <v>107</v>
      </c>
      <c r="K382">
        <f t="shared" si="25"/>
        <v>45</v>
      </c>
    </row>
    <row r="383" spans="2:11">
      <c r="B383">
        <v>1138</v>
      </c>
      <c r="C383">
        <v>380</v>
      </c>
      <c r="D383">
        <v>1</v>
      </c>
      <c r="E383">
        <v>1</v>
      </c>
      <c r="F383">
        <v>0</v>
      </c>
      <c r="G383">
        <v>64</v>
      </c>
      <c r="H383">
        <f t="shared" si="24"/>
        <v>261</v>
      </c>
      <c r="I383">
        <v>441</v>
      </c>
      <c r="J383" t="s">
        <v>107</v>
      </c>
      <c r="K383">
        <f t="shared" si="25"/>
        <v>45</v>
      </c>
    </row>
    <row r="384" spans="2:11">
      <c r="B384">
        <v>1141</v>
      </c>
      <c r="C384">
        <v>381</v>
      </c>
      <c r="D384">
        <v>1</v>
      </c>
      <c r="E384">
        <v>1</v>
      </c>
      <c r="F384">
        <v>0</v>
      </c>
      <c r="G384">
        <v>64</v>
      </c>
      <c r="H384">
        <f t="shared" si="24"/>
        <v>261</v>
      </c>
      <c r="I384">
        <v>441</v>
      </c>
      <c r="J384" t="s">
        <v>107</v>
      </c>
      <c r="K384">
        <f t="shared" si="25"/>
        <v>45</v>
      </c>
    </row>
    <row r="385" spans="2:11">
      <c r="B385">
        <v>1144</v>
      </c>
      <c r="C385">
        <v>382</v>
      </c>
      <c r="D385">
        <v>1</v>
      </c>
      <c r="E385">
        <v>1</v>
      </c>
      <c r="F385">
        <v>0</v>
      </c>
      <c r="G385">
        <v>64</v>
      </c>
      <c r="H385">
        <f t="shared" si="24"/>
        <v>261</v>
      </c>
      <c r="I385">
        <v>441</v>
      </c>
      <c r="J385" t="s">
        <v>107</v>
      </c>
      <c r="K385">
        <f t="shared" si="25"/>
        <v>45</v>
      </c>
    </row>
    <row r="386" spans="2:11">
      <c r="B386">
        <v>1147</v>
      </c>
      <c r="C386">
        <v>383</v>
      </c>
      <c r="D386">
        <v>1</v>
      </c>
      <c r="E386">
        <v>1</v>
      </c>
      <c r="F386">
        <v>0</v>
      </c>
      <c r="G386">
        <v>64</v>
      </c>
      <c r="H386">
        <f t="shared" si="24"/>
        <v>261</v>
      </c>
      <c r="I386">
        <v>441</v>
      </c>
      <c r="J386" t="s">
        <v>107</v>
      </c>
      <c r="K386">
        <f t="shared" si="25"/>
        <v>45</v>
      </c>
    </row>
    <row r="387" spans="2:11">
      <c r="B387">
        <v>1150</v>
      </c>
      <c r="C387">
        <v>384</v>
      </c>
      <c r="D387">
        <v>1</v>
      </c>
      <c r="E387">
        <v>1</v>
      </c>
      <c r="F387">
        <v>0</v>
      </c>
      <c r="G387">
        <v>64</v>
      </c>
      <c r="H387">
        <f t="shared" si="24"/>
        <v>261</v>
      </c>
      <c r="I387">
        <v>441</v>
      </c>
      <c r="J387" t="s">
        <v>107</v>
      </c>
      <c r="K387">
        <f t="shared" si="25"/>
        <v>45</v>
      </c>
    </row>
    <row r="388" spans="2:11">
      <c r="B388">
        <v>1153</v>
      </c>
      <c r="C388">
        <v>385</v>
      </c>
      <c r="D388">
        <v>1</v>
      </c>
      <c r="E388">
        <v>1</v>
      </c>
      <c r="F388">
        <v>0</v>
      </c>
      <c r="G388">
        <v>64</v>
      </c>
      <c r="H388">
        <f t="shared" si="24"/>
        <v>261</v>
      </c>
      <c r="I388">
        <v>441</v>
      </c>
      <c r="J388" t="s">
        <v>107</v>
      </c>
      <c r="K388">
        <f t="shared" si="25"/>
        <v>45</v>
      </c>
    </row>
    <row r="389" spans="2:11">
      <c r="B389">
        <v>1156</v>
      </c>
      <c r="C389">
        <v>386</v>
      </c>
      <c r="D389">
        <v>1</v>
      </c>
      <c r="E389">
        <v>1</v>
      </c>
      <c r="F389">
        <v>0</v>
      </c>
      <c r="G389">
        <v>64</v>
      </c>
      <c r="H389">
        <f t="shared" si="24"/>
        <v>261</v>
      </c>
      <c r="I389">
        <v>441</v>
      </c>
      <c r="J389" t="s">
        <v>107</v>
      </c>
      <c r="K389">
        <f t="shared" si="25"/>
        <v>45</v>
      </c>
    </row>
    <row r="390" spans="2:11">
      <c r="B390">
        <v>1159</v>
      </c>
      <c r="C390">
        <v>387</v>
      </c>
      <c r="D390">
        <v>1</v>
      </c>
      <c r="E390">
        <v>1</v>
      </c>
      <c r="F390">
        <v>0</v>
      </c>
      <c r="G390">
        <v>64</v>
      </c>
      <c r="H390">
        <f t="shared" si="24"/>
        <v>261</v>
      </c>
      <c r="I390">
        <v>441</v>
      </c>
      <c r="J390" t="s">
        <v>107</v>
      </c>
      <c r="K390">
        <f t="shared" si="25"/>
        <v>45</v>
      </c>
    </row>
    <row r="391" spans="2:11">
      <c r="B391">
        <v>1162</v>
      </c>
      <c r="C391">
        <v>388</v>
      </c>
      <c r="D391">
        <v>1</v>
      </c>
      <c r="E391">
        <v>1</v>
      </c>
      <c r="F391">
        <v>0</v>
      </c>
      <c r="G391">
        <v>64</v>
      </c>
      <c r="H391">
        <f t="shared" si="24"/>
        <v>261</v>
      </c>
      <c r="I391">
        <v>441</v>
      </c>
      <c r="J391" t="s">
        <v>107</v>
      </c>
      <c r="K391">
        <f t="shared" si="25"/>
        <v>45</v>
      </c>
    </row>
    <row r="392" spans="2:11">
      <c r="B392">
        <v>1165</v>
      </c>
      <c r="C392">
        <v>389</v>
      </c>
      <c r="D392">
        <v>1</v>
      </c>
      <c r="E392">
        <v>1</v>
      </c>
      <c r="F392">
        <v>0</v>
      </c>
      <c r="G392">
        <v>64</v>
      </c>
      <c r="H392">
        <f t="shared" si="24"/>
        <v>261</v>
      </c>
      <c r="I392">
        <v>441</v>
      </c>
      <c r="J392" t="s">
        <v>107</v>
      </c>
      <c r="K392">
        <f t="shared" si="25"/>
        <v>45</v>
      </c>
    </row>
    <row r="393" spans="2:11">
      <c r="B393">
        <v>1168</v>
      </c>
      <c r="C393">
        <v>390</v>
      </c>
      <c r="D393">
        <v>1</v>
      </c>
      <c r="E393">
        <v>1</v>
      </c>
      <c r="F393">
        <v>0</v>
      </c>
      <c r="G393">
        <v>64</v>
      </c>
      <c r="H393">
        <f t="shared" si="24"/>
        <v>261</v>
      </c>
      <c r="I393">
        <v>441</v>
      </c>
      <c r="J393" t="s">
        <v>107</v>
      </c>
      <c r="K393">
        <f t="shared" si="25"/>
        <v>45</v>
      </c>
    </row>
    <row r="394" spans="2:11">
      <c r="B394">
        <v>1171</v>
      </c>
      <c r="C394">
        <v>391</v>
      </c>
      <c r="D394">
        <v>1</v>
      </c>
      <c r="E394">
        <v>1</v>
      </c>
      <c r="F394">
        <v>0</v>
      </c>
      <c r="G394">
        <v>64</v>
      </c>
      <c r="H394">
        <f t="shared" si="24"/>
        <v>261</v>
      </c>
      <c r="I394">
        <v>441</v>
      </c>
      <c r="J394" t="s">
        <v>107</v>
      </c>
      <c r="K394">
        <f t="shared" si="25"/>
        <v>45</v>
      </c>
    </row>
    <row r="395" spans="2:11">
      <c r="B395">
        <v>1174</v>
      </c>
      <c r="C395">
        <v>392</v>
      </c>
      <c r="D395">
        <v>1</v>
      </c>
      <c r="E395">
        <v>1</v>
      </c>
      <c r="F395">
        <v>0</v>
      </c>
      <c r="G395">
        <v>64</v>
      </c>
      <c r="H395">
        <f t="shared" si="24"/>
        <v>261</v>
      </c>
      <c r="I395">
        <v>441</v>
      </c>
      <c r="J395" t="s">
        <v>107</v>
      </c>
      <c r="K395">
        <f t="shared" si="25"/>
        <v>45</v>
      </c>
    </row>
    <row r="396" spans="2:11">
      <c r="B396">
        <v>1177</v>
      </c>
      <c r="C396">
        <v>393</v>
      </c>
      <c r="D396">
        <v>1</v>
      </c>
      <c r="E396">
        <v>1</v>
      </c>
      <c r="F396">
        <v>0</v>
      </c>
      <c r="G396">
        <v>64</v>
      </c>
      <c r="H396">
        <f t="shared" si="24"/>
        <v>261</v>
      </c>
      <c r="I396">
        <v>441</v>
      </c>
      <c r="J396" t="s">
        <v>107</v>
      </c>
      <c r="K396">
        <f t="shared" si="25"/>
        <v>45</v>
      </c>
    </row>
    <row r="397" spans="2:11">
      <c r="B397">
        <v>1180</v>
      </c>
      <c r="C397">
        <v>394</v>
      </c>
      <c r="D397">
        <v>1</v>
      </c>
      <c r="E397">
        <v>1</v>
      </c>
      <c r="F397">
        <v>0</v>
      </c>
      <c r="G397">
        <v>64</v>
      </c>
      <c r="H397">
        <f t="shared" si="24"/>
        <v>261</v>
      </c>
      <c r="I397">
        <v>441</v>
      </c>
      <c r="J397" t="s">
        <v>107</v>
      </c>
      <c r="K397">
        <f t="shared" si="25"/>
        <v>45</v>
      </c>
    </row>
    <row r="398" spans="2:11">
      <c r="B398">
        <v>1183</v>
      </c>
      <c r="C398">
        <v>395</v>
      </c>
      <c r="D398">
        <v>1</v>
      </c>
      <c r="E398">
        <v>1</v>
      </c>
      <c r="F398">
        <v>0</v>
      </c>
      <c r="G398">
        <v>64</v>
      </c>
      <c r="H398">
        <f t="shared" si="24"/>
        <v>261</v>
      </c>
      <c r="I398">
        <v>441</v>
      </c>
      <c r="J398" t="s">
        <v>107</v>
      </c>
      <c r="K398">
        <f t="shared" si="25"/>
        <v>45</v>
      </c>
    </row>
    <row r="399" spans="2:11">
      <c r="B399">
        <v>1186</v>
      </c>
      <c r="C399">
        <v>396</v>
      </c>
      <c r="D399">
        <v>1</v>
      </c>
      <c r="E399">
        <v>1</v>
      </c>
      <c r="F399">
        <v>0</v>
      </c>
      <c r="G399">
        <v>64</v>
      </c>
      <c r="H399">
        <f t="shared" si="24"/>
        <v>261</v>
      </c>
      <c r="I399">
        <v>441</v>
      </c>
      <c r="J399" t="s">
        <v>107</v>
      </c>
      <c r="K399">
        <f t="shared" si="25"/>
        <v>45</v>
      </c>
    </row>
    <row r="400" spans="2:11">
      <c r="B400">
        <v>1189</v>
      </c>
      <c r="C400">
        <v>397</v>
      </c>
      <c r="D400">
        <v>1</v>
      </c>
      <c r="E400">
        <v>1</v>
      </c>
      <c r="F400">
        <v>0</v>
      </c>
      <c r="G400">
        <v>64</v>
      </c>
      <c r="H400">
        <f t="shared" si="24"/>
        <v>261</v>
      </c>
      <c r="I400">
        <v>441</v>
      </c>
      <c r="J400" t="s">
        <v>107</v>
      </c>
      <c r="K400">
        <f t="shared" si="25"/>
        <v>45</v>
      </c>
    </row>
    <row r="401" spans="2:11">
      <c r="B401">
        <v>1192</v>
      </c>
      <c r="C401">
        <v>398</v>
      </c>
      <c r="D401">
        <v>1</v>
      </c>
      <c r="E401">
        <v>1</v>
      </c>
      <c r="F401">
        <v>0</v>
      </c>
      <c r="G401">
        <v>64</v>
      </c>
      <c r="H401">
        <f t="shared" si="24"/>
        <v>261</v>
      </c>
      <c r="I401">
        <v>441</v>
      </c>
      <c r="J401" t="s">
        <v>107</v>
      </c>
      <c r="K401">
        <f t="shared" si="25"/>
        <v>45</v>
      </c>
    </row>
    <row r="402" spans="2:11">
      <c r="B402">
        <v>1195</v>
      </c>
      <c r="C402">
        <v>399</v>
      </c>
      <c r="D402">
        <v>1</v>
      </c>
      <c r="E402">
        <v>1</v>
      </c>
      <c r="F402">
        <v>0</v>
      </c>
      <c r="G402">
        <v>64</v>
      </c>
      <c r="H402">
        <f t="shared" si="24"/>
        <v>261</v>
      </c>
      <c r="I402">
        <v>441</v>
      </c>
      <c r="J402" t="s">
        <v>107</v>
      </c>
      <c r="K402">
        <f t="shared" si="25"/>
        <v>45</v>
      </c>
    </row>
    <row r="403" spans="2:11">
      <c r="B403">
        <v>1198</v>
      </c>
      <c r="C403">
        <v>400</v>
      </c>
      <c r="D403">
        <v>1</v>
      </c>
      <c r="E403">
        <v>1</v>
      </c>
      <c r="F403">
        <v>0</v>
      </c>
      <c r="G403">
        <v>64</v>
      </c>
      <c r="H403">
        <f t="shared" si="24"/>
        <v>261</v>
      </c>
      <c r="I403">
        <v>441</v>
      </c>
      <c r="J403" t="s">
        <v>107</v>
      </c>
      <c r="K403">
        <f t="shared" si="25"/>
        <v>45</v>
      </c>
    </row>
    <row r="404" spans="2:11">
      <c r="B404">
        <v>1201</v>
      </c>
      <c r="C404">
        <v>401</v>
      </c>
      <c r="D404">
        <v>1</v>
      </c>
      <c r="E404">
        <v>1</v>
      </c>
      <c r="F404">
        <v>0</v>
      </c>
      <c r="G404">
        <v>64</v>
      </c>
      <c r="H404">
        <f t="shared" si="24"/>
        <v>261</v>
      </c>
      <c r="I404">
        <v>441</v>
      </c>
      <c r="J404" t="s">
        <v>107</v>
      </c>
      <c r="K404">
        <f t="shared" si="25"/>
        <v>45</v>
      </c>
    </row>
    <row r="405" spans="2:11">
      <c r="B405">
        <v>1204</v>
      </c>
      <c r="C405">
        <v>402</v>
      </c>
      <c r="D405">
        <v>1</v>
      </c>
      <c r="E405">
        <v>1</v>
      </c>
      <c r="F405">
        <v>0</v>
      </c>
      <c r="G405">
        <v>64</v>
      </c>
      <c r="H405">
        <f t="shared" si="24"/>
        <v>261</v>
      </c>
      <c r="I405">
        <v>441</v>
      </c>
      <c r="J405" t="s">
        <v>107</v>
      </c>
      <c r="K405">
        <f t="shared" si="25"/>
        <v>45</v>
      </c>
    </row>
    <row r="406" spans="2:11">
      <c r="B406">
        <v>1207</v>
      </c>
      <c r="C406">
        <v>403</v>
      </c>
      <c r="D406">
        <v>1</v>
      </c>
      <c r="E406">
        <v>0</v>
      </c>
      <c r="F406">
        <v>40</v>
      </c>
      <c r="G406">
        <v>64</v>
      </c>
      <c r="H406">
        <f>------221</f>
        <v>221</v>
      </c>
      <c r="I406">
        <v>441</v>
      </c>
      <c r="J406" t="s">
        <v>56</v>
      </c>
      <c r="K406">
        <f>------46</f>
        <v>46</v>
      </c>
    </row>
    <row r="407" spans="2:11">
      <c r="B407">
        <v>1210</v>
      </c>
      <c r="C407">
        <v>404</v>
      </c>
      <c r="D407">
        <v>1</v>
      </c>
      <c r="E407">
        <v>0</v>
      </c>
      <c r="F407">
        <v>40</v>
      </c>
      <c r="G407">
        <v>64</v>
      </c>
      <c r="H407">
        <f>------181</f>
        <v>181</v>
      </c>
      <c r="I407">
        <v>361</v>
      </c>
      <c r="J407" t="s">
        <v>56</v>
      </c>
      <c r="K407">
        <f>------47</f>
        <v>47</v>
      </c>
    </row>
    <row r="408" spans="2:11">
      <c r="B408">
        <v>1213</v>
      </c>
      <c r="C408">
        <v>405</v>
      </c>
      <c r="D408">
        <v>1</v>
      </c>
      <c r="E408">
        <v>1</v>
      </c>
      <c r="F408">
        <v>4</v>
      </c>
      <c r="G408">
        <v>64</v>
      </c>
      <c r="H408">
        <f>------185</f>
        <v>185</v>
      </c>
      <c r="I408">
        <v>441</v>
      </c>
      <c r="J408" t="s">
        <v>141</v>
      </c>
      <c r="K408">
        <f>------48</f>
        <v>48</v>
      </c>
    </row>
    <row r="409" spans="2:11">
      <c r="B409">
        <v>1216</v>
      </c>
      <c r="C409">
        <v>406</v>
      </c>
      <c r="D409">
        <v>1</v>
      </c>
      <c r="E409">
        <v>1</v>
      </c>
      <c r="F409">
        <v>8</v>
      </c>
      <c r="G409">
        <v>64</v>
      </c>
      <c r="H409">
        <f>------193</f>
        <v>193</v>
      </c>
      <c r="I409">
        <v>441</v>
      </c>
      <c r="J409" t="s">
        <v>148</v>
      </c>
      <c r="K409">
        <f>------49</f>
        <v>49</v>
      </c>
    </row>
    <row r="410" spans="2:11">
      <c r="B410">
        <v>1219</v>
      </c>
      <c r="C410">
        <v>407</v>
      </c>
      <c r="D410">
        <v>1</v>
      </c>
      <c r="E410">
        <v>1</v>
      </c>
      <c r="F410">
        <v>8</v>
      </c>
      <c r="G410">
        <v>64</v>
      </c>
      <c r="H410">
        <f>------201</f>
        <v>201</v>
      </c>
      <c r="I410">
        <v>441</v>
      </c>
      <c r="J410" t="s">
        <v>121</v>
      </c>
      <c r="K410">
        <f>------50</f>
        <v>50</v>
      </c>
    </row>
    <row r="411" spans="2:11">
      <c r="B411">
        <v>1222</v>
      </c>
      <c r="C411">
        <v>408</v>
      </c>
      <c r="D411">
        <v>1</v>
      </c>
      <c r="E411">
        <v>1</v>
      </c>
      <c r="F411">
        <v>16</v>
      </c>
      <c r="G411">
        <v>64</v>
      </c>
      <c r="H411">
        <f>------217</f>
        <v>217</v>
      </c>
      <c r="I411">
        <v>441</v>
      </c>
      <c r="J411" t="s">
        <v>61</v>
      </c>
      <c r="K411">
        <f>------51</f>
        <v>51</v>
      </c>
    </row>
    <row r="412" spans="2:11">
      <c r="B412">
        <v>1225</v>
      </c>
      <c r="C412">
        <v>409</v>
      </c>
      <c r="D412">
        <v>1</v>
      </c>
      <c r="E412">
        <v>1</v>
      </c>
      <c r="F412">
        <v>16</v>
      </c>
      <c r="G412">
        <v>64</v>
      </c>
      <c r="H412">
        <f>------233</f>
        <v>233</v>
      </c>
      <c r="I412">
        <v>441</v>
      </c>
      <c r="J412" t="s">
        <v>146</v>
      </c>
      <c r="K412">
        <f>------52</f>
        <v>52</v>
      </c>
    </row>
    <row r="413" spans="2:11">
      <c r="B413">
        <v>1228</v>
      </c>
      <c r="C413">
        <v>410</v>
      </c>
      <c r="D413">
        <v>1</v>
      </c>
      <c r="E413">
        <v>1</v>
      </c>
      <c r="F413">
        <v>16</v>
      </c>
      <c r="G413">
        <v>64</v>
      </c>
      <c r="H413">
        <f>------249</f>
        <v>249</v>
      </c>
      <c r="I413">
        <v>441</v>
      </c>
      <c r="J413" t="s">
        <v>50</v>
      </c>
      <c r="K413">
        <f>------53</f>
        <v>53</v>
      </c>
    </row>
    <row r="414" spans="2:11">
      <c r="B414">
        <v>1231</v>
      </c>
      <c r="C414">
        <v>411</v>
      </c>
      <c r="D414">
        <v>1</v>
      </c>
      <c r="E414">
        <v>1</v>
      </c>
      <c r="F414">
        <v>16</v>
      </c>
      <c r="G414">
        <v>64</v>
      </c>
      <c r="H414">
        <f>------265</f>
        <v>265</v>
      </c>
      <c r="I414">
        <v>441</v>
      </c>
      <c r="J414" t="s">
        <v>102</v>
      </c>
      <c r="K414">
        <f>------54</f>
        <v>54</v>
      </c>
    </row>
    <row r="415" spans="2:11">
      <c r="B415">
        <v>1234</v>
      </c>
      <c r="C415">
        <v>412</v>
      </c>
      <c r="D415">
        <v>1</v>
      </c>
      <c r="E415">
        <v>1</v>
      </c>
      <c r="F415">
        <v>40</v>
      </c>
      <c r="G415">
        <v>64</v>
      </c>
      <c r="H415">
        <f>------305</f>
        <v>305</v>
      </c>
      <c r="I415">
        <v>441</v>
      </c>
      <c r="J415" t="s">
        <v>155</v>
      </c>
      <c r="K415">
        <f>------55</f>
        <v>55</v>
      </c>
    </row>
    <row r="416" spans="2:11">
      <c r="B416">
        <v>1237</v>
      </c>
      <c r="C416">
        <v>413</v>
      </c>
      <c r="D416">
        <v>1</v>
      </c>
      <c r="E416">
        <v>1</v>
      </c>
      <c r="F416">
        <v>40</v>
      </c>
      <c r="G416">
        <v>64</v>
      </c>
      <c r="H416">
        <f>------345</f>
        <v>345</v>
      </c>
      <c r="I416">
        <v>441</v>
      </c>
      <c r="J416" t="s">
        <v>75</v>
      </c>
      <c r="K416">
        <f>------56</f>
        <v>56</v>
      </c>
    </row>
    <row r="417" spans="2:11">
      <c r="B417">
        <v>1240</v>
      </c>
      <c r="C417">
        <v>414</v>
      </c>
      <c r="D417">
        <v>1</v>
      </c>
      <c r="E417">
        <v>1</v>
      </c>
      <c r="F417">
        <v>16</v>
      </c>
      <c r="G417">
        <v>64</v>
      </c>
      <c r="H417">
        <f>------361</f>
        <v>361</v>
      </c>
      <c r="I417">
        <v>441</v>
      </c>
      <c r="J417" t="s">
        <v>109</v>
      </c>
      <c r="K417">
        <f>------57</f>
        <v>57</v>
      </c>
    </row>
    <row r="418" spans="2:11">
      <c r="B418">
        <v>1243</v>
      </c>
      <c r="C418">
        <v>415</v>
      </c>
      <c r="D418">
        <v>1</v>
      </c>
      <c r="E418">
        <v>1</v>
      </c>
      <c r="F418">
        <v>4</v>
      </c>
      <c r="G418">
        <v>64</v>
      </c>
      <c r="H418">
        <f t="shared" ref="H418:H435" si="26">------365</f>
        <v>365</v>
      </c>
      <c r="I418">
        <v>441</v>
      </c>
      <c r="J418" t="s">
        <v>71</v>
      </c>
      <c r="K418">
        <f t="shared" ref="K418:K435" si="27">------58</f>
        <v>58</v>
      </c>
    </row>
    <row r="419" spans="2:11">
      <c r="B419">
        <v>1246</v>
      </c>
      <c r="C419">
        <v>416</v>
      </c>
      <c r="D419">
        <v>1</v>
      </c>
      <c r="E419">
        <v>1</v>
      </c>
      <c r="F419">
        <v>0</v>
      </c>
      <c r="G419">
        <v>64</v>
      </c>
      <c r="H419">
        <f t="shared" si="26"/>
        <v>365</v>
      </c>
      <c r="I419">
        <v>441</v>
      </c>
      <c r="J419" t="s">
        <v>71</v>
      </c>
      <c r="K419">
        <f t="shared" si="27"/>
        <v>58</v>
      </c>
    </row>
    <row r="420" spans="2:11">
      <c r="B420">
        <v>1249</v>
      </c>
      <c r="C420">
        <v>417</v>
      </c>
      <c r="D420">
        <v>1</v>
      </c>
      <c r="E420">
        <v>1</v>
      </c>
      <c r="F420">
        <v>0</v>
      </c>
      <c r="G420">
        <v>64</v>
      </c>
      <c r="H420">
        <f t="shared" si="26"/>
        <v>365</v>
      </c>
      <c r="I420">
        <v>441</v>
      </c>
      <c r="J420" t="s">
        <v>71</v>
      </c>
      <c r="K420">
        <f t="shared" si="27"/>
        <v>58</v>
      </c>
    </row>
    <row r="421" spans="2:11">
      <c r="B421">
        <v>1252</v>
      </c>
      <c r="C421">
        <v>418</v>
      </c>
      <c r="D421">
        <v>1</v>
      </c>
      <c r="E421">
        <v>1</v>
      </c>
      <c r="F421">
        <v>0</v>
      </c>
      <c r="G421">
        <v>64</v>
      </c>
      <c r="H421">
        <f t="shared" si="26"/>
        <v>365</v>
      </c>
      <c r="I421">
        <v>441</v>
      </c>
      <c r="J421" t="s">
        <v>71</v>
      </c>
      <c r="K421">
        <f t="shared" si="27"/>
        <v>58</v>
      </c>
    </row>
    <row r="422" spans="2:11">
      <c r="B422">
        <v>1255</v>
      </c>
      <c r="C422">
        <v>419</v>
      </c>
      <c r="D422">
        <v>1</v>
      </c>
      <c r="E422">
        <v>1</v>
      </c>
      <c r="F422">
        <v>0</v>
      </c>
      <c r="G422">
        <v>64</v>
      </c>
      <c r="H422">
        <f t="shared" si="26"/>
        <v>365</v>
      </c>
      <c r="I422">
        <v>441</v>
      </c>
      <c r="J422" t="s">
        <v>71</v>
      </c>
      <c r="K422">
        <f t="shared" si="27"/>
        <v>58</v>
      </c>
    </row>
    <row r="423" spans="2:11">
      <c r="B423">
        <v>1258</v>
      </c>
      <c r="C423">
        <v>420</v>
      </c>
      <c r="D423">
        <v>1</v>
      </c>
      <c r="E423">
        <v>1</v>
      </c>
      <c r="F423">
        <v>0</v>
      </c>
      <c r="G423">
        <v>64</v>
      </c>
      <c r="H423">
        <f t="shared" si="26"/>
        <v>365</v>
      </c>
      <c r="I423">
        <v>441</v>
      </c>
      <c r="J423" t="s">
        <v>71</v>
      </c>
      <c r="K423">
        <f t="shared" si="27"/>
        <v>58</v>
      </c>
    </row>
    <row r="424" spans="2:11">
      <c r="B424">
        <v>1261</v>
      </c>
      <c r="C424">
        <v>421</v>
      </c>
      <c r="D424">
        <v>1</v>
      </c>
      <c r="E424">
        <v>1</v>
      </c>
      <c r="F424">
        <v>0</v>
      </c>
      <c r="G424">
        <v>64</v>
      </c>
      <c r="H424">
        <f t="shared" si="26"/>
        <v>365</v>
      </c>
      <c r="I424">
        <v>441</v>
      </c>
      <c r="J424" t="s">
        <v>71</v>
      </c>
      <c r="K424">
        <f t="shared" si="27"/>
        <v>58</v>
      </c>
    </row>
    <row r="425" spans="2:11">
      <c r="B425">
        <v>1264</v>
      </c>
      <c r="C425">
        <v>422</v>
      </c>
      <c r="D425">
        <v>1</v>
      </c>
      <c r="E425">
        <v>1</v>
      </c>
      <c r="F425">
        <v>0</v>
      </c>
      <c r="G425">
        <v>64</v>
      </c>
      <c r="H425">
        <f t="shared" si="26"/>
        <v>365</v>
      </c>
      <c r="I425">
        <v>441</v>
      </c>
      <c r="J425" t="s">
        <v>71</v>
      </c>
      <c r="K425">
        <f t="shared" si="27"/>
        <v>58</v>
      </c>
    </row>
    <row r="426" spans="2:11">
      <c r="B426">
        <v>1267</v>
      </c>
      <c r="C426">
        <v>423</v>
      </c>
      <c r="D426">
        <v>1</v>
      </c>
      <c r="E426">
        <v>1</v>
      </c>
      <c r="F426">
        <v>0</v>
      </c>
      <c r="G426">
        <v>64</v>
      </c>
      <c r="H426">
        <f t="shared" si="26"/>
        <v>365</v>
      </c>
      <c r="I426">
        <v>441</v>
      </c>
      <c r="J426" t="s">
        <v>71</v>
      </c>
      <c r="K426">
        <f t="shared" si="27"/>
        <v>58</v>
      </c>
    </row>
    <row r="427" spans="2:11">
      <c r="B427">
        <v>1270</v>
      </c>
      <c r="C427">
        <v>424</v>
      </c>
      <c r="D427">
        <v>1</v>
      </c>
      <c r="E427">
        <v>1</v>
      </c>
      <c r="F427">
        <v>0</v>
      </c>
      <c r="G427">
        <v>64</v>
      </c>
      <c r="H427">
        <f t="shared" si="26"/>
        <v>365</v>
      </c>
      <c r="I427">
        <v>441</v>
      </c>
      <c r="J427" t="s">
        <v>71</v>
      </c>
      <c r="K427">
        <f t="shared" si="27"/>
        <v>58</v>
      </c>
    </row>
    <row r="428" spans="2:11">
      <c r="B428">
        <v>1273</v>
      </c>
      <c r="C428">
        <v>425</v>
      </c>
      <c r="D428">
        <v>1</v>
      </c>
      <c r="E428">
        <v>1</v>
      </c>
      <c r="F428">
        <v>0</v>
      </c>
      <c r="G428">
        <v>64</v>
      </c>
      <c r="H428">
        <f t="shared" si="26"/>
        <v>365</v>
      </c>
      <c r="I428">
        <v>441</v>
      </c>
      <c r="J428" t="s">
        <v>71</v>
      </c>
      <c r="K428">
        <f t="shared" si="27"/>
        <v>58</v>
      </c>
    </row>
    <row r="429" spans="2:11">
      <c r="B429">
        <v>1276</v>
      </c>
      <c r="C429">
        <v>426</v>
      </c>
      <c r="D429">
        <v>1</v>
      </c>
      <c r="E429">
        <v>1</v>
      </c>
      <c r="F429">
        <v>0</v>
      </c>
      <c r="G429">
        <v>64</v>
      </c>
      <c r="H429">
        <f t="shared" si="26"/>
        <v>365</v>
      </c>
      <c r="I429">
        <v>441</v>
      </c>
      <c r="J429" t="s">
        <v>71</v>
      </c>
      <c r="K429">
        <f t="shared" si="27"/>
        <v>58</v>
      </c>
    </row>
    <row r="430" spans="2:11">
      <c r="B430">
        <v>1279</v>
      </c>
      <c r="C430">
        <v>427</v>
      </c>
      <c r="D430">
        <v>1</v>
      </c>
      <c r="E430">
        <v>1</v>
      </c>
      <c r="F430">
        <v>0</v>
      </c>
      <c r="G430">
        <v>64</v>
      </c>
      <c r="H430">
        <f t="shared" si="26"/>
        <v>365</v>
      </c>
      <c r="I430">
        <v>441</v>
      </c>
      <c r="J430" t="s">
        <v>71</v>
      </c>
      <c r="K430">
        <f t="shared" si="27"/>
        <v>58</v>
      </c>
    </row>
    <row r="431" spans="2:11">
      <c r="B431">
        <v>1282</v>
      </c>
      <c r="C431">
        <v>428</v>
      </c>
      <c r="D431">
        <v>1</v>
      </c>
      <c r="E431">
        <v>1</v>
      </c>
      <c r="F431">
        <v>0</v>
      </c>
      <c r="G431">
        <v>64</v>
      </c>
      <c r="H431">
        <f t="shared" si="26"/>
        <v>365</v>
      </c>
      <c r="I431">
        <v>441</v>
      </c>
      <c r="J431" t="s">
        <v>71</v>
      </c>
      <c r="K431">
        <f t="shared" si="27"/>
        <v>58</v>
      </c>
    </row>
    <row r="432" spans="2:11">
      <c r="B432">
        <v>1285</v>
      </c>
      <c r="C432">
        <v>429</v>
      </c>
      <c r="D432">
        <v>1</v>
      </c>
      <c r="E432">
        <v>1</v>
      </c>
      <c r="F432">
        <v>0</v>
      </c>
      <c r="G432">
        <v>64</v>
      </c>
      <c r="H432">
        <f t="shared" si="26"/>
        <v>365</v>
      </c>
      <c r="I432">
        <v>441</v>
      </c>
      <c r="J432" t="s">
        <v>71</v>
      </c>
      <c r="K432">
        <f t="shared" si="27"/>
        <v>58</v>
      </c>
    </row>
    <row r="433" spans="2:11">
      <c r="B433">
        <v>1288</v>
      </c>
      <c r="C433">
        <v>430</v>
      </c>
      <c r="D433">
        <v>1</v>
      </c>
      <c r="E433">
        <v>1</v>
      </c>
      <c r="F433">
        <v>0</v>
      </c>
      <c r="G433">
        <v>64</v>
      </c>
      <c r="H433">
        <f t="shared" si="26"/>
        <v>365</v>
      </c>
      <c r="I433">
        <v>441</v>
      </c>
      <c r="J433" t="s">
        <v>71</v>
      </c>
      <c r="K433">
        <f t="shared" si="27"/>
        <v>58</v>
      </c>
    </row>
    <row r="434" spans="2:11">
      <c r="B434">
        <v>1291</v>
      </c>
      <c r="C434">
        <v>431</v>
      </c>
      <c r="D434">
        <v>1</v>
      </c>
      <c r="E434">
        <v>1</v>
      </c>
      <c r="F434">
        <v>0</v>
      </c>
      <c r="G434">
        <v>64</v>
      </c>
      <c r="H434">
        <f t="shared" si="26"/>
        <v>365</v>
      </c>
      <c r="I434">
        <v>441</v>
      </c>
      <c r="J434" t="s">
        <v>71</v>
      </c>
      <c r="K434">
        <f t="shared" si="27"/>
        <v>58</v>
      </c>
    </row>
    <row r="435" spans="2:11">
      <c r="B435">
        <v>1294</v>
      </c>
      <c r="C435">
        <v>432</v>
      </c>
      <c r="D435">
        <v>1</v>
      </c>
      <c r="E435">
        <v>1</v>
      </c>
      <c r="F435">
        <v>0</v>
      </c>
      <c r="G435">
        <v>64</v>
      </c>
      <c r="H435">
        <f t="shared" si="26"/>
        <v>365</v>
      </c>
      <c r="I435">
        <v>441</v>
      </c>
      <c r="J435" t="s">
        <v>71</v>
      </c>
      <c r="K435">
        <f t="shared" si="27"/>
        <v>58</v>
      </c>
    </row>
    <row r="436" spans="2:11">
      <c r="B436">
        <v>1297</v>
      </c>
      <c r="C436">
        <v>433</v>
      </c>
      <c r="D436">
        <v>1</v>
      </c>
      <c r="E436">
        <v>0</v>
      </c>
      <c r="F436">
        <v>56</v>
      </c>
      <c r="G436">
        <v>64</v>
      </c>
      <c r="H436">
        <f>------309</f>
        <v>309</v>
      </c>
      <c r="I436">
        <v>441</v>
      </c>
      <c r="J436" t="s">
        <v>97</v>
      </c>
      <c r="K436">
        <f>------59</f>
        <v>59</v>
      </c>
    </row>
    <row r="437" spans="2:11">
      <c r="B437">
        <v>1300</v>
      </c>
      <c r="C437">
        <v>434</v>
      </c>
      <c r="D437">
        <v>1</v>
      </c>
      <c r="E437">
        <v>0</v>
      </c>
      <c r="F437">
        <v>40</v>
      </c>
      <c r="G437">
        <v>64</v>
      </c>
      <c r="H437">
        <f>------269</f>
        <v>269</v>
      </c>
      <c r="I437">
        <v>441</v>
      </c>
      <c r="J437" t="s">
        <v>156</v>
      </c>
      <c r="K437">
        <f>------60</f>
        <v>60</v>
      </c>
    </row>
    <row r="438" spans="2:11">
      <c r="B438">
        <v>1303</v>
      </c>
      <c r="C438">
        <v>435</v>
      </c>
      <c r="D438">
        <v>1</v>
      </c>
      <c r="E438">
        <v>1</v>
      </c>
      <c r="F438">
        <v>32</v>
      </c>
      <c r="G438">
        <v>64</v>
      </c>
      <c r="H438">
        <f>------301</f>
        <v>301</v>
      </c>
      <c r="I438">
        <v>441</v>
      </c>
      <c r="J438" t="s">
        <v>100</v>
      </c>
      <c r="K438">
        <f>------61</f>
        <v>61</v>
      </c>
    </row>
    <row r="439" spans="2:11">
      <c r="B439">
        <v>1306</v>
      </c>
      <c r="C439">
        <v>436</v>
      </c>
      <c r="D439">
        <v>1</v>
      </c>
      <c r="E439">
        <v>1</v>
      </c>
      <c r="F439">
        <v>36</v>
      </c>
      <c r="G439">
        <v>64</v>
      </c>
      <c r="H439">
        <f>------337</f>
        <v>337</v>
      </c>
      <c r="I439">
        <v>441</v>
      </c>
      <c r="J439" t="s">
        <v>68</v>
      </c>
      <c r="K439">
        <f>------62</f>
        <v>62</v>
      </c>
    </row>
    <row r="440" spans="2:11">
      <c r="B440">
        <v>1309</v>
      </c>
      <c r="C440">
        <v>437</v>
      </c>
      <c r="D440">
        <v>1</v>
      </c>
      <c r="E440">
        <v>1</v>
      </c>
      <c r="F440">
        <v>36</v>
      </c>
      <c r="G440">
        <v>64</v>
      </c>
      <c r="H440">
        <f>------373</f>
        <v>373</v>
      </c>
      <c r="I440">
        <v>441</v>
      </c>
      <c r="J440" t="s">
        <v>74</v>
      </c>
      <c r="K440">
        <f>------63</f>
        <v>63</v>
      </c>
    </row>
    <row r="441" spans="2:11">
      <c r="B441">
        <v>1312</v>
      </c>
      <c r="C441">
        <v>438</v>
      </c>
      <c r="D441">
        <v>1</v>
      </c>
      <c r="E441">
        <v>1</v>
      </c>
      <c r="F441">
        <v>44</v>
      </c>
      <c r="G441">
        <v>64</v>
      </c>
      <c r="H441">
        <f>------417</f>
        <v>417</v>
      </c>
      <c r="I441">
        <v>441</v>
      </c>
      <c r="J441" t="s">
        <v>144</v>
      </c>
      <c r="K441">
        <f>------64</f>
        <v>64</v>
      </c>
    </row>
    <row r="442" spans="2:11">
      <c r="B442">
        <v>1315</v>
      </c>
      <c r="C442">
        <v>439</v>
      </c>
      <c r="D442">
        <v>1</v>
      </c>
      <c r="E442">
        <v>1</v>
      </c>
      <c r="F442">
        <v>20</v>
      </c>
      <c r="G442">
        <v>64</v>
      </c>
      <c r="H442">
        <f t="shared" ref="H442:H465" si="28">------437</f>
        <v>437</v>
      </c>
      <c r="I442">
        <v>441</v>
      </c>
      <c r="J442" t="s">
        <v>150</v>
      </c>
      <c r="K442">
        <f t="shared" ref="K442:K465" si="29">------37</f>
        <v>37</v>
      </c>
    </row>
    <row r="443" spans="2:11">
      <c r="B443">
        <v>1318</v>
      </c>
      <c r="C443">
        <v>440</v>
      </c>
      <c r="D443">
        <v>1</v>
      </c>
      <c r="E443">
        <v>1</v>
      </c>
      <c r="F443">
        <v>0</v>
      </c>
      <c r="G443">
        <v>64</v>
      </c>
      <c r="H443">
        <f t="shared" si="28"/>
        <v>437</v>
      </c>
      <c r="I443">
        <v>441</v>
      </c>
      <c r="J443" t="s">
        <v>150</v>
      </c>
      <c r="K443">
        <f t="shared" si="29"/>
        <v>37</v>
      </c>
    </row>
    <row r="444" spans="2:11">
      <c r="B444">
        <v>1321</v>
      </c>
      <c r="C444">
        <v>441</v>
      </c>
      <c r="D444">
        <v>1</v>
      </c>
      <c r="E444">
        <v>1</v>
      </c>
      <c r="F444">
        <v>0</v>
      </c>
      <c r="G444">
        <v>64</v>
      </c>
      <c r="H444">
        <f t="shared" si="28"/>
        <v>437</v>
      </c>
      <c r="I444">
        <v>441</v>
      </c>
      <c r="J444" t="s">
        <v>150</v>
      </c>
      <c r="K444">
        <f t="shared" si="29"/>
        <v>37</v>
      </c>
    </row>
    <row r="445" spans="2:11">
      <c r="B445">
        <v>1324</v>
      </c>
      <c r="C445">
        <v>442</v>
      </c>
      <c r="D445">
        <v>1</v>
      </c>
      <c r="E445">
        <v>1</v>
      </c>
      <c r="F445">
        <v>0</v>
      </c>
      <c r="G445">
        <v>64</v>
      </c>
      <c r="H445">
        <f t="shared" si="28"/>
        <v>437</v>
      </c>
      <c r="I445">
        <v>441</v>
      </c>
      <c r="J445" t="s">
        <v>150</v>
      </c>
      <c r="K445">
        <f t="shared" si="29"/>
        <v>37</v>
      </c>
    </row>
    <row r="446" spans="2:11">
      <c r="B446">
        <v>1327</v>
      </c>
      <c r="C446">
        <v>443</v>
      </c>
      <c r="D446">
        <v>1</v>
      </c>
      <c r="E446">
        <v>1</v>
      </c>
      <c r="F446">
        <v>0</v>
      </c>
      <c r="G446">
        <v>64</v>
      </c>
      <c r="H446">
        <f t="shared" si="28"/>
        <v>437</v>
      </c>
      <c r="I446">
        <v>441</v>
      </c>
      <c r="J446" t="s">
        <v>150</v>
      </c>
      <c r="K446">
        <f t="shared" si="29"/>
        <v>37</v>
      </c>
    </row>
    <row r="447" spans="2:11">
      <c r="B447">
        <v>1330</v>
      </c>
      <c r="C447">
        <v>444</v>
      </c>
      <c r="D447">
        <v>1</v>
      </c>
      <c r="E447">
        <v>1</v>
      </c>
      <c r="F447">
        <v>0</v>
      </c>
      <c r="G447">
        <v>64</v>
      </c>
      <c r="H447">
        <f t="shared" si="28"/>
        <v>437</v>
      </c>
      <c r="I447">
        <v>441</v>
      </c>
      <c r="J447" t="s">
        <v>150</v>
      </c>
      <c r="K447">
        <f t="shared" si="29"/>
        <v>37</v>
      </c>
    </row>
    <row r="448" spans="2:11">
      <c r="B448">
        <v>1333</v>
      </c>
      <c r="C448">
        <v>445</v>
      </c>
      <c r="D448">
        <v>1</v>
      </c>
      <c r="E448">
        <v>1</v>
      </c>
      <c r="F448">
        <v>0</v>
      </c>
      <c r="G448">
        <v>64</v>
      </c>
      <c r="H448">
        <f t="shared" si="28"/>
        <v>437</v>
      </c>
      <c r="I448">
        <v>441</v>
      </c>
      <c r="J448" t="s">
        <v>150</v>
      </c>
      <c r="K448">
        <f t="shared" si="29"/>
        <v>37</v>
      </c>
    </row>
    <row r="449" spans="2:11">
      <c r="B449">
        <v>1336</v>
      </c>
      <c r="C449">
        <v>446</v>
      </c>
      <c r="D449">
        <v>1</v>
      </c>
      <c r="E449">
        <v>1</v>
      </c>
      <c r="F449">
        <v>0</v>
      </c>
      <c r="G449">
        <v>64</v>
      </c>
      <c r="H449">
        <f t="shared" si="28"/>
        <v>437</v>
      </c>
      <c r="I449">
        <v>441</v>
      </c>
      <c r="J449" t="s">
        <v>150</v>
      </c>
      <c r="K449">
        <f t="shared" si="29"/>
        <v>37</v>
      </c>
    </row>
    <row r="450" spans="2:11">
      <c r="B450">
        <v>1339</v>
      </c>
      <c r="C450">
        <v>447</v>
      </c>
      <c r="D450">
        <v>1</v>
      </c>
      <c r="E450">
        <v>1</v>
      </c>
      <c r="F450">
        <v>0</v>
      </c>
      <c r="G450">
        <v>64</v>
      </c>
      <c r="H450">
        <f t="shared" si="28"/>
        <v>437</v>
      </c>
      <c r="I450">
        <v>441</v>
      </c>
      <c r="J450" t="s">
        <v>150</v>
      </c>
      <c r="K450">
        <f t="shared" si="29"/>
        <v>37</v>
      </c>
    </row>
    <row r="451" spans="2:11">
      <c r="B451">
        <v>1342</v>
      </c>
      <c r="C451">
        <v>448</v>
      </c>
      <c r="D451">
        <v>1</v>
      </c>
      <c r="E451">
        <v>1</v>
      </c>
      <c r="F451">
        <v>0</v>
      </c>
      <c r="G451">
        <v>64</v>
      </c>
      <c r="H451">
        <f t="shared" si="28"/>
        <v>437</v>
      </c>
      <c r="I451">
        <v>441</v>
      </c>
      <c r="J451" t="s">
        <v>150</v>
      </c>
      <c r="K451">
        <f t="shared" si="29"/>
        <v>37</v>
      </c>
    </row>
    <row r="452" spans="2:11">
      <c r="B452">
        <v>1345</v>
      </c>
      <c r="C452">
        <v>449</v>
      </c>
      <c r="D452">
        <v>1</v>
      </c>
      <c r="E452">
        <v>1</v>
      </c>
      <c r="F452">
        <v>0</v>
      </c>
      <c r="G452">
        <v>64</v>
      </c>
      <c r="H452">
        <f t="shared" si="28"/>
        <v>437</v>
      </c>
      <c r="I452">
        <v>441</v>
      </c>
      <c r="J452" t="s">
        <v>150</v>
      </c>
      <c r="K452">
        <f t="shared" si="29"/>
        <v>37</v>
      </c>
    </row>
    <row r="453" spans="2:11">
      <c r="B453">
        <v>1348</v>
      </c>
      <c r="C453">
        <v>450</v>
      </c>
      <c r="D453">
        <v>1</v>
      </c>
      <c r="E453">
        <v>1</v>
      </c>
      <c r="F453">
        <v>0</v>
      </c>
      <c r="G453">
        <v>64</v>
      </c>
      <c r="H453">
        <f t="shared" si="28"/>
        <v>437</v>
      </c>
      <c r="I453">
        <v>441</v>
      </c>
      <c r="J453" t="s">
        <v>150</v>
      </c>
      <c r="K453">
        <f t="shared" si="29"/>
        <v>37</v>
      </c>
    </row>
    <row r="454" spans="2:11">
      <c r="B454">
        <v>1351</v>
      </c>
      <c r="C454">
        <v>451</v>
      </c>
      <c r="D454">
        <v>1</v>
      </c>
      <c r="E454">
        <v>1</v>
      </c>
      <c r="F454">
        <v>0</v>
      </c>
      <c r="G454">
        <v>64</v>
      </c>
      <c r="H454">
        <f t="shared" si="28"/>
        <v>437</v>
      </c>
      <c r="I454">
        <v>441</v>
      </c>
      <c r="J454" t="s">
        <v>150</v>
      </c>
      <c r="K454">
        <f t="shared" si="29"/>
        <v>37</v>
      </c>
    </row>
    <row r="455" spans="2:11">
      <c r="B455">
        <v>1354</v>
      </c>
      <c r="C455">
        <v>452</v>
      </c>
      <c r="D455">
        <v>1</v>
      </c>
      <c r="E455">
        <v>1</v>
      </c>
      <c r="F455">
        <v>0</v>
      </c>
      <c r="G455">
        <v>64</v>
      </c>
      <c r="H455">
        <f t="shared" si="28"/>
        <v>437</v>
      </c>
      <c r="I455">
        <v>441</v>
      </c>
      <c r="J455" t="s">
        <v>150</v>
      </c>
      <c r="K455">
        <f t="shared" si="29"/>
        <v>37</v>
      </c>
    </row>
    <row r="456" spans="2:11">
      <c r="B456">
        <v>1357</v>
      </c>
      <c r="C456">
        <v>453</v>
      </c>
      <c r="D456">
        <v>1</v>
      </c>
      <c r="E456">
        <v>1</v>
      </c>
      <c r="F456">
        <v>0</v>
      </c>
      <c r="G456">
        <v>64</v>
      </c>
      <c r="H456">
        <f t="shared" si="28"/>
        <v>437</v>
      </c>
      <c r="I456">
        <v>441</v>
      </c>
      <c r="J456" t="s">
        <v>150</v>
      </c>
      <c r="K456">
        <f t="shared" si="29"/>
        <v>37</v>
      </c>
    </row>
    <row r="457" spans="2:11">
      <c r="B457">
        <v>1360</v>
      </c>
      <c r="C457">
        <v>454</v>
      </c>
      <c r="D457">
        <v>1</v>
      </c>
      <c r="E457">
        <v>1</v>
      </c>
      <c r="F457">
        <v>0</v>
      </c>
      <c r="G457">
        <v>64</v>
      </c>
      <c r="H457">
        <f t="shared" si="28"/>
        <v>437</v>
      </c>
      <c r="I457">
        <v>441</v>
      </c>
      <c r="J457" t="s">
        <v>150</v>
      </c>
      <c r="K457">
        <f t="shared" si="29"/>
        <v>37</v>
      </c>
    </row>
    <row r="458" spans="2:11">
      <c r="B458">
        <v>1363</v>
      </c>
      <c r="C458">
        <v>455</v>
      </c>
      <c r="D458">
        <v>1</v>
      </c>
      <c r="E458">
        <v>1</v>
      </c>
      <c r="F458">
        <v>0</v>
      </c>
      <c r="G458">
        <v>64</v>
      </c>
      <c r="H458">
        <f t="shared" si="28"/>
        <v>437</v>
      </c>
      <c r="I458">
        <v>441</v>
      </c>
      <c r="J458" t="s">
        <v>150</v>
      </c>
      <c r="K458">
        <f t="shared" si="29"/>
        <v>37</v>
      </c>
    </row>
    <row r="459" spans="2:11">
      <c r="B459">
        <v>1366</v>
      </c>
      <c r="C459">
        <v>456</v>
      </c>
      <c r="D459">
        <v>1</v>
      </c>
      <c r="E459">
        <v>1</v>
      </c>
      <c r="F459">
        <v>0</v>
      </c>
      <c r="G459">
        <v>64</v>
      </c>
      <c r="H459">
        <f t="shared" si="28"/>
        <v>437</v>
      </c>
      <c r="I459">
        <v>441</v>
      </c>
      <c r="J459" t="s">
        <v>150</v>
      </c>
      <c r="K459">
        <f t="shared" si="29"/>
        <v>37</v>
      </c>
    </row>
    <row r="460" spans="2:11">
      <c r="B460">
        <v>1369</v>
      </c>
      <c r="C460">
        <v>457</v>
      </c>
      <c r="D460">
        <v>1</v>
      </c>
      <c r="E460">
        <v>1</v>
      </c>
      <c r="F460">
        <v>0</v>
      </c>
      <c r="G460">
        <v>64</v>
      </c>
      <c r="H460">
        <f t="shared" si="28"/>
        <v>437</v>
      </c>
      <c r="I460">
        <v>441</v>
      </c>
      <c r="J460" t="s">
        <v>150</v>
      </c>
      <c r="K460">
        <f t="shared" si="29"/>
        <v>37</v>
      </c>
    </row>
    <row r="461" spans="2:11">
      <c r="B461">
        <v>1372</v>
      </c>
      <c r="C461">
        <v>458</v>
      </c>
      <c r="D461">
        <v>1</v>
      </c>
      <c r="E461">
        <v>1</v>
      </c>
      <c r="F461">
        <v>0</v>
      </c>
      <c r="G461">
        <v>64</v>
      </c>
      <c r="H461">
        <f t="shared" si="28"/>
        <v>437</v>
      </c>
      <c r="I461">
        <v>441</v>
      </c>
      <c r="J461" t="s">
        <v>150</v>
      </c>
      <c r="K461">
        <f t="shared" si="29"/>
        <v>37</v>
      </c>
    </row>
    <row r="462" spans="2:11">
      <c r="B462">
        <v>1375</v>
      </c>
      <c r="C462">
        <v>459</v>
      </c>
      <c r="D462">
        <v>1</v>
      </c>
      <c r="E462">
        <v>1</v>
      </c>
      <c r="F462">
        <v>0</v>
      </c>
      <c r="G462">
        <v>64</v>
      </c>
      <c r="H462">
        <f t="shared" si="28"/>
        <v>437</v>
      </c>
      <c r="I462">
        <v>441</v>
      </c>
      <c r="J462" t="s">
        <v>150</v>
      </c>
      <c r="K462">
        <f t="shared" si="29"/>
        <v>37</v>
      </c>
    </row>
    <row r="463" spans="2:11">
      <c r="B463">
        <v>1378</v>
      </c>
      <c r="C463">
        <v>460</v>
      </c>
      <c r="D463">
        <v>1</v>
      </c>
      <c r="E463">
        <v>1</v>
      </c>
      <c r="F463">
        <v>0</v>
      </c>
      <c r="G463">
        <v>64</v>
      </c>
      <c r="H463">
        <f t="shared" si="28"/>
        <v>437</v>
      </c>
      <c r="I463">
        <v>441</v>
      </c>
      <c r="J463" t="s">
        <v>150</v>
      </c>
      <c r="K463">
        <f t="shared" si="29"/>
        <v>37</v>
      </c>
    </row>
    <row r="464" spans="2:11">
      <c r="B464">
        <v>1381</v>
      </c>
      <c r="C464">
        <v>461</v>
      </c>
      <c r="D464">
        <v>1</v>
      </c>
      <c r="E464">
        <v>1</v>
      </c>
      <c r="F464">
        <v>0</v>
      </c>
      <c r="G464">
        <v>64</v>
      </c>
      <c r="H464">
        <f t="shared" si="28"/>
        <v>437</v>
      </c>
      <c r="I464">
        <v>441</v>
      </c>
      <c r="J464" t="s">
        <v>150</v>
      </c>
      <c r="K464">
        <f t="shared" si="29"/>
        <v>37</v>
      </c>
    </row>
    <row r="465" spans="2:11">
      <c r="B465">
        <v>1384</v>
      </c>
      <c r="C465">
        <v>462</v>
      </c>
      <c r="D465">
        <v>1</v>
      </c>
      <c r="E465">
        <v>1</v>
      </c>
      <c r="F465">
        <v>0</v>
      </c>
      <c r="G465">
        <v>64</v>
      </c>
      <c r="H465">
        <f t="shared" si="28"/>
        <v>437</v>
      </c>
      <c r="I465">
        <v>441</v>
      </c>
      <c r="J465" t="s">
        <v>150</v>
      </c>
      <c r="K465">
        <f t="shared" si="29"/>
        <v>37</v>
      </c>
    </row>
    <row r="466" spans="2:11">
      <c r="B466">
        <v>1387</v>
      </c>
      <c r="C466">
        <v>463</v>
      </c>
      <c r="D466">
        <v>1</v>
      </c>
      <c r="E466">
        <v>0</v>
      </c>
      <c r="F466">
        <v>8</v>
      </c>
      <c r="G466">
        <v>64</v>
      </c>
      <c r="H466">
        <f>------429</f>
        <v>429</v>
      </c>
      <c r="I466">
        <v>441</v>
      </c>
      <c r="J466" t="s">
        <v>151</v>
      </c>
      <c r="K466">
        <f>------38</f>
        <v>38</v>
      </c>
    </row>
    <row r="467" spans="2:11">
      <c r="B467">
        <v>1390</v>
      </c>
      <c r="C467">
        <v>464</v>
      </c>
      <c r="D467">
        <v>1</v>
      </c>
      <c r="E467">
        <v>0</v>
      </c>
      <c r="F467">
        <v>12</v>
      </c>
      <c r="G467">
        <v>64</v>
      </c>
      <c r="H467">
        <f t="shared" ref="H467:H495" si="30">------417</f>
        <v>417</v>
      </c>
      <c r="I467">
        <v>441</v>
      </c>
      <c r="J467" t="s">
        <v>144</v>
      </c>
      <c r="K467">
        <f t="shared" ref="K467:K495" si="31">------39</f>
        <v>39</v>
      </c>
    </row>
    <row r="468" spans="2:11">
      <c r="B468">
        <v>1393</v>
      </c>
      <c r="C468">
        <v>465</v>
      </c>
      <c r="D468">
        <v>1</v>
      </c>
      <c r="E468">
        <v>1</v>
      </c>
      <c r="F468">
        <v>0</v>
      </c>
      <c r="G468">
        <v>64</v>
      </c>
      <c r="H468">
        <f t="shared" si="30"/>
        <v>417</v>
      </c>
      <c r="I468">
        <v>441</v>
      </c>
      <c r="J468" t="s">
        <v>144</v>
      </c>
      <c r="K468">
        <f t="shared" si="31"/>
        <v>39</v>
      </c>
    </row>
    <row r="469" spans="2:11">
      <c r="B469">
        <v>1396</v>
      </c>
      <c r="C469">
        <v>466</v>
      </c>
      <c r="D469">
        <v>1</v>
      </c>
      <c r="E469">
        <v>1</v>
      </c>
      <c r="F469">
        <v>0</v>
      </c>
      <c r="G469">
        <v>64</v>
      </c>
      <c r="H469">
        <f t="shared" si="30"/>
        <v>417</v>
      </c>
      <c r="I469">
        <v>441</v>
      </c>
      <c r="J469" t="s">
        <v>144</v>
      </c>
      <c r="K469">
        <f t="shared" si="31"/>
        <v>39</v>
      </c>
    </row>
    <row r="470" spans="2:11">
      <c r="B470">
        <v>1399</v>
      </c>
      <c r="C470">
        <v>467</v>
      </c>
      <c r="D470">
        <v>1</v>
      </c>
      <c r="E470">
        <v>1</v>
      </c>
      <c r="F470">
        <v>0</v>
      </c>
      <c r="G470">
        <v>64</v>
      </c>
      <c r="H470">
        <f t="shared" si="30"/>
        <v>417</v>
      </c>
      <c r="I470">
        <v>441</v>
      </c>
      <c r="J470" t="s">
        <v>144</v>
      </c>
      <c r="K470">
        <f t="shared" si="31"/>
        <v>39</v>
      </c>
    </row>
    <row r="471" spans="2:11">
      <c r="B471">
        <v>1402</v>
      </c>
      <c r="C471">
        <v>468</v>
      </c>
      <c r="D471">
        <v>1</v>
      </c>
      <c r="E471">
        <v>1</v>
      </c>
      <c r="F471">
        <v>0</v>
      </c>
      <c r="G471">
        <v>64</v>
      </c>
      <c r="H471">
        <f t="shared" si="30"/>
        <v>417</v>
      </c>
      <c r="I471">
        <v>441</v>
      </c>
      <c r="J471" t="s">
        <v>144</v>
      </c>
      <c r="K471">
        <f t="shared" si="31"/>
        <v>39</v>
      </c>
    </row>
    <row r="472" spans="2:11">
      <c r="B472">
        <v>1405</v>
      </c>
      <c r="C472">
        <v>469</v>
      </c>
      <c r="D472">
        <v>1</v>
      </c>
      <c r="E472">
        <v>1</v>
      </c>
      <c r="F472">
        <v>0</v>
      </c>
      <c r="G472">
        <v>64</v>
      </c>
      <c r="H472">
        <f t="shared" si="30"/>
        <v>417</v>
      </c>
      <c r="I472">
        <v>441</v>
      </c>
      <c r="J472" t="s">
        <v>144</v>
      </c>
      <c r="K472">
        <f t="shared" si="31"/>
        <v>39</v>
      </c>
    </row>
    <row r="473" spans="2:11">
      <c r="B473">
        <v>1408</v>
      </c>
      <c r="C473">
        <v>470</v>
      </c>
      <c r="D473">
        <v>1</v>
      </c>
      <c r="E473">
        <v>1</v>
      </c>
      <c r="F473">
        <v>0</v>
      </c>
      <c r="G473">
        <v>64</v>
      </c>
      <c r="H473">
        <f t="shared" si="30"/>
        <v>417</v>
      </c>
      <c r="I473">
        <v>441</v>
      </c>
      <c r="J473" t="s">
        <v>144</v>
      </c>
      <c r="K473">
        <f t="shared" si="31"/>
        <v>39</v>
      </c>
    </row>
    <row r="474" spans="2:11">
      <c r="B474">
        <v>1411</v>
      </c>
      <c r="C474">
        <v>471</v>
      </c>
      <c r="D474">
        <v>1</v>
      </c>
      <c r="E474">
        <v>1</v>
      </c>
      <c r="F474">
        <v>0</v>
      </c>
      <c r="G474">
        <v>64</v>
      </c>
      <c r="H474">
        <f t="shared" si="30"/>
        <v>417</v>
      </c>
      <c r="I474">
        <v>441</v>
      </c>
      <c r="J474" t="s">
        <v>144</v>
      </c>
      <c r="K474">
        <f t="shared" si="31"/>
        <v>39</v>
      </c>
    </row>
    <row r="475" spans="2:11">
      <c r="B475">
        <v>1414</v>
      </c>
      <c r="C475">
        <v>472</v>
      </c>
      <c r="D475">
        <v>1</v>
      </c>
      <c r="E475">
        <v>1</v>
      </c>
      <c r="F475">
        <v>0</v>
      </c>
      <c r="G475">
        <v>64</v>
      </c>
      <c r="H475">
        <f t="shared" si="30"/>
        <v>417</v>
      </c>
      <c r="I475">
        <v>441</v>
      </c>
      <c r="J475" t="s">
        <v>144</v>
      </c>
      <c r="K475">
        <f t="shared" si="31"/>
        <v>39</v>
      </c>
    </row>
    <row r="476" spans="2:11">
      <c r="B476">
        <v>1417</v>
      </c>
      <c r="C476">
        <v>473</v>
      </c>
      <c r="D476">
        <v>1</v>
      </c>
      <c r="E476">
        <v>1</v>
      </c>
      <c r="F476">
        <v>0</v>
      </c>
      <c r="G476">
        <v>64</v>
      </c>
      <c r="H476">
        <f t="shared" si="30"/>
        <v>417</v>
      </c>
      <c r="I476">
        <v>441</v>
      </c>
      <c r="J476" t="s">
        <v>144</v>
      </c>
      <c r="K476">
        <f t="shared" si="31"/>
        <v>39</v>
      </c>
    </row>
    <row r="477" spans="2:11">
      <c r="B477">
        <v>1420</v>
      </c>
      <c r="C477">
        <v>474</v>
      </c>
      <c r="D477">
        <v>1</v>
      </c>
      <c r="E477">
        <v>1</v>
      </c>
      <c r="F477">
        <v>0</v>
      </c>
      <c r="G477">
        <v>64</v>
      </c>
      <c r="H477">
        <f t="shared" si="30"/>
        <v>417</v>
      </c>
      <c r="I477">
        <v>441</v>
      </c>
      <c r="J477" t="s">
        <v>144</v>
      </c>
      <c r="K477">
        <f t="shared" si="31"/>
        <v>39</v>
      </c>
    </row>
    <row r="478" spans="2:11">
      <c r="B478">
        <v>1423</v>
      </c>
      <c r="C478">
        <v>475</v>
      </c>
      <c r="D478">
        <v>1</v>
      </c>
      <c r="E478">
        <v>1</v>
      </c>
      <c r="F478">
        <v>0</v>
      </c>
      <c r="G478">
        <v>64</v>
      </c>
      <c r="H478">
        <f t="shared" si="30"/>
        <v>417</v>
      </c>
      <c r="I478">
        <v>441</v>
      </c>
      <c r="J478" t="s">
        <v>144</v>
      </c>
      <c r="K478">
        <f t="shared" si="31"/>
        <v>39</v>
      </c>
    </row>
    <row r="479" spans="2:11">
      <c r="B479">
        <v>1426</v>
      </c>
      <c r="C479">
        <v>476</v>
      </c>
      <c r="D479">
        <v>1</v>
      </c>
      <c r="E479">
        <v>1</v>
      </c>
      <c r="F479">
        <v>0</v>
      </c>
      <c r="G479">
        <v>64</v>
      </c>
      <c r="H479">
        <f t="shared" si="30"/>
        <v>417</v>
      </c>
      <c r="I479">
        <v>441</v>
      </c>
      <c r="J479" t="s">
        <v>144</v>
      </c>
      <c r="K479">
        <f t="shared" si="31"/>
        <v>39</v>
      </c>
    </row>
    <row r="480" spans="2:11">
      <c r="B480">
        <v>1429</v>
      </c>
      <c r="C480">
        <v>477</v>
      </c>
      <c r="D480">
        <v>1</v>
      </c>
      <c r="E480">
        <v>1</v>
      </c>
      <c r="F480">
        <v>0</v>
      </c>
      <c r="G480">
        <v>64</v>
      </c>
      <c r="H480">
        <f t="shared" si="30"/>
        <v>417</v>
      </c>
      <c r="I480">
        <v>441</v>
      </c>
      <c r="J480" t="s">
        <v>144</v>
      </c>
      <c r="K480">
        <f t="shared" si="31"/>
        <v>39</v>
      </c>
    </row>
    <row r="481" spans="2:11">
      <c r="B481">
        <v>1432</v>
      </c>
      <c r="C481">
        <v>478</v>
      </c>
      <c r="D481">
        <v>1</v>
      </c>
      <c r="E481">
        <v>1</v>
      </c>
      <c r="F481">
        <v>0</v>
      </c>
      <c r="G481">
        <v>64</v>
      </c>
      <c r="H481">
        <f t="shared" si="30"/>
        <v>417</v>
      </c>
      <c r="I481">
        <v>441</v>
      </c>
      <c r="J481" t="s">
        <v>144</v>
      </c>
      <c r="K481">
        <f t="shared" si="31"/>
        <v>39</v>
      </c>
    </row>
    <row r="482" spans="2:11">
      <c r="B482">
        <v>1435</v>
      </c>
      <c r="C482">
        <v>479</v>
      </c>
      <c r="D482">
        <v>1</v>
      </c>
      <c r="E482">
        <v>1</v>
      </c>
      <c r="F482">
        <v>0</v>
      </c>
      <c r="G482">
        <v>64</v>
      </c>
      <c r="H482">
        <f t="shared" si="30"/>
        <v>417</v>
      </c>
      <c r="I482">
        <v>441</v>
      </c>
      <c r="J482" t="s">
        <v>144</v>
      </c>
      <c r="K482">
        <f t="shared" si="31"/>
        <v>39</v>
      </c>
    </row>
    <row r="483" spans="2:11">
      <c r="B483">
        <v>1438</v>
      </c>
      <c r="C483">
        <v>480</v>
      </c>
      <c r="D483">
        <v>1</v>
      </c>
      <c r="E483">
        <v>1</v>
      </c>
      <c r="F483">
        <v>0</v>
      </c>
      <c r="G483">
        <v>64</v>
      </c>
      <c r="H483">
        <f t="shared" si="30"/>
        <v>417</v>
      </c>
      <c r="I483">
        <v>441</v>
      </c>
      <c r="J483" t="s">
        <v>144</v>
      </c>
      <c r="K483">
        <f t="shared" si="31"/>
        <v>39</v>
      </c>
    </row>
    <row r="484" spans="2:11">
      <c r="B484">
        <v>1441</v>
      </c>
      <c r="C484">
        <v>481</v>
      </c>
      <c r="D484">
        <v>1</v>
      </c>
      <c r="E484">
        <v>1</v>
      </c>
      <c r="F484">
        <v>0</v>
      </c>
      <c r="G484">
        <v>64</v>
      </c>
      <c r="H484">
        <f t="shared" si="30"/>
        <v>417</v>
      </c>
      <c r="I484">
        <v>441</v>
      </c>
      <c r="J484" t="s">
        <v>144</v>
      </c>
      <c r="K484">
        <f t="shared" si="31"/>
        <v>39</v>
      </c>
    </row>
    <row r="485" spans="2:11">
      <c r="B485">
        <v>1444</v>
      </c>
      <c r="C485">
        <v>482</v>
      </c>
      <c r="D485">
        <v>1</v>
      </c>
      <c r="E485">
        <v>1</v>
      </c>
      <c r="F485">
        <v>0</v>
      </c>
      <c r="G485">
        <v>64</v>
      </c>
      <c r="H485">
        <f t="shared" si="30"/>
        <v>417</v>
      </c>
      <c r="I485">
        <v>441</v>
      </c>
      <c r="J485" t="s">
        <v>144</v>
      </c>
      <c r="K485">
        <f t="shared" si="31"/>
        <v>39</v>
      </c>
    </row>
    <row r="486" spans="2:11">
      <c r="B486">
        <v>1447</v>
      </c>
      <c r="C486">
        <v>483</v>
      </c>
      <c r="D486">
        <v>1</v>
      </c>
      <c r="E486">
        <v>1</v>
      </c>
      <c r="F486">
        <v>0</v>
      </c>
      <c r="G486">
        <v>64</v>
      </c>
      <c r="H486">
        <f t="shared" si="30"/>
        <v>417</v>
      </c>
      <c r="I486">
        <v>441</v>
      </c>
      <c r="J486" t="s">
        <v>144</v>
      </c>
      <c r="K486">
        <f t="shared" si="31"/>
        <v>39</v>
      </c>
    </row>
    <row r="487" spans="2:11">
      <c r="B487">
        <v>1450</v>
      </c>
      <c r="C487">
        <v>484</v>
      </c>
      <c r="D487">
        <v>1</v>
      </c>
      <c r="E487">
        <v>1</v>
      </c>
      <c r="F487">
        <v>0</v>
      </c>
      <c r="G487">
        <v>64</v>
      </c>
      <c r="H487">
        <f t="shared" si="30"/>
        <v>417</v>
      </c>
      <c r="I487">
        <v>441</v>
      </c>
      <c r="J487" t="s">
        <v>144</v>
      </c>
      <c r="K487">
        <f t="shared" si="31"/>
        <v>39</v>
      </c>
    </row>
    <row r="488" spans="2:11">
      <c r="B488">
        <v>1453</v>
      </c>
      <c r="C488">
        <v>485</v>
      </c>
      <c r="D488">
        <v>1</v>
      </c>
      <c r="E488">
        <v>1</v>
      </c>
      <c r="F488">
        <v>0</v>
      </c>
      <c r="G488">
        <v>64</v>
      </c>
      <c r="H488">
        <f t="shared" si="30"/>
        <v>417</v>
      </c>
      <c r="I488">
        <v>441</v>
      </c>
      <c r="J488" t="s">
        <v>144</v>
      </c>
      <c r="K488">
        <f t="shared" si="31"/>
        <v>39</v>
      </c>
    </row>
    <row r="489" spans="2:11">
      <c r="B489">
        <v>1456</v>
      </c>
      <c r="C489">
        <v>486</v>
      </c>
      <c r="D489">
        <v>1</v>
      </c>
      <c r="E489">
        <v>1</v>
      </c>
      <c r="F489">
        <v>0</v>
      </c>
      <c r="G489">
        <v>64</v>
      </c>
      <c r="H489">
        <f t="shared" si="30"/>
        <v>417</v>
      </c>
      <c r="I489">
        <v>441</v>
      </c>
      <c r="J489" t="s">
        <v>144</v>
      </c>
      <c r="K489">
        <f t="shared" si="31"/>
        <v>39</v>
      </c>
    </row>
    <row r="490" spans="2:11">
      <c r="B490">
        <v>1459</v>
      </c>
      <c r="C490">
        <v>487</v>
      </c>
      <c r="D490">
        <v>1</v>
      </c>
      <c r="E490">
        <v>1</v>
      </c>
      <c r="F490">
        <v>0</v>
      </c>
      <c r="G490">
        <v>64</v>
      </c>
      <c r="H490">
        <f t="shared" si="30"/>
        <v>417</v>
      </c>
      <c r="I490">
        <v>441</v>
      </c>
      <c r="J490" t="s">
        <v>144</v>
      </c>
      <c r="K490">
        <f t="shared" si="31"/>
        <v>39</v>
      </c>
    </row>
    <row r="491" spans="2:11">
      <c r="B491">
        <v>1462</v>
      </c>
      <c r="C491">
        <v>488</v>
      </c>
      <c r="D491">
        <v>1</v>
      </c>
      <c r="E491">
        <v>1</v>
      </c>
      <c r="F491">
        <v>0</v>
      </c>
      <c r="G491">
        <v>64</v>
      </c>
      <c r="H491">
        <f t="shared" si="30"/>
        <v>417</v>
      </c>
      <c r="I491">
        <v>441</v>
      </c>
      <c r="J491" t="s">
        <v>144</v>
      </c>
      <c r="K491">
        <f t="shared" si="31"/>
        <v>39</v>
      </c>
    </row>
    <row r="492" spans="2:11">
      <c r="B492">
        <v>1465</v>
      </c>
      <c r="C492">
        <v>489</v>
      </c>
      <c r="D492">
        <v>1</v>
      </c>
      <c r="E492">
        <v>1</v>
      </c>
      <c r="F492">
        <v>0</v>
      </c>
      <c r="G492">
        <v>64</v>
      </c>
      <c r="H492">
        <f t="shared" si="30"/>
        <v>417</v>
      </c>
      <c r="I492">
        <v>441</v>
      </c>
      <c r="J492" t="s">
        <v>144</v>
      </c>
      <c r="K492">
        <f t="shared" si="31"/>
        <v>39</v>
      </c>
    </row>
    <row r="493" spans="2:11">
      <c r="B493">
        <v>1468</v>
      </c>
      <c r="C493">
        <v>490</v>
      </c>
      <c r="D493">
        <v>1</v>
      </c>
      <c r="E493">
        <v>1</v>
      </c>
      <c r="F493">
        <v>0</v>
      </c>
      <c r="G493">
        <v>64</v>
      </c>
      <c r="H493">
        <f t="shared" si="30"/>
        <v>417</v>
      </c>
      <c r="I493">
        <v>441</v>
      </c>
      <c r="J493" t="s">
        <v>144</v>
      </c>
      <c r="K493">
        <f t="shared" si="31"/>
        <v>39</v>
      </c>
    </row>
    <row r="494" spans="2:11">
      <c r="B494">
        <v>1471</v>
      </c>
      <c r="C494">
        <v>491</v>
      </c>
      <c r="D494">
        <v>1</v>
      </c>
      <c r="E494">
        <v>1</v>
      </c>
      <c r="F494">
        <v>0</v>
      </c>
      <c r="G494">
        <v>64</v>
      </c>
      <c r="H494">
        <f t="shared" si="30"/>
        <v>417</v>
      </c>
      <c r="I494">
        <v>441</v>
      </c>
      <c r="J494" t="s">
        <v>144</v>
      </c>
      <c r="K494">
        <f t="shared" si="31"/>
        <v>39</v>
      </c>
    </row>
    <row r="495" spans="2:11">
      <c r="B495">
        <v>1474</v>
      </c>
      <c r="C495">
        <v>492</v>
      </c>
      <c r="D495">
        <v>1</v>
      </c>
      <c r="E495">
        <v>1</v>
      </c>
      <c r="F495">
        <v>0</v>
      </c>
      <c r="G495">
        <v>64</v>
      </c>
      <c r="H495">
        <f t="shared" si="30"/>
        <v>417</v>
      </c>
      <c r="I495">
        <v>441</v>
      </c>
      <c r="J495" t="s">
        <v>144</v>
      </c>
      <c r="K495">
        <f t="shared" si="31"/>
        <v>39</v>
      </c>
    </row>
    <row r="496" spans="2:11">
      <c r="B496">
        <v>1477</v>
      </c>
      <c r="C496">
        <v>493</v>
      </c>
      <c r="D496">
        <v>1</v>
      </c>
      <c r="E496">
        <v>0</v>
      </c>
      <c r="F496">
        <v>16</v>
      </c>
      <c r="G496">
        <v>64</v>
      </c>
      <c r="H496">
        <f>------401</f>
        <v>401</v>
      </c>
      <c r="I496">
        <v>441</v>
      </c>
      <c r="J496" t="s">
        <v>77</v>
      </c>
      <c r="K496">
        <f>------40</f>
        <v>40</v>
      </c>
    </row>
    <row r="497" spans="2:11">
      <c r="B497">
        <v>1480</v>
      </c>
      <c r="C497">
        <v>494</v>
      </c>
      <c r="D497">
        <v>1</v>
      </c>
      <c r="E497">
        <v>0</v>
      </c>
      <c r="F497">
        <v>20</v>
      </c>
      <c r="G497">
        <v>64</v>
      </c>
      <c r="H497">
        <f t="shared" ref="H497:H525" si="32">------381</f>
        <v>381</v>
      </c>
      <c r="I497">
        <v>441</v>
      </c>
      <c r="J497" t="s">
        <v>143</v>
      </c>
      <c r="K497">
        <f t="shared" ref="K497:K525" si="33">------41</f>
        <v>41</v>
      </c>
    </row>
    <row r="498" spans="2:11">
      <c r="B498">
        <v>1483</v>
      </c>
      <c r="C498">
        <v>495</v>
      </c>
      <c r="D498">
        <v>1</v>
      </c>
      <c r="E498">
        <v>1</v>
      </c>
      <c r="F498">
        <v>0</v>
      </c>
      <c r="G498">
        <v>64</v>
      </c>
      <c r="H498">
        <f t="shared" si="32"/>
        <v>381</v>
      </c>
      <c r="I498">
        <v>441</v>
      </c>
      <c r="J498" t="s">
        <v>143</v>
      </c>
      <c r="K498">
        <f t="shared" si="33"/>
        <v>41</v>
      </c>
    </row>
    <row r="499" spans="2:11">
      <c r="B499">
        <v>1486</v>
      </c>
      <c r="C499">
        <v>496</v>
      </c>
      <c r="D499">
        <v>1</v>
      </c>
      <c r="E499">
        <v>1</v>
      </c>
      <c r="F499">
        <v>0</v>
      </c>
      <c r="G499">
        <v>64</v>
      </c>
      <c r="H499">
        <f t="shared" si="32"/>
        <v>381</v>
      </c>
      <c r="I499">
        <v>441</v>
      </c>
      <c r="J499" t="s">
        <v>143</v>
      </c>
      <c r="K499">
        <f t="shared" si="33"/>
        <v>41</v>
      </c>
    </row>
    <row r="500" spans="2:11">
      <c r="B500">
        <v>1489</v>
      </c>
      <c r="C500">
        <v>497</v>
      </c>
      <c r="D500">
        <v>1</v>
      </c>
      <c r="E500">
        <v>1</v>
      </c>
      <c r="F500">
        <v>0</v>
      </c>
      <c r="G500">
        <v>64</v>
      </c>
      <c r="H500">
        <f t="shared" si="32"/>
        <v>381</v>
      </c>
      <c r="I500">
        <v>441</v>
      </c>
      <c r="J500" t="s">
        <v>143</v>
      </c>
      <c r="K500">
        <f t="shared" si="33"/>
        <v>41</v>
      </c>
    </row>
    <row r="501" spans="2:11">
      <c r="B501">
        <v>1492</v>
      </c>
      <c r="C501">
        <v>498</v>
      </c>
      <c r="D501">
        <v>1</v>
      </c>
      <c r="E501">
        <v>1</v>
      </c>
      <c r="F501">
        <v>0</v>
      </c>
      <c r="G501">
        <v>64</v>
      </c>
      <c r="H501">
        <f t="shared" si="32"/>
        <v>381</v>
      </c>
      <c r="I501">
        <v>441</v>
      </c>
      <c r="J501" t="s">
        <v>143</v>
      </c>
      <c r="K501">
        <f t="shared" si="33"/>
        <v>41</v>
      </c>
    </row>
    <row r="502" spans="2:11">
      <c r="B502">
        <v>1495</v>
      </c>
      <c r="C502">
        <v>499</v>
      </c>
      <c r="D502">
        <v>1</v>
      </c>
      <c r="E502">
        <v>1</v>
      </c>
      <c r="F502">
        <v>0</v>
      </c>
      <c r="G502">
        <v>64</v>
      </c>
      <c r="H502">
        <f t="shared" si="32"/>
        <v>381</v>
      </c>
      <c r="I502">
        <v>441</v>
      </c>
      <c r="J502" t="s">
        <v>143</v>
      </c>
      <c r="K502">
        <f t="shared" si="33"/>
        <v>41</v>
      </c>
    </row>
    <row r="503" spans="2:11">
      <c r="B503">
        <v>1498</v>
      </c>
      <c r="C503">
        <v>500</v>
      </c>
      <c r="D503">
        <v>1</v>
      </c>
      <c r="E503">
        <v>1</v>
      </c>
      <c r="F503">
        <v>0</v>
      </c>
      <c r="G503">
        <v>64</v>
      </c>
      <c r="H503">
        <f t="shared" si="32"/>
        <v>381</v>
      </c>
      <c r="I503">
        <v>441</v>
      </c>
      <c r="J503" t="s">
        <v>143</v>
      </c>
      <c r="K503">
        <f t="shared" si="33"/>
        <v>41</v>
      </c>
    </row>
    <row r="504" spans="2:11">
      <c r="B504">
        <v>1501</v>
      </c>
      <c r="C504">
        <v>501</v>
      </c>
      <c r="D504">
        <v>1</v>
      </c>
      <c r="E504">
        <v>1</v>
      </c>
      <c r="F504">
        <v>0</v>
      </c>
      <c r="G504">
        <v>64</v>
      </c>
      <c r="H504">
        <f t="shared" si="32"/>
        <v>381</v>
      </c>
      <c r="I504">
        <v>441</v>
      </c>
      <c r="J504" t="s">
        <v>143</v>
      </c>
      <c r="K504">
        <f t="shared" si="33"/>
        <v>41</v>
      </c>
    </row>
    <row r="505" spans="2:11">
      <c r="B505">
        <v>1504</v>
      </c>
      <c r="C505">
        <v>502</v>
      </c>
      <c r="D505">
        <v>1</v>
      </c>
      <c r="E505">
        <v>1</v>
      </c>
      <c r="F505">
        <v>0</v>
      </c>
      <c r="G505">
        <v>64</v>
      </c>
      <c r="H505">
        <f t="shared" si="32"/>
        <v>381</v>
      </c>
      <c r="I505">
        <v>441</v>
      </c>
      <c r="J505" t="s">
        <v>143</v>
      </c>
      <c r="K505">
        <f t="shared" si="33"/>
        <v>41</v>
      </c>
    </row>
    <row r="506" spans="2:11">
      <c r="B506">
        <v>1507</v>
      </c>
      <c r="C506">
        <v>503</v>
      </c>
      <c r="D506">
        <v>1</v>
      </c>
      <c r="E506">
        <v>1</v>
      </c>
      <c r="F506">
        <v>0</v>
      </c>
      <c r="G506">
        <v>64</v>
      </c>
      <c r="H506">
        <f t="shared" si="32"/>
        <v>381</v>
      </c>
      <c r="I506">
        <v>441</v>
      </c>
      <c r="J506" t="s">
        <v>143</v>
      </c>
      <c r="K506">
        <f t="shared" si="33"/>
        <v>41</v>
      </c>
    </row>
    <row r="507" spans="2:11">
      <c r="B507">
        <v>1510</v>
      </c>
      <c r="C507">
        <v>504</v>
      </c>
      <c r="D507">
        <v>1</v>
      </c>
      <c r="E507">
        <v>1</v>
      </c>
      <c r="F507">
        <v>0</v>
      </c>
      <c r="G507">
        <v>64</v>
      </c>
      <c r="H507">
        <f t="shared" si="32"/>
        <v>381</v>
      </c>
      <c r="I507">
        <v>441</v>
      </c>
      <c r="J507" t="s">
        <v>143</v>
      </c>
      <c r="K507">
        <f t="shared" si="33"/>
        <v>41</v>
      </c>
    </row>
    <row r="508" spans="2:11">
      <c r="B508">
        <v>1513</v>
      </c>
      <c r="C508">
        <v>505</v>
      </c>
      <c r="D508">
        <v>1</v>
      </c>
      <c r="E508">
        <v>1</v>
      </c>
      <c r="F508">
        <v>0</v>
      </c>
      <c r="G508">
        <v>64</v>
      </c>
      <c r="H508">
        <f t="shared" si="32"/>
        <v>381</v>
      </c>
      <c r="I508">
        <v>441</v>
      </c>
      <c r="J508" t="s">
        <v>143</v>
      </c>
      <c r="K508">
        <f t="shared" si="33"/>
        <v>41</v>
      </c>
    </row>
    <row r="509" spans="2:11">
      <c r="B509">
        <v>1516</v>
      </c>
      <c r="C509">
        <v>506</v>
      </c>
      <c r="D509">
        <v>1</v>
      </c>
      <c r="E509">
        <v>1</v>
      </c>
      <c r="F509">
        <v>0</v>
      </c>
      <c r="G509">
        <v>64</v>
      </c>
      <c r="H509">
        <f t="shared" si="32"/>
        <v>381</v>
      </c>
      <c r="I509">
        <v>441</v>
      </c>
      <c r="J509" t="s">
        <v>143</v>
      </c>
      <c r="K509">
        <f t="shared" si="33"/>
        <v>41</v>
      </c>
    </row>
    <row r="510" spans="2:11">
      <c r="B510">
        <v>1519</v>
      </c>
      <c r="C510">
        <v>507</v>
      </c>
      <c r="D510">
        <v>1</v>
      </c>
      <c r="E510">
        <v>1</v>
      </c>
      <c r="F510">
        <v>0</v>
      </c>
      <c r="G510">
        <v>64</v>
      </c>
      <c r="H510">
        <f t="shared" si="32"/>
        <v>381</v>
      </c>
      <c r="I510">
        <v>441</v>
      </c>
      <c r="J510" t="s">
        <v>143</v>
      </c>
      <c r="K510">
        <f t="shared" si="33"/>
        <v>41</v>
      </c>
    </row>
    <row r="511" spans="2:11">
      <c r="B511">
        <v>1522</v>
      </c>
      <c r="C511">
        <v>508</v>
      </c>
      <c r="D511">
        <v>1</v>
      </c>
      <c r="E511">
        <v>1</v>
      </c>
      <c r="F511">
        <v>0</v>
      </c>
      <c r="G511">
        <v>64</v>
      </c>
      <c r="H511">
        <f t="shared" si="32"/>
        <v>381</v>
      </c>
      <c r="I511">
        <v>441</v>
      </c>
      <c r="J511" t="s">
        <v>143</v>
      </c>
      <c r="K511">
        <f t="shared" si="33"/>
        <v>41</v>
      </c>
    </row>
    <row r="512" spans="2:11">
      <c r="B512">
        <v>1525</v>
      </c>
      <c r="C512">
        <v>509</v>
      </c>
      <c r="D512">
        <v>1</v>
      </c>
      <c r="E512">
        <v>1</v>
      </c>
      <c r="F512">
        <v>0</v>
      </c>
      <c r="G512">
        <v>64</v>
      </c>
      <c r="H512">
        <f t="shared" si="32"/>
        <v>381</v>
      </c>
      <c r="I512">
        <v>441</v>
      </c>
      <c r="J512" t="s">
        <v>143</v>
      </c>
      <c r="K512">
        <f t="shared" si="33"/>
        <v>41</v>
      </c>
    </row>
    <row r="513" spans="2:11">
      <c r="B513">
        <v>1528</v>
      </c>
      <c r="C513">
        <v>510</v>
      </c>
      <c r="D513">
        <v>1</v>
      </c>
      <c r="E513">
        <v>1</v>
      </c>
      <c r="F513">
        <v>0</v>
      </c>
      <c r="G513">
        <v>64</v>
      </c>
      <c r="H513">
        <f t="shared" si="32"/>
        <v>381</v>
      </c>
      <c r="I513">
        <v>441</v>
      </c>
      <c r="J513" t="s">
        <v>143</v>
      </c>
      <c r="K513">
        <f t="shared" si="33"/>
        <v>41</v>
      </c>
    </row>
    <row r="514" spans="2:11">
      <c r="B514">
        <v>1531</v>
      </c>
      <c r="C514">
        <v>511</v>
      </c>
      <c r="D514">
        <v>1</v>
      </c>
      <c r="E514">
        <v>1</v>
      </c>
      <c r="F514">
        <v>0</v>
      </c>
      <c r="G514">
        <v>64</v>
      </c>
      <c r="H514">
        <f t="shared" si="32"/>
        <v>381</v>
      </c>
      <c r="I514">
        <v>441</v>
      </c>
      <c r="J514" t="s">
        <v>143</v>
      </c>
      <c r="K514">
        <f t="shared" si="33"/>
        <v>41</v>
      </c>
    </row>
    <row r="515" spans="2:11">
      <c r="B515">
        <v>1534</v>
      </c>
      <c r="C515">
        <v>512</v>
      </c>
      <c r="D515">
        <v>1</v>
      </c>
      <c r="E515">
        <v>1</v>
      </c>
      <c r="F515">
        <v>0</v>
      </c>
      <c r="G515">
        <v>64</v>
      </c>
      <c r="H515">
        <f t="shared" si="32"/>
        <v>381</v>
      </c>
      <c r="I515">
        <v>441</v>
      </c>
      <c r="J515" t="s">
        <v>143</v>
      </c>
      <c r="K515">
        <f t="shared" si="33"/>
        <v>41</v>
      </c>
    </row>
    <row r="516" spans="2:11">
      <c r="B516">
        <v>1537</v>
      </c>
      <c r="C516">
        <v>513</v>
      </c>
      <c r="D516">
        <v>1</v>
      </c>
      <c r="E516">
        <v>1</v>
      </c>
      <c r="F516">
        <v>0</v>
      </c>
      <c r="G516">
        <v>64</v>
      </c>
      <c r="H516">
        <f t="shared" si="32"/>
        <v>381</v>
      </c>
      <c r="I516">
        <v>441</v>
      </c>
      <c r="J516" t="s">
        <v>143</v>
      </c>
      <c r="K516">
        <f t="shared" si="33"/>
        <v>41</v>
      </c>
    </row>
    <row r="517" spans="2:11">
      <c r="B517">
        <v>1540</v>
      </c>
      <c r="C517">
        <v>514</v>
      </c>
      <c r="D517">
        <v>1</v>
      </c>
      <c r="E517">
        <v>1</v>
      </c>
      <c r="F517">
        <v>0</v>
      </c>
      <c r="G517">
        <v>64</v>
      </c>
      <c r="H517">
        <f t="shared" si="32"/>
        <v>381</v>
      </c>
      <c r="I517">
        <v>441</v>
      </c>
      <c r="J517" t="s">
        <v>143</v>
      </c>
      <c r="K517">
        <f t="shared" si="33"/>
        <v>41</v>
      </c>
    </row>
    <row r="518" spans="2:11">
      <c r="B518">
        <v>1543</v>
      </c>
      <c r="C518">
        <v>515</v>
      </c>
      <c r="D518">
        <v>1</v>
      </c>
      <c r="E518">
        <v>1</v>
      </c>
      <c r="F518">
        <v>0</v>
      </c>
      <c r="G518">
        <v>64</v>
      </c>
      <c r="H518">
        <f t="shared" si="32"/>
        <v>381</v>
      </c>
      <c r="I518">
        <v>441</v>
      </c>
      <c r="J518" t="s">
        <v>143</v>
      </c>
      <c r="K518">
        <f t="shared" si="33"/>
        <v>41</v>
      </c>
    </row>
    <row r="519" spans="2:11">
      <c r="B519">
        <v>1546</v>
      </c>
      <c r="C519">
        <v>516</v>
      </c>
      <c r="D519">
        <v>1</v>
      </c>
      <c r="E519">
        <v>1</v>
      </c>
      <c r="F519">
        <v>0</v>
      </c>
      <c r="G519">
        <v>64</v>
      </c>
      <c r="H519">
        <f t="shared" si="32"/>
        <v>381</v>
      </c>
      <c r="I519">
        <v>441</v>
      </c>
      <c r="J519" t="s">
        <v>143</v>
      </c>
      <c r="K519">
        <f t="shared" si="33"/>
        <v>41</v>
      </c>
    </row>
    <row r="520" spans="2:11">
      <c r="B520">
        <v>1549</v>
      </c>
      <c r="C520">
        <v>517</v>
      </c>
      <c r="D520">
        <v>1</v>
      </c>
      <c r="E520">
        <v>1</v>
      </c>
      <c r="F520">
        <v>0</v>
      </c>
      <c r="G520">
        <v>64</v>
      </c>
      <c r="H520">
        <f t="shared" si="32"/>
        <v>381</v>
      </c>
      <c r="I520">
        <v>441</v>
      </c>
      <c r="J520" t="s">
        <v>143</v>
      </c>
      <c r="K520">
        <f t="shared" si="33"/>
        <v>41</v>
      </c>
    </row>
    <row r="521" spans="2:11">
      <c r="B521">
        <v>1552</v>
      </c>
      <c r="C521">
        <v>518</v>
      </c>
      <c r="D521">
        <v>1</v>
      </c>
      <c r="E521">
        <v>1</v>
      </c>
      <c r="F521">
        <v>0</v>
      </c>
      <c r="G521">
        <v>64</v>
      </c>
      <c r="H521">
        <f t="shared" si="32"/>
        <v>381</v>
      </c>
      <c r="I521">
        <v>441</v>
      </c>
      <c r="J521" t="s">
        <v>143</v>
      </c>
      <c r="K521">
        <f t="shared" si="33"/>
        <v>41</v>
      </c>
    </row>
    <row r="522" spans="2:11">
      <c r="B522">
        <v>1555</v>
      </c>
      <c r="C522">
        <v>519</v>
      </c>
      <c r="D522">
        <v>1</v>
      </c>
      <c r="E522">
        <v>1</v>
      </c>
      <c r="F522">
        <v>0</v>
      </c>
      <c r="G522">
        <v>64</v>
      </c>
      <c r="H522">
        <f t="shared" si="32"/>
        <v>381</v>
      </c>
      <c r="I522">
        <v>441</v>
      </c>
      <c r="J522" t="s">
        <v>143</v>
      </c>
      <c r="K522">
        <f t="shared" si="33"/>
        <v>41</v>
      </c>
    </row>
    <row r="523" spans="2:11">
      <c r="B523">
        <v>1558</v>
      </c>
      <c r="C523">
        <v>520</v>
      </c>
      <c r="D523">
        <v>1</v>
      </c>
      <c r="E523">
        <v>1</v>
      </c>
      <c r="F523">
        <v>0</v>
      </c>
      <c r="G523">
        <v>64</v>
      </c>
      <c r="H523">
        <f t="shared" si="32"/>
        <v>381</v>
      </c>
      <c r="I523">
        <v>441</v>
      </c>
      <c r="J523" t="s">
        <v>143</v>
      </c>
      <c r="K523">
        <f t="shared" si="33"/>
        <v>41</v>
      </c>
    </row>
    <row r="524" spans="2:11">
      <c r="B524">
        <v>1561</v>
      </c>
      <c r="C524">
        <v>521</v>
      </c>
      <c r="D524">
        <v>1</v>
      </c>
      <c r="E524">
        <v>1</v>
      </c>
      <c r="F524">
        <v>0</v>
      </c>
      <c r="G524">
        <v>64</v>
      </c>
      <c r="H524">
        <f t="shared" si="32"/>
        <v>381</v>
      </c>
      <c r="I524">
        <v>441</v>
      </c>
      <c r="J524" t="s">
        <v>143</v>
      </c>
      <c r="K524">
        <f t="shared" si="33"/>
        <v>41</v>
      </c>
    </row>
    <row r="525" spans="2:11">
      <c r="B525">
        <v>1564</v>
      </c>
      <c r="C525">
        <v>522</v>
      </c>
      <c r="D525">
        <v>1</v>
      </c>
      <c r="E525">
        <v>1</v>
      </c>
      <c r="F525">
        <v>0</v>
      </c>
      <c r="G525">
        <v>64</v>
      </c>
      <c r="H525">
        <f t="shared" si="32"/>
        <v>381</v>
      </c>
      <c r="I525">
        <v>441</v>
      </c>
      <c r="J525" t="s">
        <v>143</v>
      </c>
      <c r="K525">
        <f t="shared" si="33"/>
        <v>41</v>
      </c>
    </row>
    <row r="526" spans="2:11">
      <c r="B526">
        <v>1567</v>
      </c>
      <c r="C526">
        <v>523</v>
      </c>
      <c r="D526">
        <v>1</v>
      </c>
      <c r="E526">
        <v>0</v>
      </c>
      <c r="F526">
        <v>24</v>
      </c>
      <c r="G526">
        <v>64</v>
      </c>
      <c r="H526">
        <f>------357</f>
        <v>357</v>
      </c>
      <c r="I526">
        <v>441</v>
      </c>
      <c r="J526" t="s">
        <v>65</v>
      </c>
      <c r="K526">
        <f>------42</f>
        <v>42</v>
      </c>
    </row>
    <row r="527" spans="2:11">
      <c r="B527">
        <v>1570</v>
      </c>
      <c r="C527">
        <v>524</v>
      </c>
      <c r="D527">
        <v>1</v>
      </c>
      <c r="E527">
        <v>0</v>
      </c>
      <c r="F527">
        <v>28</v>
      </c>
      <c r="G527">
        <v>64</v>
      </c>
      <c r="H527">
        <f t="shared" ref="H527:H555" si="34">------329</f>
        <v>329</v>
      </c>
      <c r="I527">
        <v>441</v>
      </c>
      <c r="J527" t="s">
        <v>99</v>
      </c>
      <c r="K527">
        <f t="shared" ref="K527:K555" si="35">------43</f>
        <v>43</v>
      </c>
    </row>
    <row r="528" spans="2:11">
      <c r="B528">
        <v>1573</v>
      </c>
      <c r="C528">
        <v>525</v>
      </c>
      <c r="D528">
        <v>1</v>
      </c>
      <c r="E528">
        <v>1</v>
      </c>
      <c r="F528">
        <v>0</v>
      </c>
      <c r="G528">
        <v>64</v>
      </c>
      <c r="H528">
        <f t="shared" si="34"/>
        <v>329</v>
      </c>
      <c r="I528">
        <v>441</v>
      </c>
      <c r="J528" t="s">
        <v>99</v>
      </c>
      <c r="K528">
        <f t="shared" si="35"/>
        <v>43</v>
      </c>
    </row>
    <row r="529" spans="2:11">
      <c r="B529">
        <v>1576</v>
      </c>
      <c r="C529">
        <v>526</v>
      </c>
      <c r="D529">
        <v>1</v>
      </c>
      <c r="E529">
        <v>1</v>
      </c>
      <c r="F529">
        <v>0</v>
      </c>
      <c r="G529">
        <v>64</v>
      </c>
      <c r="H529">
        <f t="shared" si="34"/>
        <v>329</v>
      </c>
      <c r="I529">
        <v>441</v>
      </c>
      <c r="J529" t="s">
        <v>99</v>
      </c>
      <c r="K529">
        <f t="shared" si="35"/>
        <v>43</v>
      </c>
    </row>
    <row r="530" spans="2:11">
      <c r="B530">
        <v>1579</v>
      </c>
      <c r="C530">
        <v>527</v>
      </c>
      <c r="D530">
        <v>1</v>
      </c>
      <c r="E530">
        <v>1</v>
      </c>
      <c r="F530">
        <v>0</v>
      </c>
      <c r="G530">
        <v>64</v>
      </c>
      <c r="H530">
        <f t="shared" si="34"/>
        <v>329</v>
      </c>
      <c r="I530">
        <v>441</v>
      </c>
      <c r="J530" t="s">
        <v>99</v>
      </c>
      <c r="K530">
        <f t="shared" si="35"/>
        <v>43</v>
      </c>
    </row>
    <row r="531" spans="2:11">
      <c r="B531">
        <v>1582</v>
      </c>
      <c r="C531">
        <v>528</v>
      </c>
      <c r="D531">
        <v>1</v>
      </c>
      <c r="E531">
        <v>1</v>
      </c>
      <c r="F531">
        <v>0</v>
      </c>
      <c r="G531">
        <v>64</v>
      </c>
      <c r="H531">
        <f t="shared" si="34"/>
        <v>329</v>
      </c>
      <c r="I531">
        <v>441</v>
      </c>
      <c r="J531" t="s">
        <v>99</v>
      </c>
      <c r="K531">
        <f t="shared" si="35"/>
        <v>43</v>
      </c>
    </row>
    <row r="532" spans="2:11">
      <c r="B532">
        <v>1585</v>
      </c>
      <c r="C532">
        <v>529</v>
      </c>
      <c r="D532">
        <v>1</v>
      </c>
      <c r="E532">
        <v>1</v>
      </c>
      <c r="F532">
        <v>0</v>
      </c>
      <c r="G532">
        <v>64</v>
      </c>
      <c r="H532">
        <f t="shared" si="34"/>
        <v>329</v>
      </c>
      <c r="I532">
        <v>441</v>
      </c>
      <c r="J532" t="s">
        <v>99</v>
      </c>
      <c r="K532">
        <f t="shared" si="35"/>
        <v>43</v>
      </c>
    </row>
    <row r="533" spans="2:11">
      <c r="B533">
        <v>1588</v>
      </c>
      <c r="C533">
        <v>530</v>
      </c>
      <c r="D533">
        <v>1</v>
      </c>
      <c r="E533">
        <v>1</v>
      </c>
      <c r="F533">
        <v>0</v>
      </c>
      <c r="G533">
        <v>64</v>
      </c>
      <c r="H533">
        <f t="shared" si="34"/>
        <v>329</v>
      </c>
      <c r="I533">
        <v>441</v>
      </c>
      <c r="J533" t="s">
        <v>99</v>
      </c>
      <c r="K533">
        <f t="shared" si="35"/>
        <v>43</v>
      </c>
    </row>
    <row r="534" spans="2:11">
      <c r="B534">
        <v>1591</v>
      </c>
      <c r="C534">
        <v>531</v>
      </c>
      <c r="D534">
        <v>1</v>
      </c>
      <c r="E534">
        <v>1</v>
      </c>
      <c r="F534">
        <v>0</v>
      </c>
      <c r="G534">
        <v>64</v>
      </c>
      <c r="H534">
        <f t="shared" si="34"/>
        <v>329</v>
      </c>
      <c r="I534">
        <v>441</v>
      </c>
      <c r="J534" t="s">
        <v>99</v>
      </c>
      <c r="K534">
        <f t="shared" si="35"/>
        <v>43</v>
      </c>
    </row>
    <row r="535" spans="2:11">
      <c r="B535">
        <v>1594</v>
      </c>
      <c r="C535">
        <v>532</v>
      </c>
      <c r="D535">
        <v>1</v>
      </c>
      <c r="E535">
        <v>1</v>
      </c>
      <c r="F535">
        <v>0</v>
      </c>
      <c r="G535">
        <v>64</v>
      </c>
      <c r="H535">
        <f t="shared" si="34"/>
        <v>329</v>
      </c>
      <c r="I535">
        <v>441</v>
      </c>
      <c r="J535" t="s">
        <v>99</v>
      </c>
      <c r="K535">
        <f t="shared" si="35"/>
        <v>43</v>
      </c>
    </row>
    <row r="536" spans="2:11">
      <c r="B536">
        <v>1597</v>
      </c>
      <c r="C536">
        <v>533</v>
      </c>
      <c r="D536">
        <v>1</v>
      </c>
      <c r="E536">
        <v>1</v>
      </c>
      <c r="F536">
        <v>0</v>
      </c>
      <c r="G536">
        <v>64</v>
      </c>
      <c r="H536">
        <f t="shared" si="34"/>
        <v>329</v>
      </c>
      <c r="I536">
        <v>441</v>
      </c>
      <c r="J536" t="s">
        <v>99</v>
      </c>
      <c r="K536">
        <f t="shared" si="35"/>
        <v>43</v>
      </c>
    </row>
    <row r="537" spans="2:11">
      <c r="B537">
        <v>1600</v>
      </c>
      <c r="C537">
        <v>534</v>
      </c>
      <c r="D537">
        <v>1</v>
      </c>
      <c r="E537">
        <v>1</v>
      </c>
      <c r="F537">
        <v>0</v>
      </c>
      <c r="G537">
        <v>64</v>
      </c>
      <c r="H537">
        <f t="shared" si="34"/>
        <v>329</v>
      </c>
      <c r="I537">
        <v>441</v>
      </c>
      <c r="J537" t="s">
        <v>99</v>
      </c>
      <c r="K537">
        <f t="shared" si="35"/>
        <v>43</v>
      </c>
    </row>
    <row r="538" spans="2:11">
      <c r="B538">
        <v>1603</v>
      </c>
      <c r="C538">
        <v>535</v>
      </c>
      <c r="D538">
        <v>1</v>
      </c>
      <c r="E538">
        <v>1</v>
      </c>
      <c r="F538">
        <v>0</v>
      </c>
      <c r="G538">
        <v>64</v>
      </c>
      <c r="H538">
        <f t="shared" si="34"/>
        <v>329</v>
      </c>
      <c r="I538">
        <v>441</v>
      </c>
      <c r="J538" t="s">
        <v>99</v>
      </c>
      <c r="K538">
        <f t="shared" si="35"/>
        <v>43</v>
      </c>
    </row>
    <row r="539" spans="2:11">
      <c r="B539">
        <v>1606</v>
      </c>
      <c r="C539">
        <v>536</v>
      </c>
      <c r="D539">
        <v>1</v>
      </c>
      <c r="E539">
        <v>1</v>
      </c>
      <c r="F539">
        <v>0</v>
      </c>
      <c r="G539">
        <v>64</v>
      </c>
      <c r="H539">
        <f t="shared" si="34"/>
        <v>329</v>
      </c>
      <c r="I539">
        <v>441</v>
      </c>
      <c r="J539" t="s">
        <v>99</v>
      </c>
      <c r="K539">
        <f t="shared" si="35"/>
        <v>43</v>
      </c>
    </row>
    <row r="540" spans="2:11">
      <c r="B540">
        <v>1609</v>
      </c>
      <c r="C540">
        <v>537</v>
      </c>
      <c r="D540">
        <v>1</v>
      </c>
      <c r="E540">
        <v>1</v>
      </c>
      <c r="F540">
        <v>0</v>
      </c>
      <c r="G540">
        <v>64</v>
      </c>
      <c r="H540">
        <f t="shared" si="34"/>
        <v>329</v>
      </c>
      <c r="I540">
        <v>441</v>
      </c>
      <c r="J540" t="s">
        <v>99</v>
      </c>
      <c r="K540">
        <f t="shared" si="35"/>
        <v>43</v>
      </c>
    </row>
    <row r="541" spans="2:11">
      <c r="B541">
        <v>1612</v>
      </c>
      <c r="C541">
        <v>538</v>
      </c>
      <c r="D541">
        <v>1</v>
      </c>
      <c r="E541">
        <v>1</v>
      </c>
      <c r="F541">
        <v>0</v>
      </c>
      <c r="G541">
        <v>64</v>
      </c>
      <c r="H541">
        <f t="shared" si="34"/>
        <v>329</v>
      </c>
      <c r="I541">
        <v>441</v>
      </c>
      <c r="J541" t="s">
        <v>99</v>
      </c>
      <c r="K541">
        <f t="shared" si="35"/>
        <v>43</v>
      </c>
    </row>
    <row r="542" spans="2:11">
      <c r="B542">
        <v>1615</v>
      </c>
      <c r="C542">
        <v>539</v>
      </c>
      <c r="D542">
        <v>1</v>
      </c>
      <c r="E542">
        <v>1</v>
      </c>
      <c r="F542">
        <v>0</v>
      </c>
      <c r="G542">
        <v>64</v>
      </c>
      <c r="H542">
        <f t="shared" si="34"/>
        <v>329</v>
      </c>
      <c r="I542">
        <v>441</v>
      </c>
      <c r="J542" t="s">
        <v>99</v>
      </c>
      <c r="K542">
        <f t="shared" si="35"/>
        <v>43</v>
      </c>
    </row>
    <row r="543" spans="2:11">
      <c r="B543">
        <v>1618</v>
      </c>
      <c r="C543">
        <v>540</v>
      </c>
      <c r="D543">
        <v>1</v>
      </c>
      <c r="E543">
        <v>1</v>
      </c>
      <c r="F543">
        <v>0</v>
      </c>
      <c r="G543">
        <v>64</v>
      </c>
      <c r="H543">
        <f t="shared" si="34"/>
        <v>329</v>
      </c>
      <c r="I543">
        <v>441</v>
      </c>
      <c r="J543" t="s">
        <v>99</v>
      </c>
      <c r="K543">
        <f t="shared" si="35"/>
        <v>43</v>
      </c>
    </row>
    <row r="544" spans="2:11">
      <c r="B544">
        <v>1621</v>
      </c>
      <c r="C544">
        <v>541</v>
      </c>
      <c r="D544">
        <v>1</v>
      </c>
      <c r="E544">
        <v>1</v>
      </c>
      <c r="F544">
        <v>0</v>
      </c>
      <c r="G544">
        <v>64</v>
      </c>
      <c r="H544">
        <f t="shared" si="34"/>
        <v>329</v>
      </c>
      <c r="I544">
        <v>441</v>
      </c>
      <c r="J544" t="s">
        <v>99</v>
      </c>
      <c r="K544">
        <f t="shared" si="35"/>
        <v>43</v>
      </c>
    </row>
    <row r="545" spans="2:11">
      <c r="B545">
        <v>1624</v>
      </c>
      <c r="C545">
        <v>542</v>
      </c>
      <c r="D545">
        <v>1</v>
      </c>
      <c r="E545">
        <v>1</v>
      </c>
      <c r="F545">
        <v>0</v>
      </c>
      <c r="G545">
        <v>64</v>
      </c>
      <c r="H545">
        <f t="shared" si="34"/>
        <v>329</v>
      </c>
      <c r="I545">
        <v>441</v>
      </c>
      <c r="J545" t="s">
        <v>99</v>
      </c>
      <c r="K545">
        <f t="shared" si="35"/>
        <v>43</v>
      </c>
    </row>
    <row r="546" spans="2:11">
      <c r="B546">
        <v>1627</v>
      </c>
      <c r="C546">
        <v>543</v>
      </c>
      <c r="D546">
        <v>1</v>
      </c>
      <c r="E546">
        <v>1</v>
      </c>
      <c r="F546">
        <v>0</v>
      </c>
      <c r="G546">
        <v>64</v>
      </c>
      <c r="H546">
        <f t="shared" si="34"/>
        <v>329</v>
      </c>
      <c r="I546">
        <v>441</v>
      </c>
      <c r="J546" t="s">
        <v>99</v>
      </c>
      <c r="K546">
        <f t="shared" si="35"/>
        <v>43</v>
      </c>
    </row>
    <row r="547" spans="2:11">
      <c r="B547">
        <v>1630</v>
      </c>
      <c r="C547">
        <v>544</v>
      </c>
      <c r="D547">
        <v>1</v>
      </c>
      <c r="E547">
        <v>1</v>
      </c>
      <c r="F547">
        <v>0</v>
      </c>
      <c r="G547">
        <v>64</v>
      </c>
      <c r="H547">
        <f t="shared" si="34"/>
        <v>329</v>
      </c>
      <c r="I547">
        <v>441</v>
      </c>
      <c r="J547" t="s">
        <v>99</v>
      </c>
      <c r="K547">
        <f t="shared" si="35"/>
        <v>43</v>
      </c>
    </row>
    <row r="548" spans="2:11">
      <c r="B548">
        <v>1633</v>
      </c>
      <c r="C548">
        <v>545</v>
      </c>
      <c r="D548">
        <v>1</v>
      </c>
      <c r="E548">
        <v>1</v>
      </c>
      <c r="F548">
        <v>0</v>
      </c>
      <c r="G548">
        <v>64</v>
      </c>
      <c r="H548">
        <f t="shared" si="34"/>
        <v>329</v>
      </c>
      <c r="I548">
        <v>441</v>
      </c>
      <c r="J548" t="s">
        <v>99</v>
      </c>
      <c r="K548">
        <f t="shared" si="35"/>
        <v>43</v>
      </c>
    </row>
    <row r="549" spans="2:11">
      <c r="B549">
        <v>1636</v>
      </c>
      <c r="C549">
        <v>546</v>
      </c>
      <c r="D549">
        <v>1</v>
      </c>
      <c r="E549">
        <v>1</v>
      </c>
      <c r="F549">
        <v>0</v>
      </c>
      <c r="G549">
        <v>64</v>
      </c>
      <c r="H549">
        <f t="shared" si="34"/>
        <v>329</v>
      </c>
      <c r="I549">
        <v>441</v>
      </c>
      <c r="J549" t="s">
        <v>99</v>
      </c>
      <c r="K549">
        <f t="shared" si="35"/>
        <v>43</v>
      </c>
    </row>
    <row r="550" spans="2:11">
      <c r="B550">
        <v>1639</v>
      </c>
      <c r="C550">
        <v>547</v>
      </c>
      <c r="D550">
        <v>1</v>
      </c>
      <c r="E550">
        <v>1</v>
      </c>
      <c r="F550">
        <v>0</v>
      </c>
      <c r="G550">
        <v>64</v>
      </c>
      <c r="H550">
        <f t="shared" si="34"/>
        <v>329</v>
      </c>
      <c r="I550">
        <v>441</v>
      </c>
      <c r="J550" t="s">
        <v>99</v>
      </c>
      <c r="K550">
        <f t="shared" si="35"/>
        <v>43</v>
      </c>
    </row>
    <row r="551" spans="2:11">
      <c r="B551">
        <v>1642</v>
      </c>
      <c r="C551">
        <v>548</v>
      </c>
      <c r="D551">
        <v>1</v>
      </c>
      <c r="E551">
        <v>1</v>
      </c>
      <c r="F551">
        <v>0</v>
      </c>
      <c r="G551">
        <v>64</v>
      </c>
      <c r="H551">
        <f t="shared" si="34"/>
        <v>329</v>
      </c>
      <c r="I551">
        <v>441</v>
      </c>
      <c r="J551" t="s">
        <v>99</v>
      </c>
      <c r="K551">
        <f t="shared" si="35"/>
        <v>43</v>
      </c>
    </row>
    <row r="552" spans="2:11">
      <c r="B552">
        <v>1645</v>
      </c>
      <c r="C552">
        <v>549</v>
      </c>
      <c r="D552">
        <v>1</v>
      </c>
      <c r="E552">
        <v>1</v>
      </c>
      <c r="F552">
        <v>0</v>
      </c>
      <c r="G552">
        <v>64</v>
      </c>
      <c r="H552">
        <f t="shared" si="34"/>
        <v>329</v>
      </c>
      <c r="I552">
        <v>441</v>
      </c>
      <c r="J552" t="s">
        <v>99</v>
      </c>
      <c r="K552">
        <f t="shared" si="35"/>
        <v>43</v>
      </c>
    </row>
    <row r="553" spans="2:11">
      <c r="B553">
        <v>1648</v>
      </c>
      <c r="C553">
        <v>550</v>
      </c>
      <c r="D553">
        <v>1</v>
      </c>
      <c r="E553">
        <v>1</v>
      </c>
      <c r="F553">
        <v>0</v>
      </c>
      <c r="G553">
        <v>64</v>
      </c>
      <c r="H553">
        <f t="shared" si="34"/>
        <v>329</v>
      </c>
      <c r="I553">
        <v>441</v>
      </c>
      <c r="J553" t="s">
        <v>99</v>
      </c>
      <c r="K553">
        <f t="shared" si="35"/>
        <v>43</v>
      </c>
    </row>
    <row r="554" spans="2:11">
      <c r="B554">
        <v>1651</v>
      </c>
      <c r="C554">
        <v>551</v>
      </c>
      <c r="D554">
        <v>1</v>
      </c>
      <c r="E554">
        <v>1</v>
      </c>
      <c r="F554">
        <v>0</v>
      </c>
      <c r="G554">
        <v>64</v>
      </c>
      <c r="H554">
        <f t="shared" si="34"/>
        <v>329</v>
      </c>
      <c r="I554">
        <v>441</v>
      </c>
      <c r="J554" t="s">
        <v>99</v>
      </c>
      <c r="K554">
        <f t="shared" si="35"/>
        <v>43</v>
      </c>
    </row>
    <row r="555" spans="2:11">
      <c r="B555">
        <v>1654</v>
      </c>
      <c r="C555">
        <v>552</v>
      </c>
      <c r="D555">
        <v>1</v>
      </c>
      <c r="E555">
        <v>1</v>
      </c>
      <c r="F555">
        <v>0</v>
      </c>
      <c r="G555">
        <v>64</v>
      </c>
      <c r="H555">
        <f t="shared" si="34"/>
        <v>329</v>
      </c>
      <c r="I555">
        <v>441</v>
      </c>
      <c r="J555" t="s">
        <v>99</v>
      </c>
      <c r="K555">
        <f t="shared" si="35"/>
        <v>43</v>
      </c>
    </row>
    <row r="556" spans="2:11">
      <c r="B556">
        <v>1657</v>
      </c>
      <c r="C556">
        <v>553</v>
      </c>
      <c r="D556">
        <v>1</v>
      </c>
      <c r="E556">
        <v>0</v>
      </c>
      <c r="F556">
        <v>32</v>
      </c>
      <c r="G556">
        <v>64</v>
      </c>
      <c r="H556">
        <f>------297</f>
        <v>297</v>
      </c>
      <c r="I556">
        <v>441</v>
      </c>
      <c r="J556" t="s">
        <v>104</v>
      </c>
      <c r="K556">
        <f>------44</f>
        <v>44</v>
      </c>
    </row>
    <row r="557" spans="2:11">
      <c r="B557">
        <v>1660</v>
      </c>
      <c r="C557">
        <v>554</v>
      </c>
      <c r="D557">
        <v>1</v>
      </c>
      <c r="E557">
        <v>0</v>
      </c>
      <c r="F557">
        <v>36</v>
      </c>
      <c r="G557">
        <v>64</v>
      </c>
      <c r="H557">
        <f t="shared" ref="H557:H585" si="36">------261</f>
        <v>261</v>
      </c>
      <c r="I557">
        <v>441</v>
      </c>
      <c r="J557" t="s">
        <v>107</v>
      </c>
      <c r="K557">
        <f t="shared" ref="K557:K585" si="37">------45</f>
        <v>45</v>
      </c>
    </row>
    <row r="558" spans="2:11">
      <c r="B558">
        <v>1663</v>
      </c>
      <c r="C558">
        <v>555</v>
      </c>
      <c r="D558">
        <v>1</v>
      </c>
      <c r="E558">
        <v>1</v>
      </c>
      <c r="F558">
        <v>0</v>
      </c>
      <c r="G558">
        <v>64</v>
      </c>
      <c r="H558">
        <f t="shared" si="36"/>
        <v>261</v>
      </c>
      <c r="I558">
        <v>441</v>
      </c>
      <c r="J558" t="s">
        <v>107</v>
      </c>
      <c r="K558">
        <f t="shared" si="37"/>
        <v>45</v>
      </c>
    </row>
    <row r="559" spans="2:11">
      <c r="B559">
        <v>1666</v>
      </c>
      <c r="C559">
        <v>556</v>
      </c>
      <c r="D559">
        <v>1</v>
      </c>
      <c r="E559">
        <v>1</v>
      </c>
      <c r="F559">
        <v>0</v>
      </c>
      <c r="G559">
        <v>64</v>
      </c>
      <c r="H559">
        <f t="shared" si="36"/>
        <v>261</v>
      </c>
      <c r="I559">
        <v>441</v>
      </c>
      <c r="J559" t="s">
        <v>107</v>
      </c>
      <c r="K559">
        <f t="shared" si="37"/>
        <v>45</v>
      </c>
    </row>
    <row r="560" spans="2:11">
      <c r="B560">
        <v>1669</v>
      </c>
      <c r="C560">
        <v>557</v>
      </c>
      <c r="D560">
        <v>1</v>
      </c>
      <c r="E560">
        <v>1</v>
      </c>
      <c r="F560">
        <v>0</v>
      </c>
      <c r="G560">
        <v>64</v>
      </c>
      <c r="H560">
        <f t="shared" si="36"/>
        <v>261</v>
      </c>
      <c r="I560">
        <v>441</v>
      </c>
      <c r="J560" t="s">
        <v>107</v>
      </c>
      <c r="K560">
        <f t="shared" si="37"/>
        <v>45</v>
      </c>
    </row>
    <row r="561" spans="2:11">
      <c r="B561">
        <v>1672</v>
      </c>
      <c r="C561">
        <v>558</v>
      </c>
      <c r="D561">
        <v>1</v>
      </c>
      <c r="E561">
        <v>1</v>
      </c>
      <c r="F561">
        <v>0</v>
      </c>
      <c r="G561">
        <v>64</v>
      </c>
      <c r="H561">
        <f t="shared" si="36"/>
        <v>261</v>
      </c>
      <c r="I561">
        <v>441</v>
      </c>
      <c r="J561" t="s">
        <v>107</v>
      </c>
      <c r="K561">
        <f t="shared" si="37"/>
        <v>45</v>
      </c>
    </row>
    <row r="562" spans="2:11">
      <c r="B562">
        <v>1675</v>
      </c>
      <c r="C562">
        <v>559</v>
      </c>
      <c r="D562">
        <v>1</v>
      </c>
      <c r="E562">
        <v>1</v>
      </c>
      <c r="F562">
        <v>0</v>
      </c>
      <c r="G562">
        <v>64</v>
      </c>
      <c r="H562">
        <f t="shared" si="36"/>
        <v>261</v>
      </c>
      <c r="I562">
        <v>441</v>
      </c>
      <c r="J562" t="s">
        <v>107</v>
      </c>
      <c r="K562">
        <f t="shared" si="37"/>
        <v>45</v>
      </c>
    </row>
    <row r="563" spans="2:11">
      <c r="B563">
        <v>1678</v>
      </c>
      <c r="C563">
        <v>560</v>
      </c>
      <c r="D563">
        <v>1</v>
      </c>
      <c r="E563">
        <v>1</v>
      </c>
      <c r="F563">
        <v>0</v>
      </c>
      <c r="G563">
        <v>64</v>
      </c>
      <c r="H563">
        <f t="shared" si="36"/>
        <v>261</v>
      </c>
      <c r="I563">
        <v>441</v>
      </c>
      <c r="J563" t="s">
        <v>107</v>
      </c>
      <c r="K563">
        <f t="shared" si="37"/>
        <v>45</v>
      </c>
    </row>
    <row r="564" spans="2:11">
      <c r="B564">
        <v>1681</v>
      </c>
      <c r="C564">
        <v>561</v>
      </c>
      <c r="D564">
        <v>1</v>
      </c>
      <c r="E564">
        <v>1</v>
      </c>
      <c r="F564">
        <v>0</v>
      </c>
      <c r="G564">
        <v>64</v>
      </c>
      <c r="H564">
        <f t="shared" si="36"/>
        <v>261</v>
      </c>
      <c r="I564">
        <v>441</v>
      </c>
      <c r="J564" t="s">
        <v>107</v>
      </c>
      <c r="K564">
        <f t="shared" si="37"/>
        <v>45</v>
      </c>
    </row>
    <row r="565" spans="2:11">
      <c r="B565">
        <v>1684</v>
      </c>
      <c r="C565">
        <v>562</v>
      </c>
      <c r="D565">
        <v>1</v>
      </c>
      <c r="E565">
        <v>1</v>
      </c>
      <c r="F565">
        <v>0</v>
      </c>
      <c r="G565">
        <v>64</v>
      </c>
      <c r="H565">
        <f t="shared" si="36"/>
        <v>261</v>
      </c>
      <c r="I565">
        <v>441</v>
      </c>
      <c r="J565" t="s">
        <v>107</v>
      </c>
      <c r="K565">
        <f t="shared" si="37"/>
        <v>45</v>
      </c>
    </row>
    <row r="566" spans="2:11">
      <c r="B566">
        <v>1687</v>
      </c>
      <c r="C566">
        <v>563</v>
      </c>
      <c r="D566">
        <v>1</v>
      </c>
      <c r="E566">
        <v>1</v>
      </c>
      <c r="F566">
        <v>0</v>
      </c>
      <c r="G566">
        <v>64</v>
      </c>
      <c r="H566">
        <f t="shared" si="36"/>
        <v>261</v>
      </c>
      <c r="I566">
        <v>441</v>
      </c>
      <c r="J566" t="s">
        <v>107</v>
      </c>
      <c r="K566">
        <f t="shared" si="37"/>
        <v>45</v>
      </c>
    </row>
    <row r="567" spans="2:11">
      <c r="B567">
        <v>1690</v>
      </c>
      <c r="C567">
        <v>564</v>
      </c>
      <c r="D567">
        <v>1</v>
      </c>
      <c r="E567">
        <v>1</v>
      </c>
      <c r="F567">
        <v>0</v>
      </c>
      <c r="G567">
        <v>64</v>
      </c>
      <c r="H567">
        <f t="shared" si="36"/>
        <v>261</v>
      </c>
      <c r="I567">
        <v>441</v>
      </c>
      <c r="J567" t="s">
        <v>107</v>
      </c>
      <c r="K567">
        <f t="shared" si="37"/>
        <v>45</v>
      </c>
    </row>
    <row r="568" spans="2:11">
      <c r="B568">
        <v>1693</v>
      </c>
      <c r="C568">
        <v>565</v>
      </c>
      <c r="D568">
        <v>1</v>
      </c>
      <c r="E568">
        <v>1</v>
      </c>
      <c r="F568">
        <v>0</v>
      </c>
      <c r="G568">
        <v>64</v>
      </c>
      <c r="H568">
        <f t="shared" si="36"/>
        <v>261</v>
      </c>
      <c r="I568">
        <v>441</v>
      </c>
      <c r="J568" t="s">
        <v>107</v>
      </c>
      <c r="K568">
        <f t="shared" si="37"/>
        <v>45</v>
      </c>
    </row>
    <row r="569" spans="2:11">
      <c r="B569">
        <v>1696</v>
      </c>
      <c r="C569">
        <v>566</v>
      </c>
      <c r="D569">
        <v>1</v>
      </c>
      <c r="E569">
        <v>1</v>
      </c>
      <c r="F569">
        <v>0</v>
      </c>
      <c r="G569">
        <v>64</v>
      </c>
      <c r="H569">
        <f t="shared" si="36"/>
        <v>261</v>
      </c>
      <c r="I569">
        <v>441</v>
      </c>
      <c r="J569" t="s">
        <v>107</v>
      </c>
      <c r="K569">
        <f t="shared" si="37"/>
        <v>45</v>
      </c>
    </row>
    <row r="570" spans="2:11">
      <c r="B570">
        <v>1699</v>
      </c>
      <c r="C570">
        <v>567</v>
      </c>
      <c r="D570">
        <v>1</v>
      </c>
      <c r="E570">
        <v>1</v>
      </c>
      <c r="F570">
        <v>0</v>
      </c>
      <c r="G570">
        <v>64</v>
      </c>
      <c r="H570">
        <f t="shared" si="36"/>
        <v>261</v>
      </c>
      <c r="I570">
        <v>441</v>
      </c>
      <c r="J570" t="s">
        <v>107</v>
      </c>
      <c r="K570">
        <f t="shared" si="37"/>
        <v>45</v>
      </c>
    </row>
    <row r="571" spans="2:11">
      <c r="B571">
        <v>1702</v>
      </c>
      <c r="C571">
        <v>568</v>
      </c>
      <c r="D571">
        <v>1</v>
      </c>
      <c r="E571">
        <v>1</v>
      </c>
      <c r="F571">
        <v>0</v>
      </c>
      <c r="G571">
        <v>64</v>
      </c>
      <c r="H571">
        <f t="shared" si="36"/>
        <v>261</v>
      </c>
      <c r="I571">
        <v>441</v>
      </c>
      <c r="J571" t="s">
        <v>107</v>
      </c>
      <c r="K571">
        <f t="shared" si="37"/>
        <v>45</v>
      </c>
    </row>
    <row r="572" spans="2:11">
      <c r="B572">
        <v>1705</v>
      </c>
      <c r="C572">
        <v>569</v>
      </c>
      <c r="D572">
        <v>1</v>
      </c>
      <c r="E572">
        <v>1</v>
      </c>
      <c r="F572">
        <v>0</v>
      </c>
      <c r="G572">
        <v>64</v>
      </c>
      <c r="H572">
        <f t="shared" si="36"/>
        <v>261</v>
      </c>
      <c r="I572">
        <v>441</v>
      </c>
      <c r="J572" t="s">
        <v>107</v>
      </c>
      <c r="K572">
        <f t="shared" si="37"/>
        <v>45</v>
      </c>
    </row>
    <row r="573" spans="2:11">
      <c r="B573">
        <v>1708</v>
      </c>
      <c r="C573">
        <v>570</v>
      </c>
      <c r="D573">
        <v>1</v>
      </c>
      <c r="E573">
        <v>1</v>
      </c>
      <c r="F573">
        <v>0</v>
      </c>
      <c r="G573">
        <v>64</v>
      </c>
      <c r="H573">
        <f t="shared" si="36"/>
        <v>261</v>
      </c>
      <c r="I573">
        <v>441</v>
      </c>
      <c r="J573" t="s">
        <v>107</v>
      </c>
      <c r="K573">
        <f t="shared" si="37"/>
        <v>45</v>
      </c>
    </row>
    <row r="574" spans="2:11">
      <c r="B574">
        <v>1711</v>
      </c>
      <c r="C574">
        <v>571</v>
      </c>
      <c r="D574">
        <v>1</v>
      </c>
      <c r="E574">
        <v>1</v>
      </c>
      <c r="F574">
        <v>0</v>
      </c>
      <c r="G574">
        <v>64</v>
      </c>
      <c r="H574">
        <f t="shared" si="36"/>
        <v>261</v>
      </c>
      <c r="I574">
        <v>441</v>
      </c>
      <c r="J574" t="s">
        <v>107</v>
      </c>
      <c r="K574">
        <f t="shared" si="37"/>
        <v>45</v>
      </c>
    </row>
    <row r="575" spans="2:11">
      <c r="B575">
        <v>1714</v>
      </c>
      <c r="C575">
        <v>572</v>
      </c>
      <c r="D575">
        <v>1</v>
      </c>
      <c r="E575">
        <v>1</v>
      </c>
      <c r="F575">
        <v>0</v>
      </c>
      <c r="G575">
        <v>64</v>
      </c>
      <c r="H575">
        <f t="shared" si="36"/>
        <v>261</v>
      </c>
      <c r="I575">
        <v>441</v>
      </c>
      <c r="J575" t="s">
        <v>107</v>
      </c>
      <c r="K575">
        <f t="shared" si="37"/>
        <v>45</v>
      </c>
    </row>
    <row r="576" spans="2:11">
      <c r="B576">
        <v>1717</v>
      </c>
      <c r="C576">
        <v>573</v>
      </c>
      <c r="D576">
        <v>1</v>
      </c>
      <c r="E576">
        <v>1</v>
      </c>
      <c r="F576">
        <v>0</v>
      </c>
      <c r="G576">
        <v>64</v>
      </c>
      <c r="H576">
        <f t="shared" si="36"/>
        <v>261</v>
      </c>
      <c r="I576">
        <v>441</v>
      </c>
      <c r="J576" t="s">
        <v>107</v>
      </c>
      <c r="K576">
        <f t="shared" si="37"/>
        <v>45</v>
      </c>
    </row>
    <row r="577" spans="2:11">
      <c r="B577">
        <v>1720</v>
      </c>
      <c r="C577">
        <v>574</v>
      </c>
      <c r="D577">
        <v>1</v>
      </c>
      <c r="E577">
        <v>1</v>
      </c>
      <c r="F577">
        <v>0</v>
      </c>
      <c r="G577">
        <v>64</v>
      </c>
      <c r="H577">
        <f t="shared" si="36"/>
        <v>261</v>
      </c>
      <c r="I577">
        <v>441</v>
      </c>
      <c r="J577" t="s">
        <v>107</v>
      </c>
      <c r="K577">
        <f t="shared" si="37"/>
        <v>45</v>
      </c>
    </row>
    <row r="578" spans="2:11">
      <c r="B578">
        <v>1723</v>
      </c>
      <c r="C578">
        <v>575</v>
      </c>
      <c r="D578">
        <v>1</v>
      </c>
      <c r="E578">
        <v>1</v>
      </c>
      <c r="F578">
        <v>0</v>
      </c>
      <c r="G578">
        <v>64</v>
      </c>
      <c r="H578">
        <f t="shared" si="36"/>
        <v>261</v>
      </c>
      <c r="I578">
        <v>441</v>
      </c>
      <c r="J578" t="s">
        <v>107</v>
      </c>
      <c r="K578">
        <f t="shared" si="37"/>
        <v>45</v>
      </c>
    </row>
    <row r="579" spans="2:11">
      <c r="B579">
        <v>1726</v>
      </c>
      <c r="C579">
        <v>576</v>
      </c>
      <c r="D579">
        <v>1</v>
      </c>
      <c r="E579">
        <v>1</v>
      </c>
      <c r="F579">
        <v>0</v>
      </c>
      <c r="G579">
        <v>64</v>
      </c>
      <c r="H579">
        <f t="shared" si="36"/>
        <v>261</v>
      </c>
      <c r="I579">
        <v>441</v>
      </c>
      <c r="J579" t="s">
        <v>107</v>
      </c>
      <c r="K579">
        <f t="shared" si="37"/>
        <v>45</v>
      </c>
    </row>
    <row r="580" spans="2:11">
      <c r="B580">
        <v>1729</v>
      </c>
      <c r="C580">
        <v>577</v>
      </c>
      <c r="D580">
        <v>1</v>
      </c>
      <c r="E580">
        <v>1</v>
      </c>
      <c r="F580">
        <v>0</v>
      </c>
      <c r="G580">
        <v>64</v>
      </c>
      <c r="H580">
        <f t="shared" si="36"/>
        <v>261</v>
      </c>
      <c r="I580">
        <v>441</v>
      </c>
      <c r="J580" t="s">
        <v>107</v>
      </c>
      <c r="K580">
        <f t="shared" si="37"/>
        <v>45</v>
      </c>
    </row>
    <row r="581" spans="2:11">
      <c r="B581">
        <v>1732</v>
      </c>
      <c r="C581">
        <v>578</v>
      </c>
      <c r="D581">
        <v>1</v>
      </c>
      <c r="E581">
        <v>1</v>
      </c>
      <c r="F581">
        <v>0</v>
      </c>
      <c r="G581">
        <v>64</v>
      </c>
      <c r="H581">
        <f t="shared" si="36"/>
        <v>261</v>
      </c>
      <c r="I581">
        <v>441</v>
      </c>
      <c r="J581" t="s">
        <v>107</v>
      </c>
      <c r="K581">
        <f t="shared" si="37"/>
        <v>45</v>
      </c>
    </row>
    <row r="582" spans="2:11">
      <c r="B582">
        <v>1735</v>
      </c>
      <c r="C582">
        <v>579</v>
      </c>
      <c r="D582">
        <v>1</v>
      </c>
      <c r="E582">
        <v>1</v>
      </c>
      <c r="F582">
        <v>0</v>
      </c>
      <c r="G582">
        <v>64</v>
      </c>
      <c r="H582">
        <f t="shared" si="36"/>
        <v>261</v>
      </c>
      <c r="I582">
        <v>441</v>
      </c>
      <c r="J582" t="s">
        <v>107</v>
      </c>
      <c r="K582">
        <f t="shared" si="37"/>
        <v>45</v>
      </c>
    </row>
    <row r="583" spans="2:11">
      <c r="B583">
        <v>1738</v>
      </c>
      <c r="C583">
        <v>580</v>
      </c>
      <c r="D583">
        <v>1</v>
      </c>
      <c r="E583">
        <v>1</v>
      </c>
      <c r="F583">
        <v>0</v>
      </c>
      <c r="G583">
        <v>64</v>
      </c>
      <c r="H583">
        <f t="shared" si="36"/>
        <v>261</v>
      </c>
      <c r="I583">
        <v>441</v>
      </c>
      <c r="J583" t="s">
        <v>107</v>
      </c>
      <c r="K583">
        <f t="shared" si="37"/>
        <v>45</v>
      </c>
    </row>
    <row r="584" spans="2:11">
      <c r="B584">
        <v>1741</v>
      </c>
      <c r="C584">
        <v>581</v>
      </c>
      <c r="D584">
        <v>1</v>
      </c>
      <c r="E584">
        <v>1</v>
      </c>
      <c r="F584">
        <v>0</v>
      </c>
      <c r="G584">
        <v>64</v>
      </c>
      <c r="H584">
        <f t="shared" si="36"/>
        <v>261</v>
      </c>
      <c r="I584">
        <v>441</v>
      </c>
      <c r="J584" t="s">
        <v>107</v>
      </c>
      <c r="K584">
        <f t="shared" si="37"/>
        <v>45</v>
      </c>
    </row>
    <row r="585" spans="2:11">
      <c r="B585">
        <v>1744</v>
      </c>
      <c r="C585">
        <v>582</v>
      </c>
      <c r="D585">
        <v>1</v>
      </c>
      <c r="E585">
        <v>1</v>
      </c>
      <c r="F585">
        <v>0</v>
      </c>
      <c r="G585">
        <v>64</v>
      </c>
      <c r="H585">
        <f t="shared" si="36"/>
        <v>261</v>
      </c>
      <c r="I585">
        <v>441</v>
      </c>
      <c r="J585" t="s">
        <v>107</v>
      </c>
      <c r="K585">
        <f t="shared" si="37"/>
        <v>45</v>
      </c>
    </row>
    <row r="586" spans="2:11">
      <c r="B586">
        <v>1747</v>
      </c>
      <c r="C586">
        <v>583</v>
      </c>
      <c r="D586">
        <v>1</v>
      </c>
      <c r="E586">
        <v>0</v>
      </c>
      <c r="F586">
        <v>40</v>
      </c>
      <c r="G586">
        <v>64</v>
      </c>
      <c r="H586">
        <f>------221</f>
        <v>221</v>
      </c>
      <c r="I586">
        <v>441</v>
      </c>
      <c r="J586" t="s">
        <v>56</v>
      </c>
      <c r="K586">
        <f>------46</f>
        <v>46</v>
      </c>
    </row>
    <row r="587" spans="2:11">
      <c r="B587">
        <v>1750</v>
      </c>
      <c r="C587">
        <v>584</v>
      </c>
      <c r="D587">
        <v>1</v>
      </c>
      <c r="E587">
        <v>0</v>
      </c>
      <c r="F587">
        <v>40</v>
      </c>
      <c r="G587">
        <v>64</v>
      </c>
      <c r="H587">
        <f>------181</f>
        <v>181</v>
      </c>
      <c r="I587">
        <v>361</v>
      </c>
      <c r="J587" t="s">
        <v>56</v>
      </c>
      <c r="K587">
        <f>------47</f>
        <v>47</v>
      </c>
    </row>
    <row r="588" spans="2:11">
      <c r="B588">
        <v>1753</v>
      </c>
      <c r="C588">
        <v>585</v>
      </c>
      <c r="D588">
        <v>1</v>
      </c>
      <c r="E588">
        <v>1</v>
      </c>
      <c r="F588">
        <v>4</v>
      </c>
      <c r="G588">
        <v>64</v>
      </c>
      <c r="H588">
        <f>------185</f>
        <v>185</v>
      </c>
      <c r="I588">
        <v>441</v>
      </c>
      <c r="J588" t="s">
        <v>141</v>
      </c>
      <c r="K588">
        <f>------48</f>
        <v>48</v>
      </c>
    </row>
    <row r="589" spans="2:11">
      <c r="B589">
        <v>1756</v>
      </c>
      <c r="C589">
        <v>586</v>
      </c>
      <c r="D589">
        <v>1</v>
      </c>
      <c r="E589">
        <v>1</v>
      </c>
      <c r="F589">
        <v>8</v>
      </c>
      <c r="G589">
        <v>64</v>
      </c>
      <c r="H589">
        <f>------193</f>
        <v>193</v>
      </c>
      <c r="I589">
        <v>441</v>
      </c>
      <c r="J589" t="s">
        <v>148</v>
      </c>
      <c r="K589">
        <f>------49</f>
        <v>49</v>
      </c>
    </row>
    <row r="590" spans="2:11">
      <c r="B590">
        <v>1759</v>
      </c>
      <c r="C590">
        <v>587</v>
      </c>
      <c r="D590">
        <v>1</v>
      </c>
      <c r="E590">
        <v>1</v>
      </c>
      <c r="F590">
        <v>8</v>
      </c>
      <c r="G590">
        <v>64</v>
      </c>
      <c r="H590">
        <f>------201</f>
        <v>201</v>
      </c>
      <c r="I590">
        <v>441</v>
      </c>
      <c r="J590" t="s">
        <v>121</v>
      </c>
      <c r="K590">
        <f>------50</f>
        <v>50</v>
      </c>
    </row>
    <row r="591" spans="2:11">
      <c r="B591">
        <v>1762</v>
      </c>
      <c r="C591">
        <v>588</v>
      </c>
      <c r="D591">
        <v>1</v>
      </c>
      <c r="E591">
        <v>1</v>
      </c>
      <c r="F591">
        <v>16</v>
      </c>
      <c r="G591">
        <v>64</v>
      </c>
      <c r="H591">
        <f>------217</f>
        <v>217</v>
      </c>
      <c r="I591">
        <v>441</v>
      </c>
      <c r="J591" t="s">
        <v>61</v>
      </c>
      <c r="K591">
        <f>------51</f>
        <v>51</v>
      </c>
    </row>
    <row r="592" spans="2:11">
      <c r="B592">
        <v>1765</v>
      </c>
      <c r="C592">
        <v>589</v>
      </c>
      <c r="D592">
        <v>1</v>
      </c>
      <c r="E592">
        <v>1</v>
      </c>
      <c r="F592">
        <v>16</v>
      </c>
      <c r="G592">
        <v>64</v>
      </c>
      <c r="H592">
        <f>------233</f>
        <v>233</v>
      </c>
      <c r="I592">
        <v>441</v>
      </c>
      <c r="J592" t="s">
        <v>146</v>
      </c>
      <c r="K592">
        <f>------52</f>
        <v>52</v>
      </c>
    </row>
    <row r="593" spans="2:11">
      <c r="B593">
        <v>1768</v>
      </c>
      <c r="C593">
        <v>590</v>
      </c>
      <c r="D593">
        <v>1</v>
      </c>
      <c r="E593">
        <v>1</v>
      </c>
      <c r="F593">
        <v>16</v>
      </c>
      <c r="G593">
        <v>64</v>
      </c>
      <c r="H593">
        <f>------249</f>
        <v>249</v>
      </c>
      <c r="I593">
        <v>441</v>
      </c>
      <c r="J593" t="s">
        <v>50</v>
      </c>
      <c r="K593">
        <f>------53</f>
        <v>53</v>
      </c>
    </row>
    <row r="594" spans="2:11">
      <c r="B594">
        <v>1771</v>
      </c>
      <c r="C594">
        <v>591</v>
      </c>
      <c r="D594">
        <v>1</v>
      </c>
      <c r="E594">
        <v>1</v>
      </c>
      <c r="F594">
        <v>16</v>
      </c>
      <c r="G594">
        <v>64</v>
      </c>
      <c r="H594">
        <f>------265</f>
        <v>265</v>
      </c>
      <c r="I594">
        <v>441</v>
      </c>
      <c r="J594" t="s">
        <v>102</v>
      </c>
      <c r="K594">
        <f>------54</f>
        <v>54</v>
      </c>
    </row>
    <row r="595" spans="2:11">
      <c r="B595">
        <v>1774</v>
      </c>
      <c r="C595">
        <v>592</v>
      </c>
      <c r="D595">
        <v>1</v>
      </c>
      <c r="E595">
        <v>1</v>
      </c>
      <c r="F595">
        <v>40</v>
      </c>
      <c r="G595">
        <v>64</v>
      </c>
      <c r="H595">
        <f>------305</f>
        <v>305</v>
      </c>
      <c r="I595">
        <v>441</v>
      </c>
      <c r="J595" t="s">
        <v>155</v>
      </c>
      <c r="K595">
        <f>------55</f>
        <v>55</v>
      </c>
    </row>
    <row r="596" spans="2:11">
      <c r="B596">
        <v>1777</v>
      </c>
      <c r="C596">
        <v>593</v>
      </c>
      <c r="D596">
        <v>1</v>
      </c>
      <c r="E596">
        <v>1</v>
      </c>
      <c r="F596">
        <v>40</v>
      </c>
      <c r="G596">
        <v>64</v>
      </c>
      <c r="H596">
        <f>------345</f>
        <v>345</v>
      </c>
      <c r="I596">
        <v>441</v>
      </c>
      <c r="J596" t="s">
        <v>75</v>
      </c>
      <c r="K596">
        <f>------56</f>
        <v>56</v>
      </c>
    </row>
    <row r="597" spans="2:11">
      <c r="B597">
        <v>1780</v>
      </c>
      <c r="C597">
        <v>594</v>
      </c>
      <c r="D597">
        <v>1</v>
      </c>
      <c r="E597">
        <v>1</v>
      </c>
      <c r="F597">
        <v>16</v>
      </c>
      <c r="G597">
        <v>64</v>
      </c>
      <c r="H597">
        <f>------361</f>
        <v>361</v>
      </c>
      <c r="I597">
        <v>441</v>
      </c>
      <c r="J597" t="s">
        <v>109</v>
      </c>
      <c r="K597">
        <f>------57</f>
        <v>57</v>
      </c>
    </row>
    <row r="598" spans="2:11">
      <c r="B598">
        <v>1783</v>
      </c>
      <c r="C598">
        <v>595</v>
      </c>
      <c r="D598">
        <v>1</v>
      </c>
      <c r="E598">
        <v>1</v>
      </c>
      <c r="F598">
        <v>4</v>
      </c>
      <c r="G598">
        <v>64</v>
      </c>
      <c r="H598">
        <f t="shared" ref="H598:H615" si="38">------365</f>
        <v>365</v>
      </c>
      <c r="I598">
        <v>441</v>
      </c>
      <c r="J598" t="s">
        <v>71</v>
      </c>
      <c r="K598">
        <f t="shared" ref="K598:K615" si="39">------58</f>
        <v>58</v>
      </c>
    </row>
    <row r="599" spans="2:11">
      <c r="B599">
        <v>1786</v>
      </c>
      <c r="C599">
        <v>596</v>
      </c>
      <c r="D599">
        <v>1</v>
      </c>
      <c r="E599">
        <v>1</v>
      </c>
      <c r="F599">
        <v>0</v>
      </c>
      <c r="G599">
        <v>64</v>
      </c>
      <c r="H599">
        <f t="shared" si="38"/>
        <v>365</v>
      </c>
      <c r="I599">
        <v>441</v>
      </c>
      <c r="J599" t="s">
        <v>71</v>
      </c>
      <c r="K599">
        <f t="shared" si="39"/>
        <v>58</v>
      </c>
    </row>
    <row r="600" spans="2:11">
      <c r="B600">
        <v>1789</v>
      </c>
      <c r="C600">
        <v>597</v>
      </c>
      <c r="D600">
        <v>1</v>
      </c>
      <c r="E600">
        <v>1</v>
      </c>
      <c r="F600">
        <v>0</v>
      </c>
      <c r="G600">
        <v>64</v>
      </c>
      <c r="H600">
        <f t="shared" si="38"/>
        <v>365</v>
      </c>
      <c r="I600">
        <v>441</v>
      </c>
      <c r="J600" t="s">
        <v>71</v>
      </c>
      <c r="K600">
        <f t="shared" si="39"/>
        <v>58</v>
      </c>
    </row>
    <row r="601" spans="2:11">
      <c r="B601">
        <v>1792</v>
      </c>
      <c r="C601">
        <v>598</v>
      </c>
      <c r="D601">
        <v>1</v>
      </c>
      <c r="E601">
        <v>1</v>
      </c>
      <c r="F601">
        <v>0</v>
      </c>
      <c r="G601">
        <v>64</v>
      </c>
      <c r="H601">
        <f t="shared" si="38"/>
        <v>365</v>
      </c>
      <c r="I601">
        <v>441</v>
      </c>
      <c r="J601" t="s">
        <v>71</v>
      </c>
      <c r="K601">
        <f t="shared" si="39"/>
        <v>58</v>
      </c>
    </row>
    <row r="602" spans="2:11">
      <c r="B602">
        <v>1795</v>
      </c>
      <c r="C602">
        <v>599</v>
      </c>
      <c r="D602">
        <v>1</v>
      </c>
      <c r="E602">
        <v>1</v>
      </c>
      <c r="F602">
        <v>0</v>
      </c>
      <c r="G602">
        <v>64</v>
      </c>
      <c r="H602">
        <f t="shared" si="38"/>
        <v>365</v>
      </c>
      <c r="I602">
        <v>441</v>
      </c>
      <c r="J602" t="s">
        <v>71</v>
      </c>
      <c r="K602">
        <f t="shared" si="39"/>
        <v>58</v>
      </c>
    </row>
    <row r="603" spans="2:11">
      <c r="B603">
        <v>1798</v>
      </c>
      <c r="C603">
        <v>600</v>
      </c>
      <c r="D603">
        <v>1</v>
      </c>
      <c r="E603">
        <v>1</v>
      </c>
      <c r="F603">
        <v>0</v>
      </c>
      <c r="G603">
        <v>64</v>
      </c>
      <c r="H603">
        <f t="shared" si="38"/>
        <v>365</v>
      </c>
      <c r="I603">
        <v>441</v>
      </c>
      <c r="J603" t="s">
        <v>71</v>
      </c>
      <c r="K603">
        <f t="shared" si="39"/>
        <v>58</v>
      </c>
    </row>
    <row r="604" spans="2:11">
      <c r="B604">
        <v>1801</v>
      </c>
      <c r="C604">
        <v>601</v>
      </c>
      <c r="D604">
        <v>1</v>
      </c>
      <c r="E604">
        <v>1</v>
      </c>
      <c r="F604">
        <v>0</v>
      </c>
      <c r="G604">
        <v>64</v>
      </c>
      <c r="H604">
        <f t="shared" si="38"/>
        <v>365</v>
      </c>
      <c r="I604">
        <v>441</v>
      </c>
      <c r="J604" t="s">
        <v>71</v>
      </c>
      <c r="K604">
        <f t="shared" si="39"/>
        <v>58</v>
      </c>
    </row>
    <row r="605" spans="2:11">
      <c r="B605">
        <v>1804</v>
      </c>
      <c r="C605">
        <v>602</v>
      </c>
      <c r="D605">
        <v>1</v>
      </c>
      <c r="E605">
        <v>1</v>
      </c>
      <c r="F605">
        <v>0</v>
      </c>
      <c r="G605">
        <v>64</v>
      </c>
      <c r="H605">
        <f t="shared" si="38"/>
        <v>365</v>
      </c>
      <c r="I605">
        <v>441</v>
      </c>
      <c r="J605" t="s">
        <v>71</v>
      </c>
      <c r="K605">
        <f t="shared" si="39"/>
        <v>58</v>
      </c>
    </row>
    <row r="606" spans="2:11">
      <c r="B606">
        <v>1807</v>
      </c>
      <c r="C606">
        <v>603</v>
      </c>
      <c r="D606">
        <v>1</v>
      </c>
      <c r="E606">
        <v>1</v>
      </c>
      <c r="F606">
        <v>0</v>
      </c>
      <c r="G606">
        <v>64</v>
      </c>
      <c r="H606">
        <f t="shared" si="38"/>
        <v>365</v>
      </c>
      <c r="I606">
        <v>441</v>
      </c>
      <c r="J606" t="s">
        <v>71</v>
      </c>
      <c r="K606">
        <f t="shared" si="39"/>
        <v>58</v>
      </c>
    </row>
    <row r="607" spans="2:11">
      <c r="B607">
        <v>1810</v>
      </c>
      <c r="C607">
        <v>604</v>
      </c>
      <c r="D607">
        <v>1</v>
      </c>
      <c r="E607">
        <v>1</v>
      </c>
      <c r="F607">
        <v>0</v>
      </c>
      <c r="G607">
        <v>64</v>
      </c>
      <c r="H607">
        <f t="shared" si="38"/>
        <v>365</v>
      </c>
      <c r="I607">
        <v>441</v>
      </c>
      <c r="J607" t="s">
        <v>71</v>
      </c>
      <c r="K607">
        <f t="shared" si="39"/>
        <v>58</v>
      </c>
    </row>
    <row r="608" spans="2:11">
      <c r="B608">
        <v>1813</v>
      </c>
      <c r="C608">
        <v>605</v>
      </c>
      <c r="D608">
        <v>1</v>
      </c>
      <c r="E608">
        <v>1</v>
      </c>
      <c r="F608">
        <v>0</v>
      </c>
      <c r="G608">
        <v>64</v>
      </c>
      <c r="H608">
        <f t="shared" si="38"/>
        <v>365</v>
      </c>
      <c r="I608">
        <v>441</v>
      </c>
      <c r="J608" t="s">
        <v>71</v>
      </c>
      <c r="K608">
        <f t="shared" si="39"/>
        <v>58</v>
      </c>
    </row>
    <row r="609" spans="2:11">
      <c r="B609">
        <v>1816</v>
      </c>
      <c r="C609">
        <v>606</v>
      </c>
      <c r="D609">
        <v>1</v>
      </c>
      <c r="E609">
        <v>1</v>
      </c>
      <c r="F609">
        <v>0</v>
      </c>
      <c r="G609">
        <v>64</v>
      </c>
      <c r="H609">
        <f t="shared" si="38"/>
        <v>365</v>
      </c>
      <c r="I609">
        <v>441</v>
      </c>
      <c r="J609" t="s">
        <v>71</v>
      </c>
      <c r="K609">
        <f t="shared" si="39"/>
        <v>58</v>
      </c>
    </row>
    <row r="610" spans="2:11">
      <c r="B610">
        <v>1819</v>
      </c>
      <c r="C610">
        <v>607</v>
      </c>
      <c r="D610">
        <v>1</v>
      </c>
      <c r="E610">
        <v>1</v>
      </c>
      <c r="F610">
        <v>0</v>
      </c>
      <c r="G610">
        <v>64</v>
      </c>
      <c r="H610">
        <f t="shared" si="38"/>
        <v>365</v>
      </c>
      <c r="I610">
        <v>441</v>
      </c>
      <c r="J610" t="s">
        <v>71</v>
      </c>
      <c r="K610">
        <f t="shared" si="39"/>
        <v>58</v>
      </c>
    </row>
    <row r="611" spans="2:11">
      <c r="B611">
        <v>1822</v>
      </c>
      <c r="C611">
        <v>608</v>
      </c>
      <c r="D611">
        <v>1</v>
      </c>
      <c r="E611">
        <v>1</v>
      </c>
      <c r="F611">
        <v>0</v>
      </c>
      <c r="G611">
        <v>64</v>
      </c>
      <c r="H611">
        <f t="shared" si="38"/>
        <v>365</v>
      </c>
      <c r="I611">
        <v>441</v>
      </c>
      <c r="J611" t="s">
        <v>71</v>
      </c>
      <c r="K611">
        <f t="shared" si="39"/>
        <v>58</v>
      </c>
    </row>
    <row r="612" spans="2:11">
      <c r="B612">
        <v>1825</v>
      </c>
      <c r="C612">
        <v>609</v>
      </c>
      <c r="D612">
        <v>1</v>
      </c>
      <c r="E612">
        <v>1</v>
      </c>
      <c r="F612">
        <v>0</v>
      </c>
      <c r="G612">
        <v>64</v>
      </c>
      <c r="H612">
        <f t="shared" si="38"/>
        <v>365</v>
      </c>
      <c r="I612">
        <v>441</v>
      </c>
      <c r="J612" t="s">
        <v>71</v>
      </c>
      <c r="K612">
        <f t="shared" si="39"/>
        <v>58</v>
      </c>
    </row>
    <row r="613" spans="2:11">
      <c r="B613">
        <v>1828</v>
      </c>
      <c r="C613">
        <v>610</v>
      </c>
      <c r="D613">
        <v>1</v>
      </c>
      <c r="E613">
        <v>1</v>
      </c>
      <c r="F613">
        <v>0</v>
      </c>
      <c r="G613">
        <v>64</v>
      </c>
      <c r="H613">
        <f t="shared" si="38"/>
        <v>365</v>
      </c>
      <c r="I613">
        <v>441</v>
      </c>
      <c r="J613" t="s">
        <v>71</v>
      </c>
      <c r="K613">
        <f t="shared" si="39"/>
        <v>58</v>
      </c>
    </row>
    <row r="614" spans="2:11">
      <c r="B614">
        <v>1831</v>
      </c>
      <c r="C614">
        <v>611</v>
      </c>
      <c r="D614">
        <v>1</v>
      </c>
      <c r="E614">
        <v>1</v>
      </c>
      <c r="F614">
        <v>0</v>
      </c>
      <c r="G614">
        <v>64</v>
      </c>
      <c r="H614">
        <f t="shared" si="38"/>
        <v>365</v>
      </c>
      <c r="I614">
        <v>441</v>
      </c>
      <c r="J614" t="s">
        <v>71</v>
      </c>
      <c r="K614">
        <f t="shared" si="39"/>
        <v>58</v>
      </c>
    </row>
    <row r="615" spans="2:11">
      <c r="B615">
        <v>1834</v>
      </c>
      <c r="C615">
        <v>612</v>
      </c>
      <c r="D615">
        <v>1</v>
      </c>
      <c r="E615">
        <v>1</v>
      </c>
      <c r="F615">
        <v>0</v>
      </c>
      <c r="G615">
        <v>64</v>
      </c>
      <c r="H615">
        <f t="shared" si="38"/>
        <v>365</v>
      </c>
      <c r="I615">
        <v>441</v>
      </c>
      <c r="J615" t="s">
        <v>71</v>
      </c>
      <c r="K615">
        <f t="shared" si="39"/>
        <v>58</v>
      </c>
    </row>
    <row r="616" spans="2:11">
      <c r="B616">
        <v>1837</v>
      </c>
      <c r="C616">
        <v>613</v>
      </c>
      <c r="D616">
        <v>1</v>
      </c>
      <c r="E616">
        <v>0</v>
      </c>
      <c r="F616">
        <v>56</v>
      </c>
      <c r="G616">
        <v>64</v>
      </c>
      <c r="H616">
        <f>------309</f>
        <v>309</v>
      </c>
      <c r="I616">
        <v>441</v>
      </c>
      <c r="J616" t="s">
        <v>97</v>
      </c>
      <c r="K616">
        <f>------59</f>
        <v>59</v>
      </c>
    </row>
    <row r="617" spans="2:11">
      <c r="B617">
        <v>1840</v>
      </c>
      <c r="C617">
        <v>614</v>
      </c>
      <c r="D617">
        <v>1</v>
      </c>
      <c r="E617">
        <v>0</v>
      </c>
      <c r="F617">
        <v>40</v>
      </c>
      <c r="G617">
        <v>64</v>
      </c>
      <c r="H617">
        <f>------269</f>
        <v>269</v>
      </c>
      <c r="I617">
        <v>441</v>
      </c>
      <c r="J617" t="s">
        <v>156</v>
      </c>
      <c r="K617">
        <f>------60</f>
        <v>60</v>
      </c>
    </row>
    <row r="618" spans="2:11">
      <c r="B618">
        <v>1843</v>
      </c>
      <c r="C618">
        <v>615</v>
      </c>
      <c r="D618">
        <v>1</v>
      </c>
      <c r="E618">
        <v>1</v>
      </c>
      <c r="F618">
        <v>32</v>
      </c>
      <c r="G618">
        <v>64</v>
      </c>
      <c r="H618">
        <f>------301</f>
        <v>301</v>
      </c>
      <c r="I618">
        <v>441</v>
      </c>
      <c r="J618" t="s">
        <v>100</v>
      </c>
      <c r="K618">
        <f>------61</f>
        <v>61</v>
      </c>
    </row>
    <row r="619" spans="2:11">
      <c r="B619">
        <v>1846</v>
      </c>
      <c r="C619">
        <v>616</v>
      </c>
      <c r="D619">
        <v>1</v>
      </c>
      <c r="E619">
        <v>1</v>
      </c>
      <c r="F619">
        <v>36</v>
      </c>
      <c r="G619">
        <v>64</v>
      </c>
      <c r="H619">
        <f>------337</f>
        <v>337</v>
      </c>
      <c r="I619">
        <v>441</v>
      </c>
      <c r="J619" t="s">
        <v>68</v>
      </c>
      <c r="K619">
        <f>------62</f>
        <v>62</v>
      </c>
    </row>
    <row r="620" spans="2:11">
      <c r="B620">
        <v>1849</v>
      </c>
      <c r="C620">
        <v>617</v>
      </c>
      <c r="D620">
        <v>1</v>
      </c>
      <c r="E620">
        <v>1</v>
      </c>
      <c r="F620">
        <v>36</v>
      </c>
      <c r="G620">
        <v>64</v>
      </c>
      <c r="H620">
        <f>------373</f>
        <v>373</v>
      </c>
      <c r="I620">
        <v>441</v>
      </c>
      <c r="J620" t="s">
        <v>74</v>
      </c>
      <c r="K620">
        <f>------63</f>
        <v>63</v>
      </c>
    </row>
    <row r="621" spans="2:11">
      <c r="B621">
        <v>1852</v>
      </c>
      <c r="C621">
        <v>618</v>
      </c>
      <c r="D621">
        <v>1</v>
      </c>
      <c r="E621">
        <v>1</v>
      </c>
      <c r="F621">
        <v>44</v>
      </c>
      <c r="G621">
        <v>64</v>
      </c>
      <c r="H621">
        <f>------417</f>
        <v>417</v>
      </c>
      <c r="I621">
        <v>441</v>
      </c>
      <c r="J621" t="s">
        <v>144</v>
      </c>
      <c r="K621">
        <f>------64</f>
        <v>64</v>
      </c>
    </row>
    <row r="622" spans="2:11">
      <c r="B622">
        <v>1855</v>
      </c>
      <c r="C622">
        <v>619</v>
      </c>
      <c r="D622">
        <v>1</v>
      </c>
      <c r="E622">
        <v>1</v>
      </c>
      <c r="F622">
        <v>20</v>
      </c>
      <c r="G622">
        <v>64</v>
      </c>
      <c r="H622">
        <f t="shared" ref="H622:H645" si="40">------437</f>
        <v>437</v>
      </c>
      <c r="I622">
        <v>441</v>
      </c>
      <c r="J622" t="s">
        <v>150</v>
      </c>
      <c r="K622">
        <f t="shared" ref="K622:K645" si="41">------37</f>
        <v>37</v>
      </c>
    </row>
    <row r="623" spans="2:11">
      <c r="B623">
        <v>1858</v>
      </c>
      <c r="C623">
        <v>620</v>
      </c>
      <c r="D623">
        <v>1</v>
      </c>
      <c r="E623">
        <v>1</v>
      </c>
      <c r="F623">
        <v>0</v>
      </c>
      <c r="G623">
        <v>64</v>
      </c>
      <c r="H623">
        <f t="shared" si="40"/>
        <v>437</v>
      </c>
      <c r="I623">
        <v>441</v>
      </c>
      <c r="J623" t="s">
        <v>150</v>
      </c>
      <c r="K623">
        <f t="shared" si="41"/>
        <v>37</v>
      </c>
    </row>
    <row r="624" spans="2:11">
      <c r="B624">
        <v>1861</v>
      </c>
      <c r="C624">
        <v>621</v>
      </c>
      <c r="D624">
        <v>1</v>
      </c>
      <c r="E624">
        <v>1</v>
      </c>
      <c r="F624">
        <v>0</v>
      </c>
      <c r="G624">
        <v>64</v>
      </c>
      <c r="H624">
        <f t="shared" si="40"/>
        <v>437</v>
      </c>
      <c r="I624">
        <v>441</v>
      </c>
      <c r="J624" t="s">
        <v>150</v>
      </c>
      <c r="K624">
        <f t="shared" si="41"/>
        <v>37</v>
      </c>
    </row>
    <row r="625" spans="2:11">
      <c r="B625">
        <v>1864</v>
      </c>
      <c r="C625">
        <v>622</v>
      </c>
      <c r="D625">
        <v>1</v>
      </c>
      <c r="E625">
        <v>1</v>
      </c>
      <c r="F625">
        <v>0</v>
      </c>
      <c r="G625">
        <v>64</v>
      </c>
      <c r="H625">
        <f t="shared" si="40"/>
        <v>437</v>
      </c>
      <c r="I625">
        <v>441</v>
      </c>
      <c r="J625" t="s">
        <v>150</v>
      </c>
      <c r="K625">
        <f t="shared" si="41"/>
        <v>37</v>
      </c>
    </row>
    <row r="626" spans="2:11">
      <c r="B626">
        <v>1867</v>
      </c>
      <c r="C626">
        <v>623</v>
      </c>
      <c r="D626">
        <v>1</v>
      </c>
      <c r="E626">
        <v>1</v>
      </c>
      <c r="F626">
        <v>0</v>
      </c>
      <c r="G626">
        <v>64</v>
      </c>
      <c r="H626">
        <f t="shared" si="40"/>
        <v>437</v>
      </c>
      <c r="I626">
        <v>441</v>
      </c>
      <c r="J626" t="s">
        <v>150</v>
      </c>
      <c r="K626">
        <f t="shared" si="41"/>
        <v>37</v>
      </c>
    </row>
    <row r="627" spans="2:11">
      <c r="B627">
        <v>1870</v>
      </c>
      <c r="C627">
        <v>624</v>
      </c>
      <c r="D627">
        <v>1</v>
      </c>
      <c r="E627">
        <v>1</v>
      </c>
      <c r="F627">
        <v>0</v>
      </c>
      <c r="G627">
        <v>64</v>
      </c>
      <c r="H627">
        <f t="shared" si="40"/>
        <v>437</v>
      </c>
      <c r="I627">
        <v>441</v>
      </c>
      <c r="J627" t="s">
        <v>150</v>
      </c>
      <c r="K627">
        <f t="shared" si="41"/>
        <v>37</v>
      </c>
    </row>
    <row r="628" spans="2:11">
      <c r="B628">
        <v>1873</v>
      </c>
      <c r="C628">
        <v>625</v>
      </c>
      <c r="D628">
        <v>1</v>
      </c>
      <c r="E628">
        <v>1</v>
      </c>
      <c r="F628">
        <v>0</v>
      </c>
      <c r="G628">
        <v>64</v>
      </c>
      <c r="H628">
        <f t="shared" si="40"/>
        <v>437</v>
      </c>
      <c r="I628">
        <v>441</v>
      </c>
      <c r="J628" t="s">
        <v>150</v>
      </c>
      <c r="K628">
        <f t="shared" si="41"/>
        <v>37</v>
      </c>
    </row>
    <row r="629" spans="2:11">
      <c r="B629">
        <v>1876</v>
      </c>
      <c r="C629">
        <v>626</v>
      </c>
      <c r="D629">
        <v>1</v>
      </c>
      <c r="E629">
        <v>1</v>
      </c>
      <c r="F629">
        <v>0</v>
      </c>
      <c r="G629">
        <v>64</v>
      </c>
      <c r="H629">
        <f t="shared" si="40"/>
        <v>437</v>
      </c>
      <c r="I629">
        <v>441</v>
      </c>
      <c r="J629" t="s">
        <v>150</v>
      </c>
      <c r="K629">
        <f t="shared" si="41"/>
        <v>37</v>
      </c>
    </row>
    <row r="630" spans="2:11">
      <c r="B630">
        <v>1879</v>
      </c>
      <c r="C630">
        <v>627</v>
      </c>
      <c r="D630">
        <v>1</v>
      </c>
      <c r="E630">
        <v>1</v>
      </c>
      <c r="F630">
        <v>0</v>
      </c>
      <c r="G630">
        <v>64</v>
      </c>
      <c r="H630">
        <f t="shared" si="40"/>
        <v>437</v>
      </c>
      <c r="I630">
        <v>441</v>
      </c>
      <c r="J630" t="s">
        <v>150</v>
      </c>
      <c r="K630">
        <f t="shared" si="41"/>
        <v>37</v>
      </c>
    </row>
    <row r="631" spans="2:11">
      <c r="B631">
        <v>1882</v>
      </c>
      <c r="C631">
        <v>628</v>
      </c>
      <c r="D631">
        <v>1</v>
      </c>
      <c r="E631">
        <v>1</v>
      </c>
      <c r="F631">
        <v>0</v>
      </c>
      <c r="G631">
        <v>64</v>
      </c>
      <c r="H631">
        <f t="shared" si="40"/>
        <v>437</v>
      </c>
      <c r="I631">
        <v>441</v>
      </c>
      <c r="J631" t="s">
        <v>150</v>
      </c>
      <c r="K631">
        <f t="shared" si="41"/>
        <v>37</v>
      </c>
    </row>
    <row r="632" spans="2:11">
      <c r="B632">
        <v>1885</v>
      </c>
      <c r="C632">
        <v>629</v>
      </c>
      <c r="D632">
        <v>1</v>
      </c>
      <c r="E632">
        <v>1</v>
      </c>
      <c r="F632">
        <v>0</v>
      </c>
      <c r="G632">
        <v>64</v>
      </c>
      <c r="H632">
        <f t="shared" si="40"/>
        <v>437</v>
      </c>
      <c r="I632">
        <v>441</v>
      </c>
      <c r="J632" t="s">
        <v>150</v>
      </c>
      <c r="K632">
        <f t="shared" si="41"/>
        <v>37</v>
      </c>
    </row>
    <row r="633" spans="2:11">
      <c r="B633">
        <v>1888</v>
      </c>
      <c r="C633">
        <v>630</v>
      </c>
      <c r="D633">
        <v>1</v>
      </c>
      <c r="E633">
        <v>1</v>
      </c>
      <c r="F633">
        <v>0</v>
      </c>
      <c r="G633">
        <v>64</v>
      </c>
      <c r="H633">
        <f t="shared" si="40"/>
        <v>437</v>
      </c>
      <c r="I633">
        <v>441</v>
      </c>
      <c r="J633" t="s">
        <v>150</v>
      </c>
      <c r="K633">
        <f t="shared" si="41"/>
        <v>37</v>
      </c>
    </row>
    <row r="634" spans="2:11">
      <c r="B634">
        <v>1891</v>
      </c>
      <c r="C634">
        <v>631</v>
      </c>
      <c r="D634">
        <v>1</v>
      </c>
      <c r="E634">
        <v>1</v>
      </c>
      <c r="F634">
        <v>0</v>
      </c>
      <c r="G634">
        <v>64</v>
      </c>
      <c r="H634">
        <f t="shared" si="40"/>
        <v>437</v>
      </c>
      <c r="I634">
        <v>441</v>
      </c>
      <c r="J634" t="s">
        <v>150</v>
      </c>
      <c r="K634">
        <f t="shared" si="41"/>
        <v>37</v>
      </c>
    </row>
    <row r="635" spans="2:11">
      <c r="B635">
        <v>1894</v>
      </c>
      <c r="C635">
        <v>632</v>
      </c>
      <c r="D635">
        <v>1</v>
      </c>
      <c r="E635">
        <v>1</v>
      </c>
      <c r="F635">
        <v>0</v>
      </c>
      <c r="G635">
        <v>64</v>
      </c>
      <c r="H635">
        <f t="shared" si="40"/>
        <v>437</v>
      </c>
      <c r="I635">
        <v>441</v>
      </c>
      <c r="J635" t="s">
        <v>150</v>
      </c>
      <c r="K635">
        <f t="shared" si="41"/>
        <v>37</v>
      </c>
    </row>
    <row r="636" spans="2:11">
      <c r="B636">
        <v>1897</v>
      </c>
      <c r="C636">
        <v>633</v>
      </c>
      <c r="D636">
        <v>1</v>
      </c>
      <c r="E636">
        <v>1</v>
      </c>
      <c r="F636">
        <v>0</v>
      </c>
      <c r="G636">
        <v>64</v>
      </c>
      <c r="H636">
        <f t="shared" si="40"/>
        <v>437</v>
      </c>
      <c r="I636">
        <v>441</v>
      </c>
      <c r="J636" t="s">
        <v>150</v>
      </c>
      <c r="K636">
        <f t="shared" si="41"/>
        <v>37</v>
      </c>
    </row>
    <row r="637" spans="2:11">
      <c r="B637">
        <v>1900</v>
      </c>
      <c r="C637">
        <v>634</v>
      </c>
      <c r="D637">
        <v>1</v>
      </c>
      <c r="E637">
        <v>1</v>
      </c>
      <c r="F637">
        <v>0</v>
      </c>
      <c r="G637">
        <v>64</v>
      </c>
      <c r="H637">
        <f t="shared" si="40"/>
        <v>437</v>
      </c>
      <c r="I637">
        <v>441</v>
      </c>
      <c r="J637" t="s">
        <v>150</v>
      </c>
      <c r="K637">
        <f t="shared" si="41"/>
        <v>37</v>
      </c>
    </row>
    <row r="638" spans="2:11">
      <c r="B638">
        <v>1903</v>
      </c>
      <c r="C638">
        <v>635</v>
      </c>
      <c r="D638">
        <v>1</v>
      </c>
      <c r="E638">
        <v>1</v>
      </c>
      <c r="F638">
        <v>0</v>
      </c>
      <c r="G638">
        <v>64</v>
      </c>
      <c r="H638">
        <f t="shared" si="40"/>
        <v>437</v>
      </c>
      <c r="I638">
        <v>441</v>
      </c>
      <c r="J638" t="s">
        <v>150</v>
      </c>
      <c r="K638">
        <f t="shared" si="41"/>
        <v>37</v>
      </c>
    </row>
    <row r="639" spans="2:11">
      <c r="B639">
        <v>1906</v>
      </c>
      <c r="C639">
        <v>636</v>
      </c>
      <c r="D639">
        <v>1</v>
      </c>
      <c r="E639">
        <v>1</v>
      </c>
      <c r="F639">
        <v>0</v>
      </c>
      <c r="G639">
        <v>64</v>
      </c>
      <c r="H639">
        <f t="shared" si="40"/>
        <v>437</v>
      </c>
      <c r="I639">
        <v>441</v>
      </c>
      <c r="J639" t="s">
        <v>150</v>
      </c>
      <c r="K639">
        <f t="shared" si="41"/>
        <v>37</v>
      </c>
    </row>
    <row r="640" spans="2:11">
      <c r="B640">
        <v>1909</v>
      </c>
      <c r="C640">
        <v>637</v>
      </c>
      <c r="D640">
        <v>1</v>
      </c>
      <c r="E640">
        <v>1</v>
      </c>
      <c r="F640">
        <v>0</v>
      </c>
      <c r="G640">
        <v>64</v>
      </c>
      <c r="H640">
        <f t="shared" si="40"/>
        <v>437</v>
      </c>
      <c r="I640">
        <v>441</v>
      </c>
      <c r="J640" t="s">
        <v>150</v>
      </c>
      <c r="K640">
        <f t="shared" si="41"/>
        <v>37</v>
      </c>
    </row>
    <row r="641" spans="2:11">
      <c r="B641">
        <v>1912</v>
      </c>
      <c r="C641">
        <v>638</v>
      </c>
      <c r="D641">
        <v>1</v>
      </c>
      <c r="E641">
        <v>1</v>
      </c>
      <c r="F641">
        <v>0</v>
      </c>
      <c r="G641">
        <v>64</v>
      </c>
      <c r="H641">
        <f t="shared" si="40"/>
        <v>437</v>
      </c>
      <c r="I641">
        <v>441</v>
      </c>
      <c r="J641" t="s">
        <v>150</v>
      </c>
      <c r="K641">
        <f t="shared" si="41"/>
        <v>37</v>
      </c>
    </row>
    <row r="642" spans="2:11">
      <c r="B642">
        <v>1915</v>
      </c>
      <c r="C642">
        <v>639</v>
      </c>
      <c r="D642">
        <v>1</v>
      </c>
      <c r="E642">
        <v>1</v>
      </c>
      <c r="F642">
        <v>0</v>
      </c>
      <c r="G642">
        <v>64</v>
      </c>
      <c r="H642">
        <f t="shared" si="40"/>
        <v>437</v>
      </c>
      <c r="I642">
        <v>441</v>
      </c>
      <c r="J642" t="s">
        <v>150</v>
      </c>
      <c r="K642">
        <f t="shared" si="41"/>
        <v>37</v>
      </c>
    </row>
    <row r="643" spans="2:11">
      <c r="B643">
        <v>1918</v>
      </c>
      <c r="C643">
        <v>640</v>
      </c>
      <c r="D643">
        <v>1</v>
      </c>
      <c r="E643">
        <v>1</v>
      </c>
      <c r="F643">
        <v>0</v>
      </c>
      <c r="G643">
        <v>64</v>
      </c>
      <c r="H643">
        <f t="shared" si="40"/>
        <v>437</v>
      </c>
      <c r="I643">
        <v>441</v>
      </c>
      <c r="J643" t="s">
        <v>150</v>
      </c>
      <c r="K643">
        <f t="shared" si="41"/>
        <v>37</v>
      </c>
    </row>
    <row r="644" spans="2:11">
      <c r="B644">
        <v>1921</v>
      </c>
      <c r="C644">
        <v>641</v>
      </c>
      <c r="D644">
        <v>1</v>
      </c>
      <c r="E644">
        <v>1</v>
      </c>
      <c r="F644">
        <v>0</v>
      </c>
      <c r="G644">
        <v>64</v>
      </c>
      <c r="H644">
        <f t="shared" si="40"/>
        <v>437</v>
      </c>
      <c r="I644">
        <v>441</v>
      </c>
      <c r="J644" t="s">
        <v>150</v>
      </c>
      <c r="K644">
        <f t="shared" si="41"/>
        <v>37</v>
      </c>
    </row>
    <row r="645" spans="2:11">
      <c r="B645">
        <v>1924</v>
      </c>
      <c r="C645">
        <v>642</v>
      </c>
      <c r="D645">
        <v>1</v>
      </c>
      <c r="E645">
        <v>1</v>
      </c>
      <c r="F645">
        <v>0</v>
      </c>
      <c r="G645">
        <v>64</v>
      </c>
      <c r="H645">
        <f t="shared" si="40"/>
        <v>437</v>
      </c>
      <c r="I645">
        <v>441</v>
      </c>
      <c r="J645" t="s">
        <v>150</v>
      </c>
      <c r="K645">
        <f t="shared" si="41"/>
        <v>37</v>
      </c>
    </row>
    <row r="646" spans="2:11">
      <c r="B646">
        <v>1927</v>
      </c>
      <c r="C646">
        <v>643</v>
      </c>
      <c r="D646">
        <v>1</v>
      </c>
      <c r="E646">
        <v>0</v>
      </c>
      <c r="F646">
        <v>8</v>
      </c>
      <c r="G646">
        <v>64</v>
      </c>
      <c r="H646">
        <f>------429</f>
        <v>429</v>
      </c>
      <c r="I646">
        <v>441</v>
      </c>
      <c r="J646" t="s">
        <v>151</v>
      </c>
      <c r="K646">
        <f>------38</f>
        <v>38</v>
      </c>
    </row>
    <row r="647" spans="2:11">
      <c r="B647">
        <v>1930</v>
      </c>
      <c r="C647">
        <v>644</v>
      </c>
      <c r="D647">
        <v>1</v>
      </c>
      <c r="E647">
        <v>0</v>
      </c>
      <c r="F647">
        <v>12</v>
      </c>
      <c r="G647">
        <v>64</v>
      </c>
      <c r="H647">
        <f t="shared" ref="H647:H675" si="42">------417</f>
        <v>417</v>
      </c>
      <c r="I647">
        <v>441</v>
      </c>
      <c r="J647" t="s">
        <v>144</v>
      </c>
      <c r="K647">
        <f t="shared" ref="K647:K675" si="43">------39</f>
        <v>39</v>
      </c>
    </row>
    <row r="648" spans="2:11">
      <c r="B648">
        <v>1933</v>
      </c>
      <c r="C648">
        <v>645</v>
      </c>
      <c r="D648">
        <v>1</v>
      </c>
      <c r="E648">
        <v>1</v>
      </c>
      <c r="F648">
        <v>0</v>
      </c>
      <c r="G648">
        <v>64</v>
      </c>
      <c r="H648">
        <f t="shared" si="42"/>
        <v>417</v>
      </c>
      <c r="I648">
        <v>441</v>
      </c>
      <c r="J648" t="s">
        <v>144</v>
      </c>
      <c r="K648">
        <f t="shared" si="43"/>
        <v>39</v>
      </c>
    </row>
    <row r="649" spans="2:11">
      <c r="B649">
        <v>1936</v>
      </c>
      <c r="C649">
        <v>646</v>
      </c>
      <c r="D649">
        <v>1</v>
      </c>
      <c r="E649">
        <v>1</v>
      </c>
      <c r="F649">
        <v>0</v>
      </c>
      <c r="G649">
        <v>64</v>
      </c>
      <c r="H649">
        <f t="shared" si="42"/>
        <v>417</v>
      </c>
      <c r="I649">
        <v>441</v>
      </c>
      <c r="J649" t="s">
        <v>144</v>
      </c>
      <c r="K649">
        <f t="shared" si="43"/>
        <v>39</v>
      </c>
    </row>
    <row r="650" spans="2:11">
      <c r="B650">
        <v>1939</v>
      </c>
      <c r="C650">
        <v>647</v>
      </c>
      <c r="D650">
        <v>1</v>
      </c>
      <c r="E650">
        <v>1</v>
      </c>
      <c r="F650">
        <v>0</v>
      </c>
      <c r="G650">
        <v>64</v>
      </c>
      <c r="H650">
        <f t="shared" si="42"/>
        <v>417</v>
      </c>
      <c r="I650">
        <v>441</v>
      </c>
      <c r="J650" t="s">
        <v>144</v>
      </c>
      <c r="K650">
        <f t="shared" si="43"/>
        <v>39</v>
      </c>
    </row>
    <row r="651" spans="2:11">
      <c r="B651">
        <v>1942</v>
      </c>
      <c r="C651">
        <v>648</v>
      </c>
      <c r="D651">
        <v>1</v>
      </c>
      <c r="E651">
        <v>1</v>
      </c>
      <c r="F651">
        <v>0</v>
      </c>
      <c r="G651">
        <v>64</v>
      </c>
      <c r="H651">
        <f t="shared" si="42"/>
        <v>417</v>
      </c>
      <c r="I651">
        <v>441</v>
      </c>
      <c r="J651" t="s">
        <v>144</v>
      </c>
      <c r="K651">
        <f t="shared" si="43"/>
        <v>39</v>
      </c>
    </row>
    <row r="652" spans="2:11">
      <c r="B652">
        <v>1945</v>
      </c>
      <c r="C652">
        <v>649</v>
      </c>
      <c r="D652">
        <v>1</v>
      </c>
      <c r="E652">
        <v>1</v>
      </c>
      <c r="F652">
        <v>0</v>
      </c>
      <c r="G652">
        <v>64</v>
      </c>
      <c r="H652">
        <f t="shared" si="42"/>
        <v>417</v>
      </c>
      <c r="I652">
        <v>441</v>
      </c>
      <c r="J652" t="s">
        <v>144</v>
      </c>
      <c r="K652">
        <f t="shared" si="43"/>
        <v>39</v>
      </c>
    </row>
    <row r="653" spans="2:11">
      <c r="B653">
        <v>1948</v>
      </c>
      <c r="C653">
        <v>650</v>
      </c>
      <c r="D653">
        <v>1</v>
      </c>
      <c r="E653">
        <v>1</v>
      </c>
      <c r="F653">
        <v>0</v>
      </c>
      <c r="G653">
        <v>64</v>
      </c>
      <c r="H653">
        <f t="shared" si="42"/>
        <v>417</v>
      </c>
      <c r="I653">
        <v>441</v>
      </c>
      <c r="J653" t="s">
        <v>144</v>
      </c>
      <c r="K653">
        <f t="shared" si="43"/>
        <v>39</v>
      </c>
    </row>
    <row r="654" spans="2:11">
      <c r="B654">
        <v>1951</v>
      </c>
      <c r="C654">
        <v>651</v>
      </c>
      <c r="D654">
        <v>1</v>
      </c>
      <c r="E654">
        <v>1</v>
      </c>
      <c r="F654">
        <v>0</v>
      </c>
      <c r="G654">
        <v>64</v>
      </c>
      <c r="H654">
        <f t="shared" si="42"/>
        <v>417</v>
      </c>
      <c r="I654">
        <v>441</v>
      </c>
      <c r="J654" t="s">
        <v>144</v>
      </c>
      <c r="K654">
        <f t="shared" si="43"/>
        <v>39</v>
      </c>
    </row>
    <row r="655" spans="2:11">
      <c r="B655">
        <v>1954</v>
      </c>
      <c r="C655">
        <v>652</v>
      </c>
      <c r="D655">
        <v>1</v>
      </c>
      <c r="E655">
        <v>1</v>
      </c>
      <c r="F655">
        <v>0</v>
      </c>
      <c r="G655">
        <v>64</v>
      </c>
      <c r="H655">
        <f t="shared" si="42"/>
        <v>417</v>
      </c>
      <c r="I655">
        <v>441</v>
      </c>
      <c r="J655" t="s">
        <v>144</v>
      </c>
      <c r="K655">
        <f t="shared" si="43"/>
        <v>39</v>
      </c>
    </row>
    <row r="656" spans="2:11">
      <c r="B656">
        <v>1957</v>
      </c>
      <c r="C656">
        <v>653</v>
      </c>
      <c r="D656">
        <v>1</v>
      </c>
      <c r="E656">
        <v>1</v>
      </c>
      <c r="F656">
        <v>0</v>
      </c>
      <c r="G656">
        <v>64</v>
      </c>
      <c r="H656">
        <f t="shared" si="42"/>
        <v>417</v>
      </c>
      <c r="I656">
        <v>441</v>
      </c>
      <c r="J656" t="s">
        <v>144</v>
      </c>
      <c r="K656">
        <f t="shared" si="43"/>
        <v>39</v>
      </c>
    </row>
    <row r="657" spans="2:11">
      <c r="B657">
        <v>1960</v>
      </c>
      <c r="C657">
        <v>654</v>
      </c>
      <c r="D657">
        <v>1</v>
      </c>
      <c r="E657">
        <v>1</v>
      </c>
      <c r="F657">
        <v>0</v>
      </c>
      <c r="G657">
        <v>64</v>
      </c>
      <c r="H657">
        <f t="shared" si="42"/>
        <v>417</v>
      </c>
      <c r="I657">
        <v>441</v>
      </c>
      <c r="J657" t="s">
        <v>144</v>
      </c>
      <c r="K657">
        <f t="shared" si="43"/>
        <v>39</v>
      </c>
    </row>
    <row r="658" spans="2:11">
      <c r="B658">
        <v>1963</v>
      </c>
      <c r="C658">
        <v>655</v>
      </c>
      <c r="D658">
        <v>1</v>
      </c>
      <c r="E658">
        <v>1</v>
      </c>
      <c r="F658">
        <v>0</v>
      </c>
      <c r="G658">
        <v>64</v>
      </c>
      <c r="H658">
        <f t="shared" si="42"/>
        <v>417</v>
      </c>
      <c r="I658">
        <v>441</v>
      </c>
      <c r="J658" t="s">
        <v>144</v>
      </c>
      <c r="K658">
        <f t="shared" si="43"/>
        <v>39</v>
      </c>
    </row>
    <row r="659" spans="2:11">
      <c r="B659">
        <v>1966</v>
      </c>
      <c r="C659">
        <v>656</v>
      </c>
      <c r="D659">
        <v>1</v>
      </c>
      <c r="E659">
        <v>1</v>
      </c>
      <c r="F659">
        <v>0</v>
      </c>
      <c r="G659">
        <v>64</v>
      </c>
      <c r="H659">
        <f t="shared" si="42"/>
        <v>417</v>
      </c>
      <c r="I659">
        <v>441</v>
      </c>
      <c r="J659" t="s">
        <v>144</v>
      </c>
      <c r="K659">
        <f t="shared" si="43"/>
        <v>39</v>
      </c>
    </row>
    <row r="660" spans="2:11">
      <c r="B660">
        <v>1969</v>
      </c>
      <c r="C660">
        <v>657</v>
      </c>
      <c r="D660">
        <v>1</v>
      </c>
      <c r="E660">
        <v>1</v>
      </c>
      <c r="F660">
        <v>0</v>
      </c>
      <c r="G660">
        <v>64</v>
      </c>
      <c r="H660">
        <f t="shared" si="42"/>
        <v>417</v>
      </c>
      <c r="I660">
        <v>441</v>
      </c>
      <c r="J660" t="s">
        <v>144</v>
      </c>
      <c r="K660">
        <f t="shared" si="43"/>
        <v>39</v>
      </c>
    </row>
    <row r="661" spans="2:11">
      <c r="B661">
        <v>1972</v>
      </c>
      <c r="C661">
        <v>658</v>
      </c>
      <c r="D661">
        <v>1</v>
      </c>
      <c r="E661">
        <v>1</v>
      </c>
      <c r="F661">
        <v>0</v>
      </c>
      <c r="G661">
        <v>64</v>
      </c>
      <c r="H661">
        <f t="shared" si="42"/>
        <v>417</v>
      </c>
      <c r="I661">
        <v>441</v>
      </c>
      <c r="J661" t="s">
        <v>144</v>
      </c>
      <c r="K661">
        <f t="shared" si="43"/>
        <v>39</v>
      </c>
    </row>
    <row r="662" spans="2:11">
      <c r="B662">
        <v>1975</v>
      </c>
      <c r="C662">
        <v>659</v>
      </c>
      <c r="D662">
        <v>1</v>
      </c>
      <c r="E662">
        <v>1</v>
      </c>
      <c r="F662">
        <v>0</v>
      </c>
      <c r="G662">
        <v>64</v>
      </c>
      <c r="H662">
        <f t="shared" si="42"/>
        <v>417</v>
      </c>
      <c r="I662">
        <v>441</v>
      </c>
      <c r="J662" t="s">
        <v>144</v>
      </c>
      <c r="K662">
        <f t="shared" si="43"/>
        <v>39</v>
      </c>
    </row>
    <row r="663" spans="2:11">
      <c r="B663">
        <v>1978</v>
      </c>
      <c r="C663">
        <v>660</v>
      </c>
      <c r="D663">
        <v>1</v>
      </c>
      <c r="E663">
        <v>1</v>
      </c>
      <c r="F663">
        <v>0</v>
      </c>
      <c r="G663">
        <v>64</v>
      </c>
      <c r="H663">
        <f t="shared" si="42"/>
        <v>417</v>
      </c>
      <c r="I663">
        <v>441</v>
      </c>
      <c r="J663" t="s">
        <v>144</v>
      </c>
      <c r="K663">
        <f t="shared" si="43"/>
        <v>39</v>
      </c>
    </row>
    <row r="664" spans="2:11">
      <c r="B664">
        <v>1981</v>
      </c>
      <c r="C664">
        <v>661</v>
      </c>
      <c r="D664">
        <v>1</v>
      </c>
      <c r="E664">
        <v>1</v>
      </c>
      <c r="F664">
        <v>0</v>
      </c>
      <c r="G664">
        <v>64</v>
      </c>
      <c r="H664">
        <f t="shared" si="42"/>
        <v>417</v>
      </c>
      <c r="I664">
        <v>441</v>
      </c>
      <c r="J664" t="s">
        <v>144</v>
      </c>
      <c r="K664">
        <f t="shared" si="43"/>
        <v>39</v>
      </c>
    </row>
    <row r="665" spans="2:11">
      <c r="B665">
        <v>1984</v>
      </c>
      <c r="C665">
        <v>662</v>
      </c>
      <c r="D665">
        <v>1</v>
      </c>
      <c r="E665">
        <v>1</v>
      </c>
      <c r="F665">
        <v>0</v>
      </c>
      <c r="G665">
        <v>64</v>
      </c>
      <c r="H665">
        <f t="shared" si="42"/>
        <v>417</v>
      </c>
      <c r="I665">
        <v>441</v>
      </c>
      <c r="J665" t="s">
        <v>144</v>
      </c>
      <c r="K665">
        <f t="shared" si="43"/>
        <v>39</v>
      </c>
    </row>
    <row r="666" spans="2:11">
      <c r="B666">
        <v>1987</v>
      </c>
      <c r="C666">
        <v>663</v>
      </c>
      <c r="D666">
        <v>1</v>
      </c>
      <c r="E666">
        <v>1</v>
      </c>
      <c r="F666">
        <v>0</v>
      </c>
      <c r="G666">
        <v>64</v>
      </c>
      <c r="H666">
        <f t="shared" si="42"/>
        <v>417</v>
      </c>
      <c r="I666">
        <v>441</v>
      </c>
      <c r="J666" t="s">
        <v>144</v>
      </c>
      <c r="K666">
        <f t="shared" si="43"/>
        <v>39</v>
      </c>
    </row>
    <row r="667" spans="2:11">
      <c r="B667">
        <v>1990</v>
      </c>
      <c r="C667">
        <v>664</v>
      </c>
      <c r="D667">
        <v>1</v>
      </c>
      <c r="E667">
        <v>1</v>
      </c>
      <c r="F667">
        <v>0</v>
      </c>
      <c r="G667">
        <v>64</v>
      </c>
      <c r="H667">
        <f t="shared" si="42"/>
        <v>417</v>
      </c>
      <c r="I667">
        <v>441</v>
      </c>
      <c r="J667" t="s">
        <v>144</v>
      </c>
      <c r="K667">
        <f t="shared" si="43"/>
        <v>39</v>
      </c>
    </row>
    <row r="668" spans="2:11">
      <c r="B668">
        <v>1993</v>
      </c>
      <c r="C668">
        <v>665</v>
      </c>
      <c r="D668">
        <v>1</v>
      </c>
      <c r="E668">
        <v>1</v>
      </c>
      <c r="F668">
        <v>0</v>
      </c>
      <c r="G668">
        <v>64</v>
      </c>
      <c r="H668">
        <f t="shared" si="42"/>
        <v>417</v>
      </c>
      <c r="I668">
        <v>441</v>
      </c>
      <c r="J668" t="s">
        <v>144</v>
      </c>
      <c r="K668">
        <f t="shared" si="43"/>
        <v>39</v>
      </c>
    </row>
    <row r="669" spans="2:11">
      <c r="B669">
        <v>1996</v>
      </c>
      <c r="C669">
        <v>666</v>
      </c>
      <c r="D669">
        <v>1</v>
      </c>
      <c r="E669">
        <v>1</v>
      </c>
      <c r="F669">
        <v>0</v>
      </c>
      <c r="G669">
        <v>64</v>
      </c>
      <c r="H669">
        <f t="shared" si="42"/>
        <v>417</v>
      </c>
      <c r="I669">
        <v>441</v>
      </c>
      <c r="J669" t="s">
        <v>144</v>
      </c>
      <c r="K669">
        <f t="shared" si="43"/>
        <v>39</v>
      </c>
    </row>
    <row r="670" spans="2:11">
      <c r="B670">
        <v>1999</v>
      </c>
      <c r="C670">
        <v>667</v>
      </c>
      <c r="D670">
        <v>1</v>
      </c>
      <c r="E670">
        <v>1</v>
      </c>
      <c r="F670">
        <v>0</v>
      </c>
      <c r="G670">
        <v>64</v>
      </c>
      <c r="H670">
        <f t="shared" si="42"/>
        <v>417</v>
      </c>
      <c r="I670">
        <v>441</v>
      </c>
      <c r="J670" t="s">
        <v>144</v>
      </c>
      <c r="K670">
        <f t="shared" si="43"/>
        <v>39</v>
      </c>
    </row>
    <row r="671" spans="2:11">
      <c r="B671">
        <v>2002</v>
      </c>
      <c r="C671">
        <v>668</v>
      </c>
      <c r="D671">
        <v>1</v>
      </c>
      <c r="E671">
        <v>1</v>
      </c>
      <c r="F671">
        <v>0</v>
      </c>
      <c r="G671">
        <v>64</v>
      </c>
      <c r="H671">
        <f t="shared" si="42"/>
        <v>417</v>
      </c>
      <c r="I671">
        <v>441</v>
      </c>
      <c r="J671" t="s">
        <v>144</v>
      </c>
      <c r="K671">
        <f t="shared" si="43"/>
        <v>39</v>
      </c>
    </row>
    <row r="672" spans="2:11">
      <c r="B672">
        <v>2005</v>
      </c>
      <c r="C672">
        <v>669</v>
      </c>
      <c r="D672">
        <v>1</v>
      </c>
      <c r="E672">
        <v>1</v>
      </c>
      <c r="F672">
        <v>0</v>
      </c>
      <c r="G672">
        <v>64</v>
      </c>
      <c r="H672">
        <f t="shared" si="42"/>
        <v>417</v>
      </c>
      <c r="I672">
        <v>441</v>
      </c>
      <c r="J672" t="s">
        <v>144</v>
      </c>
      <c r="K672">
        <f t="shared" si="43"/>
        <v>39</v>
      </c>
    </row>
    <row r="673" spans="2:11">
      <c r="B673">
        <v>2008</v>
      </c>
      <c r="C673">
        <v>670</v>
      </c>
      <c r="D673">
        <v>1</v>
      </c>
      <c r="E673">
        <v>1</v>
      </c>
      <c r="F673">
        <v>0</v>
      </c>
      <c r="G673">
        <v>64</v>
      </c>
      <c r="H673">
        <f t="shared" si="42"/>
        <v>417</v>
      </c>
      <c r="I673">
        <v>441</v>
      </c>
      <c r="J673" t="s">
        <v>144</v>
      </c>
      <c r="K673">
        <f t="shared" si="43"/>
        <v>39</v>
      </c>
    </row>
    <row r="674" spans="2:11">
      <c r="B674">
        <v>2011</v>
      </c>
      <c r="C674">
        <v>671</v>
      </c>
      <c r="D674">
        <v>1</v>
      </c>
      <c r="E674">
        <v>1</v>
      </c>
      <c r="F674">
        <v>0</v>
      </c>
      <c r="G674">
        <v>64</v>
      </c>
      <c r="H674">
        <f t="shared" si="42"/>
        <v>417</v>
      </c>
      <c r="I674">
        <v>441</v>
      </c>
      <c r="J674" t="s">
        <v>144</v>
      </c>
      <c r="K674">
        <f t="shared" si="43"/>
        <v>39</v>
      </c>
    </row>
    <row r="675" spans="2:11">
      <c r="B675">
        <v>2014</v>
      </c>
      <c r="C675">
        <v>672</v>
      </c>
      <c r="D675">
        <v>1</v>
      </c>
      <c r="E675">
        <v>1</v>
      </c>
      <c r="F675">
        <v>0</v>
      </c>
      <c r="G675">
        <v>64</v>
      </c>
      <c r="H675">
        <f t="shared" si="42"/>
        <v>417</v>
      </c>
      <c r="I675">
        <v>441</v>
      </c>
      <c r="J675" t="s">
        <v>144</v>
      </c>
      <c r="K675">
        <f t="shared" si="43"/>
        <v>39</v>
      </c>
    </row>
    <row r="676" spans="2:11">
      <c r="B676">
        <v>2017</v>
      </c>
      <c r="C676">
        <v>673</v>
      </c>
      <c r="D676">
        <v>1</v>
      </c>
      <c r="E676">
        <v>0</v>
      </c>
      <c r="F676">
        <v>16</v>
      </c>
      <c r="G676">
        <v>64</v>
      </c>
      <c r="H676">
        <f>------401</f>
        <v>401</v>
      </c>
      <c r="I676">
        <v>441</v>
      </c>
      <c r="J676" t="s">
        <v>77</v>
      </c>
      <c r="K676">
        <f>------40</f>
        <v>40</v>
      </c>
    </row>
    <row r="677" spans="2:11">
      <c r="B677">
        <v>2020</v>
      </c>
      <c r="C677">
        <v>674</v>
      </c>
      <c r="D677">
        <v>1</v>
      </c>
      <c r="E677">
        <v>0</v>
      </c>
      <c r="F677">
        <v>20</v>
      </c>
      <c r="G677">
        <v>64</v>
      </c>
      <c r="H677">
        <f t="shared" ref="H677:H705" si="44">------381</f>
        <v>381</v>
      </c>
      <c r="I677">
        <v>441</v>
      </c>
      <c r="J677" t="s">
        <v>143</v>
      </c>
      <c r="K677">
        <f t="shared" ref="K677:K705" si="45">------41</f>
        <v>41</v>
      </c>
    </row>
    <row r="678" spans="2:11">
      <c r="B678">
        <v>2023</v>
      </c>
      <c r="C678">
        <v>675</v>
      </c>
      <c r="D678">
        <v>1</v>
      </c>
      <c r="E678">
        <v>1</v>
      </c>
      <c r="F678">
        <v>0</v>
      </c>
      <c r="G678">
        <v>64</v>
      </c>
      <c r="H678">
        <f t="shared" si="44"/>
        <v>381</v>
      </c>
      <c r="I678">
        <v>441</v>
      </c>
      <c r="J678" t="s">
        <v>143</v>
      </c>
      <c r="K678">
        <f t="shared" si="45"/>
        <v>41</v>
      </c>
    </row>
    <row r="679" spans="2:11">
      <c r="B679">
        <v>2026</v>
      </c>
      <c r="C679">
        <v>676</v>
      </c>
      <c r="D679">
        <v>1</v>
      </c>
      <c r="E679">
        <v>1</v>
      </c>
      <c r="F679">
        <v>0</v>
      </c>
      <c r="G679">
        <v>64</v>
      </c>
      <c r="H679">
        <f t="shared" si="44"/>
        <v>381</v>
      </c>
      <c r="I679">
        <v>441</v>
      </c>
      <c r="J679" t="s">
        <v>143</v>
      </c>
      <c r="K679">
        <f t="shared" si="45"/>
        <v>41</v>
      </c>
    </row>
    <row r="680" spans="2:11">
      <c r="B680">
        <v>2029</v>
      </c>
      <c r="C680">
        <v>677</v>
      </c>
      <c r="D680">
        <v>1</v>
      </c>
      <c r="E680">
        <v>1</v>
      </c>
      <c r="F680">
        <v>0</v>
      </c>
      <c r="G680">
        <v>64</v>
      </c>
      <c r="H680">
        <f t="shared" si="44"/>
        <v>381</v>
      </c>
      <c r="I680">
        <v>441</v>
      </c>
      <c r="J680" t="s">
        <v>143</v>
      </c>
      <c r="K680">
        <f t="shared" si="45"/>
        <v>41</v>
      </c>
    </row>
    <row r="681" spans="2:11">
      <c r="B681">
        <v>2032</v>
      </c>
      <c r="C681">
        <v>678</v>
      </c>
      <c r="D681">
        <v>1</v>
      </c>
      <c r="E681">
        <v>1</v>
      </c>
      <c r="F681">
        <v>0</v>
      </c>
      <c r="G681">
        <v>64</v>
      </c>
      <c r="H681">
        <f t="shared" si="44"/>
        <v>381</v>
      </c>
      <c r="I681">
        <v>441</v>
      </c>
      <c r="J681" t="s">
        <v>143</v>
      </c>
      <c r="K681">
        <f t="shared" si="45"/>
        <v>41</v>
      </c>
    </row>
    <row r="682" spans="2:11">
      <c r="B682">
        <v>2035</v>
      </c>
      <c r="C682">
        <v>679</v>
      </c>
      <c r="D682">
        <v>1</v>
      </c>
      <c r="E682">
        <v>1</v>
      </c>
      <c r="F682">
        <v>0</v>
      </c>
      <c r="G682">
        <v>64</v>
      </c>
      <c r="H682">
        <f t="shared" si="44"/>
        <v>381</v>
      </c>
      <c r="I682">
        <v>441</v>
      </c>
      <c r="J682" t="s">
        <v>143</v>
      </c>
      <c r="K682">
        <f t="shared" si="45"/>
        <v>41</v>
      </c>
    </row>
    <row r="683" spans="2:11">
      <c r="B683">
        <v>2038</v>
      </c>
      <c r="C683">
        <v>680</v>
      </c>
      <c r="D683">
        <v>1</v>
      </c>
      <c r="E683">
        <v>1</v>
      </c>
      <c r="F683">
        <v>0</v>
      </c>
      <c r="G683">
        <v>64</v>
      </c>
      <c r="H683">
        <f t="shared" si="44"/>
        <v>381</v>
      </c>
      <c r="I683">
        <v>441</v>
      </c>
      <c r="J683" t="s">
        <v>143</v>
      </c>
      <c r="K683">
        <f t="shared" si="45"/>
        <v>41</v>
      </c>
    </row>
    <row r="684" spans="2:11">
      <c r="B684">
        <v>2041</v>
      </c>
      <c r="C684">
        <v>681</v>
      </c>
      <c r="D684">
        <v>1</v>
      </c>
      <c r="E684">
        <v>1</v>
      </c>
      <c r="F684">
        <v>0</v>
      </c>
      <c r="G684">
        <v>64</v>
      </c>
      <c r="H684">
        <f t="shared" si="44"/>
        <v>381</v>
      </c>
      <c r="I684">
        <v>441</v>
      </c>
      <c r="J684" t="s">
        <v>143</v>
      </c>
      <c r="K684">
        <f t="shared" si="45"/>
        <v>41</v>
      </c>
    </row>
    <row r="685" spans="2:11">
      <c r="B685">
        <v>2044</v>
      </c>
      <c r="C685">
        <v>682</v>
      </c>
      <c r="D685">
        <v>1</v>
      </c>
      <c r="E685">
        <v>1</v>
      </c>
      <c r="F685">
        <v>0</v>
      </c>
      <c r="G685">
        <v>64</v>
      </c>
      <c r="H685">
        <f t="shared" si="44"/>
        <v>381</v>
      </c>
      <c r="I685">
        <v>441</v>
      </c>
      <c r="J685" t="s">
        <v>143</v>
      </c>
      <c r="K685">
        <f t="shared" si="45"/>
        <v>41</v>
      </c>
    </row>
    <row r="686" spans="2:11">
      <c r="B686">
        <v>2047</v>
      </c>
      <c r="C686">
        <v>683</v>
      </c>
      <c r="D686">
        <v>1</v>
      </c>
      <c r="E686">
        <v>1</v>
      </c>
      <c r="F686">
        <v>0</v>
      </c>
      <c r="G686">
        <v>64</v>
      </c>
      <c r="H686">
        <f t="shared" si="44"/>
        <v>381</v>
      </c>
      <c r="I686">
        <v>441</v>
      </c>
      <c r="J686" t="s">
        <v>143</v>
      </c>
      <c r="K686">
        <f t="shared" si="45"/>
        <v>41</v>
      </c>
    </row>
    <row r="687" spans="2:11">
      <c r="B687">
        <v>2050</v>
      </c>
      <c r="C687">
        <v>684</v>
      </c>
      <c r="D687">
        <v>1</v>
      </c>
      <c r="E687">
        <v>1</v>
      </c>
      <c r="F687">
        <v>0</v>
      </c>
      <c r="G687">
        <v>64</v>
      </c>
      <c r="H687">
        <f t="shared" si="44"/>
        <v>381</v>
      </c>
      <c r="I687">
        <v>441</v>
      </c>
      <c r="J687" t="s">
        <v>143</v>
      </c>
      <c r="K687">
        <f t="shared" si="45"/>
        <v>41</v>
      </c>
    </row>
    <row r="688" spans="2:11">
      <c r="B688">
        <v>2053</v>
      </c>
      <c r="C688">
        <v>685</v>
      </c>
      <c r="D688">
        <v>1</v>
      </c>
      <c r="E688">
        <v>1</v>
      </c>
      <c r="F688">
        <v>0</v>
      </c>
      <c r="G688">
        <v>64</v>
      </c>
      <c r="H688">
        <f t="shared" si="44"/>
        <v>381</v>
      </c>
      <c r="I688">
        <v>441</v>
      </c>
      <c r="J688" t="s">
        <v>143</v>
      </c>
      <c r="K688">
        <f t="shared" si="45"/>
        <v>41</v>
      </c>
    </row>
    <row r="689" spans="2:11">
      <c r="B689">
        <v>2056</v>
      </c>
      <c r="C689">
        <v>686</v>
      </c>
      <c r="D689">
        <v>1</v>
      </c>
      <c r="E689">
        <v>1</v>
      </c>
      <c r="F689">
        <v>0</v>
      </c>
      <c r="G689">
        <v>64</v>
      </c>
      <c r="H689">
        <f t="shared" si="44"/>
        <v>381</v>
      </c>
      <c r="I689">
        <v>441</v>
      </c>
      <c r="J689" t="s">
        <v>143</v>
      </c>
      <c r="K689">
        <f t="shared" si="45"/>
        <v>41</v>
      </c>
    </row>
    <row r="690" spans="2:11">
      <c r="B690">
        <v>2059</v>
      </c>
      <c r="C690">
        <v>687</v>
      </c>
      <c r="D690">
        <v>1</v>
      </c>
      <c r="E690">
        <v>1</v>
      </c>
      <c r="F690">
        <v>0</v>
      </c>
      <c r="G690">
        <v>64</v>
      </c>
      <c r="H690">
        <f t="shared" si="44"/>
        <v>381</v>
      </c>
      <c r="I690">
        <v>441</v>
      </c>
      <c r="J690" t="s">
        <v>143</v>
      </c>
      <c r="K690">
        <f t="shared" si="45"/>
        <v>41</v>
      </c>
    </row>
    <row r="691" spans="2:11">
      <c r="B691">
        <v>2062</v>
      </c>
      <c r="C691">
        <v>688</v>
      </c>
      <c r="D691">
        <v>1</v>
      </c>
      <c r="E691">
        <v>1</v>
      </c>
      <c r="F691">
        <v>0</v>
      </c>
      <c r="G691">
        <v>64</v>
      </c>
      <c r="H691">
        <f t="shared" si="44"/>
        <v>381</v>
      </c>
      <c r="I691">
        <v>441</v>
      </c>
      <c r="J691" t="s">
        <v>143</v>
      </c>
      <c r="K691">
        <f t="shared" si="45"/>
        <v>41</v>
      </c>
    </row>
    <row r="692" spans="2:11">
      <c r="B692">
        <v>2065</v>
      </c>
      <c r="C692">
        <v>689</v>
      </c>
      <c r="D692">
        <v>1</v>
      </c>
      <c r="E692">
        <v>1</v>
      </c>
      <c r="F692">
        <v>0</v>
      </c>
      <c r="G692">
        <v>64</v>
      </c>
      <c r="H692">
        <f t="shared" si="44"/>
        <v>381</v>
      </c>
      <c r="I692">
        <v>441</v>
      </c>
      <c r="J692" t="s">
        <v>143</v>
      </c>
      <c r="K692">
        <f t="shared" si="45"/>
        <v>41</v>
      </c>
    </row>
    <row r="693" spans="2:11">
      <c r="B693">
        <v>2068</v>
      </c>
      <c r="C693">
        <v>690</v>
      </c>
      <c r="D693">
        <v>1</v>
      </c>
      <c r="E693">
        <v>1</v>
      </c>
      <c r="F693">
        <v>0</v>
      </c>
      <c r="G693">
        <v>64</v>
      </c>
      <c r="H693">
        <f t="shared" si="44"/>
        <v>381</v>
      </c>
      <c r="I693">
        <v>441</v>
      </c>
      <c r="J693" t="s">
        <v>143</v>
      </c>
      <c r="K693">
        <f t="shared" si="45"/>
        <v>41</v>
      </c>
    </row>
    <row r="694" spans="2:11">
      <c r="B694">
        <v>2071</v>
      </c>
      <c r="C694">
        <v>691</v>
      </c>
      <c r="D694">
        <v>1</v>
      </c>
      <c r="E694">
        <v>1</v>
      </c>
      <c r="F694">
        <v>0</v>
      </c>
      <c r="G694">
        <v>64</v>
      </c>
      <c r="H694">
        <f t="shared" si="44"/>
        <v>381</v>
      </c>
      <c r="I694">
        <v>441</v>
      </c>
      <c r="J694" t="s">
        <v>143</v>
      </c>
      <c r="K694">
        <f t="shared" si="45"/>
        <v>41</v>
      </c>
    </row>
    <row r="695" spans="2:11">
      <c r="B695">
        <v>2074</v>
      </c>
      <c r="C695">
        <v>692</v>
      </c>
      <c r="D695">
        <v>1</v>
      </c>
      <c r="E695">
        <v>1</v>
      </c>
      <c r="F695">
        <v>0</v>
      </c>
      <c r="G695">
        <v>64</v>
      </c>
      <c r="H695">
        <f t="shared" si="44"/>
        <v>381</v>
      </c>
      <c r="I695">
        <v>441</v>
      </c>
      <c r="J695" t="s">
        <v>143</v>
      </c>
      <c r="K695">
        <f t="shared" si="45"/>
        <v>41</v>
      </c>
    </row>
    <row r="696" spans="2:11">
      <c r="B696">
        <v>2077</v>
      </c>
      <c r="C696">
        <v>693</v>
      </c>
      <c r="D696">
        <v>1</v>
      </c>
      <c r="E696">
        <v>1</v>
      </c>
      <c r="F696">
        <v>0</v>
      </c>
      <c r="G696">
        <v>64</v>
      </c>
      <c r="H696">
        <f t="shared" si="44"/>
        <v>381</v>
      </c>
      <c r="I696">
        <v>441</v>
      </c>
      <c r="J696" t="s">
        <v>143</v>
      </c>
      <c r="K696">
        <f t="shared" si="45"/>
        <v>41</v>
      </c>
    </row>
    <row r="697" spans="2:11">
      <c r="B697">
        <v>2080</v>
      </c>
      <c r="C697">
        <v>694</v>
      </c>
      <c r="D697">
        <v>1</v>
      </c>
      <c r="E697">
        <v>1</v>
      </c>
      <c r="F697">
        <v>0</v>
      </c>
      <c r="G697">
        <v>64</v>
      </c>
      <c r="H697">
        <f t="shared" si="44"/>
        <v>381</v>
      </c>
      <c r="I697">
        <v>441</v>
      </c>
      <c r="J697" t="s">
        <v>143</v>
      </c>
      <c r="K697">
        <f t="shared" si="45"/>
        <v>41</v>
      </c>
    </row>
    <row r="698" spans="2:11">
      <c r="B698">
        <v>2083</v>
      </c>
      <c r="C698">
        <v>695</v>
      </c>
      <c r="D698">
        <v>1</v>
      </c>
      <c r="E698">
        <v>1</v>
      </c>
      <c r="F698">
        <v>0</v>
      </c>
      <c r="G698">
        <v>64</v>
      </c>
      <c r="H698">
        <f t="shared" si="44"/>
        <v>381</v>
      </c>
      <c r="I698">
        <v>441</v>
      </c>
      <c r="J698" t="s">
        <v>143</v>
      </c>
      <c r="K698">
        <f t="shared" si="45"/>
        <v>41</v>
      </c>
    </row>
    <row r="699" spans="2:11">
      <c r="B699">
        <v>2086</v>
      </c>
      <c r="C699">
        <v>696</v>
      </c>
      <c r="D699">
        <v>1</v>
      </c>
      <c r="E699">
        <v>1</v>
      </c>
      <c r="F699">
        <v>0</v>
      </c>
      <c r="G699">
        <v>64</v>
      </c>
      <c r="H699">
        <f t="shared" si="44"/>
        <v>381</v>
      </c>
      <c r="I699">
        <v>441</v>
      </c>
      <c r="J699" t="s">
        <v>143</v>
      </c>
      <c r="K699">
        <f t="shared" si="45"/>
        <v>41</v>
      </c>
    </row>
    <row r="700" spans="2:11">
      <c r="B700">
        <v>2089</v>
      </c>
      <c r="C700">
        <v>697</v>
      </c>
      <c r="D700">
        <v>1</v>
      </c>
      <c r="E700">
        <v>1</v>
      </c>
      <c r="F700">
        <v>0</v>
      </c>
      <c r="G700">
        <v>64</v>
      </c>
      <c r="H700">
        <f t="shared" si="44"/>
        <v>381</v>
      </c>
      <c r="I700">
        <v>441</v>
      </c>
      <c r="J700" t="s">
        <v>143</v>
      </c>
      <c r="K700">
        <f t="shared" si="45"/>
        <v>41</v>
      </c>
    </row>
    <row r="701" spans="2:11">
      <c r="B701">
        <v>2092</v>
      </c>
      <c r="C701">
        <v>698</v>
      </c>
      <c r="D701">
        <v>1</v>
      </c>
      <c r="E701">
        <v>1</v>
      </c>
      <c r="F701">
        <v>0</v>
      </c>
      <c r="G701">
        <v>64</v>
      </c>
      <c r="H701">
        <f t="shared" si="44"/>
        <v>381</v>
      </c>
      <c r="I701">
        <v>441</v>
      </c>
      <c r="J701" t="s">
        <v>143</v>
      </c>
      <c r="K701">
        <f t="shared" si="45"/>
        <v>41</v>
      </c>
    </row>
    <row r="702" spans="2:11">
      <c r="B702">
        <v>2095</v>
      </c>
      <c r="C702">
        <v>699</v>
      </c>
      <c r="D702">
        <v>1</v>
      </c>
      <c r="E702">
        <v>1</v>
      </c>
      <c r="F702">
        <v>0</v>
      </c>
      <c r="G702">
        <v>64</v>
      </c>
      <c r="H702">
        <f t="shared" si="44"/>
        <v>381</v>
      </c>
      <c r="I702">
        <v>441</v>
      </c>
      <c r="J702" t="s">
        <v>143</v>
      </c>
      <c r="K702">
        <f t="shared" si="45"/>
        <v>41</v>
      </c>
    </row>
    <row r="703" spans="2:11">
      <c r="B703">
        <v>2098</v>
      </c>
      <c r="C703">
        <v>700</v>
      </c>
      <c r="D703">
        <v>1</v>
      </c>
      <c r="E703">
        <v>1</v>
      </c>
      <c r="F703">
        <v>0</v>
      </c>
      <c r="G703">
        <v>64</v>
      </c>
      <c r="H703">
        <f t="shared" si="44"/>
        <v>381</v>
      </c>
      <c r="I703">
        <v>441</v>
      </c>
      <c r="J703" t="s">
        <v>143</v>
      </c>
      <c r="K703">
        <f t="shared" si="45"/>
        <v>41</v>
      </c>
    </row>
    <row r="704" spans="2:11">
      <c r="B704">
        <v>2101</v>
      </c>
      <c r="C704">
        <v>701</v>
      </c>
      <c r="D704">
        <v>1</v>
      </c>
      <c r="E704">
        <v>1</v>
      </c>
      <c r="F704">
        <v>0</v>
      </c>
      <c r="G704">
        <v>64</v>
      </c>
      <c r="H704">
        <f t="shared" si="44"/>
        <v>381</v>
      </c>
      <c r="I704">
        <v>441</v>
      </c>
      <c r="J704" t="s">
        <v>143</v>
      </c>
      <c r="K704">
        <f t="shared" si="45"/>
        <v>41</v>
      </c>
    </row>
    <row r="705" spans="2:11">
      <c r="B705">
        <v>2104</v>
      </c>
      <c r="C705">
        <v>702</v>
      </c>
      <c r="D705">
        <v>1</v>
      </c>
      <c r="E705">
        <v>1</v>
      </c>
      <c r="F705">
        <v>0</v>
      </c>
      <c r="G705">
        <v>64</v>
      </c>
      <c r="H705">
        <f t="shared" si="44"/>
        <v>381</v>
      </c>
      <c r="I705">
        <v>441</v>
      </c>
      <c r="J705" t="s">
        <v>143</v>
      </c>
      <c r="K705">
        <f t="shared" si="45"/>
        <v>41</v>
      </c>
    </row>
    <row r="706" spans="2:11">
      <c r="B706">
        <v>2107</v>
      </c>
      <c r="C706">
        <v>703</v>
      </c>
      <c r="D706">
        <v>1</v>
      </c>
      <c r="E706">
        <v>0</v>
      </c>
      <c r="F706">
        <v>24</v>
      </c>
      <c r="G706">
        <v>64</v>
      </c>
      <c r="H706">
        <f>------357</f>
        <v>357</v>
      </c>
      <c r="I706">
        <v>441</v>
      </c>
      <c r="J706" t="s">
        <v>65</v>
      </c>
      <c r="K706">
        <f>------42</f>
        <v>42</v>
      </c>
    </row>
    <row r="707" spans="2:11">
      <c r="B707">
        <v>2110</v>
      </c>
      <c r="C707">
        <v>704</v>
      </c>
      <c r="D707">
        <v>1</v>
      </c>
      <c r="E707">
        <v>0</v>
      </c>
      <c r="F707">
        <v>28</v>
      </c>
      <c r="G707">
        <v>64</v>
      </c>
      <c r="H707">
        <f t="shared" ref="H707:H735" si="46">------329</f>
        <v>329</v>
      </c>
      <c r="I707">
        <v>441</v>
      </c>
      <c r="J707" t="s">
        <v>99</v>
      </c>
      <c r="K707">
        <f t="shared" ref="K707:K735" si="47">------43</f>
        <v>43</v>
      </c>
    </row>
    <row r="708" spans="2:11">
      <c r="B708">
        <v>2113</v>
      </c>
      <c r="C708">
        <v>705</v>
      </c>
      <c r="D708">
        <v>1</v>
      </c>
      <c r="E708">
        <v>1</v>
      </c>
      <c r="F708">
        <v>0</v>
      </c>
      <c r="G708">
        <v>64</v>
      </c>
      <c r="H708">
        <f t="shared" si="46"/>
        <v>329</v>
      </c>
      <c r="I708">
        <v>441</v>
      </c>
      <c r="J708" t="s">
        <v>99</v>
      </c>
      <c r="K708">
        <f t="shared" si="47"/>
        <v>43</v>
      </c>
    </row>
    <row r="709" spans="2:11">
      <c r="B709">
        <v>2116</v>
      </c>
      <c r="C709">
        <v>706</v>
      </c>
      <c r="D709">
        <v>1</v>
      </c>
      <c r="E709">
        <v>1</v>
      </c>
      <c r="F709">
        <v>0</v>
      </c>
      <c r="G709">
        <v>64</v>
      </c>
      <c r="H709">
        <f t="shared" si="46"/>
        <v>329</v>
      </c>
      <c r="I709">
        <v>441</v>
      </c>
      <c r="J709" t="s">
        <v>99</v>
      </c>
      <c r="K709">
        <f t="shared" si="47"/>
        <v>43</v>
      </c>
    </row>
    <row r="710" spans="2:11">
      <c r="B710">
        <v>2119</v>
      </c>
      <c r="C710">
        <v>707</v>
      </c>
      <c r="D710">
        <v>1</v>
      </c>
      <c r="E710">
        <v>1</v>
      </c>
      <c r="F710">
        <v>0</v>
      </c>
      <c r="G710">
        <v>64</v>
      </c>
      <c r="H710">
        <f t="shared" si="46"/>
        <v>329</v>
      </c>
      <c r="I710">
        <v>441</v>
      </c>
      <c r="J710" t="s">
        <v>99</v>
      </c>
      <c r="K710">
        <f t="shared" si="47"/>
        <v>43</v>
      </c>
    </row>
    <row r="711" spans="2:11">
      <c r="B711">
        <v>2122</v>
      </c>
      <c r="C711">
        <v>708</v>
      </c>
      <c r="D711">
        <v>1</v>
      </c>
      <c r="E711">
        <v>1</v>
      </c>
      <c r="F711">
        <v>0</v>
      </c>
      <c r="G711">
        <v>64</v>
      </c>
      <c r="H711">
        <f t="shared" si="46"/>
        <v>329</v>
      </c>
      <c r="I711">
        <v>441</v>
      </c>
      <c r="J711" t="s">
        <v>99</v>
      </c>
      <c r="K711">
        <f t="shared" si="47"/>
        <v>43</v>
      </c>
    </row>
    <row r="712" spans="2:11">
      <c r="B712">
        <v>2125</v>
      </c>
      <c r="C712">
        <v>709</v>
      </c>
      <c r="D712">
        <v>1</v>
      </c>
      <c r="E712">
        <v>1</v>
      </c>
      <c r="F712">
        <v>0</v>
      </c>
      <c r="G712">
        <v>64</v>
      </c>
      <c r="H712">
        <f t="shared" si="46"/>
        <v>329</v>
      </c>
      <c r="I712">
        <v>441</v>
      </c>
      <c r="J712" t="s">
        <v>99</v>
      </c>
      <c r="K712">
        <f t="shared" si="47"/>
        <v>43</v>
      </c>
    </row>
    <row r="713" spans="2:11">
      <c r="B713">
        <v>2128</v>
      </c>
      <c r="C713">
        <v>710</v>
      </c>
      <c r="D713">
        <v>1</v>
      </c>
      <c r="E713">
        <v>1</v>
      </c>
      <c r="F713">
        <v>0</v>
      </c>
      <c r="G713">
        <v>64</v>
      </c>
      <c r="H713">
        <f t="shared" si="46"/>
        <v>329</v>
      </c>
      <c r="I713">
        <v>441</v>
      </c>
      <c r="J713" t="s">
        <v>99</v>
      </c>
      <c r="K713">
        <f t="shared" si="47"/>
        <v>43</v>
      </c>
    </row>
    <row r="714" spans="2:11">
      <c r="B714">
        <v>2131</v>
      </c>
      <c r="C714">
        <v>711</v>
      </c>
      <c r="D714">
        <v>1</v>
      </c>
      <c r="E714">
        <v>1</v>
      </c>
      <c r="F714">
        <v>0</v>
      </c>
      <c r="G714">
        <v>64</v>
      </c>
      <c r="H714">
        <f t="shared" si="46"/>
        <v>329</v>
      </c>
      <c r="I714">
        <v>441</v>
      </c>
      <c r="J714" t="s">
        <v>99</v>
      </c>
      <c r="K714">
        <f t="shared" si="47"/>
        <v>43</v>
      </c>
    </row>
    <row r="715" spans="2:11">
      <c r="B715">
        <v>2134</v>
      </c>
      <c r="C715">
        <v>712</v>
      </c>
      <c r="D715">
        <v>1</v>
      </c>
      <c r="E715">
        <v>1</v>
      </c>
      <c r="F715">
        <v>0</v>
      </c>
      <c r="G715">
        <v>64</v>
      </c>
      <c r="H715">
        <f t="shared" si="46"/>
        <v>329</v>
      </c>
      <c r="I715">
        <v>441</v>
      </c>
      <c r="J715" t="s">
        <v>99</v>
      </c>
      <c r="K715">
        <f t="shared" si="47"/>
        <v>43</v>
      </c>
    </row>
    <row r="716" spans="2:11">
      <c r="B716">
        <v>2137</v>
      </c>
      <c r="C716">
        <v>713</v>
      </c>
      <c r="D716">
        <v>1</v>
      </c>
      <c r="E716">
        <v>1</v>
      </c>
      <c r="F716">
        <v>0</v>
      </c>
      <c r="G716">
        <v>64</v>
      </c>
      <c r="H716">
        <f t="shared" si="46"/>
        <v>329</v>
      </c>
      <c r="I716">
        <v>441</v>
      </c>
      <c r="J716" t="s">
        <v>99</v>
      </c>
      <c r="K716">
        <f t="shared" si="47"/>
        <v>43</v>
      </c>
    </row>
    <row r="717" spans="2:11">
      <c r="B717">
        <v>2140</v>
      </c>
      <c r="C717">
        <v>714</v>
      </c>
      <c r="D717">
        <v>1</v>
      </c>
      <c r="E717">
        <v>1</v>
      </c>
      <c r="F717">
        <v>0</v>
      </c>
      <c r="G717">
        <v>64</v>
      </c>
      <c r="H717">
        <f t="shared" si="46"/>
        <v>329</v>
      </c>
      <c r="I717">
        <v>441</v>
      </c>
      <c r="J717" t="s">
        <v>99</v>
      </c>
      <c r="K717">
        <f t="shared" si="47"/>
        <v>43</v>
      </c>
    </row>
    <row r="718" spans="2:11">
      <c r="B718">
        <v>2143</v>
      </c>
      <c r="C718">
        <v>715</v>
      </c>
      <c r="D718">
        <v>1</v>
      </c>
      <c r="E718">
        <v>1</v>
      </c>
      <c r="F718">
        <v>0</v>
      </c>
      <c r="G718">
        <v>64</v>
      </c>
      <c r="H718">
        <f t="shared" si="46"/>
        <v>329</v>
      </c>
      <c r="I718">
        <v>441</v>
      </c>
      <c r="J718" t="s">
        <v>99</v>
      </c>
      <c r="K718">
        <f t="shared" si="47"/>
        <v>43</v>
      </c>
    </row>
    <row r="719" spans="2:11">
      <c r="B719">
        <v>2146</v>
      </c>
      <c r="C719">
        <v>716</v>
      </c>
      <c r="D719">
        <v>1</v>
      </c>
      <c r="E719">
        <v>1</v>
      </c>
      <c r="F719">
        <v>0</v>
      </c>
      <c r="G719">
        <v>64</v>
      </c>
      <c r="H719">
        <f t="shared" si="46"/>
        <v>329</v>
      </c>
      <c r="I719">
        <v>441</v>
      </c>
      <c r="J719" t="s">
        <v>99</v>
      </c>
      <c r="K719">
        <f t="shared" si="47"/>
        <v>43</v>
      </c>
    </row>
    <row r="720" spans="2:11">
      <c r="B720">
        <v>2149</v>
      </c>
      <c r="C720">
        <v>717</v>
      </c>
      <c r="D720">
        <v>1</v>
      </c>
      <c r="E720">
        <v>1</v>
      </c>
      <c r="F720">
        <v>0</v>
      </c>
      <c r="G720">
        <v>64</v>
      </c>
      <c r="H720">
        <f t="shared" si="46"/>
        <v>329</v>
      </c>
      <c r="I720">
        <v>441</v>
      </c>
      <c r="J720" t="s">
        <v>99</v>
      </c>
      <c r="K720">
        <f t="shared" si="47"/>
        <v>43</v>
      </c>
    </row>
    <row r="721" spans="2:11">
      <c r="B721">
        <v>2152</v>
      </c>
      <c r="C721">
        <v>718</v>
      </c>
      <c r="D721">
        <v>1</v>
      </c>
      <c r="E721">
        <v>1</v>
      </c>
      <c r="F721">
        <v>0</v>
      </c>
      <c r="G721">
        <v>64</v>
      </c>
      <c r="H721">
        <f t="shared" si="46"/>
        <v>329</v>
      </c>
      <c r="I721">
        <v>441</v>
      </c>
      <c r="J721" t="s">
        <v>99</v>
      </c>
      <c r="K721">
        <f t="shared" si="47"/>
        <v>43</v>
      </c>
    </row>
    <row r="722" spans="2:11">
      <c r="B722">
        <v>2155</v>
      </c>
      <c r="C722">
        <v>719</v>
      </c>
      <c r="D722">
        <v>1</v>
      </c>
      <c r="E722">
        <v>1</v>
      </c>
      <c r="F722">
        <v>0</v>
      </c>
      <c r="G722">
        <v>64</v>
      </c>
      <c r="H722">
        <f t="shared" si="46"/>
        <v>329</v>
      </c>
      <c r="I722">
        <v>441</v>
      </c>
      <c r="J722" t="s">
        <v>99</v>
      </c>
      <c r="K722">
        <f t="shared" si="47"/>
        <v>43</v>
      </c>
    </row>
    <row r="723" spans="2:11">
      <c r="B723">
        <v>2158</v>
      </c>
      <c r="C723">
        <v>720</v>
      </c>
      <c r="D723">
        <v>1</v>
      </c>
      <c r="E723">
        <v>1</v>
      </c>
      <c r="F723">
        <v>0</v>
      </c>
      <c r="G723">
        <v>64</v>
      </c>
      <c r="H723">
        <f t="shared" si="46"/>
        <v>329</v>
      </c>
      <c r="I723">
        <v>441</v>
      </c>
      <c r="J723" t="s">
        <v>99</v>
      </c>
      <c r="K723">
        <f t="shared" si="47"/>
        <v>43</v>
      </c>
    </row>
    <row r="724" spans="2:11">
      <c r="B724">
        <v>2161</v>
      </c>
      <c r="C724">
        <v>721</v>
      </c>
      <c r="D724">
        <v>1</v>
      </c>
      <c r="E724">
        <v>1</v>
      </c>
      <c r="F724">
        <v>0</v>
      </c>
      <c r="G724">
        <v>64</v>
      </c>
      <c r="H724">
        <f t="shared" si="46"/>
        <v>329</v>
      </c>
      <c r="I724">
        <v>441</v>
      </c>
      <c r="J724" t="s">
        <v>99</v>
      </c>
      <c r="K724">
        <f t="shared" si="47"/>
        <v>43</v>
      </c>
    </row>
    <row r="725" spans="2:11">
      <c r="B725">
        <v>2164</v>
      </c>
      <c r="C725">
        <v>722</v>
      </c>
      <c r="D725">
        <v>1</v>
      </c>
      <c r="E725">
        <v>1</v>
      </c>
      <c r="F725">
        <v>0</v>
      </c>
      <c r="G725">
        <v>64</v>
      </c>
      <c r="H725">
        <f t="shared" si="46"/>
        <v>329</v>
      </c>
      <c r="I725">
        <v>441</v>
      </c>
      <c r="J725" t="s">
        <v>99</v>
      </c>
      <c r="K725">
        <f t="shared" si="47"/>
        <v>43</v>
      </c>
    </row>
    <row r="726" spans="2:11">
      <c r="B726">
        <v>2167</v>
      </c>
      <c r="C726">
        <v>723</v>
      </c>
      <c r="D726">
        <v>1</v>
      </c>
      <c r="E726">
        <v>1</v>
      </c>
      <c r="F726">
        <v>0</v>
      </c>
      <c r="G726">
        <v>64</v>
      </c>
      <c r="H726">
        <f t="shared" si="46"/>
        <v>329</v>
      </c>
      <c r="I726">
        <v>441</v>
      </c>
      <c r="J726" t="s">
        <v>99</v>
      </c>
      <c r="K726">
        <f t="shared" si="47"/>
        <v>43</v>
      </c>
    </row>
    <row r="727" spans="2:11">
      <c r="B727">
        <v>2170</v>
      </c>
      <c r="C727">
        <v>724</v>
      </c>
      <c r="D727">
        <v>1</v>
      </c>
      <c r="E727">
        <v>1</v>
      </c>
      <c r="F727">
        <v>0</v>
      </c>
      <c r="G727">
        <v>64</v>
      </c>
      <c r="H727">
        <f t="shared" si="46"/>
        <v>329</v>
      </c>
      <c r="I727">
        <v>441</v>
      </c>
      <c r="J727" t="s">
        <v>99</v>
      </c>
      <c r="K727">
        <f t="shared" si="47"/>
        <v>43</v>
      </c>
    </row>
    <row r="728" spans="2:11">
      <c r="B728">
        <v>2173</v>
      </c>
      <c r="C728">
        <v>725</v>
      </c>
      <c r="D728">
        <v>1</v>
      </c>
      <c r="E728">
        <v>1</v>
      </c>
      <c r="F728">
        <v>0</v>
      </c>
      <c r="G728">
        <v>64</v>
      </c>
      <c r="H728">
        <f t="shared" si="46"/>
        <v>329</v>
      </c>
      <c r="I728">
        <v>441</v>
      </c>
      <c r="J728" t="s">
        <v>99</v>
      </c>
      <c r="K728">
        <f t="shared" si="47"/>
        <v>43</v>
      </c>
    </row>
    <row r="729" spans="2:11">
      <c r="B729">
        <v>2176</v>
      </c>
      <c r="C729">
        <v>726</v>
      </c>
      <c r="D729">
        <v>1</v>
      </c>
      <c r="E729">
        <v>1</v>
      </c>
      <c r="F729">
        <v>0</v>
      </c>
      <c r="G729">
        <v>64</v>
      </c>
      <c r="H729">
        <f t="shared" si="46"/>
        <v>329</v>
      </c>
      <c r="I729">
        <v>441</v>
      </c>
      <c r="J729" t="s">
        <v>99</v>
      </c>
      <c r="K729">
        <f t="shared" si="47"/>
        <v>43</v>
      </c>
    </row>
    <row r="730" spans="2:11">
      <c r="B730">
        <v>2179</v>
      </c>
      <c r="C730">
        <v>727</v>
      </c>
      <c r="D730">
        <v>1</v>
      </c>
      <c r="E730">
        <v>1</v>
      </c>
      <c r="F730">
        <v>0</v>
      </c>
      <c r="G730">
        <v>64</v>
      </c>
      <c r="H730">
        <f t="shared" si="46"/>
        <v>329</v>
      </c>
      <c r="I730">
        <v>441</v>
      </c>
      <c r="J730" t="s">
        <v>99</v>
      </c>
      <c r="K730">
        <f t="shared" si="47"/>
        <v>43</v>
      </c>
    </row>
    <row r="731" spans="2:11">
      <c r="B731">
        <v>2182</v>
      </c>
      <c r="C731">
        <v>728</v>
      </c>
      <c r="D731">
        <v>1</v>
      </c>
      <c r="E731">
        <v>1</v>
      </c>
      <c r="F731">
        <v>0</v>
      </c>
      <c r="G731">
        <v>64</v>
      </c>
      <c r="H731">
        <f t="shared" si="46"/>
        <v>329</v>
      </c>
      <c r="I731">
        <v>441</v>
      </c>
      <c r="J731" t="s">
        <v>99</v>
      </c>
      <c r="K731">
        <f t="shared" si="47"/>
        <v>43</v>
      </c>
    </row>
    <row r="732" spans="2:11">
      <c r="B732">
        <v>2185</v>
      </c>
      <c r="C732">
        <v>729</v>
      </c>
      <c r="D732">
        <v>1</v>
      </c>
      <c r="E732">
        <v>1</v>
      </c>
      <c r="F732">
        <v>0</v>
      </c>
      <c r="G732">
        <v>64</v>
      </c>
      <c r="H732">
        <f t="shared" si="46"/>
        <v>329</v>
      </c>
      <c r="I732">
        <v>441</v>
      </c>
      <c r="J732" t="s">
        <v>99</v>
      </c>
      <c r="K732">
        <f t="shared" si="47"/>
        <v>43</v>
      </c>
    </row>
    <row r="733" spans="2:11">
      <c r="B733">
        <v>2188</v>
      </c>
      <c r="C733">
        <v>730</v>
      </c>
      <c r="D733">
        <v>1</v>
      </c>
      <c r="E733">
        <v>1</v>
      </c>
      <c r="F733">
        <v>0</v>
      </c>
      <c r="G733">
        <v>64</v>
      </c>
      <c r="H733">
        <f t="shared" si="46"/>
        <v>329</v>
      </c>
      <c r="I733">
        <v>441</v>
      </c>
      <c r="J733" t="s">
        <v>99</v>
      </c>
      <c r="K733">
        <f t="shared" si="47"/>
        <v>43</v>
      </c>
    </row>
    <row r="734" spans="2:11">
      <c r="B734">
        <v>2191</v>
      </c>
      <c r="C734">
        <v>731</v>
      </c>
      <c r="D734">
        <v>1</v>
      </c>
      <c r="E734">
        <v>1</v>
      </c>
      <c r="F734">
        <v>0</v>
      </c>
      <c r="G734">
        <v>64</v>
      </c>
      <c r="H734">
        <f t="shared" si="46"/>
        <v>329</v>
      </c>
      <c r="I734">
        <v>441</v>
      </c>
      <c r="J734" t="s">
        <v>99</v>
      </c>
      <c r="K734">
        <f t="shared" si="47"/>
        <v>43</v>
      </c>
    </row>
    <row r="735" spans="2:11">
      <c r="B735">
        <v>2194</v>
      </c>
      <c r="C735">
        <v>732</v>
      </c>
      <c r="D735">
        <v>1</v>
      </c>
      <c r="E735">
        <v>1</v>
      </c>
      <c r="F735">
        <v>0</v>
      </c>
      <c r="G735">
        <v>64</v>
      </c>
      <c r="H735">
        <f t="shared" si="46"/>
        <v>329</v>
      </c>
      <c r="I735">
        <v>441</v>
      </c>
      <c r="J735" t="s">
        <v>99</v>
      </c>
      <c r="K735">
        <f t="shared" si="47"/>
        <v>43</v>
      </c>
    </row>
    <row r="736" spans="2:11">
      <c r="B736">
        <v>2197</v>
      </c>
      <c r="C736">
        <v>733</v>
      </c>
      <c r="D736">
        <v>1</v>
      </c>
      <c r="E736">
        <v>0</v>
      </c>
      <c r="F736">
        <v>32</v>
      </c>
      <c r="G736">
        <v>64</v>
      </c>
      <c r="H736">
        <f>------297</f>
        <v>297</v>
      </c>
      <c r="I736">
        <v>441</v>
      </c>
      <c r="J736" t="s">
        <v>104</v>
      </c>
      <c r="K736">
        <f>------44</f>
        <v>44</v>
      </c>
    </row>
    <row r="737" spans="2:11">
      <c r="B737">
        <v>2200</v>
      </c>
      <c r="C737">
        <v>734</v>
      </c>
      <c r="D737">
        <v>1</v>
      </c>
      <c r="E737">
        <v>0</v>
      </c>
      <c r="F737">
        <v>36</v>
      </c>
      <c r="G737">
        <v>64</v>
      </c>
      <c r="H737">
        <f t="shared" ref="H737:H747" si="48">------261</f>
        <v>261</v>
      </c>
      <c r="I737">
        <v>441</v>
      </c>
      <c r="J737" t="s">
        <v>107</v>
      </c>
      <c r="K737">
        <f t="shared" ref="K737:K747" si="49">------45</f>
        <v>45</v>
      </c>
    </row>
    <row r="738" spans="2:11">
      <c r="B738">
        <v>2203</v>
      </c>
      <c r="C738">
        <v>735</v>
      </c>
      <c r="D738">
        <v>1</v>
      </c>
      <c r="E738">
        <v>1</v>
      </c>
      <c r="F738">
        <v>0</v>
      </c>
      <c r="G738">
        <v>64</v>
      </c>
      <c r="H738">
        <f t="shared" si="48"/>
        <v>261</v>
      </c>
      <c r="I738">
        <v>441</v>
      </c>
      <c r="J738" t="s">
        <v>107</v>
      </c>
      <c r="K738">
        <f t="shared" si="49"/>
        <v>45</v>
      </c>
    </row>
    <row r="739" spans="2:11">
      <c r="B739">
        <v>2206</v>
      </c>
      <c r="C739">
        <v>736</v>
      </c>
      <c r="D739">
        <v>1</v>
      </c>
      <c r="E739">
        <v>1</v>
      </c>
      <c r="F739">
        <v>0</v>
      </c>
      <c r="G739">
        <v>64</v>
      </c>
      <c r="H739">
        <f t="shared" si="48"/>
        <v>261</v>
      </c>
      <c r="I739">
        <v>441</v>
      </c>
      <c r="J739" t="s">
        <v>107</v>
      </c>
      <c r="K739">
        <f t="shared" si="49"/>
        <v>45</v>
      </c>
    </row>
    <row r="740" spans="2:11">
      <c r="B740">
        <v>2209</v>
      </c>
      <c r="C740">
        <v>737</v>
      </c>
      <c r="D740">
        <v>1</v>
      </c>
      <c r="E740">
        <v>1</v>
      </c>
      <c r="F740">
        <v>0</v>
      </c>
      <c r="G740">
        <v>64</v>
      </c>
      <c r="H740">
        <f t="shared" si="48"/>
        <v>261</v>
      </c>
      <c r="I740">
        <v>441</v>
      </c>
      <c r="J740" t="s">
        <v>107</v>
      </c>
      <c r="K740">
        <f t="shared" si="49"/>
        <v>45</v>
      </c>
    </row>
    <row r="741" spans="2:11">
      <c r="B741">
        <v>2212</v>
      </c>
      <c r="C741">
        <v>738</v>
      </c>
      <c r="D741">
        <v>1</v>
      </c>
      <c r="E741">
        <v>1</v>
      </c>
      <c r="F741">
        <v>0</v>
      </c>
      <c r="G741">
        <v>64</v>
      </c>
      <c r="H741">
        <f t="shared" si="48"/>
        <v>261</v>
      </c>
      <c r="I741">
        <v>441</v>
      </c>
      <c r="J741" t="s">
        <v>107</v>
      </c>
      <c r="K741">
        <f t="shared" si="49"/>
        <v>45</v>
      </c>
    </row>
    <row r="742" spans="2:11">
      <c r="B742">
        <v>2215</v>
      </c>
      <c r="C742">
        <v>739</v>
      </c>
      <c r="D742">
        <v>1</v>
      </c>
      <c r="E742">
        <v>1</v>
      </c>
      <c r="F742">
        <v>0</v>
      </c>
      <c r="G742">
        <v>64</v>
      </c>
      <c r="H742">
        <f t="shared" si="48"/>
        <v>261</v>
      </c>
      <c r="I742">
        <v>441</v>
      </c>
      <c r="J742" t="s">
        <v>107</v>
      </c>
      <c r="K742">
        <f t="shared" si="49"/>
        <v>45</v>
      </c>
    </row>
    <row r="743" spans="2:11">
      <c r="B743">
        <v>2218</v>
      </c>
      <c r="C743">
        <v>740</v>
      </c>
      <c r="D743">
        <v>1</v>
      </c>
      <c r="E743">
        <v>1</v>
      </c>
      <c r="F743">
        <v>0</v>
      </c>
      <c r="G743">
        <v>64</v>
      </c>
      <c r="H743">
        <f t="shared" si="48"/>
        <v>261</v>
      </c>
      <c r="I743">
        <v>441</v>
      </c>
      <c r="J743" t="s">
        <v>107</v>
      </c>
      <c r="K743">
        <f t="shared" si="49"/>
        <v>45</v>
      </c>
    </row>
    <row r="744" spans="2:11">
      <c r="B744">
        <v>2221</v>
      </c>
      <c r="C744">
        <v>741</v>
      </c>
      <c r="D744">
        <v>1</v>
      </c>
      <c r="E744">
        <v>1</v>
      </c>
      <c r="F744">
        <v>0</v>
      </c>
      <c r="G744">
        <v>64</v>
      </c>
      <c r="H744">
        <f t="shared" si="48"/>
        <v>261</v>
      </c>
      <c r="I744">
        <v>441</v>
      </c>
      <c r="J744" t="s">
        <v>107</v>
      </c>
      <c r="K744">
        <f t="shared" si="49"/>
        <v>45</v>
      </c>
    </row>
    <row r="745" spans="2:11">
      <c r="B745">
        <v>2224</v>
      </c>
      <c r="C745">
        <v>742</v>
      </c>
      <c r="D745">
        <v>1</v>
      </c>
      <c r="E745">
        <v>1</v>
      </c>
      <c r="F745">
        <v>0</v>
      </c>
      <c r="G745">
        <v>64</v>
      </c>
      <c r="H745">
        <f t="shared" si="48"/>
        <v>261</v>
      </c>
      <c r="I745">
        <v>441</v>
      </c>
      <c r="J745" t="s">
        <v>107</v>
      </c>
      <c r="K745">
        <f t="shared" si="49"/>
        <v>45</v>
      </c>
    </row>
    <row r="746" spans="2:11">
      <c r="B746">
        <v>2227</v>
      </c>
      <c r="C746">
        <v>743</v>
      </c>
      <c r="D746">
        <v>1</v>
      </c>
      <c r="E746">
        <v>1</v>
      </c>
      <c r="F746">
        <v>0</v>
      </c>
      <c r="G746">
        <v>64</v>
      </c>
      <c r="H746">
        <f t="shared" si="48"/>
        <v>261</v>
      </c>
      <c r="I746">
        <v>441</v>
      </c>
      <c r="J746" t="s">
        <v>107</v>
      </c>
      <c r="K746">
        <f t="shared" si="49"/>
        <v>45</v>
      </c>
    </row>
    <row r="747" spans="2:11">
      <c r="B747">
        <v>2230</v>
      </c>
      <c r="C747">
        <v>744</v>
      </c>
      <c r="D747">
        <v>1</v>
      </c>
      <c r="E747">
        <v>1</v>
      </c>
      <c r="F747">
        <v>0</v>
      </c>
      <c r="G747">
        <v>64</v>
      </c>
      <c r="H747">
        <f t="shared" si="48"/>
        <v>261</v>
      </c>
      <c r="I747">
        <v>441</v>
      </c>
      <c r="J747" t="s">
        <v>107</v>
      </c>
      <c r="K747">
        <f t="shared" si="49"/>
        <v>45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747"/>
  <sheetViews>
    <sheetView workbookViewId="0">
      <selection activeCell="I1" sqref="A1:I1"/>
    </sheetView>
  </sheetViews>
  <sheetFormatPr defaultRowHeight="15"/>
  <cols>
    <col min="8" max="8" width="16.28515625" customWidth="1"/>
  </cols>
  <sheetData>
    <row r="1" spans="1:11">
      <c r="A1" s="17" t="s">
        <v>163</v>
      </c>
      <c r="B1" s="18"/>
      <c r="C1" s="18"/>
      <c r="D1" s="18"/>
      <c r="E1" s="18"/>
      <c r="F1" s="18"/>
      <c r="G1" s="18"/>
      <c r="H1" s="18"/>
      <c r="I1" s="18"/>
    </row>
    <row r="3" spans="1:11">
      <c r="A3" t="s">
        <v>83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</row>
    <row r="4" spans="1:11"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f>------5</f>
        <v>5</v>
      </c>
      <c r="I4">
        <v>9</v>
      </c>
      <c r="J4" t="s">
        <v>50</v>
      </c>
      <c r="K4">
        <f>------1</f>
        <v>1</v>
      </c>
    </row>
    <row r="5" spans="1:11">
      <c r="B5">
        <v>4</v>
      </c>
      <c r="C5">
        <v>2</v>
      </c>
      <c r="D5">
        <v>0</v>
      </c>
      <c r="E5">
        <v>1</v>
      </c>
      <c r="F5">
        <v>4</v>
      </c>
      <c r="G5">
        <v>2</v>
      </c>
      <c r="H5">
        <f>------9</f>
        <v>9</v>
      </c>
      <c r="I5">
        <v>25</v>
      </c>
      <c r="J5" t="s">
        <v>51</v>
      </c>
      <c r="K5">
        <f>------2</f>
        <v>2</v>
      </c>
    </row>
    <row r="6" spans="1:11">
      <c r="B6">
        <v>7</v>
      </c>
      <c r="C6">
        <v>3</v>
      </c>
      <c r="D6">
        <v>0</v>
      </c>
      <c r="E6">
        <v>1</v>
      </c>
      <c r="F6">
        <v>12</v>
      </c>
      <c r="G6">
        <v>3</v>
      </c>
      <c r="H6">
        <f>------21</f>
        <v>21</v>
      </c>
      <c r="I6">
        <v>49</v>
      </c>
      <c r="J6" t="s">
        <v>52</v>
      </c>
      <c r="K6">
        <f>------3</f>
        <v>3</v>
      </c>
    </row>
    <row r="7" spans="1:11">
      <c r="B7">
        <v>10</v>
      </c>
      <c r="C7">
        <v>4</v>
      </c>
      <c r="D7">
        <v>0</v>
      </c>
      <c r="E7">
        <v>1</v>
      </c>
      <c r="F7">
        <v>8</v>
      </c>
      <c r="G7">
        <v>4</v>
      </c>
      <c r="H7">
        <f>------29</f>
        <v>29</v>
      </c>
      <c r="I7">
        <v>81</v>
      </c>
      <c r="J7" t="s">
        <v>51</v>
      </c>
      <c r="K7">
        <f>------4</f>
        <v>4</v>
      </c>
    </row>
    <row r="8" spans="1:11">
      <c r="B8">
        <v>13</v>
      </c>
      <c r="C8">
        <v>5</v>
      </c>
      <c r="D8">
        <v>0</v>
      </c>
      <c r="E8">
        <v>1</v>
      </c>
      <c r="F8">
        <v>12</v>
      </c>
      <c r="G8">
        <v>5</v>
      </c>
      <c r="H8">
        <f>------41</f>
        <v>41</v>
      </c>
      <c r="I8">
        <v>121</v>
      </c>
      <c r="J8" t="s">
        <v>53</v>
      </c>
      <c r="K8">
        <f>------5</f>
        <v>5</v>
      </c>
    </row>
    <row r="9" spans="1:11">
      <c r="B9">
        <v>16</v>
      </c>
      <c r="C9">
        <v>6</v>
      </c>
      <c r="D9">
        <v>1</v>
      </c>
      <c r="E9">
        <v>1</v>
      </c>
      <c r="F9">
        <v>12</v>
      </c>
      <c r="G9">
        <v>6</v>
      </c>
      <c r="H9">
        <f>------53</f>
        <v>53</v>
      </c>
      <c r="I9">
        <v>169</v>
      </c>
      <c r="J9" t="s">
        <v>54</v>
      </c>
      <c r="K9">
        <f>------6</f>
        <v>6</v>
      </c>
    </row>
    <row r="10" spans="1:11">
      <c r="B10">
        <v>19</v>
      </c>
      <c r="C10">
        <v>7</v>
      </c>
      <c r="D10">
        <v>1</v>
      </c>
      <c r="E10">
        <v>1</v>
      </c>
      <c r="F10">
        <v>36</v>
      </c>
      <c r="G10">
        <v>7</v>
      </c>
      <c r="H10">
        <f>------89</f>
        <v>89</v>
      </c>
      <c r="I10">
        <v>225</v>
      </c>
      <c r="J10" t="s">
        <v>55</v>
      </c>
      <c r="K10">
        <f>------7</f>
        <v>7</v>
      </c>
    </row>
    <row r="11" spans="1:11">
      <c r="B11">
        <v>22</v>
      </c>
      <c r="C11">
        <v>8</v>
      </c>
      <c r="D11">
        <v>1</v>
      </c>
      <c r="E11">
        <v>1</v>
      </c>
      <c r="F11">
        <v>28</v>
      </c>
      <c r="G11">
        <v>8</v>
      </c>
      <c r="H11">
        <f>------117</f>
        <v>117</v>
      </c>
      <c r="I11">
        <v>289</v>
      </c>
      <c r="J11" t="s">
        <v>55</v>
      </c>
      <c r="K11">
        <f>------8</f>
        <v>8</v>
      </c>
    </row>
    <row r="12" spans="1:11">
      <c r="B12">
        <v>25</v>
      </c>
      <c r="C12">
        <v>9</v>
      </c>
      <c r="D12">
        <v>1</v>
      </c>
      <c r="E12">
        <v>0</v>
      </c>
      <c r="F12">
        <v>32</v>
      </c>
      <c r="G12">
        <v>9</v>
      </c>
      <c r="H12">
        <f>------85</f>
        <v>85</v>
      </c>
      <c r="I12">
        <v>169</v>
      </c>
      <c r="J12" t="s">
        <v>56</v>
      </c>
      <c r="K12">
        <f>------9</f>
        <v>9</v>
      </c>
    </row>
    <row r="13" spans="1:11">
      <c r="B13">
        <v>28</v>
      </c>
      <c r="C13">
        <v>10</v>
      </c>
      <c r="D13">
        <v>1</v>
      </c>
      <c r="E13">
        <v>0</v>
      </c>
      <c r="F13">
        <v>24</v>
      </c>
      <c r="G13">
        <v>10</v>
      </c>
      <c r="H13">
        <f>------61</f>
        <v>61</v>
      </c>
      <c r="I13">
        <v>121</v>
      </c>
      <c r="J13" t="s">
        <v>56</v>
      </c>
      <c r="K13">
        <f>------10</f>
        <v>10</v>
      </c>
    </row>
    <row r="14" spans="1:11">
      <c r="B14">
        <v>31</v>
      </c>
      <c r="C14">
        <v>11</v>
      </c>
      <c r="D14">
        <v>0</v>
      </c>
      <c r="E14">
        <v>0</v>
      </c>
      <c r="F14">
        <v>20</v>
      </c>
      <c r="G14">
        <v>11</v>
      </c>
      <c r="H14">
        <f>------41</f>
        <v>41</v>
      </c>
      <c r="I14">
        <v>81</v>
      </c>
      <c r="J14" t="s">
        <v>165</v>
      </c>
      <c r="K14">
        <f>------11</f>
        <v>11</v>
      </c>
    </row>
    <row r="15" spans="1:11">
      <c r="B15">
        <v>34</v>
      </c>
      <c r="C15">
        <v>12</v>
      </c>
      <c r="D15">
        <v>0</v>
      </c>
      <c r="E15">
        <v>0</v>
      </c>
      <c r="F15">
        <v>16</v>
      </c>
      <c r="G15">
        <v>12</v>
      </c>
      <c r="H15">
        <f>------25</f>
        <v>25</v>
      </c>
      <c r="I15">
        <v>49</v>
      </c>
      <c r="J15" t="s">
        <v>165</v>
      </c>
      <c r="K15">
        <f>------12</f>
        <v>12</v>
      </c>
    </row>
    <row r="16" spans="1:11">
      <c r="B16">
        <v>37</v>
      </c>
      <c r="C16">
        <v>13</v>
      </c>
      <c r="D16">
        <v>0</v>
      </c>
      <c r="E16">
        <v>0</v>
      </c>
      <c r="F16">
        <v>12</v>
      </c>
      <c r="G16">
        <v>13</v>
      </c>
      <c r="H16">
        <f>------13</f>
        <v>13</v>
      </c>
      <c r="I16">
        <v>25</v>
      </c>
      <c r="J16" t="s">
        <v>167</v>
      </c>
      <c r="K16">
        <f>------13</f>
        <v>13</v>
      </c>
    </row>
    <row r="17" spans="2:11">
      <c r="B17">
        <v>40</v>
      </c>
      <c r="C17">
        <v>14</v>
      </c>
      <c r="D17">
        <v>0</v>
      </c>
      <c r="E17">
        <v>0</v>
      </c>
      <c r="F17">
        <v>8</v>
      </c>
      <c r="G17">
        <v>13</v>
      </c>
      <c r="H17">
        <f>------5</f>
        <v>5</v>
      </c>
      <c r="I17">
        <v>9</v>
      </c>
      <c r="J17" t="s">
        <v>50</v>
      </c>
      <c r="K17">
        <f>------1</f>
        <v>1</v>
      </c>
    </row>
    <row r="18" spans="2:11">
      <c r="B18">
        <v>43</v>
      </c>
      <c r="C18">
        <v>15</v>
      </c>
      <c r="D18">
        <v>0</v>
      </c>
      <c r="E18">
        <v>1</v>
      </c>
      <c r="F18">
        <v>4</v>
      </c>
      <c r="G18">
        <v>13</v>
      </c>
      <c r="H18">
        <f>------9</f>
        <v>9</v>
      </c>
      <c r="I18">
        <v>25</v>
      </c>
      <c r="J18" t="s">
        <v>51</v>
      </c>
      <c r="K18">
        <f>------2</f>
        <v>2</v>
      </c>
    </row>
    <row r="19" spans="2:11">
      <c r="B19">
        <v>46</v>
      </c>
      <c r="C19">
        <v>16</v>
      </c>
      <c r="D19">
        <v>0</v>
      </c>
      <c r="E19">
        <v>1</v>
      </c>
      <c r="F19">
        <v>12</v>
      </c>
      <c r="G19">
        <v>13</v>
      </c>
      <c r="H19">
        <f>------21</f>
        <v>21</v>
      </c>
      <c r="I19">
        <v>49</v>
      </c>
      <c r="J19" t="s">
        <v>52</v>
      </c>
      <c r="K19">
        <f>------3</f>
        <v>3</v>
      </c>
    </row>
    <row r="20" spans="2:11">
      <c r="B20">
        <v>49</v>
      </c>
      <c r="C20">
        <v>17</v>
      </c>
      <c r="D20">
        <v>0</v>
      </c>
      <c r="E20">
        <v>1</v>
      </c>
      <c r="F20">
        <v>8</v>
      </c>
      <c r="G20">
        <v>13</v>
      </c>
      <c r="H20">
        <f>------29</f>
        <v>29</v>
      </c>
      <c r="I20">
        <v>81</v>
      </c>
      <c r="J20" t="s">
        <v>51</v>
      </c>
      <c r="K20">
        <f>------4</f>
        <v>4</v>
      </c>
    </row>
    <row r="21" spans="2:11">
      <c r="B21">
        <v>52</v>
      </c>
      <c r="C21">
        <v>18</v>
      </c>
      <c r="D21">
        <v>0</v>
      </c>
      <c r="E21">
        <v>1</v>
      </c>
      <c r="F21">
        <v>12</v>
      </c>
      <c r="G21">
        <v>13</v>
      </c>
      <c r="H21">
        <f>------41</f>
        <v>41</v>
      </c>
      <c r="I21">
        <v>121</v>
      </c>
      <c r="J21" t="s">
        <v>53</v>
      </c>
      <c r="K21">
        <f>------5</f>
        <v>5</v>
      </c>
    </row>
    <row r="22" spans="2:11">
      <c r="B22">
        <v>55</v>
      </c>
      <c r="C22">
        <v>19</v>
      </c>
      <c r="D22">
        <v>1</v>
      </c>
      <c r="E22">
        <v>1</v>
      </c>
      <c r="F22">
        <v>12</v>
      </c>
      <c r="G22">
        <v>13</v>
      </c>
      <c r="H22">
        <f>------53</f>
        <v>53</v>
      </c>
      <c r="I22">
        <v>169</v>
      </c>
      <c r="J22" t="s">
        <v>54</v>
      </c>
      <c r="K22">
        <f>------6</f>
        <v>6</v>
      </c>
    </row>
    <row r="23" spans="2:11">
      <c r="B23">
        <v>58</v>
      </c>
      <c r="C23">
        <v>20</v>
      </c>
      <c r="D23">
        <v>1</v>
      </c>
      <c r="E23">
        <v>1</v>
      </c>
      <c r="F23">
        <v>36</v>
      </c>
      <c r="G23">
        <v>13</v>
      </c>
      <c r="H23">
        <f>------89</f>
        <v>89</v>
      </c>
      <c r="I23">
        <v>225</v>
      </c>
      <c r="J23" t="s">
        <v>55</v>
      </c>
      <c r="K23">
        <f>------7</f>
        <v>7</v>
      </c>
    </row>
    <row r="24" spans="2:11">
      <c r="B24">
        <v>61</v>
      </c>
      <c r="C24">
        <v>21</v>
      </c>
      <c r="D24">
        <v>1</v>
      </c>
      <c r="E24">
        <v>1</v>
      </c>
      <c r="F24">
        <v>28</v>
      </c>
      <c r="G24">
        <v>13</v>
      </c>
      <c r="H24">
        <f>------117</f>
        <v>117</v>
      </c>
      <c r="I24">
        <v>289</v>
      </c>
      <c r="J24" t="s">
        <v>55</v>
      </c>
      <c r="K24">
        <f>------8</f>
        <v>8</v>
      </c>
    </row>
    <row r="25" spans="2:11">
      <c r="B25">
        <v>64</v>
      </c>
      <c r="C25">
        <v>22</v>
      </c>
      <c r="D25">
        <v>1</v>
      </c>
      <c r="E25">
        <v>1</v>
      </c>
      <c r="F25">
        <v>12</v>
      </c>
      <c r="G25">
        <v>14</v>
      </c>
      <c r="H25">
        <f>------129</f>
        <v>129</v>
      </c>
      <c r="I25">
        <v>361</v>
      </c>
      <c r="J25" t="s">
        <v>51</v>
      </c>
      <c r="K25">
        <f>------14</f>
        <v>14</v>
      </c>
    </row>
    <row r="26" spans="2:11">
      <c r="B26">
        <v>67</v>
      </c>
      <c r="C26">
        <v>23</v>
      </c>
      <c r="D26">
        <v>1</v>
      </c>
      <c r="E26">
        <v>1</v>
      </c>
      <c r="F26">
        <v>12</v>
      </c>
      <c r="G26">
        <v>15</v>
      </c>
      <c r="H26">
        <f>------141</f>
        <v>141</v>
      </c>
      <c r="I26">
        <v>441</v>
      </c>
      <c r="J26" t="s">
        <v>96</v>
      </c>
      <c r="K26">
        <f>------15</f>
        <v>15</v>
      </c>
    </row>
    <row r="27" spans="2:11">
      <c r="B27">
        <v>70</v>
      </c>
      <c r="C27">
        <v>24</v>
      </c>
      <c r="D27">
        <v>1</v>
      </c>
      <c r="E27">
        <v>1</v>
      </c>
      <c r="F27">
        <v>32</v>
      </c>
      <c r="G27">
        <v>16</v>
      </c>
      <c r="H27">
        <f>------173</f>
        <v>173</v>
      </c>
      <c r="I27">
        <v>441</v>
      </c>
      <c r="J27" t="s">
        <v>58</v>
      </c>
      <c r="K27">
        <f>------16</f>
        <v>16</v>
      </c>
    </row>
    <row r="28" spans="2:11">
      <c r="B28">
        <v>73</v>
      </c>
      <c r="C28">
        <v>25</v>
      </c>
      <c r="D28">
        <v>1</v>
      </c>
      <c r="E28">
        <v>1</v>
      </c>
      <c r="F28">
        <v>24</v>
      </c>
      <c r="G28">
        <v>17</v>
      </c>
      <c r="H28">
        <f>------197</f>
        <v>197</v>
      </c>
      <c r="I28">
        <v>441</v>
      </c>
      <c r="J28" t="s">
        <v>59</v>
      </c>
      <c r="K28">
        <f>------17</f>
        <v>17</v>
      </c>
    </row>
    <row r="29" spans="2:11">
      <c r="B29">
        <v>76</v>
      </c>
      <c r="C29">
        <v>26</v>
      </c>
      <c r="D29">
        <v>1</v>
      </c>
      <c r="E29">
        <v>1</v>
      </c>
      <c r="F29">
        <v>24</v>
      </c>
      <c r="G29">
        <v>18</v>
      </c>
      <c r="H29">
        <f>------221</f>
        <v>221</v>
      </c>
      <c r="I29">
        <v>441</v>
      </c>
      <c r="J29" t="s">
        <v>56</v>
      </c>
      <c r="K29">
        <f>------18</f>
        <v>18</v>
      </c>
    </row>
    <row r="30" spans="2:11">
      <c r="B30">
        <v>79</v>
      </c>
      <c r="C30">
        <v>27</v>
      </c>
      <c r="D30">
        <v>1</v>
      </c>
      <c r="E30">
        <v>0</v>
      </c>
      <c r="F30">
        <v>72</v>
      </c>
      <c r="G30">
        <v>19</v>
      </c>
      <c r="H30">
        <f>------149</f>
        <v>149</v>
      </c>
      <c r="I30">
        <v>441</v>
      </c>
      <c r="J30" t="s">
        <v>53</v>
      </c>
      <c r="K30">
        <f>------19</f>
        <v>19</v>
      </c>
    </row>
    <row r="31" spans="2:11">
      <c r="B31">
        <v>82</v>
      </c>
      <c r="C31">
        <v>28</v>
      </c>
      <c r="D31">
        <v>1</v>
      </c>
      <c r="E31">
        <v>0</v>
      </c>
      <c r="F31">
        <v>40</v>
      </c>
      <c r="G31">
        <v>20</v>
      </c>
      <c r="H31">
        <f>------109</f>
        <v>109</v>
      </c>
      <c r="I31">
        <v>361</v>
      </c>
      <c r="J31" t="s">
        <v>117</v>
      </c>
      <c r="K31">
        <f>------20</f>
        <v>20</v>
      </c>
    </row>
    <row r="32" spans="2:11">
      <c r="B32">
        <v>85</v>
      </c>
      <c r="C32">
        <v>29</v>
      </c>
      <c r="D32">
        <v>1</v>
      </c>
      <c r="E32">
        <v>0</v>
      </c>
      <c r="F32">
        <v>20</v>
      </c>
      <c r="G32">
        <v>21</v>
      </c>
      <c r="H32">
        <f>------89</f>
        <v>89</v>
      </c>
      <c r="I32">
        <v>289</v>
      </c>
      <c r="J32" t="s">
        <v>54</v>
      </c>
      <c r="K32">
        <f>------21</f>
        <v>21</v>
      </c>
    </row>
    <row r="33" spans="2:11">
      <c r="B33">
        <v>88</v>
      </c>
      <c r="C33">
        <v>30</v>
      </c>
      <c r="D33">
        <v>1</v>
      </c>
      <c r="E33">
        <v>0</v>
      </c>
      <c r="F33">
        <v>16</v>
      </c>
      <c r="G33">
        <v>22</v>
      </c>
      <c r="H33">
        <f>------73</f>
        <v>73</v>
      </c>
      <c r="I33">
        <v>225</v>
      </c>
      <c r="J33" t="s">
        <v>96</v>
      </c>
      <c r="K33">
        <f>------22</f>
        <v>22</v>
      </c>
    </row>
    <row r="34" spans="2:11">
      <c r="B34">
        <v>91</v>
      </c>
      <c r="C34">
        <v>31</v>
      </c>
      <c r="D34">
        <v>1</v>
      </c>
      <c r="E34">
        <v>0</v>
      </c>
      <c r="F34">
        <v>12</v>
      </c>
      <c r="G34">
        <v>23</v>
      </c>
      <c r="H34">
        <f>------61</f>
        <v>61</v>
      </c>
      <c r="I34">
        <v>169</v>
      </c>
      <c r="J34" t="s">
        <v>51</v>
      </c>
      <c r="K34">
        <f>------23</f>
        <v>23</v>
      </c>
    </row>
    <row r="35" spans="2:11">
      <c r="B35">
        <v>94</v>
      </c>
      <c r="C35">
        <v>32</v>
      </c>
      <c r="D35">
        <v>1</v>
      </c>
      <c r="E35">
        <v>0</v>
      </c>
      <c r="F35">
        <v>12</v>
      </c>
      <c r="G35">
        <v>24</v>
      </c>
      <c r="H35">
        <f>------49</f>
        <v>49</v>
      </c>
      <c r="I35">
        <v>121</v>
      </c>
      <c r="J35" t="s">
        <v>55</v>
      </c>
      <c r="K35">
        <f>------24</f>
        <v>24</v>
      </c>
    </row>
    <row r="36" spans="2:11">
      <c r="B36">
        <v>97</v>
      </c>
      <c r="C36">
        <v>33</v>
      </c>
      <c r="D36">
        <v>1</v>
      </c>
      <c r="E36">
        <v>1</v>
      </c>
      <c r="F36">
        <v>20</v>
      </c>
      <c r="G36">
        <v>25</v>
      </c>
      <c r="H36">
        <f>------69</f>
        <v>69</v>
      </c>
      <c r="I36">
        <v>169</v>
      </c>
      <c r="J36" t="s">
        <v>172</v>
      </c>
      <c r="K36">
        <f>------25</f>
        <v>25</v>
      </c>
    </row>
    <row r="37" spans="2:11">
      <c r="B37">
        <v>100</v>
      </c>
      <c r="C37">
        <v>34</v>
      </c>
      <c r="D37">
        <v>1</v>
      </c>
      <c r="E37">
        <v>1</v>
      </c>
      <c r="F37">
        <v>32</v>
      </c>
      <c r="G37">
        <v>26</v>
      </c>
      <c r="H37">
        <f>------101</f>
        <v>101</v>
      </c>
      <c r="I37">
        <v>225</v>
      </c>
      <c r="J37" t="s">
        <v>59</v>
      </c>
      <c r="K37">
        <f>------26</f>
        <v>26</v>
      </c>
    </row>
    <row r="38" spans="2:11">
      <c r="B38">
        <v>103</v>
      </c>
      <c r="C38">
        <v>35</v>
      </c>
      <c r="D38">
        <v>1</v>
      </c>
      <c r="E38">
        <v>1</v>
      </c>
      <c r="F38">
        <v>16</v>
      </c>
      <c r="G38">
        <v>26</v>
      </c>
      <c r="H38">
        <f>------117</f>
        <v>117</v>
      </c>
      <c r="I38">
        <v>289</v>
      </c>
      <c r="J38" t="s">
        <v>55</v>
      </c>
      <c r="K38">
        <f>------8</f>
        <v>8</v>
      </c>
    </row>
    <row r="39" spans="2:11">
      <c r="B39">
        <v>106</v>
      </c>
      <c r="C39">
        <v>36</v>
      </c>
      <c r="D39">
        <v>1</v>
      </c>
      <c r="E39">
        <v>1</v>
      </c>
      <c r="F39">
        <v>12</v>
      </c>
      <c r="G39">
        <v>26</v>
      </c>
      <c r="H39">
        <f>------129</f>
        <v>129</v>
      </c>
      <c r="I39">
        <v>361</v>
      </c>
      <c r="J39" t="s">
        <v>51</v>
      </c>
      <c r="K39">
        <f>------14</f>
        <v>14</v>
      </c>
    </row>
    <row r="40" spans="2:11">
      <c r="B40">
        <v>109</v>
      </c>
      <c r="C40">
        <v>37</v>
      </c>
      <c r="D40">
        <v>1</v>
      </c>
      <c r="E40">
        <v>1</v>
      </c>
      <c r="F40">
        <v>12</v>
      </c>
      <c r="G40">
        <v>26</v>
      </c>
      <c r="H40">
        <f>------141</f>
        <v>141</v>
      </c>
      <c r="I40">
        <v>441</v>
      </c>
      <c r="J40" t="s">
        <v>96</v>
      </c>
      <c r="K40">
        <f>------15</f>
        <v>15</v>
      </c>
    </row>
    <row r="41" spans="2:11">
      <c r="B41">
        <v>112</v>
      </c>
      <c r="C41">
        <v>38</v>
      </c>
      <c r="D41">
        <v>1</v>
      </c>
      <c r="E41">
        <v>1</v>
      </c>
      <c r="F41">
        <v>32</v>
      </c>
      <c r="G41">
        <v>26</v>
      </c>
      <c r="H41">
        <f>------173</f>
        <v>173</v>
      </c>
      <c r="I41">
        <v>441</v>
      </c>
      <c r="J41" t="s">
        <v>58</v>
      </c>
      <c r="K41">
        <f>------16</f>
        <v>16</v>
      </c>
    </row>
    <row r="42" spans="2:11">
      <c r="B42">
        <v>115</v>
      </c>
      <c r="C42">
        <v>39</v>
      </c>
      <c r="D42">
        <v>1</v>
      </c>
      <c r="E42">
        <v>0</v>
      </c>
      <c r="F42">
        <v>72</v>
      </c>
      <c r="G42">
        <v>27</v>
      </c>
      <c r="H42">
        <f>------101</f>
        <v>101</v>
      </c>
      <c r="I42">
        <v>441</v>
      </c>
      <c r="J42" t="s">
        <v>173</v>
      </c>
      <c r="K42">
        <f>------27</f>
        <v>27</v>
      </c>
    </row>
    <row r="43" spans="2:11">
      <c r="B43">
        <v>118</v>
      </c>
      <c r="C43">
        <v>40</v>
      </c>
      <c r="D43">
        <v>1</v>
      </c>
      <c r="E43">
        <v>0</v>
      </c>
      <c r="F43">
        <v>40</v>
      </c>
      <c r="G43">
        <v>27</v>
      </c>
      <c r="H43">
        <f>------61</f>
        <v>61</v>
      </c>
      <c r="I43">
        <v>121</v>
      </c>
      <c r="J43" t="s">
        <v>56</v>
      </c>
      <c r="K43">
        <f>------10</f>
        <v>10</v>
      </c>
    </row>
    <row r="44" spans="2:11">
      <c r="B44">
        <v>121</v>
      </c>
      <c r="C44">
        <v>41</v>
      </c>
      <c r="D44">
        <v>0</v>
      </c>
      <c r="E44">
        <v>0</v>
      </c>
      <c r="F44">
        <v>20</v>
      </c>
      <c r="G44">
        <v>27</v>
      </c>
      <c r="H44">
        <f>------41</f>
        <v>41</v>
      </c>
      <c r="I44">
        <v>81</v>
      </c>
      <c r="J44" t="s">
        <v>165</v>
      </c>
      <c r="K44">
        <f>------11</f>
        <v>11</v>
      </c>
    </row>
    <row r="45" spans="2:11">
      <c r="B45">
        <v>124</v>
      </c>
      <c r="C45">
        <v>42</v>
      </c>
      <c r="D45">
        <v>0</v>
      </c>
      <c r="E45">
        <v>0</v>
      </c>
      <c r="F45">
        <v>16</v>
      </c>
      <c r="G45">
        <v>27</v>
      </c>
      <c r="H45">
        <f>------25</f>
        <v>25</v>
      </c>
      <c r="I45">
        <v>49</v>
      </c>
      <c r="J45" t="s">
        <v>165</v>
      </c>
      <c r="K45">
        <f>------12</f>
        <v>12</v>
      </c>
    </row>
    <row r="46" spans="2:11">
      <c r="B46">
        <v>127</v>
      </c>
      <c r="C46">
        <v>43</v>
      </c>
      <c r="D46">
        <v>0</v>
      </c>
      <c r="E46">
        <v>0</v>
      </c>
      <c r="F46">
        <v>12</v>
      </c>
      <c r="G46">
        <v>27</v>
      </c>
      <c r="H46">
        <f>------13</f>
        <v>13</v>
      </c>
      <c r="I46">
        <v>25</v>
      </c>
      <c r="J46" t="s">
        <v>167</v>
      </c>
      <c r="K46">
        <f>------13</f>
        <v>13</v>
      </c>
    </row>
    <row r="47" spans="2:11">
      <c r="B47">
        <v>130</v>
      </c>
      <c r="C47">
        <v>44</v>
      </c>
      <c r="D47">
        <v>0</v>
      </c>
      <c r="E47">
        <v>0</v>
      </c>
      <c r="F47">
        <v>8</v>
      </c>
      <c r="G47">
        <v>27</v>
      </c>
      <c r="H47">
        <f>------5</f>
        <v>5</v>
      </c>
      <c r="I47">
        <v>9</v>
      </c>
      <c r="J47" t="s">
        <v>50</v>
      </c>
      <c r="K47">
        <f>------1</f>
        <v>1</v>
      </c>
    </row>
    <row r="48" spans="2:11">
      <c r="B48">
        <v>133</v>
      </c>
      <c r="C48">
        <v>45</v>
      </c>
      <c r="D48">
        <v>0</v>
      </c>
      <c r="E48">
        <v>1</v>
      </c>
      <c r="F48">
        <v>4</v>
      </c>
      <c r="G48">
        <v>27</v>
      </c>
      <c r="H48">
        <f>------9</f>
        <v>9</v>
      </c>
      <c r="I48">
        <v>25</v>
      </c>
      <c r="J48" t="s">
        <v>51</v>
      </c>
      <c r="K48">
        <f>------2</f>
        <v>2</v>
      </c>
    </row>
    <row r="49" spans="2:11">
      <c r="B49">
        <v>136</v>
      </c>
      <c r="C49">
        <v>46</v>
      </c>
      <c r="D49">
        <v>0</v>
      </c>
      <c r="E49">
        <v>1</v>
      </c>
      <c r="F49">
        <v>12</v>
      </c>
      <c r="G49">
        <v>27</v>
      </c>
      <c r="H49">
        <f>------21</f>
        <v>21</v>
      </c>
      <c r="I49">
        <v>49</v>
      </c>
      <c r="J49" t="s">
        <v>52</v>
      </c>
      <c r="K49">
        <f>------3</f>
        <v>3</v>
      </c>
    </row>
    <row r="50" spans="2:11">
      <c r="B50">
        <v>139</v>
      </c>
      <c r="C50">
        <v>47</v>
      </c>
      <c r="D50">
        <v>0</v>
      </c>
      <c r="E50">
        <v>1</v>
      </c>
      <c r="F50">
        <v>8</v>
      </c>
      <c r="G50">
        <v>27</v>
      </c>
      <c r="H50">
        <f>------29</f>
        <v>29</v>
      </c>
      <c r="I50">
        <v>81</v>
      </c>
      <c r="J50" t="s">
        <v>51</v>
      </c>
      <c r="K50">
        <f>------4</f>
        <v>4</v>
      </c>
    </row>
    <row r="51" spans="2:11">
      <c r="B51">
        <v>142</v>
      </c>
      <c r="C51">
        <v>48</v>
      </c>
      <c r="D51">
        <v>0</v>
      </c>
      <c r="E51">
        <v>1</v>
      </c>
      <c r="F51">
        <v>12</v>
      </c>
      <c r="G51">
        <v>27</v>
      </c>
      <c r="H51">
        <f>------41</f>
        <v>41</v>
      </c>
      <c r="I51">
        <v>121</v>
      </c>
      <c r="J51" t="s">
        <v>53</v>
      </c>
      <c r="K51">
        <f>------5</f>
        <v>5</v>
      </c>
    </row>
    <row r="52" spans="2:11">
      <c r="B52">
        <v>145</v>
      </c>
      <c r="C52">
        <v>49</v>
      </c>
      <c r="D52">
        <v>1</v>
      </c>
      <c r="E52">
        <v>1</v>
      </c>
      <c r="F52">
        <v>12</v>
      </c>
      <c r="G52">
        <v>27</v>
      </c>
      <c r="H52">
        <f>------53</f>
        <v>53</v>
      </c>
      <c r="I52">
        <v>169</v>
      </c>
      <c r="J52" t="s">
        <v>54</v>
      </c>
      <c r="K52">
        <f>------6</f>
        <v>6</v>
      </c>
    </row>
    <row r="53" spans="2:11">
      <c r="B53">
        <v>148</v>
      </c>
      <c r="C53">
        <v>50</v>
      </c>
      <c r="D53">
        <v>1</v>
      </c>
      <c r="E53">
        <v>1</v>
      </c>
      <c r="F53">
        <v>36</v>
      </c>
      <c r="G53">
        <v>27</v>
      </c>
      <c r="H53">
        <f>------89</f>
        <v>89</v>
      </c>
      <c r="I53">
        <v>225</v>
      </c>
      <c r="J53" t="s">
        <v>55</v>
      </c>
      <c r="K53">
        <f>------7</f>
        <v>7</v>
      </c>
    </row>
    <row r="54" spans="2:11">
      <c r="B54">
        <v>151</v>
      </c>
      <c r="C54">
        <v>51</v>
      </c>
      <c r="D54">
        <v>1</v>
      </c>
      <c r="E54">
        <v>1</v>
      </c>
      <c r="F54">
        <v>28</v>
      </c>
      <c r="G54">
        <v>27</v>
      </c>
      <c r="H54">
        <f>------117</f>
        <v>117</v>
      </c>
      <c r="I54">
        <v>289</v>
      </c>
      <c r="J54" t="s">
        <v>55</v>
      </c>
      <c r="K54">
        <f>------8</f>
        <v>8</v>
      </c>
    </row>
    <row r="55" spans="2:11">
      <c r="B55">
        <v>154</v>
      </c>
      <c r="C55">
        <v>52</v>
      </c>
      <c r="D55">
        <v>1</v>
      </c>
      <c r="E55">
        <v>1</v>
      </c>
      <c r="F55">
        <v>12</v>
      </c>
      <c r="G55">
        <v>27</v>
      </c>
      <c r="H55">
        <f>------129</f>
        <v>129</v>
      </c>
      <c r="I55">
        <v>361</v>
      </c>
      <c r="J55" t="s">
        <v>51</v>
      </c>
      <c r="K55">
        <f>------14</f>
        <v>14</v>
      </c>
    </row>
    <row r="56" spans="2:11">
      <c r="B56">
        <v>157</v>
      </c>
      <c r="C56">
        <v>53</v>
      </c>
      <c r="D56">
        <v>1</v>
      </c>
      <c r="E56">
        <v>1</v>
      </c>
      <c r="F56">
        <v>12</v>
      </c>
      <c r="G56">
        <v>27</v>
      </c>
      <c r="H56">
        <f>------141</f>
        <v>141</v>
      </c>
      <c r="I56">
        <v>441</v>
      </c>
      <c r="J56" t="s">
        <v>96</v>
      </c>
      <c r="K56">
        <f>------15</f>
        <v>15</v>
      </c>
    </row>
    <row r="57" spans="2:11">
      <c r="B57">
        <v>160</v>
      </c>
      <c r="C57">
        <v>54</v>
      </c>
      <c r="D57">
        <v>1</v>
      </c>
      <c r="E57">
        <v>1</v>
      </c>
      <c r="F57">
        <v>32</v>
      </c>
      <c r="G57">
        <v>27</v>
      </c>
      <c r="H57">
        <f>------173</f>
        <v>173</v>
      </c>
      <c r="I57">
        <v>441</v>
      </c>
      <c r="J57" t="s">
        <v>58</v>
      </c>
      <c r="K57">
        <f>------16</f>
        <v>16</v>
      </c>
    </row>
    <row r="58" spans="2:11">
      <c r="B58">
        <v>163</v>
      </c>
      <c r="C58">
        <v>55</v>
      </c>
      <c r="D58">
        <v>1</v>
      </c>
      <c r="E58">
        <v>1</v>
      </c>
      <c r="F58">
        <v>24</v>
      </c>
      <c r="G58">
        <v>27</v>
      </c>
      <c r="H58">
        <f>------197</f>
        <v>197</v>
      </c>
      <c r="I58">
        <v>441</v>
      </c>
      <c r="J58" t="s">
        <v>59</v>
      </c>
      <c r="K58">
        <f>------17</f>
        <v>17</v>
      </c>
    </row>
    <row r="59" spans="2:11">
      <c r="B59">
        <v>166</v>
      </c>
      <c r="C59">
        <v>56</v>
      </c>
      <c r="D59">
        <v>1</v>
      </c>
      <c r="E59">
        <v>1</v>
      </c>
      <c r="F59">
        <v>24</v>
      </c>
      <c r="G59">
        <v>27</v>
      </c>
      <c r="H59">
        <f>------221</f>
        <v>221</v>
      </c>
      <c r="I59">
        <v>441</v>
      </c>
      <c r="J59" t="s">
        <v>56</v>
      </c>
      <c r="K59">
        <f>------18</f>
        <v>18</v>
      </c>
    </row>
    <row r="60" spans="2:11">
      <c r="B60">
        <v>169</v>
      </c>
      <c r="C60">
        <v>57</v>
      </c>
      <c r="D60">
        <v>1</v>
      </c>
      <c r="E60">
        <v>0</v>
      </c>
      <c r="F60">
        <v>72</v>
      </c>
      <c r="G60">
        <v>27</v>
      </c>
      <c r="H60">
        <f>------149</f>
        <v>149</v>
      </c>
      <c r="I60">
        <v>441</v>
      </c>
      <c r="J60" t="s">
        <v>53</v>
      </c>
      <c r="K60">
        <f>------19</f>
        <v>19</v>
      </c>
    </row>
    <row r="61" spans="2:11">
      <c r="B61">
        <v>172</v>
      </c>
      <c r="C61">
        <v>58</v>
      </c>
      <c r="D61">
        <v>1</v>
      </c>
      <c r="E61">
        <v>0</v>
      </c>
      <c r="F61">
        <v>40</v>
      </c>
      <c r="G61">
        <v>27</v>
      </c>
      <c r="H61">
        <f>------109</f>
        <v>109</v>
      </c>
      <c r="I61">
        <v>361</v>
      </c>
      <c r="J61" t="s">
        <v>117</v>
      </c>
      <c r="K61">
        <f>------20</f>
        <v>20</v>
      </c>
    </row>
    <row r="62" spans="2:11">
      <c r="B62">
        <v>175</v>
      </c>
      <c r="C62">
        <v>59</v>
      </c>
      <c r="D62">
        <v>1</v>
      </c>
      <c r="E62">
        <v>0</v>
      </c>
      <c r="F62">
        <v>20</v>
      </c>
      <c r="G62">
        <v>27</v>
      </c>
      <c r="H62">
        <f>------89</f>
        <v>89</v>
      </c>
      <c r="I62">
        <v>289</v>
      </c>
      <c r="J62" t="s">
        <v>54</v>
      </c>
      <c r="K62">
        <f>------21</f>
        <v>21</v>
      </c>
    </row>
    <row r="63" spans="2:11">
      <c r="B63">
        <v>178</v>
      </c>
      <c r="C63">
        <v>60</v>
      </c>
      <c r="D63">
        <v>1</v>
      </c>
      <c r="E63">
        <v>0</v>
      </c>
      <c r="F63">
        <v>16</v>
      </c>
      <c r="G63">
        <v>27</v>
      </c>
      <c r="H63">
        <f>------73</f>
        <v>73</v>
      </c>
      <c r="I63">
        <v>225</v>
      </c>
      <c r="J63" t="s">
        <v>96</v>
      </c>
      <c r="K63">
        <f>------22</f>
        <v>22</v>
      </c>
    </row>
    <row r="64" spans="2:11">
      <c r="B64">
        <v>181</v>
      </c>
      <c r="C64">
        <v>61</v>
      </c>
      <c r="D64">
        <v>1</v>
      </c>
      <c r="E64">
        <v>0</v>
      </c>
      <c r="F64">
        <v>12</v>
      </c>
      <c r="G64">
        <v>27</v>
      </c>
      <c r="H64">
        <f>------61</f>
        <v>61</v>
      </c>
      <c r="I64">
        <v>169</v>
      </c>
      <c r="J64" t="s">
        <v>51</v>
      </c>
      <c r="K64">
        <f>------23</f>
        <v>23</v>
      </c>
    </row>
    <row r="65" spans="2:11">
      <c r="B65">
        <v>184</v>
      </c>
      <c r="C65">
        <v>62</v>
      </c>
      <c r="D65">
        <v>1</v>
      </c>
      <c r="E65">
        <v>0</v>
      </c>
      <c r="F65">
        <v>12</v>
      </c>
      <c r="G65">
        <v>27</v>
      </c>
      <c r="H65">
        <f>------49</f>
        <v>49</v>
      </c>
      <c r="I65">
        <v>121</v>
      </c>
      <c r="J65" t="s">
        <v>55</v>
      </c>
      <c r="K65">
        <f>------24</f>
        <v>24</v>
      </c>
    </row>
    <row r="66" spans="2:11">
      <c r="B66">
        <v>187</v>
      </c>
      <c r="C66">
        <v>63</v>
      </c>
      <c r="D66">
        <v>1</v>
      </c>
      <c r="E66">
        <v>1</v>
      </c>
      <c r="F66">
        <v>20</v>
      </c>
      <c r="G66">
        <v>27</v>
      </c>
      <c r="H66">
        <f>------69</f>
        <v>69</v>
      </c>
      <c r="I66">
        <v>169</v>
      </c>
      <c r="J66" t="s">
        <v>172</v>
      </c>
      <c r="K66">
        <f>------25</f>
        <v>25</v>
      </c>
    </row>
    <row r="67" spans="2:11">
      <c r="B67">
        <v>190</v>
      </c>
      <c r="C67">
        <v>64</v>
      </c>
      <c r="D67">
        <v>1</v>
      </c>
      <c r="E67">
        <v>1</v>
      </c>
      <c r="F67">
        <v>32</v>
      </c>
      <c r="G67">
        <v>27</v>
      </c>
      <c r="H67">
        <f>------101</f>
        <v>101</v>
      </c>
      <c r="I67">
        <v>225</v>
      </c>
      <c r="J67" t="s">
        <v>59</v>
      </c>
      <c r="K67">
        <f>------26</f>
        <v>26</v>
      </c>
    </row>
    <row r="68" spans="2:11">
      <c r="B68">
        <v>193</v>
      </c>
      <c r="C68">
        <v>65</v>
      </c>
      <c r="D68">
        <v>1</v>
      </c>
      <c r="E68">
        <v>1</v>
      </c>
      <c r="F68">
        <v>16</v>
      </c>
      <c r="G68">
        <v>27</v>
      </c>
      <c r="H68">
        <f>------117</f>
        <v>117</v>
      </c>
      <c r="I68">
        <v>289</v>
      </c>
      <c r="J68" t="s">
        <v>55</v>
      </c>
      <c r="K68">
        <f>------8</f>
        <v>8</v>
      </c>
    </row>
    <row r="69" spans="2:11">
      <c r="B69">
        <v>196</v>
      </c>
      <c r="C69">
        <v>66</v>
      </c>
      <c r="D69">
        <v>1</v>
      </c>
      <c r="E69">
        <v>1</v>
      </c>
      <c r="F69">
        <v>12</v>
      </c>
      <c r="G69">
        <v>27</v>
      </c>
      <c r="H69">
        <f>------129</f>
        <v>129</v>
      </c>
      <c r="I69">
        <v>361</v>
      </c>
      <c r="J69" t="s">
        <v>51</v>
      </c>
      <c r="K69">
        <f>------14</f>
        <v>14</v>
      </c>
    </row>
    <row r="70" spans="2:11">
      <c r="B70">
        <v>199</v>
      </c>
      <c r="C70">
        <v>67</v>
      </c>
      <c r="D70">
        <v>1</v>
      </c>
      <c r="E70">
        <v>1</v>
      </c>
      <c r="F70">
        <v>12</v>
      </c>
      <c r="G70">
        <v>27</v>
      </c>
      <c r="H70">
        <f>------141</f>
        <v>141</v>
      </c>
      <c r="I70">
        <v>441</v>
      </c>
      <c r="J70" t="s">
        <v>96</v>
      </c>
      <c r="K70">
        <f>------15</f>
        <v>15</v>
      </c>
    </row>
    <row r="71" spans="2:11">
      <c r="B71">
        <v>202</v>
      </c>
      <c r="C71">
        <v>68</v>
      </c>
      <c r="D71">
        <v>1</v>
      </c>
      <c r="E71">
        <v>1</v>
      </c>
      <c r="F71">
        <v>32</v>
      </c>
      <c r="G71">
        <v>27</v>
      </c>
      <c r="H71">
        <f>------173</f>
        <v>173</v>
      </c>
      <c r="I71">
        <v>441</v>
      </c>
      <c r="J71" t="s">
        <v>58</v>
      </c>
      <c r="K71">
        <f>------16</f>
        <v>16</v>
      </c>
    </row>
    <row r="72" spans="2:11">
      <c r="B72">
        <v>205</v>
      </c>
      <c r="C72">
        <v>69</v>
      </c>
      <c r="D72">
        <v>1</v>
      </c>
      <c r="E72">
        <v>0</v>
      </c>
      <c r="F72">
        <v>72</v>
      </c>
      <c r="G72">
        <v>27</v>
      </c>
      <c r="H72">
        <f>------101</f>
        <v>101</v>
      </c>
      <c r="I72">
        <v>441</v>
      </c>
      <c r="J72" t="s">
        <v>173</v>
      </c>
      <c r="K72">
        <f>------27</f>
        <v>27</v>
      </c>
    </row>
    <row r="73" spans="2:11">
      <c r="B73">
        <v>208</v>
      </c>
      <c r="C73">
        <v>70</v>
      </c>
      <c r="D73">
        <v>1</v>
      </c>
      <c r="E73">
        <v>0</v>
      </c>
      <c r="F73">
        <v>40</v>
      </c>
      <c r="G73">
        <v>27</v>
      </c>
      <c r="H73">
        <f>------61</f>
        <v>61</v>
      </c>
      <c r="I73">
        <v>121</v>
      </c>
      <c r="J73" t="s">
        <v>56</v>
      </c>
      <c r="K73">
        <f>------10</f>
        <v>10</v>
      </c>
    </row>
    <row r="74" spans="2:11">
      <c r="B74">
        <v>211</v>
      </c>
      <c r="C74">
        <v>71</v>
      </c>
      <c r="D74">
        <v>0</v>
      </c>
      <c r="E74">
        <v>0</v>
      </c>
      <c r="F74">
        <v>20</v>
      </c>
      <c r="G74">
        <v>27</v>
      </c>
      <c r="H74">
        <f>------41</f>
        <v>41</v>
      </c>
      <c r="I74">
        <v>81</v>
      </c>
      <c r="J74" t="s">
        <v>165</v>
      </c>
      <c r="K74">
        <f>------11</f>
        <v>11</v>
      </c>
    </row>
    <row r="75" spans="2:11">
      <c r="B75">
        <v>214</v>
      </c>
      <c r="C75">
        <v>72</v>
      </c>
      <c r="D75">
        <v>0</v>
      </c>
      <c r="E75">
        <v>0</v>
      </c>
      <c r="F75">
        <v>16</v>
      </c>
      <c r="G75">
        <v>27</v>
      </c>
      <c r="H75">
        <f>------25</f>
        <v>25</v>
      </c>
      <c r="I75">
        <v>49</v>
      </c>
      <c r="J75" t="s">
        <v>165</v>
      </c>
      <c r="K75">
        <f>------12</f>
        <v>12</v>
      </c>
    </row>
    <row r="76" spans="2:11">
      <c r="B76">
        <v>217</v>
      </c>
      <c r="C76">
        <v>73</v>
      </c>
      <c r="D76">
        <v>0</v>
      </c>
      <c r="E76">
        <v>0</v>
      </c>
      <c r="F76">
        <v>12</v>
      </c>
      <c r="G76">
        <v>27</v>
      </c>
      <c r="H76">
        <f>------13</f>
        <v>13</v>
      </c>
      <c r="I76">
        <v>25</v>
      </c>
      <c r="J76" t="s">
        <v>167</v>
      </c>
      <c r="K76">
        <f>------13</f>
        <v>13</v>
      </c>
    </row>
    <row r="77" spans="2:11">
      <c r="B77">
        <v>220</v>
      </c>
      <c r="C77">
        <v>74</v>
      </c>
      <c r="D77">
        <v>0</v>
      </c>
      <c r="E77">
        <v>0</v>
      </c>
      <c r="F77">
        <v>8</v>
      </c>
      <c r="G77">
        <v>27</v>
      </c>
      <c r="H77">
        <f>------5</f>
        <v>5</v>
      </c>
      <c r="I77">
        <v>9</v>
      </c>
      <c r="J77" t="s">
        <v>50</v>
      </c>
      <c r="K77">
        <f>------1</f>
        <v>1</v>
      </c>
    </row>
    <row r="78" spans="2:11">
      <c r="B78">
        <v>223</v>
      </c>
      <c r="C78">
        <v>75</v>
      </c>
      <c r="D78">
        <v>0</v>
      </c>
      <c r="E78">
        <v>1</v>
      </c>
      <c r="F78">
        <v>4</v>
      </c>
      <c r="G78">
        <v>27</v>
      </c>
      <c r="H78">
        <f>------9</f>
        <v>9</v>
      </c>
      <c r="I78">
        <v>25</v>
      </c>
      <c r="J78" t="s">
        <v>51</v>
      </c>
      <c r="K78">
        <f>------2</f>
        <v>2</v>
      </c>
    </row>
    <row r="79" spans="2:11">
      <c r="B79">
        <v>226</v>
      </c>
      <c r="C79">
        <v>76</v>
      </c>
      <c r="D79">
        <v>0</v>
      </c>
      <c r="E79">
        <v>1</v>
      </c>
      <c r="F79">
        <v>12</v>
      </c>
      <c r="G79">
        <v>27</v>
      </c>
      <c r="H79">
        <f>------21</f>
        <v>21</v>
      </c>
      <c r="I79">
        <v>49</v>
      </c>
      <c r="J79" t="s">
        <v>52</v>
      </c>
      <c r="K79">
        <f>------3</f>
        <v>3</v>
      </c>
    </row>
    <row r="80" spans="2:11">
      <c r="B80">
        <v>229</v>
      </c>
      <c r="C80">
        <v>77</v>
      </c>
      <c r="D80">
        <v>0</v>
      </c>
      <c r="E80">
        <v>1</v>
      </c>
      <c r="F80">
        <v>8</v>
      </c>
      <c r="G80">
        <v>27</v>
      </c>
      <c r="H80">
        <f>------29</f>
        <v>29</v>
      </c>
      <c r="I80">
        <v>81</v>
      </c>
      <c r="J80" t="s">
        <v>51</v>
      </c>
      <c r="K80">
        <f>------4</f>
        <v>4</v>
      </c>
    </row>
    <row r="81" spans="2:11">
      <c r="B81">
        <v>232</v>
      </c>
      <c r="C81">
        <v>78</v>
      </c>
      <c r="D81">
        <v>0</v>
      </c>
      <c r="E81">
        <v>1</v>
      </c>
      <c r="F81">
        <v>12</v>
      </c>
      <c r="G81">
        <v>27</v>
      </c>
      <c r="H81">
        <f>------41</f>
        <v>41</v>
      </c>
      <c r="I81">
        <v>121</v>
      </c>
      <c r="J81" t="s">
        <v>53</v>
      </c>
      <c r="K81">
        <f>------5</f>
        <v>5</v>
      </c>
    </row>
    <row r="82" spans="2:11">
      <c r="B82">
        <v>235</v>
      </c>
      <c r="C82">
        <v>79</v>
      </c>
      <c r="D82">
        <v>1</v>
      </c>
      <c r="E82">
        <v>1</v>
      </c>
      <c r="F82">
        <v>12</v>
      </c>
      <c r="G82">
        <v>27</v>
      </c>
      <c r="H82">
        <f>------53</f>
        <v>53</v>
      </c>
      <c r="I82">
        <v>169</v>
      </c>
      <c r="J82" t="s">
        <v>54</v>
      </c>
      <c r="K82">
        <f>------6</f>
        <v>6</v>
      </c>
    </row>
    <row r="83" spans="2:11">
      <c r="B83">
        <v>238</v>
      </c>
      <c r="C83">
        <v>80</v>
      </c>
      <c r="D83">
        <v>1</v>
      </c>
      <c r="E83">
        <v>1</v>
      </c>
      <c r="F83">
        <v>36</v>
      </c>
      <c r="G83">
        <v>27</v>
      </c>
      <c r="H83">
        <f>------89</f>
        <v>89</v>
      </c>
      <c r="I83">
        <v>225</v>
      </c>
      <c r="J83" t="s">
        <v>55</v>
      </c>
      <c r="K83">
        <f>------7</f>
        <v>7</v>
      </c>
    </row>
    <row r="84" spans="2:11">
      <c r="B84">
        <v>241</v>
      </c>
      <c r="C84">
        <v>81</v>
      </c>
      <c r="D84">
        <v>1</v>
      </c>
      <c r="E84">
        <v>1</v>
      </c>
      <c r="F84">
        <v>28</v>
      </c>
      <c r="G84">
        <v>27</v>
      </c>
      <c r="H84">
        <f>------117</f>
        <v>117</v>
      </c>
      <c r="I84">
        <v>289</v>
      </c>
      <c r="J84" t="s">
        <v>55</v>
      </c>
      <c r="K84">
        <f>------8</f>
        <v>8</v>
      </c>
    </row>
    <row r="85" spans="2:11">
      <c r="B85">
        <v>244</v>
      </c>
      <c r="C85">
        <v>82</v>
      </c>
      <c r="D85">
        <v>1</v>
      </c>
      <c r="E85">
        <v>1</v>
      </c>
      <c r="F85">
        <v>12</v>
      </c>
      <c r="G85">
        <v>27</v>
      </c>
      <c r="H85">
        <f>------129</f>
        <v>129</v>
      </c>
      <c r="I85">
        <v>361</v>
      </c>
      <c r="J85" t="s">
        <v>51</v>
      </c>
      <c r="K85">
        <f>------14</f>
        <v>14</v>
      </c>
    </row>
    <row r="86" spans="2:11">
      <c r="B86">
        <v>247</v>
      </c>
      <c r="C86">
        <v>83</v>
      </c>
      <c r="D86">
        <v>1</v>
      </c>
      <c r="E86">
        <v>1</v>
      </c>
      <c r="F86">
        <v>12</v>
      </c>
      <c r="G86">
        <v>27</v>
      </c>
      <c r="H86">
        <f>------141</f>
        <v>141</v>
      </c>
      <c r="I86">
        <v>441</v>
      </c>
      <c r="J86" t="s">
        <v>96</v>
      </c>
      <c r="K86">
        <f>------15</f>
        <v>15</v>
      </c>
    </row>
    <row r="87" spans="2:11">
      <c r="B87">
        <v>250</v>
      </c>
      <c r="C87">
        <v>84</v>
      </c>
      <c r="D87">
        <v>1</v>
      </c>
      <c r="E87">
        <v>1</v>
      </c>
      <c r="F87">
        <v>32</v>
      </c>
      <c r="G87">
        <v>27</v>
      </c>
      <c r="H87">
        <f>------173</f>
        <v>173</v>
      </c>
      <c r="I87">
        <v>441</v>
      </c>
      <c r="J87" t="s">
        <v>58</v>
      </c>
      <c r="K87">
        <f>------16</f>
        <v>16</v>
      </c>
    </row>
    <row r="88" spans="2:11">
      <c r="B88">
        <v>253</v>
      </c>
      <c r="C88">
        <v>85</v>
      </c>
      <c r="D88">
        <v>1</v>
      </c>
      <c r="E88">
        <v>1</v>
      </c>
      <c r="F88">
        <v>24</v>
      </c>
      <c r="G88">
        <v>27</v>
      </c>
      <c r="H88">
        <f>------197</f>
        <v>197</v>
      </c>
      <c r="I88">
        <v>441</v>
      </c>
      <c r="J88" t="s">
        <v>59</v>
      </c>
      <c r="K88">
        <f>------17</f>
        <v>17</v>
      </c>
    </row>
    <row r="89" spans="2:11">
      <c r="B89">
        <v>256</v>
      </c>
      <c r="C89">
        <v>86</v>
      </c>
      <c r="D89">
        <v>1</v>
      </c>
      <c r="E89">
        <v>1</v>
      </c>
      <c r="F89">
        <v>24</v>
      </c>
      <c r="G89">
        <v>27</v>
      </c>
      <c r="H89">
        <f>------221</f>
        <v>221</v>
      </c>
      <c r="I89">
        <v>441</v>
      </c>
      <c r="J89" t="s">
        <v>56</v>
      </c>
      <c r="K89">
        <f>------18</f>
        <v>18</v>
      </c>
    </row>
    <row r="90" spans="2:11">
      <c r="B90">
        <v>259</v>
      </c>
      <c r="C90">
        <v>87</v>
      </c>
      <c r="D90">
        <v>1</v>
      </c>
      <c r="E90">
        <v>0</v>
      </c>
      <c r="F90">
        <v>72</v>
      </c>
      <c r="G90">
        <v>27</v>
      </c>
      <c r="H90">
        <f>------149</f>
        <v>149</v>
      </c>
      <c r="I90">
        <v>441</v>
      </c>
      <c r="J90" t="s">
        <v>53</v>
      </c>
      <c r="K90">
        <f>------19</f>
        <v>19</v>
      </c>
    </row>
    <row r="91" spans="2:11">
      <c r="B91">
        <v>262</v>
      </c>
      <c r="C91">
        <v>88</v>
      </c>
      <c r="D91">
        <v>1</v>
      </c>
      <c r="E91">
        <v>0</v>
      </c>
      <c r="F91">
        <v>40</v>
      </c>
      <c r="G91">
        <v>27</v>
      </c>
      <c r="H91">
        <f>------109</f>
        <v>109</v>
      </c>
      <c r="I91">
        <v>361</v>
      </c>
      <c r="J91" t="s">
        <v>117</v>
      </c>
      <c r="K91">
        <f>------20</f>
        <v>20</v>
      </c>
    </row>
    <row r="92" spans="2:11">
      <c r="B92">
        <v>265</v>
      </c>
      <c r="C92">
        <v>89</v>
      </c>
      <c r="D92">
        <v>1</v>
      </c>
      <c r="E92">
        <v>0</v>
      </c>
      <c r="F92">
        <v>20</v>
      </c>
      <c r="G92">
        <v>27</v>
      </c>
      <c r="H92">
        <f>------89</f>
        <v>89</v>
      </c>
      <c r="I92">
        <v>289</v>
      </c>
      <c r="J92" t="s">
        <v>54</v>
      </c>
      <c r="K92">
        <f>------21</f>
        <v>21</v>
      </c>
    </row>
    <row r="93" spans="2:11">
      <c r="B93">
        <v>268</v>
      </c>
      <c r="C93">
        <v>90</v>
      </c>
      <c r="D93">
        <v>1</v>
      </c>
      <c r="E93">
        <v>0</v>
      </c>
      <c r="F93">
        <v>16</v>
      </c>
      <c r="G93">
        <v>27</v>
      </c>
      <c r="H93">
        <f>------73</f>
        <v>73</v>
      </c>
      <c r="I93">
        <v>225</v>
      </c>
      <c r="J93" t="s">
        <v>96</v>
      </c>
      <c r="K93">
        <f>------22</f>
        <v>22</v>
      </c>
    </row>
    <row r="94" spans="2:11">
      <c r="B94">
        <v>271</v>
      </c>
      <c r="C94">
        <v>91</v>
      </c>
      <c r="D94">
        <v>1</v>
      </c>
      <c r="E94">
        <v>0</v>
      </c>
      <c r="F94">
        <v>12</v>
      </c>
      <c r="G94">
        <v>27</v>
      </c>
      <c r="H94">
        <f>------61</f>
        <v>61</v>
      </c>
      <c r="I94">
        <v>169</v>
      </c>
      <c r="J94" t="s">
        <v>51</v>
      </c>
      <c r="K94">
        <f>------23</f>
        <v>23</v>
      </c>
    </row>
    <row r="95" spans="2:11">
      <c r="B95">
        <v>274</v>
      </c>
      <c r="C95">
        <v>92</v>
      </c>
      <c r="D95">
        <v>1</v>
      </c>
      <c r="E95">
        <v>0</v>
      </c>
      <c r="F95">
        <v>12</v>
      </c>
      <c r="G95">
        <v>27</v>
      </c>
      <c r="H95">
        <f>------49</f>
        <v>49</v>
      </c>
      <c r="I95">
        <v>121</v>
      </c>
      <c r="J95" t="s">
        <v>55</v>
      </c>
      <c r="K95">
        <f>------24</f>
        <v>24</v>
      </c>
    </row>
    <row r="96" spans="2:11">
      <c r="B96">
        <v>277</v>
      </c>
      <c r="C96">
        <v>93</v>
      </c>
      <c r="D96">
        <v>1</v>
      </c>
      <c r="E96">
        <v>1</v>
      </c>
      <c r="F96">
        <v>20</v>
      </c>
      <c r="G96">
        <v>27</v>
      </c>
      <c r="H96">
        <f>------69</f>
        <v>69</v>
      </c>
      <c r="I96">
        <v>169</v>
      </c>
      <c r="J96" t="s">
        <v>172</v>
      </c>
      <c r="K96">
        <f>------25</f>
        <v>25</v>
      </c>
    </row>
    <row r="97" spans="2:11">
      <c r="B97">
        <v>280</v>
      </c>
      <c r="C97">
        <v>94</v>
      </c>
      <c r="D97">
        <v>1</v>
      </c>
      <c r="E97">
        <v>1</v>
      </c>
      <c r="F97">
        <v>32</v>
      </c>
      <c r="G97">
        <v>27</v>
      </c>
      <c r="H97">
        <f>------101</f>
        <v>101</v>
      </c>
      <c r="I97">
        <v>225</v>
      </c>
      <c r="J97" t="s">
        <v>59</v>
      </c>
      <c r="K97">
        <f>------26</f>
        <v>26</v>
      </c>
    </row>
    <row r="98" spans="2:11">
      <c r="B98">
        <v>283</v>
      </c>
      <c r="C98">
        <v>95</v>
      </c>
      <c r="D98">
        <v>1</v>
      </c>
      <c r="E98">
        <v>1</v>
      </c>
      <c r="F98">
        <v>16</v>
      </c>
      <c r="G98">
        <v>27</v>
      </c>
      <c r="H98">
        <f>------117</f>
        <v>117</v>
      </c>
      <c r="I98">
        <v>289</v>
      </c>
      <c r="J98" t="s">
        <v>55</v>
      </c>
      <c r="K98">
        <f>------8</f>
        <v>8</v>
      </c>
    </row>
    <row r="99" spans="2:11">
      <c r="B99">
        <v>286</v>
      </c>
      <c r="C99">
        <v>96</v>
      </c>
      <c r="D99">
        <v>1</v>
      </c>
      <c r="E99">
        <v>1</v>
      </c>
      <c r="F99">
        <v>12</v>
      </c>
      <c r="G99">
        <v>27</v>
      </c>
      <c r="H99">
        <f>------129</f>
        <v>129</v>
      </c>
      <c r="I99">
        <v>361</v>
      </c>
      <c r="J99" t="s">
        <v>51</v>
      </c>
      <c r="K99">
        <f>------14</f>
        <v>14</v>
      </c>
    </row>
    <row r="100" spans="2:11">
      <c r="B100">
        <v>289</v>
      </c>
      <c r="C100">
        <v>97</v>
      </c>
      <c r="D100">
        <v>1</v>
      </c>
      <c r="E100">
        <v>1</v>
      </c>
      <c r="F100">
        <v>12</v>
      </c>
      <c r="G100">
        <v>27</v>
      </c>
      <c r="H100">
        <f>------141</f>
        <v>141</v>
      </c>
      <c r="I100">
        <v>441</v>
      </c>
      <c r="J100" t="s">
        <v>96</v>
      </c>
      <c r="K100">
        <f>------15</f>
        <v>15</v>
      </c>
    </row>
    <row r="101" spans="2:11">
      <c r="B101">
        <v>292</v>
      </c>
      <c r="C101">
        <v>98</v>
      </c>
      <c r="D101">
        <v>1</v>
      </c>
      <c r="E101">
        <v>1</v>
      </c>
      <c r="F101">
        <v>32</v>
      </c>
      <c r="G101">
        <v>27</v>
      </c>
      <c r="H101">
        <f>------173</f>
        <v>173</v>
      </c>
      <c r="I101">
        <v>441</v>
      </c>
      <c r="J101" t="s">
        <v>58</v>
      </c>
      <c r="K101">
        <f>------16</f>
        <v>16</v>
      </c>
    </row>
    <row r="102" spans="2:11">
      <c r="B102">
        <v>295</v>
      </c>
      <c r="C102">
        <v>99</v>
      </c>
      <c r="D102">
        <v>1</v>
      </c>
      <c r="E102">
        <v>0</v>
      </c>
      <c r="F102">
        <v>72</v>
      </c>
      <c r="G102">
        <v>27</v>
      </c>
      <c r="H102">
        <f>------101</f>
        <v>101</v>
      </c>
      <c r="I102">
        <v>441</v>
      </c>
      <c r="J102" t="s">
        <v>173</v>
      </c>
      <c r="K102">
        <f>------27</f>
        <v>27</v>
      </c>
    </row>
    <row r="103" spans="2:11">
      <c r="B103">
        <v>298</v>
      </c>
      <c r="C103">
        <v>100</v>
      </c>
      <c r="D103">
        <v>1</v>
      </c>
      <c r="E103">
        <v>0</v>
      </c>
      <c r="F103">
        <v>40</v>
      </c>
      <c r="G103">
        <v>27</v>
      </c>
      <c r="H103">
        <f>------61</f>
        <v>61</v>
      </c>
      <c r="I103">
        <v>121</v>
      </c>
      <c r="J103" t="s">
        <v>56</v>
      </c>
      <c r="K103">
        <f>------10</f>
        <v>10</v>
      </c>
    </row>
    <row r="104" spans="2:11">
      <c r="B104">
        <v>301</v>
      </c>
      <c r="C104">
        <v>101</v>
      </c>
      <c r="D104">
        <v>0</v>
      </c>
      <c r="E104">
        <v>0</v>
      </c>
      <c r="F104">
        <v>20</v>
      </c>
      <c r="G104">
        <v>27</v>
      </c>
      <c r="H104">
        <f>------41</f>
        <v>41</v>
      </c>
      <c r="I104">
        <v>81</v>
      </c>
      <c r="J104" t="s">
        <v>165</v>
      </c>
      <c r="K104">
        <f>------11</f>
        <v>11</v>
      </c>
    </row>
    <row r="105" spans="2:11">
      <c r="B105">
        <v>304</v>
      </c>
      <c r="C105">
        <v>102</v>
      </c>
      <c r="D105">
        <v>0</v>
      </c>
      <c r="E105">
        <v>0</v>
      </c>
      <c r="F105">
        <v>16</v>
      </c>
      <c r="G105">
        <v>27</v>
      </c>
      <c r="H105">
        <f>------25</f>
        <v>25</v>
      </c>
      <c r="I105">
        <v>49</v>
      </c>
      <c r="J105" t="s">
        <v>165</v>
      </c>
      <c r="K105">
        <f>------12</f>
        <v>12</v>
      </c>
    </row>
    <row r="106" spans="2:11">
      <c r="B106">
        <v>307</v>
      </c>
      <c r="C106">
        <v>103</v>
      </c>
      <c r="D106">
        <v>0</v>
      </c>
      <c r="E106">
        <v>0</v>
      </c>
      <c r="F106">
        <v>12</v>
      </c>
      <c r="G106">
        <v>27</v>
      </c>
      <c r="H106">
        <f>------13</f>
        <v>13</v>
      </c>
      <c r="I106">
        <v>25</v>
      </c>
      <c r="J106" t="s">
        <v>167</v>
      </c>
      <c r="K106">
        <f>------13</f>
        <v>13</v>
      </c>
    </row>
    <row r="107" spans="2:11">
      <c r="B107">
        <v>310</v>
      </c>
      <c r="C107">
        <v>104</v>
      </c>
      <c r="D107">
        <v>0</v>
      </c>
      <c r="E107">
        <v>0</v>
      </c>
      <c r="F107">
        <v>8</v>
      </c>
      <c r="G107">
        <v>27</v>
      </c>
      <c r="H107">
        <f>------5</f>
        <v>5</v>
      </c>
      <c r="I107">
        <v>9</v>
      </c>
      <c r="J107" t="s">
        <v>50</v>
      </c>
      <c r="K107">
        <f>------1</f>
        <v>1</v>
      </c>
    </row>
    <row r="108" spans="2:11">
      <c r="B108">
        <v>313</v>
      </c>
      <c r="C108">
        <v>105</v>
      </c>
      <c r="D108">
        <v>0</v>
      </c>
      <c r="E108">
        <v>1</v>
      </c>
      <c r="F108">
        <v>4</v>
      </c>
      <c r="G108">
        <v>27</v>
      </c>
      <c r="H108">
        <f>------9</f>
        <v>9</v>
      </c>
      <c r="I108">
        <v>25</v>
      </c>
      <c r="J108" t="s">
        <v>51</v>
      </c>
      <c r="K108">
        <f>------2</f>
        <v>2</v>
      </c>
    </row>
    <row r="109" spans="2:11">
      <c r="B109">
        <v>316</v>
      </c>
      <c r="C109">
        <v>106</v>
      </c>
      <c r="D109">
        <v>0</v>
      </c>
      <c r="E109">
        <v>1</v>
      </c>
      <c r="F109">
        <v>12</v>
      </c>
      <c r="G109">
        <v>27</v>
      </c>
      <c r="H109">
        <f>------21</f>
        <v>21</v>
      </c>
      <c r="I109">
        <v>49</v>
      </c>
      <c r="J109" t="s">
        <v>52</v>
      </c>
      <c r="K109">
        <f>------3</f>
        <v>3</v>
      </c>
    </row>
    <row r="110" spans="2:11">
      <c r="B110">
        <v>319</v>
      </c>
      <c r="C110">
        <v>107</v>
      </c>
      <c r="D110">
        <v>0</v>
      </c>
      <c r="E110">
        <v>1</v>
      </c>
      <c r="F110">
        <v>8</v>
      </c>
      <c r="G110">
        <v>27</v>
      </c>
      <c r="H110">
        <f>------29</f>
        <v>29</v>
      </c>
      <c r="I110">
        <v>81</v>
      </c>
      <c r="J110" t="s">
        <v>51</v>
      </c>
      <c r="K110">
        <f>------4</f>
        <v>4</v>
      </c>
    </row>
    <row r="111" spans="2:11">
      <c r="B111">
        <v>322</v>
      </c>
      <c r="C111">
        <v>108</v>
      </c>
      <c r="D111">
        <v>0</v>
      </c>
      <c r="E111">
        <v>1</v>
      </c>
      <c r="F111">
        <v>12</v>
      </c>
      <c r="G111">
        <v>27</v>
      </c>
      <c r="H111">
        <f>------41</f>
        <v>41</v>
      </c>
      <c r="I111">
        <v>121</v>
      </c>
      <c r="J111" t="s">
        <v>53</v>
      </c>
      <c r="K111">
        <f>------5</f>
        <v>5</v>
      </c>
    </row>
    <row r="112" spans="2:11">
      <c r="B112">
        <v>325</v>
      </c>
      <c r="C112">
        <v>109</v>
      </c>
      <c r="D112">
        <v>1</v>
      </c>
      <c r="E112">
        <v>1</v>
      </c>
      <c r="F112">
        <v>12</v>
      </c>
      <c r="G112">
        <v>27</v>
      </c>
      <c r="H112">
        <f>------53</f>
        <v>53</v>
      </c>
      <c r="I112">
        <v>169</v>
      </c>
      <c r="J112" t="s">
        <v>54</v>
      </c>
      <c r="K112">
        <f>------6</f>
        <v>6</v>
      </c>
    </row>
    <row r="113" spans="2:11">
      <c r="B113">
        <v>328</v>
      </c>
      <c r="C113">
        <v>110</v>
      </c>
      <c r="D113">
        <v>1</v>
      </c>
      <c r="E113">
        <v>1</v>
      </c>
      <c r="F113">
        <v>36</v>
      </c>
      <c r="G113">
        <v>27</v>
      </c>
      <c r="H113">
        <f>------89</f>
        <v>89</v>
      </c>
      <c r="I113">
        <v>225</v>
      </c>
      <c r="J113" t="s">
        <v>55</v>
      </c>
      <c r="K113">
        <f>------7</f>
        <v>7</v>
      </c>
    </row>
    <row r="114" spans="2:11">
      <c r="B114">
        <v>331</v>
      </c>
      <c r="C114">
        <v>111</v>
      </c>
      <c r="D114">
        <v>1</v>
      </c>
      <c r="E114">
        <v>1</v>
      </c>
      <c r="F114">
        <v>28</v>
      </c>
      <c r="G114">
        <v>27</v>
      </c>
      <c r="H114">
        <f>------117</f>
        <v>117</v>
      </c>
      <c r="I114">
        <v>289</v>
      </c>
      <c r="J114" t="s">
        <v>55</v>
      </c>
      <c r="K114">
        <f>------8</f>
        <v>8</v>
      </c>
    </row>
    <row r="115" spans="2:11">
      <c r="B115">
        <v>334</v>
      </c>
      <c r="C115">
        <v>112</v>
      </c>
      <c r="D115">
        <v>1</v>
      </c>
      <c r="E115">
        <v>1</v>
      </c>
      <c r="F115">
        <v>12</v>
      </c>
      <c r="G115">
        <v>27</v>
      </c>
      <c r="H115">
        <f>------129</f>
        <v>129</v>
      </c>
      <c r="I115">
        <v>361</v>
      </c>
      <c r="J115" t="s">
        <v>51</v>
      </c>
      <c r="K115">
        <f>------14</f>
        <v>14</v>
      </c>
    </row>
    <row r="116" spans="2:11">
      <c r="B116">
        <v>337</v>
      </c>
      <c r="C116">
        <v>113</v>
      </c>
      <c r="D116">
        <v>1</v>
      </c>
      <c r="E116">
        <v>1</v>
      </c>
      <c r="F116">
        <v>12</v>
      </c>
      <c r="G116">
        <v>27</v>
      </c>
      <c r="H116">
        <f>------141</f>
        <v>141</v>
      </c>
      <c r="I116">
        <v>441</v>
      </c>
      <c r="J116" t="s">
        <v>96</v>
      </c>
      <c r="K116">
        <f>------15</f>
        <v>15</v>
      </c>
    </row>
    <row r="117" spans="2:11">
      <c r="B117">
        <v>340</v>
      </c>
      <c r="C117">
        <v>114</v>
      </c>
      <c r="D117">
        <v>1</v>
      </c>
      <c r="E117">
        <v>1</v>
      </c>
      <c r="F117">
        <v>32</v>
      </c>
      <c r="G117">
        <v>27</v>
      </c>
      <c r="H117">
        <f>------173</f>
        <v>173</v>
      </c>
      <c r="I117">
        <v>441</v>
      </c>
      <c r="J117" t="s">
        <v>58</v>
      </c>
      <c r="K117">
        <f>------16</f>
        <v>16</v>
      </c>
    </row>
    <row r="118" spans="2:11">
      <c r="B118">
        <v>343</v>
      </c>
      <c r="C118">
        <v>115</v>
      </c>
      <c r="D118">
        <v>1</v>
      </c>
      <c r="E118">
        <v>1</v>
      </c>
      <c r="F118">
        <v>24</v>
      </c>
      <c r="G118">
        <v>27</v>
      </c>
      <c r="H118">
        <f>------197</f>
        <v>197</v>
      </c>
      <c r="I118">
        <v>441</v>
      </c>
      <c r="J118" t="s">
        <v>59</v>
      </c>
      <c r="K118">
        <f>------17</f>
        <v>17</v>
      </c>
    </row>
    <row r="119" spans="2:11">
      <c r="B119">
        <v>346</v>
      </c>
      <c r="C119">
        <v>116</v>
      </c>
      <c r="D119">
        <v>1</v>
      </c>
      <c r="E119">
        <v>1</v>
      </c>
      <c r="F119">
        <v>24</v>
      </c>
      <c r="G119">
        <v>27</v>
      </c>
      <c r="H119">
        <f>------221</f>
        <v>221</v>
      </c>
      <c r="I119">
        <v>441</v>
      </c>
      <c r="J119" t="s">
        <v>56</v>
      </c>
      <c r="K119">
        <f>------18</f>
        <v>18</v>
      </c>
    </row>
    <row r="120" spans="2:11">
      <c r="B120">
        <v>349</v>
      </c>
      <c r="C120">
        <v>117</v>
      </c>
      <c r="D120">
        <v>1</v>
      </c>
      <c r="E120">
        <v>0</v>
      </c>
      <c r="F120">
        <v>72</v>
      </c>
      <c r="G120">
        <v>27</v>
      </c>
      <c r="H120">
        <f>------149</f>
        <v>149</v>
      </c>
      <c r="I120">
        <v>441</v>
      </c>
      <c r="J120" t="s">
        <v>53</v>
      </c>
      <c r="K120">
        <f>------19</f>
        <v>19</v>
      </c>
    </row>
    <row r="121" spans="2:11">
      <c r="B121">
        <v>352</v>
      </c>
      <c r="C121">
        <v>118</v>
      </c>
      <c r="D121">
        <v>1</v>
      </c>
      <c r="E121">
        <v>0</v>
      </c>
      <c r="F121">
        <v>40</v>
      </c>
      <c r="G121">
        <v>27</v>
      </c>
      <c r="H121">
        <f>------109</f>
        <v>109</v>
      </c>
      <c r="I121">
        <v>361</v>
      </c>
      <c r="J121" t="s">
        <v>117</v>
      </c>
      <c r="K121">
        <f>------20</f>
        <v>20</v>
      </c>
    </row>
    <row r="122" spans="2:11">
      <c r="B122">
        <v>355</v>
      </c>
      <c r="C122">
        <v>119</v>
      </c>
      <c r="D122">
        <v>1</v>
      </c>
      <c r="E122">
        <v>0</v>
      </c>
      <c r="F122">
        <v>20</v>
      </c>
      <c r="G122">
        <v>27</v>
      </c>
      <c r="H122">
        <f>------89</f>
        <v>89</v>
      </c>
      <c r="I122">
        <v>289</v>
      </c>
      <c r="J122" t="s">
        <v>54</v>
      </c>
      <c r="K122">
        <f>------21</f>
        <v>21</v>
      </c>
    </row>
    <row r="123" spans="2:11">
      <c r="B123">
        <v>358</v>
      </c>
      <c r="C123">
        <v>120</v>
      </c>
      <c r="D123">
        <v>1</v>
      </c>
      <c r="E123">
        <v>0</v>
      </c>
      <c r="F123">
        <v>16</v>
      </c>
      <c r="G123">
        <v>27</v>
      </c>
      <c r="H123">
        <f>------73</f>
        <v>73</v>
      </c>
      <c r="I123">
        <v>225</v>
      </c>
      <c r="J123" t="s">
        <v>96</v>
      </c>
      <c r="K123">
        <f>------22</f>
        <v>22</v>
      </c>
    </row>
    <row r="124" spans="2:11">
      <c r="B124">
        <v>361</v>
      </c>
      <c r="C124">
        <v>121</v>
      </c>
      <c r="D124">
        <v>1</v>
      </c>
      <c r="E124">
        <v>0</v>
      </c>
      <c r="F124">
        <v>12</v>
      </c>
      <c r="G124">
        <v>27</v>
      </c>
      <c r="H124">
        <f>------61</f>
        <v>61</v>
      </c>
      <c r="I124">
        <v>169</v>
      </c>
      <c r="J124" t="s">
        <v>51</v>
      </c>
      <c r="K124">
        <f>------23</f>
        <v>23</v>
      </c>
    </row>
    <row r="125" spans="2:11">
      <c r="B125">
        <v>364</v>
      </c>
      <c r="C125">
        <v>122</v>
      </c>
      <c r="D125">
        <v>1</v>
      </c>
      <c r="E125">
        <v>0</v>
      </c>
      <c r="F125">
        <v>12</v>
      </c>
      <c r="G125">
        <v>27</v>
      </c>
      <c r="H125">
        <f>------49</f>
        <v>49</v>
      </c>
      <c r="I125">
        <v>121</v>
      </c>
      <c r="J125" t="s">
        <v>55</v>
      </c>
      <c r="K125">
        <f>------24</f>
        <v>24</v>
      </c>
    </row>
    <row r="126" spans="2:11">
      <c r="B126">
        <v>367</v>
      </c>
      <c r="C126">
        <v>123</v>
      </c>
      <c r="D126">
        <v>1</v>
      </c>
      <c r="E126">
        <v>1</v>
      </c>
      <c r="F126">
        <v>20</v>
      </c>
      <c r="G126">
        <v>27</v>
      </c>
      <c r="H126">
        <f>------69</f>
        <v>69</v>
      </c>
      <c r="I126">
        <v>169</v>
      </c>
      <c r="J126" t="s">
        <v>172</v>
      </c>
      <c r="K126">
        <f>------25</f>
        <v>25</v>
      </c>
    </row>
    <row r="127" spans="2:11">
      <c r="B127">
        <v>370</v>
      </c>
      <c r="C127">
        <v>124</v>
      </c>
      <c r="D127">
        <v>1</v>
      </c>
      <c r="E127">
        <v>1</v>
      </c>
      <c r="F127">
        <v>32</v>
      </c>
      <c r="G127">
        <v>27</v>
      </c>
      <c r="H127">
        <f>------101</f>
        <v>101</v>
      </c>
      <c r="I127">
        <v>225</v>
      </c>
      <c r="J127" t="s">
        <v>59</v>
      </c>
      <c r="K127">
        <f>------26</f>
        <v>26</v>
      </c>
    </row>
    <row r="128" spans="2:11">
      <c r="B128">
        <v>373</v>
      </c>
      <c r="C128">
        <v>125</v>
      </c>
      <c r="D128">
        <v>1</v>
      </c>
      <c r="E128">
        <v>1</v>
      </c>
      <c r="F128">
        <v>16</v>
      </c>
      <c r="G128">
        <v>27</v>
      </c>
      <c r="H128">
        <f>------117</f>
        <v>117</v>
      </c>
      <c r="I128">
        <v>289</v>
      </c>
      <c r="J128" t="s">
        <v>55</v>
      </c>
      <c r="K128">
        <f>------8</f>
        <v>8</v>
      </c>
    </row>
    <row r="129" spans="2:11">
      <c r="B129">
        <v>376</v>
      </c>
      <c r="C129">
        <v>126</v>
      </c>
      <c r="D129">
        <v>1</v>
      </c>
      <c r="E129">
        <v>1</v>
      </c>
      <c r="F129">
        <v>12</v>
      </c>
      <c r="G129">
        <v>27</v>
      </c>
      <c r="H129">
        <f>------129</f>
        <v>129</v>
      </c>
      <c r="I129">
        <v>361</v>
      </c>
      <c r="J129" t="s">
        <v>51</v>
      </c>
      <c r="K129">
        <f>------14</f>
        <v>14</v>
      </c>
    </row>
    <row r="130" spans="2:11">
      <c r="B130">
        <v>379</v>
      </c>
      <c r="C130">
        <v>127</v>
      </c>
      <c r="D130">
        <v>1</v>
      </c>
      <c r="E130">
        <v>1</v>
      </c>
      <c r="F130">
        <v>12</v>
      </c>
      <c r="G130">
        <v>27</v>
      </c>
      <c r="H130">
        <f>------141</f>
        <v>141</v>
      </c>
      <c r="I130">
        <v>441</v>
      </c>
      <c r="J130" t="s">
        <v>96</v>
      </c>
      <c r="K130">
        <f>------15</f>
        <v>15</v>
      </c>
    </row>
    <row r="131" spans="2:11">
      <c r="B131">
        <v>382</v>
      </c>
      <c r="C131">
        <v>128</v>
      </c>
      <c r="D131">
        <v>1</v>
      </c>
      <c r="E131">
        <v>1</v>
      </c>
      <c r="F131">
        <v>32</v>
      </c>
      <c r="G131">
        <v>27</v>
      </c>
      <c r="H131">
        <f>------173</f>
        <v>173</v>
      </c>
      <c r="I131">
        <v>441</v>
      </c>
      <c r="J131" t="s">
        <v>58</v>
      </c>
      <c r="K131">
        <f>------16</f>
        <v>16</v>
      </c>
    </row>
    <row r="132" spans="2:11">
      <c r="B132">
        <v>385</v>
      </c>
      <c r="C132">
        <v>129</v>
      </c>
      <c r="D132">
        <v>1</v>
      </c>
      <c r="E132">
        <v>0</v>
      </c>
      <c r="F132">
        <v>72</v>
      </c>
      <c r="G132">
        <v>27</v>
      </c>
      <c r="H132">
        <f>------101</f>
        <v>101</v>
      </c>
      <c r="I132">
        <v>441</v>
      </c>
      <c r="J132" t="s">
        <v>173</v>
      </c>
      <c r="K132">
        <f>------27</f>
        <v>27</v>
      </c>
    </row>
    <row r="133" spans="2:11">
      <c r="B133">
        <v>388</v>
      </c>
      <c r="C133">
        <v>130</v>
      </c>
      <c r="D133">
        <v>1</v>
      </c>
      <c r="E133">
        <v>0</v>
      </c>
      <c r="F133">
        <v>40</v>
      </c>
      <c r="G133">
        <v>27</v>
      </c>
      <c r="H133">
        <f>------61</f>
        <v>61</v>
      </c>
      <c r="I133">
        <v>121</v>
      </c>
      <c r="J133" t="s">
        <v>56</v>
      </c>
      <c r="K133">
        <f>------10</f>
        <v>10</v>
      </c>
    </row>
    <row r="134" spans="2:11">
      <c r="B134">
        <v>391</v>
      </c>
      <c r="C134">
        <v>131</v>
      </c>
      <c r="D134">
        <v>0</v>
      </c>
      <c r="E134">
        <v>0</v>
      </c>
      <c r="F134">
        <v>20</v>
      </c>
      <c r="G134">
        <v>27</v>
      </c>
      <c r="H134">
        <f>------41</f>
        <v>41</v>
      </c>
      <c r="I134">
        <v>81</v>
      </c>
      <c r="J134" t="s">
        <v>165</v>
      </c>
      <c r="K134">
        <f>------11</f>
        <v>11</v>
      </c>
    </row>
    <row r="135" spans="2:11">
      <c r="B135">
        <v>394</v>
      </c>
      <c r="C135">
        <v>132</v>
      </c>
      <c r="D135">
        <v>0</v>
      </c>
      <c r="E135">
        <v>0</v>
      </c>
      <c r="F135">
        <v>16</v>
      </c>
      <c r="G135">
        <v>27</v>
      </c>
      <c r="H135">
        <f>------25</f>
        <v>25</v>
      </c>
      <c r="I135">
        <v>49</v>
      </c>
      <c r="J135" t="s">
        <v>165</v>
      </c>
      <c r="K135">
        <f>------12</f>
        <v>12</v>
      </c>
    </row>
    <row r="136" spans="2:11">
      <c r="B136">
        <v>397</v>
      </c>
      <c r="C136">
        <v>133</v>
      </c>
      <c r="D136">
        <v>0</v>
      </c>
      <c r="E136">
        <v>0</v>
      </c>
      <c r="F136">
        <v>12</v>
      </c>
      <c r="G136">
        <v>27</v>
      </c>
      <c r="H136">
        <f>------13</f>
        <v>13</v>
      </c>
      <c r="I136">
        <v>25</v>
      </c>
      <c r="J136" t="s">
        <v>167</v>
      </c>
      <c r="K136">
        <f>------13</f>
        <v>13</v>
      </c>
    </row>
    <row r="137" spans="2:11">
      <c r="B137">
        <v>400</v>
      </c>
      <c r="C137">
        <v>134</v>
      </c>
      <c r="D137">
        <v>0</v>
      </c>
      <c r="E137">
        <v>0</v>
      </c>
      <c r="F137">
        <v>8</v>
      </c>
      <c r="G137">
        <v>27</v>
      </c>
      <c r="H137">
        <f>------5</f>
        <v>5</v>
      </c>
      <c r="I137">
        <v>9</v>
      </c>
      <c r="J137" t="s">
        <v>50</v>
      </c>
      <c r="K137">
        <f>------1</f>
        <v>1</v>
      </c>
    </row>
    <row r="138" spans="2:11">
      <c r="B138">
        <v>403</v>
      </c>
      <c r="C138">
        <v>135</v>
      </c>
      <c r="D138">
        <v>0</v>
      </c>
      <c r="E138">
        <v>1</v>
      </c>
      <c r="F138">
        <v>4</v>
      </c>
      <c r="G138">
        <v>27</v>
      </c>
      <c r="H138">
        <f>------9</f>
        <v>9</v>
      </c>
      <c r="I138">
        <v>25</v>
      </c>
      <c r="J138" t="s">
        <v>51</v>
      </c>
      <c r="K138">
        <f>------2</f>
        <v>2</v>
      </c>
    </row>
    <row r="139" spans="2:11">
      <c r="B139">
        <v>406</v>
      </c>
      <c r="C139">
        <v>136</v>
      </c>
      <c r="D139">
        <v>0</v>
      </c>
      <c r="E139">
        <v>1</v>
      </c>
      <c r="F139">
        <v>12</v>
      </c>
      <c r="G139">
        <v>27</v>
      </c>
      <c r="H139">
        <f>------21</f>
        <v>21</v>
      </c>
      <c r="I139">
        <v>49</v>
      </c>
      <c r="J139" t="s">
        <v>52</v>
      </c>
      <c r="K139">
        <f>------3</f>
        <v>3</v>
      </c>
    </row>
    <row r="140" spans="2:11">
      <c r="B140">
        <v>409</v>
      </c>
      <c r="C140">
        <v>137</v>
      </c>
      <c r="D140">
        <v>0</v>
      </c>
      <c r="E140">
        <v>1</v>
      </c>
      <c r="F140">
        <v>8</v>
      </c>
      <c r="G140">
        <v>27</v>
      </c>
      <c r="H140">
        <f>------29</f>
        <v>29</v>
      </c>
      <c r="I140">
        <v>81</v>
      </c>
      <c r="J140" t="s">
        <v>51</v>
      </c>
      <c r="K140">
        <f>------4</f>
        <v>4</v>
      </c>
    </row>
    <row r="141" spans="2:11">
      <c r="B141">
        <v>412</v>
      </c>
      <c r="C141">
        <v>138</v>
      </c>
      <c r="D141">
        <v>0</v>
      </c>
      <c r="E141">
        <v>1</v>
      </c>
      <c r="F141">
        <v>12</v>
      </c>
      <c r="G141">
        <v>27</v>
      </c>
      <c r="H141">
        <f>------41</f>
        <v>41</v>
      </c>
      <c r="I141">
        <v>121</v>
      </c>
      <c r="J141" t="s">
        <v>53</v>
      </c>
      <c r="K141">
        <f>------5</f>
        <v>5</v>
      </c>
    </row>
    <row r="142" spans="2:11">
      <c r="B142">
        <v>415</v>
      </c>
      <c r="C142">
        <v>139</v>
      </c>
      <c r="D142">
        <v>1</v>
      </c>
      <c r="E142">
        <v>1</v>
      </c>
      <c r="F142">
        <v>12</v>
      </c>
      <c r="G142">
        <v>27</v>
      </c>
      <c r="H142">
        <f>------53</f>
        <v>53</v>
      </c>
      <c r="I142">
        <v>169</v>
      </c>
      <c r="J142" t="s">
        <v>54</v>
      </c>
      <c r="K142">
        <f>------6</f>
        <v>6</v>
      </c>
    </row>
    <row r="143" spans="2:11">
      <c r="B143">
        <v>418</v>
      </c>
      <c r="C143">
        <v>140</v>
      </c>
      <c r="D143">
        <v>1</v>
      </c>
      <c r="E143">
        <v>1</v>
      </c>
      <c r="F143">
        <v>36</v>
      </c>
      <c r="G143">
        <v>27</v>
      </c>
      <c r="H143">
        <f>------89</f>
        <v>89</v>
      </c>
      <c r="I143">
        <v>225</v>
      </c>
      <c r="J143" t="s">
        <v>55</v>
      </c>
      <c r="K143">
        <f>------7</f>
        <v>7</v>
      </c>
    </row>
    <row r="144" spans="2:11">
      <c r="B144">
        <v>421</v>
      </c>
      <c r="C144">
        <v>141</v>
      </c>
      <c r="D144">
        <v>1</v>
      </c>
      <c r="E144">
        <v>1</v>
      </c>
      <c r="F144">
        <v>28</v>
      </c>
      <c r="G144">
        <v>27</v>
      </c>
      <c r="H144">
        <f>------117</f>
        <v>117</v>
      </c>
      <c r="I144">
        <v>289</v>
      </c>
      <c r="J144" t="s">
        <v>55</v>
      </c>
      <c r="K144">
        <f>------8</f>
        <v>8</v>
      </c>
    </row>
    <row r="145" spans="2:11">
      <c r="B145">
        <v>424</v>
      </c>
      <c r="C145">
        <v>142</v>
      </c>
      <c r="D145">
        <v>1</v>
      </c>
      <c r="E145">
        <v>1</v>
      </c>
      <c r="F145">
        <v>12</v>
      </c>
      <c r="G145">
        <v>27</v>
      </c>
      <c r="H145">
        <f>------129</f>
        <v>129</v>
      </c>
      <c r="I145">
        <v>361</v>
      </c>
      <c r="J145" t="s">
        <v>51</v>
      </c>
      <c r="K145">
        <f>------14</f>
        <v>14</v>
      </c>
    </row>
    <row r="146" spans="2:11">
      <c r="B146">
        <v>427</v>
      </c>
      <c r="C146">
        <v>143</v>
      </c>
      <c r="D146">
        <v>1</v>
      </c>
      <c r="E146">
        <v>1</v>
      </c>
      <c r="F146">
        <v>12</v>
      </c>
      <c r="G146">
        <v>27</v>
      </c>
      <c r="H146">
        <f>------141</f>
        <v>141</v>
      </c>
      <c r="I146">
        <v>441</v>
      </c>
      <c r="J146" t="s">
        <v>96</v>
      </c>
      <c r="K146">
        <f>------15</f>
        <v>15</v>
      </c>
    </row>
    <row r="147" spans="2:11">
      <c r="B147">
        <v>430</v>
      </c>
      <c r="C147">
        <v>144</v>
      </c>
      <c r="D147">
        <v>1</v>
      </c>
      <c r="E147">
        <v>1</v>
      </c>
      <c r="F147">
        <v>32</v>
      </c>
      <c r="G147">
        <v>27</v>
      </c>
      <c r="H147">
        <f>------173</f>
        <v>173</v>
      </c>
      <c r="I147">
        <v>441</v>
      </c>
      <c r="J147" t="s">
        <v>58</v>
      </c>
      <c r="K147">
        <f>------16</f>
        <v>16</v>
      </c>
    </row>
    <row r="148" spans="2:11">
      <c r="B148">
        <v>433</v>
      </c>
      <c r="C148">
        <v>145</v>
      </c>
      <c r="D148">
        <v>1</v>
      </c>
      <c r="E148">
        <v>1</v>
      </c>
      <c r="F148">
        <v>24</v>
      </c>
      <c r="G148">
        <v>27</v>
      </c>
      <c r="H148">
        <f>------197</f>
        <v>197</v>
      </c>
      <c r="I148">
        <v>441</v>
      </c>
      <c r="J148" t="s">
        <v>59</v>
      </c>
      <c r="K148">
        <f>------17</f>
        <v>17</v>
      </c>
    </row>
    <row r="149" spans="2:11">
      <c r="B149">
        <v>436</v>
      </c>
      <c r="C149">
        <v>146</v>
      </c>
      <c r="D149">
        <v>1</v>
      </c>
      <c r="E149">
        <v>1</v>
      </c>
      <c r="F149">
        <v>24</v>
      </c>
      <c r="G149">
        <v>27</v>
      </c>
      <c r="H149">
        <f>------221</f>
        <v>221</v>
      </c>
      <c r="I149">
        <v>441</v>
      </c>
      <c r="J149" t="s">
        <v>56</v>
      </c>
      <c r="K149">
        <f>------18</f>
        <v>18</v>
      </c>
    </row>
    <row r="150" spans="2:11">
      <c r="B150">
        <v>439</v>
      </c>
      <c r="C150">
        <v>147</v>
      </c>
      <c r="D150">
        <v>1</v>
      </c>
      <c r="E150">
        <v>0</v>
      </c>
      <c r="F150">
        <v>72</v>
      </c>
      <c r="G150">
        <v>27</v>
      </c>
      <c r="H150">
        <f>------149</f>
        <v>149</v>
      </c>
      <c r="I150">
        <v>441</v>
      </c>
      <c r="J150" t="s">
        <v>53</v>
      </c>
      <c r="K150">
        <f>------19</f>
        <v>19</v>
      </c>
    </row>
    <row r="151" spans="2:11">
      <c r="B151">
        <v>442</v>
      </c>
      <c r="C151">
        <v>148</v>
      </c>
      <c r="D151">
        <v>1</v>
      </c>
      <c r="E151">
        <v>0</v>
      </c>
      <c r="F151">
        <v>40</v>
      </c>
      <c r="G151">
        <v>27</v>
      </c>
      <c r="H151">
        <f>------109</f>
        <v>109</v>
      </c>
      <c r="I151">
        <v>361</v>
      </c>
      <c r="J151" t="s">
        <v>117</v>
      </c>
      <c r="K151">
        <f>------20</f>
        <v>20</v>
      </c>
    </row>
    <row r="152" spans="2:11">
      <c r="B152">
        <v>445</v>
      </c>
      <c r="C152">
        <v>149</v>
      </c>
      <c r="D152">
        <v>1</v>
      </c>
      <c r="E152">
        <v>0</v>
      </c>
      <c r="F152">
        <v>20</v>
      </c>
      <c r="G152">
        <v>27</v>
      </c>
      <c r="H152">
        <f>------89</f>
        <v>89</v>
      </c>
      <c r="I152">
        <v>289</v>
      </c>
      <c r="J152" t="s">
        <v>54</v>
      </c>
      <c r="K152">
        <f>------21</f>
        <v>21</v>
      </c>
    </row>
    <row r="153" spans="2:11">
      <c r="B153">
        <v>448</v>
      </c>
      <c r="C153">
        <v>150</v>
      </c>
      <c r="D153">
        <v>1</v>
      </c>
      <c r="E153">
        <v>0</v>
      </c>
      <c r="F153">
        <v>16</v>
      </c>
      <c r="G153">
        <v>27</v>
      </c>
      <c r="H153">
        <f>------73</f>
        <v>73</v>
      </c>
      <c r="I153">
        <v>225</v>
      </c>
      <c r="J153" t="s">
        <v>96</v>
      </c>
      <c r="K153">
        <f>------22</f>
        <v>22</v>
      </c>
    </row>
    <row r="154" spans="2:11">
      <c r="B154">
        <v>451</v>
      </c>
      <c r="C154">
        <v>151</v>
      </c>
      <c r="D154">
        <v>1</v>
      </c>
      <c r="E154">
        <v>0</v>
      </c>
      <c r="F154">
        <v>12</v>
      </c>
      <c r="G154">
        <v>27</v>
      </c>
      <c r="H154">
        <f>------61</f>
        <v>61</v>
      </c>
      <c r="I154">
        <v>169</v>
      </c>
      <c r="J154" t="s">
        <v>51</v>
      </c>
      <c r="K154">
        <f>------23</f>
        <v>23</v>
      </c>
    </row>
    <row r="155" spans="2:11">
      <c r="B155">
        <v>454</v>
      </c>
      <c r="C155">
        <v>152</v>
      </c>
      <c r="D155">
        <v>1</v>
      </c>
      <c r="E155">
        <v>0</v>
      </c>
      <c r="F155">
        <v>12</v>
      </c>
      <c r="G155">
        <v>27</v>
      </c>
      <c r="H155">
        <f>------49</f>
        <v>49</v>
      </c>
      <c r="I155">
        <v>121</v>
      </c>
      <c r="J155" t="s">
        <v>55</v>
      </c>
      <c r="K155">
        <f>------24</f>
        <v>24</v>
      </c>
    </row>
    <row r="156" spans="2:11">
      <c r="B156">
        <v>457</v>
      </c>
      <c r="C156">
        <v>153</v>
      </c>
      <c r="D156">
        <v>1</v>
      </c>
      <c r="E156">
        <v>1</v>
      </c>
      <c r="F156">
        <v>20</v>
      </c>
      <c r="G156">
        <v>27</v>
      </c>
      <c r="H156">
        <f>------69</f>
        <v>69</v>
      </c>
      <c r="I156">
        <v>169</v>
      </c>
      <c r="J156" t="s">
        <v>172</v>
      </c>
      <c r="K156">
        <f>------25</f>
        <v>25</v>
      </c>
    </row>
    <row r="157" spans="2:11">
      <c r="B157">
        <v>460</v>
      </c>
      <c r="C157">
        <v>154</v>
      </c>
      <c r="D157">
        <v>1</v>
      </c>
      <c r="E157">
        <v>1</v>
      </c>
      <c r="F157">
        <v>32</v>
      </c>
      <c r="G157">
        <v>27</v>
      </c>
      <c r="H157">
        <f>------101</f>
        <v>101</v>
      </c>
      <c r="I157">
        <v>225</v>
      </c>
      <c r="J157" t="s">
        <v>59</v>
      </c>
      <c r="K157">
        <f>------26</f>
        <v>26</v>
      </c>
    </row>
    <row r="158" spans="2:11">
      <c r="B158">
        <v>463</v>
      </c>
      <c r="C158">
        <v>155</v>
      </c>
      <c r="D158">
        <v>1</v>
      </c>
      <c r="E158">
        <v>1</v>
      </c>
      <c r="F158">
        <v>16</v>
      </c>
      <c r="G158">
        <v>27</v>
      </c>
      <c r="H158">
        <f>------117</f>
        <v>117</v>
      </c>
      <c r="I158">
        <v>289</v>
      </c>
      <c r="J158" t="s">
        <v>55</v>
      </c>
      <c r="K158">
        <f>------8</f>
        <v>8</v>
      </c>
    </row>
    <row r="159" spans="2:11">
      <c r="B159">
        <v>466</v>
      </c>
      <c r="C159">
        <v>156</v>
      </c>
      <c r="D159">
        <v>1</v>
      </c>
      <c r="E159">
        <v>1</v>
      </c>
      <c r="F159">
        <v>12</v>
      </c>
      <c r="G159">
        <v>27</v>
      </c>
      <c r="H159">
        <f>------129</f>
        <v>129</v>
      </c>
      <c r="I159">
        <v>361</v>
      </c>
      <c r="J159" t="s">
        <v>51</v>
      </c>
      <c r="K159">
        <f>------14</f>
        <v>14</v>
      </c>
    </row>
    <row r="160" spans="2:11">
      <c r="B160">
        <v>469</v>
      </c>
      <c r="C160">
        <v>157</v>
      </c>
      <c r="D160">
        <v>1</v>
      </c>
      <c r="E160">
        <v>1</v>
      </c>
      <c r="F160">
        <v>12</v>
      </c>
      <c r="G160">
        <v>27</v>
      </c>
      <c r="H160">
        <f>------141</f>
        <v>141</v>
      </c>
      <c r="I160">
        <v>441</v>
      </c>
      <c r="J160" t="s">
        <v>96</v>
      </c>
      <c r="K160">
        <f>------15</f>
        <v>15</v>
      </c>
    </row>
    <row r="161" spans="2:11">
      <c r="B161">
        <v>472</v>
      </c>
      <c r="C161">
        <v>158</v>
      </c>
      <c r="D161">
        <v>1</v>
      </c>
      <c r="E161">
        <v>1</v>
      </c>
      <c r="F161">
        <v>32</v>
      </c>
      <c r="G161">
        <v>27</v>
      </c>
      <c r="H161">
        <f>------173</f>
        <v>173</v>
      </c>
      <c r="I161">
        <v>441</v>
      </c>
      <c r="J161" t="s">
        <v>58</v>
      </c>
      <c r="K161">
        <f>------16</f>
        <v>16</v>
      </c>
    </row>
    <row r="162" spans="2:11">
      <c r="B162">
        <v>475</v>
      </c>
      <c r="C162">
        <v>159</v>
      </c>
      <c r="D162">
        <v>1</v>
      </c>
      <c r="E162">
        <v>0</v>
      </c>
      <c r="F162">
        <v>72</v>
      </c>
      <c r="G162">
        <v>27</v>
      </c>
      <c r="H162">
        <f>------101</f>
        <v>101</v>
      </c>
      <c r="I162">
        <v>441</v>
      </c>
      <c r="J162" t="s">
        <v>173</v>
      </c>
      <c r="K162">
        <f>------27</f>
        <v>27</v>
      </c>
    </row>
    <row r="163" spans="2:11">
      <c r="B163">
        <v>478</v>
      </c>
      <c r="C163">
        <v>160</v>
      </c>
      <c r="D163">
        <v>1</v>
      </c>
      <c r="E163">
        <v>0</v>
      </c>
      <c r="F163">
        <v>40</v>
      </c>
      <c r="G163">
        <v>27</v>
      </c>
      <c r="H163">
        <f>------61</f>
        <v>61</v>
      </c>
      <c r="I163">
        <v>121</v>
      </c>
      <c r="J163" t="s">
        <v>56</v>
      </c>
      <c r="K163">
        <f>------10</f>
        <v>10</v>
      </c>
    </row>
    <row r="164" spans="2:11">
      <c r="B164">
        <v>481</v>
      </c>
      <c r="C164">
        <v>161</v>
      </c>
      <c r="D164">
        <v>0</v>
      </c>
      <c r="E164">
        <v>0</v>
      </c>
      <c r="F164">
        <v>20</v>
      </c>
      <c r="G164">
        <v>27</v>
      </c>
      <c r="H164">
        <f>------41</f>
        <v>41</v>
      </c>
      <c r="I164">
        <v>81</v>
      </c>
      <c r="J164" t="s">
        <v>165</v>
      </c>
      <c r="K164">
        <f>------11</f>
        <v>11</v>
      </c>
    </row>
    <row r="165" spans="2:11">
      <c r="B165">
        <v>484</v>
      </c>
      <c r="C165">
        <v>162</v>
      </c>
      <c r="D165">
        <v>0</v>
      </c>
      <c r="E165">
        <v>0</v>
      </c>
      <c r="F165">
        <v>16</v>
      </c>
      <c r="G165">
        <v>27</v>
      </c>
      <c r="H165">
        <f>------25</f>
        <v>25</v>
      </c>
      <c r="I165">
        <v>49</v>
      </c>
      <c r="J165" t="s">
        <v>165</v>
      </c>
      <c r="K165">
        <f>------12</f>
        <v>12</v>
      </c>
    </row>
    <row r="166" spans="2:11">
      <c r="B166">
        <v>487</v>
      </c>
      <c r="C166">
        <v>163</v>
      </c>
      <c r="D166">
        <v>0</v>
      </c>
      <c r="E166">
        <v>0</v>
      </c>
      <c r="F166">
        <v>12</v>
      </c>
      <c r="G166">
        <v>27</v>
      </c>
      <c r="H166">
        <f>------13</f>
        <v>13</v>
      </c>
      <c r="I166">
        <v>25</v>
      </c>
      <c r="J166" t="s">
        <v>167</v>
      </c>
      <c r="K166">
        <f>------13</f>
        <v>13</v>
      </c>
    </row>
    <row r="167" spans="2:11">
      <c r="B167">
        <v>490</v>
      </c>
      <c r="C167">
        <v>164</v>
      </c>
      <c r="D167">
        <v>0</v>
      </c>
      <c r="E167">
        <v>0</v>
      </c>
      <c r="F167">
        <v>8</v>
      </c>
      <c r="G167">
        <v>27</v>
      </c>
      <c r="H167">
        <f>------5</f>
        <v>5</v>
      </c>
      <c r="I167">
        <v>9</v>
      </c>
      <c r="J167" t="s">
        <v>50</v>
      </c>
      <c r="K167">
        <f>------1</f>
        <v>1</v>
      </c>
    </row>
    <row r="168" spans="2:11">
      <c r="B168">
        <v>493</v>
      </c>
      <c r="C168">
        <v>165</v>
      </c>
      <c r="D168">
        <v>0</v>
      </c>
      <c r="E168">
        <v>1</v>
      </c>
      <c r="F168">
        <v>4</v>
      </c>
      <c r="G168">
        <v>27</v>
      </c>
      <c r="H168">
        <f>------9</f>
        <v>9</v>
      </c>
      <c r="I168">
        <v>25</v>
      </c>
      <c r="J168" t="s">
        <v>51</v>
      </c>
      <c r="K168">
        <f>------2</f>
        <v>2</v>
      </c>
    </row>
    <row r="169" spans="2:11">
      <c r="B169">
        <v>496</v>
      </c>
      <c r="C169">
        <v>166</v>
      </c>
      <c r="D169">
        <v>0</v>
      </c>
      <c r="E169">
        <v>1</v>
      </c>
      <c r="F169">
        <v>12</v>
      </c>
      <c r="G169">
        <v>27</v>
      </c>
      <c r="H169">
        <f>------21</f>
        <v>21</v>
      </c>
      <c r="I169">
        <v>49</v>
      </c>
      <c r="J169" t="s">
        <v>52</v>
      </c>
      <c r="K169">
        <f>------3</f>
        <v>3</v>
      </c>
    </row>
    <row r="170" spans="2:11">
      <c r="B170">
        <v>499</v>
      </c>
      <c r="C170">
        <v>167</v>
      </c>
      <c r="D170">
        <v>0</v>
      </c>
      <c r="E170">
        <v>1</v>
      </c>
      <c r="F170">
        <v>8</v>
      </c>
      <c r="G170">
        <v>27</v>
      </c>
      <c r="H170">
        <f>------29</f>
        <v>29</v>
      </c>
      <c r="I170">
        <v>81</v>
      </c>
      <c r="J170" t="s">
        <v>51</v>
      </c>
      <c r="K170">
        <f>------4</f>
        <v>4</v>
      </c>
    </row>
    <row r="171" spans="2:11">
      <c r="B171">
        <v>502</v>
      </c>
      <c r="C171">
        <v>168</v>
      </c>
      <c r="D171">
        <v>0</v>
      </c>
      <c r="E171">
        <v>1</v>
      </c>
      <c r="F171">
        <v>12</v>
      </c>
      <c r="G171">
        <v>27</v>
      </c>
      <c r="H171">
        <f>------41</f>
        <v>41</v>
      </c>
      <c r="I171">
        <v>121</v>
      </c>
      <c r="J171" t="s">
        <v>53</v>
      </c>
      <c r="K171">
        <f>------5</f>
        <v>5</v>
      </c>
    </row>
    <row r="172" spans="2:11">
      <c r="B172">
        <v>505</v>
      </c>
      <c r="C172">
        <v>169</v>
      </c>
      <c r="D172">
        <v>1</v>
      </c>
      <c r="E172">
        <v>1</v>
      </c>
      <c r="F172">
        <v>12</v>
      </c>
      <c r="G172">
        <v>27</v>
      </c>
      <c r="H172">
        <f>------53</f>
        <v>53</v>
      </c>
      <c r="I172">
        <v>169</v>
      </c>
      <c r="J172" t="s">
        <v>54</v>
      </c>
      <c r="K172">
        <f>------6</f>
        <v>6</v>
      </c>
    </row>
    <row r="173" spans="2:11">
      <c r="B173">
        <v>508</v>
      </c>
      <c r="C173">
        <v>170</v>
      </c>
      <c r="D173">
        <v>1</v>
      </c>
      <c r="E173">
        <v>1</v>
      </c>
      <c r="F173">
        <v>36</v>
      </c>
      <c r="G173">
        <v>27</v>
      </c>
      <c r="H173">
        <f>------89</f>
        <v>89</v>
      </c>
      <c r="I173">
        <v>225</v>
      </c>
      <c r="J173" t="s">
        <v>55</v>
      </c>
      <c r="K173">
        <f>------7</f>
        <v>7</v>
      </c>
    </row>
    <row r="174" spans="2:11">
      <c r="B174">
        <v>511</v>
      </c>
      <c r="C174">
        <v>171</v>
      </c>
      <c r="D174">
        <v>1</v>
      </c>
      <c r="E174">
        <v>1</v>
      </c>
      <c r="F174">
        <v>28</v>
      </c>
      <c r="G174">
        <v>27</v>
      </c>
      <c r="H174">
        <f>------117</f>
        <v>117</v>
      </c>
      <c r="I174">
        <v>289</v>
      </c>
      <c r="J174" t="s">
        <v>55</v>
      </c>
      <c r="K174">
        <f>------8</f>
        <v>8</v>
      </c>
    </row>
    <row r="175" spans="2:11">
      <c r="B175">
        <v>514</v>
      </c>
      <c r="C175">
        <v>172</v>
      </c>
      <c r="D175">
        <v>1</v>
      </c>
      <c r="E175">
        <v>1</v>
      </c>
      <c r="F175">
        <v>12</v>
      </c>
      <c r="G175">
        <v>27</v>
      </c>
      <c r="H175">
        <f>------129</f>
        <v>129</v>
      </c>
      <c r="I175">
        <v>361</v>
      </c>
      <c r="J175" t="s">
        <v>51</v>
      </c>
      <c r="K175">
        <f>------14</f>
        <v>14</v>
      </c>
    </row>
    <row r="176" spans="2:11">
      <c r="B176">
        <v>517</v>
      </c>
      <c r="C176">
        <v>173</v>
      </c>
      <c r="D176">
        <v>1</v>
      </c>
      <c r="E176">
        <v>1</v>
      </c>
      <c r="F176">
        <v>12</v>
      </c>
      <c r="G176">
        <v>27</v>
      </c>
      <c r="H176">
        <f>------141</f>
        <v>141</v>
      </c>
      <c r="I176">
        <v>441</v>
      </c>
      <c r="J176" t="s">
        <v>96</v>
      </c>
      <c r="K176">
        <f>------15</f>
        <v>15</v>
      </c>
    </row>
    <row r="177" spans="2:11">
      <c r="B177">
        <v>520</v>
      </c>
      <c r="C177">
        <v>174</v>
      </c>
      <c r="D177">
        <v>1</v>
      </c>
      <c r="E177">
        <v>1</v>
      </c>
      <c r="F177">
        <v>32</v>
      </c>
      <c r="G177">
        <v>27</v>
      </c>
      <c r="H177">
        <f>------173</f>
        <v>173</v>
      </c>
      <c r="I177">
        <v>441</v>
      </c>
      <c r="J177" t="s">
        <v>58</v>
      </c>
      <c r="K177">
        <f>------16</f>
        <v>16</v>
      </c>
    </row>
    <row r="178" spans="2:11">
      <c r="B178">
        <v>523</v>
      </c>
      <c r="C178">
        <v>175</v>
      </c>
      <c r="D178">
        <v>1</v>
      </c>
      <c r="E178">
        <v>1</v>
      </c>
      <c r="F178">
        <v>24</v>
      </c>
      <c r="G178">
        <v>27</v>
      </c>
      <c r="H178">
        <f>------197</f>
        <v>197</v>
      </c>
      <c r="I178">
        <v>441</v>
      </c>
      <c r="J178" t="s">
        <v>59</v>
      </c>
      <c r="K178">
        <f>------17</f>
        <v>17</v>
      </c>
    </row>
    <row r="179" spans="2:11">
      <c r="B179">
        <v>526</v>
      </c>
      <c r="C179">
        <v>176</v>
      </c>
      <c r="D179">
        <v>1</v>
      </c>
      <c r="E179">
        <v>1</v>
      </c>
      <c r="F179">
        <v>24</v>
      </c>
      <c r="G179">
        <v>27</v>
      </c>
      <c r="H179">
        <f>------221</f>
        <v>221</v>
      </c>
      <c r="I179">
        <v>441</v>
      </c>
      <c r="J179" t="s">
        <v>56</v>
      </c>
      <c r="K179">
        <f>------18</f>
        <v>18</v>
      </c>
    </row>
    <row r="180" spans="2:11">
      <c r="B180">
        <v>529</v>
      </c>
      <c r="C180">
        <v>177</v>
      </c>
      <c r="D180">
        <v>1</v>
      </c>
      <c r="E180">
        <v>0</v>
      </c>
      <c r="F180">
        <v>72</v>
      </c>
      <c r="G180">
        <v>27</v>
      </c>
      <c r="H180">
        <f>------149</f>
        <v>149</v>
      </c>
      <c r="I180">
        <v>441</v>
      </c>
      <c r="J180" t="s">
        <v>53</v>
      </c>
      <c r="K180">
        <f>------19</f>
        <v>19</v>
      </c>
    </row>
    <row r="181" spans="2:11">
      <c r="B181">
        <v>532</v>
      </c>
      <c r="C181">
        <v>178</v>
      </c>
      <c r="D181">
        <v>1</v>
      </c>
      <c r="E181">
        <v>0</v>
      </c>
      <c r="F181">
        <v>40</v>
      </c>
      <c r="G181">
        <v>27</v>
      </c>
      <c r="H181">
        <f>------109</f>
        <v>109</v>
      </c>
      <c r="I181">
        <v>361</v>
      </c>
      <c r="J181" t="s">
        <v>117</v>
      </c>
      <c r="K181">
        <f>------20</f>
        <v>20</v>
      </c>
    </row>
    <row r="182" spans="2:11">
      <c r="B182">
        <v>535</v>
      </c>
      <c r="C182">
        <v>179</v>
      </c>
      <c r="D182">
        <v>1</v>
      </c>
      <c r="E182">
        <v>0</v>
      </c>
      <c r="F182">
        <v>20</v>
      </c>
      <c r="G182">
        <v>27</v>
      </c>
      <c r="H182">
        <f>------89</f>
        <v>89</v>
      </c>
      <c r="I182">
        <v>289</v>
      </c>
      <c r="J182" t="s">
        <v>54</v>
      </c>
      <c r="K182">
        <f>------21</f>
        <v>21</v>
      </c>
    </row>
    <row r="183" spans="2:11">
      <c r="B183">
        <v>538</v>
      </c>
      <c r="C183">
        <v>180</v>
      </c>
      <c r="D183">
        <v>1</v>
      </c>
      <c r="E183">
        <v>0</v>
      </c>
      <c r="F183">
        <v>16</v>
      </c>
      <c r="G183">
        <v>27</v>
      </c>
      <c r="H183">
        <f>------73</f>
        <v>73</v>
      </c>
      <c r="I183">
        <v>225</v>
      </c>
      <c r="J183" t="s">
        <v>96</v>
      </c>
      <c r="K183">
        <f>------22</f>
        <v>22</v>
      </c>
    </row>
    <row r="184" spans="2:11">
      <c r="B184">
        <v>541</v>
      </c>
      <c r="C184">
        <v>181</v>
      </c>
      <c r="D184">
        <v>1</v>
      </c>
      <c r="E184">
        <v>0</v>
      </c>
      <c r="F184">
        <v>12</v>
      </c>
      <c r="G184">
        <v>27</v>
      </c>
      <c r="H184">
        <f>------61</f>
        <v>61</v>
      </c>
      <c r="I184">
        <v>169</v>
      </c>
      <c r="J184" t="s">
        <v>51</v>
      </c>
      <c r="K184">
        <f>------23</f>
        <v>23</v>
      </c>
    </row>
    <row r="185" spans="2:11">
      <c r="B185">
        <v>544</v>
      </c>
      <c r="C185">
        <v>182</v>
      </c>
      <c r="D185">
        <v>1</v>
      </c>
      <c r="E185">
        <v>0</v>
      </c>
      <c r="F185">
        <v>12</v>
      </c>
      <c r="G185">
        <v>27</v>
      </c>
      <c r="H185">
        <f>------49</f>
        <v>49</v>
      </c>
      <c r="I185">
        <v>121</v>
      </c>
      <c r="J185" t="s">
        <v>55</v>
      </c>
      <c r="K185">
        <f>------24</f>
        <v>24</v>
      </c>
    </row>
    <row r="186" spans="2:11">
      <c r="B186">
        <v>547</v>
      </c>
      <c r="C186">
        <v>183</v>
      </c>
      <c r="D186">
        <v>1</v>
      </c>
      <c r="E186">
        <v>1</v>
      </c>
      <c r="F186">
        <v>20</v>
      </c>
      <c r="G186">
        <v>27</v>
      </c>
      <c r="H186">
        <f>------69</f>
        <v>69</v>
      </c>
      <c r="I186">
        <v>169</v>
      </c>
      <c r="J186" t="s">
        <v>172</v>
      </c>
      <c r="K186">
        <f>------25</f>
        <v>25</v>
      </c>
    </row>
    <row r="187" spans="2:11">
      <c r="B187">
        <v>550</v>
      </c>
      <c r="C187">
        <v>184</v>
      </c>
      <c r="D187">
        <v>1</v>
      </c>
      <c r="E187">
        <v>1</v>
      </c>
      <c r="F187">
        <v>32</v>
      </c>
      <c r="G187">
        <v>27</v>
      </c>
      <c r="H187">
        <f>------101</f>
        <v>101</v>
      </c>
      <c r="I187">
        <v>225</v>
      </c>
      <c r="J187" t="s">
        <v>59</v>
      </c>
      <c r="K187">
        <f>------26</f>
        <v>26</v>
      </c>
    </row>
    <row r="188" spans="2:11">
      <c r="B188">
        <v>553</v>
      </c>
      <c r="C188">
        <v>185</v>
      </c>
      <c r="D188">
        <v>1</v>
      </c>
      <c r="E188">
        <v>1</v>
      </c>
      <c r="F188">
        <v>16</v>
      </c>
      <c r="G188">
        <v>27</v>
      </c>
      <c r="H188">
        <f>------117</f>
        <v>117</v>
      </c>
      <c r="I188">
        <v>289</v>
      </c>
      <c r="J188" t="s">
        <v>55</v>
      </c>
      <c r="K188">
        <f>------8</f>
        <v>8</v>
      </c>
    </row>
    <row r="189" spans="2:11">
      <c r="B189">
        <v>556</v>
      </c>
      <c r="C189">
        <v>186</v>
      </c>
      <c r="D189">
        <v>1</v>
      </c>
      <c r="E189">
        <v>1</v>
      </c>
      <c r="F189">
        <v>12</v>
      </c>
      <c r="G189">
        <v>27</v>
      </c>
      <c r="H189">
        <f>------129</f>
        <v>129</v>
      </c>
      <c r="I189">
        <v>361</v>
      </c>
      <c r="J189" t="s">
        <v>51</v>
      </c>
      <c r="K189">
        <f>------14</f>
        <v>14</v>
      </c>
    </row>
    <row r="190" spans="2:11">
      <c r="B190">
        <v>559</v>
      </c>
      <c r="C190">
        <v>187</v>
      </c>
      <c r="D190">
        <v>1</v>
      </c>
      <c r="E190">
        <v>1</v>
      </c>
      <c r="F190">
        <v>12</v>
      </c>
      <c r="G190">
        <v>27</v>
      </c>
      <c r="H190">
        <f>------141</f>
        <v>141</v>
      </c>
      <c r="I190">
        <v>441</v>
      </c>
      <c r="J190" t="s">
        <v>96</v>
      </c>
      <c r="K190">
        <f>------15</f>
        <v>15</v>
      </c>
    </row>
    <row r="191" spans="2:11">
      <c r="B191">
        <v>562</v>
      </c>
      <c r="C191">
        <v>188</v>
      </c>
      <c r="D191">
        <v>1</v>
      </c>
      <c r="E191">
        <v>1</v>
      </c>
      <c r="F191">
        <v>32</v>
      </c>
      <c r="G191">
        <v>27</v>
      </c>
      <c r="H191">
        <f>------173</f>
        <v>173</v>
      </c>
      <c r="I191">
        <v>441</v>
      </c>
      <c r="J191" t="s">
        <v>58</v>
      </c>
      <c r="K191">
        <f>------16</f>
        <v>16</v>
      </c>
    </row>
    <row r="192" spans="2:11">
      <c r="B192">
        <v>565</v>
      </c>
      <c r="C192">
        <v>189</v>
      </c>
      <c r="D192">
        <v>1</v>
      </c>
      <c r="E192">
        <v>0</v>
      </c>
      <c r="F192">
        <v>72</v>
      </c>
      <c r="G192">
        <v>27</v>
      </c>
      <c r="H192">
        <f>------101</f>
        <v>101</v>
      </c>
      <c r="I192">
        <v>441</v>
      </c>
      <c r="J192" t="s">
        <v>173</v>
      </c>
      <c r="K192">
        <f>------27</f>
        <v>27</v>
      </c>
    </row>
    <row r="193" spans="2:11">
      <c r="B193">
        <v>568</v>
      </c>
      <c r="C193">
        <v>190</v>
      </c>
      <c r="D193">
        <v>1</v>
      </c>
      <c r="E193">
        <v>0</v>
      </c>
      <c r="F193">
        <v>40</v>
      </c>
      <c r="G193">
        <v>27</v>
      </c>
      <c r="H193">
        <f>------61</f>
        <v>61</v>
      </c>
      <c r="I193">
        <v>121</v>
      </c>
      <c r="J193" t="s">
        <v>56</v>
      </c>
      <c r="K193">
        <f>------10</f>
        <v>10</v>
      </c>
    </row>
    <row r="194" spans="2:11">
      <c r="B194">
        <v>571</v>
      </c>
      <c r="C194">
        <v>191</v>
      </c>
      <c r="D194">
        <v>0</v>
      </c>
      <c r="E194">
        <v>0</v>
      </c>
      <c r="F194">
        <v>20</v>
      </c>
      <c r="G194">
        <v>27</v>
      </c>
      <c r="H194">
        <f>------41</f>
        <v>41</v>
      </c>
      <c r="I194">
        <v>81</v>
      </c>
      <c r="J194" t="s">
        <v>165</v>
      </c>
      <c r="K194">
        <f>------11</f>
        <v>11</v>
      </c>
    </row>
    <row r="195" spans="2:11">
      <c r="B195">
        <v>574</v>
      </c>
      <c r="C195">
        <v>192</v>
      </c>
      <c r="D195">
        <v>0</v>
      </c>
      <c r="E195">
        <v>0</v>
      </c>
      <c r="F195">
        <v>16</v>
      </c>
      <c r="G195">
        <v>27</v>
      </c>
      <c r="H195">
        <f>------25</f>
        <v>25</v>
      </c>
      <c r="I195">
        <v>49</v>
      </c>
      <c r="J195" t="s">
        <v>165</v>
      </c>
      <c r="K195">
        <f>------12</f>
        <v>12</v>
      </c>
    </row>
    <row r="196" spans="2:11">
      <c r="B196">
        <v>577</v>
      </c>
      <c r="C196">
        <v>193</v>
      </c>
      <c r="D196">
        <v>0</v>
      </c>
      <c r="E196">
        <v>0</v>
      </c>
      <c r="F196">
        <v>12</v>
      </c>
      <c r="G196">
        <v>27</v>
      </c>
      <c r="H196">
        <f>------13</f>
        <v>13</v>
      </c>
      <c r="I196">
        <v>25</v>
      </c>
      <c r="J196" t="s">
        <v>167</v>
      </c>
      <c r="K196">
        <f>------13</f>
        <v>13</v>
      </c>
    </row>
    <row r="197" spans="2:11">
      <c r="B197">
        <v>580</v>
      </c>
      <c r="C197">
        <v>194</v>
      </c>
      <c r="D197">
        <v>0</v>
      </c>
      <c r="E197">
        <v>0</v>
      </c>
      <c r="F197">
        <v>8</v>
      </c>
      <c r="G197">
        <v>27</v>
      </c>
      <c r="H197">
        <f>------5</f>
        <v>5</v>
      </c>
      <c r="I197">
        <v>9</v>
      </c>
      <c r="J197" t="s">
        <v>50</v>
      </c>
      <c r="K197">
        <f>------1</f>
        <v>1</v>
      </c>
    </row>
    <row r="198" spans="2:11">
      <c r="B198">
        <v>583</v>
      </c>
      <c r="C198">
        <v>195</v>
      </c>
      <c r="D198">
        <v>0</v>
      </c>
      <c r="E198">
        <v>1</v>
      </c>
      <c r="F198">
        <v>4</v>
      </c>
      <c r="G198">
        <v>27</v>
      </c>
      <c r="H198">
        <f>------9</f>
        <v>9</v>
      </c>
      <c r="I198">
        <v>25</v>
      </c>
      <c r="J198" t="s">
        <v>51</v>
      </c>
      <c r="K198">
        <f>------2</f>
        <v>2</v>
      </c>
    </row>
    <row r="199" spans="2:11">
      <c r="B199">
        <v>586</v>
      </c>
      <c r="C199">
        <v>196</v>
      </c>
      <c r="D199">
        <v>0</v>
      </c>
      <c r="E199">
        <v>1</v>
      </c>
      <c r="F199">
        <v>12</v>
      </c>
      <c r="G199">
        <v>27</v>
      </c>
      <c r="H199">
        <f>------21</f>
        <v>21</v>
      </c>
      <c r="I199">
        <v>49</v>
      </c>
      <c r="J199" t="s">
        <v>52</v>
      </c>
      <c r="K199">
        <f>------3</f>
        <v>3</v>
      </c>
    </row>
    <row r="200" spans="2:11">
      <c r="B200">
        <v>589</v>
      </c>
      <c r="C200">
        <v>197</v>
      </c>
      <c r="D200">
        <v>0</v>
      </c>
      <c r="E200">
        <v>1</v>
      </c>
      <c r="F200">
        <v>8</v>
      </c>
      <c r="G200">
        <v>27</v>
      </c>
      <c r="H200">
        <f>------29</f>
        <v>29</v>
      </c>
      <c r="I200">
        <v>81</v>
      </c>
      <c r="J200" t="s">
        <v>51</v>
      </c>
      <c r="K200">
        <f>------4</f>
        <v>4</v>
      </c>
    </row>
    <row r="201" spans="2:11">
      <c r="B201">
        <v>592</v>
      </c>
      <c r="C201">
        <v>198</v>
      </c>
      <c r="D201">
        <v>0</v>
      </c>
      <c r="E201">
        <v>1</v>
      </c>
      <c r="F201">
        <v>12</v>
      </c>
      <c r="G201">
        <v>27</v>
      </c>
      <c r="H201">
        <f>------41</f>
        <v>41</v>
      </c>
      <c r="I201">
        <v>121</v>
      </c>
      <c r="J201" t="s">
        <v>53</v>
      </c>
      <c r="K201">
        <f>------5</f>
        <v>5</v>
      </c>
    </row>
    <row r="202" spans="2:11">
      <c r="B202">
        <v>595</v>
      </c>
      <c r="C202">
        <v>199</v>
      </c>
      <c r="D202">
        <v>1</v>
      </c>
      <c r="E202">
        <v>1</v>
      </c>
      <c r="F202">
        <v>12</v>
      </c>
      <c r="G202">
        <v>27</v>
      </c>
      <c r="H202">
        <f>------53</f>
        <v>53</v>
      </c>
      <c r="I202">
        <v>169</v>
      </c>
      <c r="J202" t="s">
        <v>54</v>
      </c>
      <c r="K202">
        <f>------6</f>
        <v>6</v>
      </c>
    </row>
    <row r="203" spans="2:11">
      <c r="B203">
        <v>598</v>
      </c>
      <c r="C203">
        <v>200</v>
      </c>
      <c r="D203">
        <v>1</v>
      </c>
      <c r="E203">
        <v>1</v>
      </c>
      <c r="F203">
        <v>36</v>
      </c>
      <c r="G203">
        <v>27</v>
      </c>
      <c r="H203">
        <f>------89</f>
        <v>89</v>
      </c>
      <c r="I203">
        <v>225</v>
      </c>
      <c r="J203" t="s">
        <v>55</v>
      </c>
      <c r="K203">
        <f>------7</f>
        <v>7</v>
      </c>
    </row>
    <row r="204" spans="2:11">
      <c r="B204">
        <v>601</v>
      </c>
      <c r="C204">
        <v>201</v>
      </c>
      <c r="D204">
        <v>1</v>
      </c>
      <c r="E204">
        <v>1</v>
      </c>
      <c r="F204">
        <v>28</v>
      </c>
      <c r="G204">
        <v>27</v>
      </c>
      <c r="H204">
        <f>------117</f>
        <v>117</v>
      </c>
      <c r="I204">
        <v>289</v>
      </c>
      <c r="J204" t="s">
        <v>55</v>
      </c>
      <c r="K204">
        <f>------8</f>
        <v>8</v>
      </c>
    </row>
    <row r="205" spans="2:11">
      <c r="B205">
        <v>604</v>
      </c>
      <c r="C205">
        <v>202</v>
      </c>
      <c r="D205">
        <v>1</v>
      </c>
      <c r="E205">
        <v>1</v>
      </c>
      <c r="F205">
        <v>12</v>
      </c>
      <c r="G205">
        <v>27</v>
      </c>
      <c r="H205">
        <f>------129</f>
        <v>129</v>
      </c>
      <c r="I205">
        <v>361</v>
      </c>
      <c r="J205" t="s">
        <v>51</v>
      </c>
      <c r="K205">
        <f>------14</f>
        <v>14</v>
      </c>
    </row>
    <row r="206" spans="2:11">
      <c r="B206">
        <v>607</v>
      </c>
      <c r="C206">
        <v>203</v>
      </c>
      <c r="D206">
        <v>1</v>
      </c>
      <c r="E206">
        <v>1</v>
      </c>
      <c r="F206">
        <v>12</v>
      </c>
      <c r="G206">
        <v>27</v>
      </c>
      <c r="H206">
        <f>------141</f>
        <v>141</v>
      </c>
      <c r="I206">
        <v>441</v>
      </c>
      <c r="J206" t="s">
        <v>96</v>
      </c>
      <c r="K206">
        <f>------15</f>
        <v>15</v>
      </c>
    </row>
    <row r="207" spans="2:11">
      <c r="B207">
        <v>610</v>
      </c>
      <c r="C207">
        <v>204</v>
      </c>
      <c r="D207">
        <v>1</v>
      </c>
      <c r="E207">
        <v>1</v>
      </c>
      <c r="F207">
        <v>32</v>
      </c>
      <c r="G207">
        <v>27</v>
      </c>
      <c r="H207">
        <f>------173</f>
        <v>173</v>
      </c>
      <c r="I207">
        <v>441</v>
      </c>
      <c r="J207" t="s">
        <v>58</v>
      </c>
      <c r="K207">
        <f>------16</f>
        <v>16</v>
      </c>
    </row>
    <row r="208" spans="2:11">
      <c r="B208">
        <v>613</v>
      </c>
      <c r="C208">
        <v>205</v>
      </c>
      <c r="D208">
        <v>1</v>
      </c>
      <c r="E208">
        <v>1</v>
      </c>
      <c r="F208">
        <v>24</v>
      </c>
      <c r="G208">
        <v>27</v>
      </c>
      <c r="H208">
        <f>------197</f>
        <v>197</v>
      </c>
      <c r="I208">
        <v>441</v>
      </c>
      <c r="J208" t="s">
        <v>59</v>
      </c>
      <c r="K208">
        <f>------17</f>
        <v>17</v>
      </c>
    </row>
    <row r="209" spans="2:11">
      <c r="B209">
        <v>616</v>
      </c>
      <c r="C209">
        <v>206</v>
      </c>
      <c r="D209">
        <v>1</v>
      </c>
      <c r="E209">
        <v>1</v>
      </c>
      <c r="F209">
        <v>24</v>
      </c>
      <c r="G209">
        <v>27</v>
      </c>
      <c r="H209">
        <f>------221</f>
        <v>221</v>
      </c>
      <c r="I209">
        <v>441</v>
      </c>
      <c r="J209" t="s">
        <v>56</v>
      </c>
      <c r="K209">
        <f>------18</f>
        <v>18</v>
      </c>
    </row>
    <row r="210" spans="2:11">
      <c r="B210">
        <v>619</v>
      </c>
      <c r="C210">
        <v>207</v>
      </c>
      <c r="D210">
        <v>1</v>
      </c>
      <c r="E210">
        <v>0</v>
      </c>
      <c r="F210">
        <v>72</v>
      </c>
      <c r="G210">
        <v>27</v>
      </c>
      <c r="H210">
        <f>------149</f>
        <v>149</v>
      </c>
      <c r="I210">
        <v>441</v>
      </c>
      <c r="J210" t="s">
        <v>53</v>
      </c>
      <c r="K210">
        <f>------19</f>
        <v>19</v>
      </c>
    </row>
    <row r="211" spans="2:11">
      <c r="B211">
        <v>622</v>
      </c>
      <c r="C211">
        <v>208</v>
      </c>
      <c r="D211">
        <v>1</v>
      </c>
      <c r="E211">
        <v>0</v>
      </c>
      <c r="F211">
        <v>40</v>
      </c>
      <c r="G211">
        <v>27</v>
      </c>
      <c r="H211">
        <f>------109</f>
        <v>109</v>
      </c>
      <c r="I211">
        <v>361</v>
      </c>
      <c r="J211" t="s">
        <v>117</v>
      </c>
      <c r="K211">
        <f>------20</f>
        <v>20</v>
      </c>
    </row>
    <row r="212" spans="2:11">
      <c r="B212">
        <v>625</v>
      </c>
      <c r="C212">
        <v>209</v>
      </c>
      <c r="D212">
        <v>1</v>
      </c>
      <c r="E212">
        <v>0</v>
      </c>
      <c r="F212">
        <v>20</v>
      </c>
      <c r="G212">
        <v>27</v>
      </c>
      <c r="H212">
        <f>------89</f>
        <v>89</v>
      </c>
      <c r="I212">
        <v>289</v>
      </c>
      <c r="J212" t="s">
        <v>54</v>
      </c>
      <c r="K212">
        <f>------21</f>
        <v>21</v>
      </c>
    </row>
    <row r="213" spans="2:11">
      <c r="B213">
        <v>628</v>
      </c>
      <c r="C213">
        <v>210</v>
      </c>
      <c r="D213">
        <v>1</v>
      </c>
      <c r="E213">
        <v>0</v>
      </c>
      <c r="F213">
        <v>16</v>
      </c>
      <c r="G213">
        <v>27</v>
      </c>
      <c r="H213">
        <f>------73</f>
        <v>73</v>
      </c>
      <c r="I213">
        <v>225</v>
      </c>
      <c r="J213" t="s">
        <v>96</v>
      </c>
      <c r="K213">
        <f>------22</f>
        <v>22</v>
      </c>
    </row>
    <row r="214" spans="2:11">
      <c r="B214">
        <v>631</v>
      </c>
      <c r="C214">
        <v>211</v>
      </c>
      <c r="D214">
        <v>1</v>
      </c>
      <c r="E214">
        <v>0</v>
      </c>
      <c r="F214">
        <v>12</v>
      </c>
      <c r="G214">
        <v>27</v>
      </c>
      <c r="H214">
        <f>------61</f>
        <v>61</v>
      </c>
      <c r="I214">
        <v>169</v>
      </c>
      <c r="J214" t="s">
        <v>51</v>
      </c>
      <c r="K214">
        <f>------23</f>
        <v>23</v>
      </c>
    </row>
    <row r="215" spans="2:11">
      <c r="B215">
        <v>634</v>
      </c>
      <c r="C215">
        <v>212</v>
      </c>
      <c r="D215">
        <v>1</v>
      </c>
      <c r="E215">
        <v>0</v>
      </c>
      <c r="F215">
        <v>12</v>
      </c>
      <c r="G215">
        <v>27</v>
      </c>
      <c r="H215">
        <f>------49</f>
        <v>49</v>
      </c>
      <c r="I215">
        <v>121</v>
      </c>
      <c r="J215" t="s">
        <v>55</v>
      </c>
      <c r="K215">
        <f>------24</f>
        <v>24</v>
      </c>
    </row>
    <row r="216" spans="2:11">
      <c r="B216">
        <v>637</v>
      </c>
      <c r="C216">
        <v>213</v>
      </c>
      <c r="D216">
        <v>1</v>
      </c>
      <c r="E216">
        <v>1</v>
      </c>
      <c r="F216">
        <v>20</v>
      </c>
      <c r="G216">
        <v>27</v>
      </c>
      <c r="H216">
        <f>------69</f>
        <v>69</v>
      </c>
      <c r="I216">
        <v>169</v>
      </c>
      <c r="J216" t="s">
        <v>172</v>
      </c>
      <c r="K216">
        <f>------25</f>
        <v>25</v>
      </c>
    </row>
    <row r="217" spans="2:11">
      <c r="B217">
        <v>640</v>
      </c>
      <c r="C217">
        <v>214</v>
      </c>
      <c r="D217">
        <v>1</v>
      </c>
      <c r="E217">
        <v>1</v>
      </c>
      <c r="F217">
        <v>32</v>
      </c>
      <c r="G217">
        <v>27</v>
      </c>
      <c r="H217">
        <f>------101</f>
        <v>101</v>
      </c>
      <c r="I217">
        <v>225</v>
      </c>
      <c r="J217" t="s">
        <v>59</v>
      </c>
      <c r="K217">
        <f>------26</f>
        <v>26</v>
      </c>
    </row>
    <row r="218" spans="2:11">
      <c r="B218">
        <v>643</v>
      </c>
      <c r="C218">
        <v>215</v>
      </c>
      <c r="D218">
        <v>1</v>
      </c>
      <c r="E218">
        <v>1</v>
      </c>
      <c r="F218">
        <v>16</v>
      </c>
      <c r="G218">
        <v>27</v>
      </c>
      <c r="H218">
        <f>------117</f>
        <v>117</v>
      </c>
      <c r="I218">
        <v>289</v>
      </c>
      <c r="J218" t="s">
        <v>55</v>
      </c>
      <c r="K218">
        <f>------8</f>
        <v>8</v>
      </c>
    </row>
    <row r="219" spans="2:11">
      <c r="B219">
        <v>646</v>
      </c>
      <c r="C219">
        <v>216</v>
      </c>
      <c r="D219">
        <v>1</v>
      </c>
      <c r="E219">
        <v>1</v>
      </c>
      <c r="F219">
        <v>12</v>
      </c>
      <c r="G219">
        <v>27</v>
      </c>
      <c r="H219">
        <f>------129</f>
        <v>129</v>
      </c>
      <c r="I219">
        <v>361</v>
      </c>
      <c r="J219" t="s">
        <v>51</v>
      </c>
      <c r="K219">
        <f>------14</f>
        <v>14</v>
      </c>
    </row>
    <row r="220" spans="2:11">
      <c r="B220">
        <v>649</v>
      </c>
      <c r="C220">
        <v>217</v>
      </c>
      <c r="D220">
        <v>1</v>
      </c>
      <c r="E220">
        <v>1</v>
      </c>
      <c r="F220">
        <v>12</v>
      </c>
      <c r="G220">
        <v>27</v>
      </c>
      <c r="H220">
        <f>------141</f>
        <v>141</v>
      </c>
      <c r="I220">
        <v>441</v>
      </c>
      <c r="J220" t="s">
        <v>96</v>
      </c>
      <c r="K220">
        <f>------15</f>
        <v>15</v>
      </c>
    </row>
    <row r="221" spans="2:11">
      <c r="B221">
        <v>652</v>
      </c>
      <c r="C221">
        <v>218</v>
      </c>
      <c r="D221">
        <v>1</v>
      </c>
      <c r="E221">
        <v>1</v>
      </c>
      <c r="F221">
        <v>32</v>
      </c>
      <c r="G221">
        <v>27</v>
      </c>
      <c r="H221">
        <f>------173</f>
        <v>173</v>
      </c>
      <c r="I221">
        <v>441</v>
      </c>
      <c r="J221" t="s">
        <v>58</v>
      </c>
      <c r="K221">
        <f>------16</f>
        <v>16</v>
      </c>
    </row>
    <row r="222" spans="2:11">
      <c r="B222">
        <v>655</v>
      </c>
      <c r="C222">
        <v>219</v>
      </c>
      <c r="D222">
        <v>1</v>
      </c>
      <c r="E222">
        <v>0</v>
      </c>
      <c r="F222">
        <v>72</v>
      </c>
      <c r="G222">
        <v>27</v>
      </c>
      <c r="H222">
        <f>------101</f>
        <v>101</v>
      </c>
      <c r="I222">
        <v>441</v>
      </c>
      <c r="J222" t="s">
        <v>173</v>
      </c>
      <c r="K222">
        <f>------27</f>
        <v>27</v>
      </c>
    </row>
    <row r="223" spans="2:11">
      <c r="B223">
        <v>658</v>
      </c>
      <c r="C223">
        <v>220</v>
      </c>
      <c r="D223">
        <v>1</v>
      </c>
      <c r="E223">
        <v>0</v>
      </c>
      <c r="F223">
        <v>40</v>
      </c>
      <c r="G223">
        <v>27</v>
      </c>
      <c r="H223">
        <f>------61</f>
        <v>61</v>
      </c>
      <c r="I223">
        <v>121</v>
      </c>
      <c r="J223" t="s">
        <v>56</v>
      </c>
      <c r="K223">
        <f>------10</f>
        <v>10</v>
      </c>
    </row>
    <row r="224" spans="2:11">
      <c r="B224">
        <v>661</v>
      </c>
      <c r="C224">
        <v>221</v>
      </c>
      <c r="D224">
        <v>0</v>
      </c>
      <c r="E224">
        <v>0</v>
      </c>
      <c r="F224">
        <v>20</v>
      </c>
      <c r="G224">
        <v>27</v>
      </c>
      <c r="H224">
        <f>------41</f>
        <v>41</v>
      </c>
      <c r="I224">
        <v>81</v>
      </c>
      <c r="J224" t="s">
        <v>165</v>
      </c>
      <c r="K224">
        <f>------11</f>
        <v>11</v>
      </c>
    </row>
    <row r="225" spans="2:11">
      <c r="B225">
        <v>664</v>
      </c>
      <c r="C225">
        <v>222</v>
      </c>
      <c r="D225">
        <v>0</v>
      </c>
      <c r="E225">
        <v>0</v>
      </c>
      <c r="F225">
        <v>16</v>
      </c>
      <c r="G225">
        <v>27</v>
      </c>
      <c r="H225">
        <f>------25</f>
        <v>25</v>
      </c>
      <c r="I225">
        <v>49</v>
      </c>
      <c r="J225" t="s">
        <v>165</v>
      </c>
      <c r="K225">
        <f>------12</f>
        <v>12</v>
      </c>
    </row>
    <row r="226" spans="2:11">
      <c r="B226">
        <v>667</v>
      </c>
      <c r="C226">
        <v>223</v>
      </c>
      <c r="D226">
        <v>0</v>
      </c>
      <c r="E226">
        <v>0</v>
      </c>
      <c r="F226">
        <v>12</v>
      </c>
      <c r="G226">
        <v>27</v>
      </c>
      <c r="H226">
        <f>------13</f>
        <v>13</v>
      </c>
      <c r="I226">
        <v>25</v>
      </c>
      <c r="J226" t="s">
        <v>167</v>
      </c>
      <c r="K226">
        <f>------13</f>
        <v>13</v>
      </c>
    </row>
    <row r="227" spans="2:11">
      <c r="B227">
        <v>670</v>
      </c>
      <c r="C227">
        <v>224</v>
      </c>
      <c r="D227">
        <v>0</v>
      </c>
      <c r="E227">
        <v>0</v>
      </c>
      <c r="F227">
        <v>8</v>
      </c>
      <c r="G227">
        <v>27</v>
      </c>
      <c r="H227">
        <f>------5</f>
        <v>5</v>
      </c>
      <c r="I227">
        <v>9</v>
      </c>
      <c r="J227" t="s">
        <v>50</v>
      </c>
      <c r="K227">
        <f>------1</f>
        <v>1</v>
      </c>
    </row>
    <row r="228" spans="2:11">
      <c r="B228">
        <v>673</v>
      </c>
      <c r="C228">
        <v>225</v>
      </c>
      <c r="D228">
        <v>0</v>
      </c>
      <c r="E228">
        <v>1</v>
      </c>
      <c r="F228">
        <v>4</v>
      </c>
      <c r="G228">
        <v>27</v>
      </c>
      <c r="H228">
        <f>------9</f>
        <v>9</v>
      </c>
      <c r="I228">
        <v>25</v>
      </c>
      <c r="J228" t="s">
        <v>51</v>
      </c>
      <c r="K228">
        <f>------2</f>
        <v>2</v>
      </c>
    </row>
    <row r="229" spans="2:11">
      <c r="B229">
        <v>676</v>
      </c>
      <c r="C229">
        <v>226</v>
      </c>
      <c r="D229">
        <v>0</v>
      </c>
      <c r="E229">
        <v>1</v>
      </c>
      <c r="F229">
        <v>12</v>
      </c>
      <c r="G229">
        <v>27</v>
      </c>
      <c r="H229">
        <f>------21</f>
        <v>21</v>
      </c>
      <c r="I229">
        <v>49</v>
      </c>
      <c r="J229" t="s">
        <v>52</v>
      </c>
      <c r="K229">
        <f>------3</f>
        <v>3</v>
      </c>
    </row>
    <row r="230" spans="2:11">
      <c r="B230">
        <v>679</v>
      </c>
      <c r="C230">
        <v>227</v>
      </c>
      <c r="D230">
        <v>0</v>
      </c>
      <c r="E230">
        <v>1</v>
      </c>
      <c r="F230">
        <v>8</v>
      </c>
      <c r="G230">
        <v>27</v>
      </c>
      <c r="H230">
        <f>------29</f>
        <v>29</v>
      </c>
      <c r="I230">
        <v>81</v>
      </c>
      <c r="J230" t="s">
        <v>51</v>
      </c>
      <c r="K230">
        <f>------4</f>
        <v>4</v>
      </c>
    </row>
    <row r="231" spans="2:11">
      <c r="B231">
        <v>682</v>
      </c>
      <c r="C231">
        <v>228</v>
      </c>
      <c r="D231">
        <v>0</v>
      </c>
      <c r="E231">
        <v>1</v>
      </c>
      <c r="F231">
        <v>12</v>
      </c>
      <c r="G231">
        <v>27</v>
      </c>
      <c r="H231">
        <f>------41</f>
        <v>41</v>
      </c>
      <c r="I231">
        <v>121</v>
      </c>
      <c r="J231" t="s">
        <v>53</v>
      </c>
      <c r="K231">
        <f>------5</f>
        <v>5</v>
      </c>
    </row>
    <row r="232" spans="2:11">
      <c r="B232">
        <v>685</v>
      </c>
      <c r="C232">
        <v>229</v>
      </c>
      <c r="D232">
        <v>1</v>
      </c>
      <c r="E232">
        <v>1</v>
      </c>
      <c r="F232">
        <v>12</v>
      </c>
      <c r="G232">
        <v>27</v>
      </c>
      <c r="H232">
        <f>------53</f>
        <v>53</v>
      </c>
      <c r="I232">
        <v>169</v>
      </c>
      <c r="J232" t="s">
        <v>54</v>
      </c>
      <c r="K232">
        <f>------6</f>
        <v>6</v>
      </c>
    </row>
    <row r="233" spans="2:11">
      <c r="B233">
        <v>688</v>
      </c>
      <c r="C233">
        <v>230</v>
      </c>
      <c r="D233">
        <v>1</v>
      </c>
      <c r="E233">
        <v>1</v>
      </c>
      <c r="F233">
        <v>36</v>
      </c>
      <c r="G233">
        <v>27</v>
      </c>
      <c r="H233">
        <f>------89</f>
        <v>89</v>
      </c>
      <c r="I233">
        <v>225</v>
      </c>
      <c r="J233" t="s">
        <v>55</v>
      </c>
      <c r="K233">
        <f>------7</f>
        <v>7</v>
      </c>
    </row>
    <row r="234" spans="2:11">
      <c r="B234">
        <v>691</v>
      </c>
      <c r="C234">
        <v>231</v>
      </c>
      <c r="D234">
        <v>1</v>
      </c>
      <c r="E234">
        <v>1</v>
      </c>
      <c r="F234">
        <v>28</v>
      </c>
      <c r="G234">
        <v>27</v>
      </c>
      <c r="H234">
        <f>------117</f>
        <v>117</v>
      </c>
      <c r="I234">
        <v>289</v>
      </c>
      <c r="J234" t="s">
        <v>55</v>
      </c>
      <c r="K234">
        <f>------8</f>
        <v>8</v>
      </c>
    </row>
    <row r="235" spans="2:11">
      <c r="B235">
        <v>694</v>
      </c>
      <c r="C235">
        <v>232</v>
      </c>
      <c r="D235">
        <v>1</v>
      </c>
      <c r="E235">
        <v>1</v>
      </c>
      <c r="F235">
        <v>12</v>
      </c>
      <c r="G235">
        <v>27</v>
      </c>
      <c r="H235">
        <f>------129</f>
        <v>129</v>
      </c>
      <c r="I235">
        <v>361</v>
      </c>
      <c r="J235" t="s">
        <v>51</v>
      </c>
      <c r="K235">
        <f>------14</f>
        <v>14</v>
      </c>
    </row>
    <row r="236" spans="2:11">
      <c r="B236">
        <v>697</v>
      </c>
      <c r="C236">
        <v>233</v>
      </c>
      <c r="D236">
        <v>1</v>
      </c>
      <c r="E236">
        <v>1</v>
      </c>
      <c r="F236">
        <v>12</v>
      </c>
      <c r="G236">
        <v>27</v>
      </c>
      <c r="H236">
        <f>------141</f>
        <v>141</v>
      </c>
      <c r="I236">
        <v>441</v>
      </c>
      <c r="J236" t="s">
        <v>96</v>
      </c>
      <c r="K236">
        <f>------15</f>
        <v>15</v>
      </c>
    </row>
    <row r="237" spans="2:11">
      <c r="B237">
        <v>700</v>
      </c>
      <c r="C237">
        <v>234</v>
      </c>
      <c r="D237">
        <v>1</v>
      </c>
      <c r="E237">
        <v>1</v>
      </c>
      <c r="F237">
        <v>32</v>
      </c>
      <c r="G237">
        <v>27</v>
      </c>
      <c r="H237">
        <f>------173</f>
        <v>173</v>
      </c>
      <c r="I237">
        <v>441</v>
      </c>
      <c r="J237" t="s">
        <v>58</v>
      </c>
      <c r="K237">
        <f>------16</f>
        <v>16</v>
      </c>
    </row>
    <row r="238" spans="2:11">
      <c r="B238">
        <v>703</v>
      </c>
      <c r="C238">
        <v>235</v>
      </c>
      <c r="D238">
        <v>1</v>
      </c>
      <c r="E238">
        <v>1</v>
      </c>
      <c r="F238">
        <v>24</v>
      </c>
      <c r="G238">
        <v>27</v>
      </c>
      <c r="H238">
        <f>------197</f>
        <v>197</v>
      </c>
      <c r="I238">
        <v>441</v>
      </c>
      <c r="J238" t="s">
        <v>59</v>
      </c>
      <c r="K238">
        <f>------17</f>
        <v>17</v>
      </c>
    </row>
    <row r="239" spans="2:11">
      <c r="B239">
        <v>706</v>
      </c>
      <c r="C239">
        <v>236</v>
      </c>
      <c r="D239">
        <v>1</v>
      </c>
      <c r="E239">
        <v>1</v>
      </c>
      <c r="F239">
        <v>24</v>
      </c>
      <c r="G239">
        <v>27</v>
      </c>
      <c r="H239">
        <f>------221</f>
        <v>221</v>
      </c>
      <c r="I239">
        <v>441</v>
      </c>
      <c r="J239" t="s">
        <v>56</v>
      </c>
      <c r="K239">
        <f>------18</f>
        <v>18</v>
      </c>
    </row>
    <row r="240" spans="2:11">
      <c r="B240">
        <v>709</v>
      </c>
      <c r="C240">
        <v>237</v>
      </c>
      <c r="D240">
        <v>1</v>
      </c>
      <c r="E240">
        <v>0</v>
      </c>
      <c r="F240">
        <v>72</v>
      </c>
      <c r="G240">
        <v>27</v>
      </c>
      <c r="H240">
        <f>------149</f>
        <v>149</v>
      </c>
      <c r="I240">
        <v>441</v>
      </c>
      <c r="J240" t="s">
        <v>53</v>
      </c>
      <c r="K240">
        <f>------19</f>
        <v>19</v>
      </c>
    </row>
    <row r="241" spans="2:11">
      <c r="B241">
        <v>712</v>
      </c>
      <c r="C241">
        <v>238</v>
      </c>
      <c r="D241">
        <v>1</v>
      </c>
      <c r="E241">
        <v>0</v>
      </c>
      <c r="F241">
        <v>40</v>
      </c>
      <c r="G241">
        <v>27</v>
      </c>
      <c r="H241">
        <f>------109</f>
        <v>109</v>
      </c>
      <c r="I241">
        <v>361</v>
      </c>
      <c r="J241" t="s">
        <v>117</v>
      </c>
      <c r="K241">
        <f>------20</f>
        <v>20</v>
      </c>
    </row>
    <row r="242" spans="2:11">
      <c r="B242">
        <v>715</v>
      </c>
      <c r="C242">
        <v>239</v>
      </c>
      <c r="D242">
        <v>1</v>
      </c>
      <c r="E242">
        <v>0</v>
      </c>
      <c r="F242">
        <v>20</v>
      </c>
      <c r="G242">
        <v>27</v>
      </c>
      <c r="H242">
        <f>------89</f>
        <v>89</v>
      </c>
      <c r="I242">
        <v>289</v>
      </c>
      <c r="J242" t="s">
        <v>54</v>
      </c>
      <c r="K242">
        <f>------21</f>
        <v>21</v>
      </c>
    </row>
    <row r="243" spans="2:11">
      <c r="B243">
        <v>718</v>
      </c>
      <c r="C243">
        <v>240</v>
      </c>
      <c r="D243">
        <v>1</v>
      </c>
      <c r="E243">
        <v>0</v>
      </c>
      <c r="F243">
        <v>16</v>
      </c>
      <c r="G243">
        <v>27</v>
      </c>
      <c r="H243">
        <f>------73</f>
        <v>73</v>
      </c>
      <c r="I243">
        <v>225</v>
      </c>
      <c r="J243" t="s">
        <v>96</v>
      </c>
      <c r="K243">
        <f>------22</f>
        <v>22</v>
      </c>
    </row>
    <row r="244" spans="2:11">
      <c r="B244">
        <v>721</v>
      </c>
      <c r="C244">
        <v>241</v>
      </c>
      <c r="D244">
        <v>1</v>
      </c>
      <c r="E244">
        <v>0</v>
      </c>
      <c r="F244">
        <v>12</v>
      </c>
      <c r="G244">
        <v>27</v>
      </c>
      <c r="H244">
        <f>------61</f>
        <v>61</v>
      </c>
      <c r="I244">
        <v>169</v>
      </c>
      <c r="J244" t="s">
        <v>51</v>
      </c>
      <c r="K244">
        <f>------23</f>
        <v>23</v>
      </c>
    </row>
    <row r="245" spans="2:11">
      <c r="B245">
        <v>724</v>
      </c>
      <c r="C245">
        <v>242</v>
      </c>
      <c r="D245">
        <v>1</v>
      </c>
      <c r="E245">
        <v>0</v>
      </c>
      <c r="F245">
        <v>12</v>
      </c>
      <c r="G245">
        <v>27</v>
      </c>
      <c r="H245">
        <f>------49</f>
        <v>49</v>
      </c>
      <c r="I245">
        <v>121</v>
      </c>
      <c r="J245" t="s">
        <v>55</v>
      </c>
      <c r="K245">
        <f>------24</f>
        <v>24</v>
      </c>
    </row>
    <row r="246" spans="2:11">
      <c r="B246">
        <v>727</v>
      </c>
      <c r="C246">
        <v>243</v>
      </c>
      <c r="D246">
        <v>1</v>
      </c>
      <c r="E246">
        <v>1</v>
      </c>
      <c r="F246">
        <v>20</v>
      </c>
      <c r="G246">
        <v>27</v>
      </c>
      <c r="H246">
        <f>------69</f>
        <v>69</v>
      </c>
      <c r="I246">
        <v>169</v>
      </c>
      <c r="J246" t="s">
        <v>172</v>
      </c>
      <c r="K246">
        <f>------25</f>
        <v>25</v>
      </c>
    </row>
    <row r="247" spans="2:11">
      <c r="B247">
        <v>730</v>
      </c>
      <c r="C247">
        <v>244</v>
      </c>
      <c r="D247">
        <v>1</v>
      </c>
      <c r="E247">
        <v>1</v>
      </c>
      <c r="F247">
        <v>32</v>
      </c>
      <c r="G247">
        <v>27</v>
      </c>
      <c r="H247">
        <f>------101</f>
        <v>101</v>
      </c>
      <c r="I247">
        <v>225</v>
      </c>
      <c r="J247" t="s">
        <v>59</v>
      </c>
      <c r="K247">
        <f>------26</f>
        <v>26</v>
      </c>
    </row>
    <row r="248" spans="2:11">
      <c r="B248">
        <v>733</v>
      </c>
      <c r="C248">
        <v>245</v>
      </c>
      <c r="D248">
        <v>1</v>
      </c>
      <c r="E248">
        <v>1</v>
      </c>
      <c r="F248">
        <v>16</v>
      </c>
      <c r="G248">
        <v>27</v>
      </c>
      <c r="H248">
        <f>------117</f>
        <v>117</v>
      </c>
      <c r="I248">
        <v>289</v>
      </c>
      <c r="J248" t="s">
        <v>55</v>
      </c>
      <c r="K248">
        <f>------8</f>
        <v>8</v>
      </c>
    </row>
    <row r="249" spans="2:11">
      <c r="B249">
        <v>736</v>
      </c>
      <c r="C249">
        <v>246</v>
      </c>
      <c r="D249">
        <v>1</v>
      </c>
      <c r="E249">
        <v>1</v>
      </c>
      <c r="F249">
        <v>12</v>
      </c>
      <c r="G249">
        <v>27</v>
      </c>
      <c r="H249">
        <f>------129</f>
        <v>129</v>
      </c>
      <c r="I249">
        <v>361</v>
      </c>
      <c r="J249" t="s">
        <v>51</v>
      </c>
      <c r="K249">
        <f>------14</f>
        <v>14</v>
      </c>
    </row>
    <row r="250" spans="2:11">
      <c r="B250">
        <v>739</v>
      </c>
      <c r="C250">
        <v>247</v>
      </c>
      <c r="D250">
        <v>1</v>
      </c>
      <c r="E250">
        <v>1</v>
      </c>
      <c r="F250">
        <v>12</v>
      </c>
      <c r="G250">
        <v>27</v>
      </c>
      <c r="H250">
        <f>------141</f>
        <v>141</v>
      </c>
      <c r="I250">
        <v>441</v>
      </c>
      <c r="J250" t="s">
        <v>96</v>
      </c>
      <c r="K250">
        <f>------15</f>
        <v>15</v>
      </c>
    </row>
    <row r="251" spans="2:11">
      <c r="B251">
        <v>742</v>
      </c>
      <c r="C251">
        <v>248</v>
      </c>
      <c r="D251">
        <v>1</v>
      </c>
      <c r="E251">
        <v>1</v>
      </c>
      <c r="F251">
        <v>32</v>
      </c>
      <c r="G251">
        <v>27</v>
      </c>
      <c r="H251">
        <f>------173</f>
        <v>173</v>
      </c>
      <c r="I251">
        <v>441</v>
      </c>
      <c r="J251" t="s">
        <v>58</v>
      </c>
      <c r="K251">
        <f>------16</f>
        <v>16</v>
      </c>
    </row>
    <row r="252" spans="2:11">
      <c r="B252">
        <v>745</v>
      </c>
      <c r="C252">
        <v>249</v>
      </c>
      <c r="D252">
        <v>1</v>
      </c>
      <c r="E252">
        <v>0</v>
      </c>
      <c r="F252">
        <v>72</v>
      </c>
      <c r="G252">
        <v>27</v>
      </c>
      <c r="H252">
        <f>------101</f>
        <v>101</v>
      </c>
      <c r="I252">
        <v>441</v>
      </c>
      <c r="J252" t="s">
        <v>173</v>
      </c>
      <c r="K252">
        <f>------27</f>
        <v>27</v>
      </c>
    </row>
    <row r="253" spans="2:11">
      <c r="B253">
        <v>748</v>
      </c>
      <c r="C253">
        <v>250</v>
      </c>
      <c r="D253">
        <v>1</v>
      </c>
      <c r="E253">
        <v>0</v>
      </c>
      <c r="F253">
        <v>40</v>
      </c>
      <c r="G253">
        <v>27</v>
      </c>
      <c r="H253">
        <f>------61</f>
        <v>61</v>
      </c>
      <c r="I253">
        <v>121</v>
      </c>
      <c r="J253" t="s">
        <v>56</v>
      </c>
      <c r="K253">
        <f>------10</f>
        <v>10</v>
      </c>
    </row>
    <row r="254" spans="2:11">
      <c r="B254">
        <v>751</v>
      </c>
      <c r="C254">
        <v>251</v>
      </c>
      <c r="D254">
        <v>0</v>
      </c>
      <c r="E254">
        <v>0</v>
      </c>
      <c r="F254">
        <v>20</v>
      </c>
      <c r="G254">
        <v>27</v>
      </c>
      <c r="H254">
        <f>------41</f>
        <v>41</v>
      </c>
      <c r="I254">
        <v>81</v>
      </c>
      <c r="J254" t="s">
        <v>165</v>
      </c>
      <c r="K254">
        <f>------11</f>
        <v>11</v>
      </c>
    </row>
    <row r="255" spans="2:11">
      <c r="B255">
        <v>754</v>
      </c>
      <c r="C255">
        <v>252</v>
      </c>
      <c r="D255">
        <v>0</v>
      </c>
      <c r="E255">
        <v>0</v>
      </c>
      <c r="F255">
        <v>16</v>
      </c>
      <c r="G255">
        <v>27</v>
      </c>
      <c r="H255">
        <f>------25</f>
        <v>25</v>
      </c>
      <c r="I255">
        <v>49</v>
      </c>
      <c r="J255" t="s">
        <v>165</v>
      </c>
      <c r="K255">
        <f>------12</f>
        <v>12</v>
      </c>
    </row>
    <row r="256" spans="2:11">
      <c r="B256">
        <v>757</v>
      </c>
      <c r="C256">
        <v>253</v>
      </c>
      <c r="D256">
        <v>0</v>
      </c>
      <c r="E256">
        <v>0</v>
      </c>
      <c r="F256">
        <v>12</v>
      </c>
      <c r="G256">
        <v>27</v>
      </c>
      <c r="H256">
        <f>------13</f>
        <v>13</v>
      </c>
      <c r="I256">
        <v>25</v>
      </c>
      <c r="J256" t="s">
        <v>167</v>
      </c>
      <c r="K256">
        <f>------13</f>
        <v>13</v>
      </c>
    </row>
    <row r="257" spans="2:11">
      <c r="B257">
        <v>760</v>
      </c>
      <c r="C257">
        <v>254</v>
      </c>
      <c r="D257">
        <v>0</v>
      </c>
      <c r="E257">
        <v>0</v>
      </c>
      <c r="F257">
        <v>8</v>
      </c>
      <c r="G257">
        <v>27</v>
      </c>
      <c r="H257">
        <f>------5</f>
        <v>5</v>
      </c>
      <c r="I257">
        <v>9</v>
      </c>
      <c r="J257" t="s">
        <v>50</v>
      </c>
      <c r="K257">
        <f>------1</f>
        <v>1</v>
      </c>
    </row>
    <row r="258" spans="2:11">
      <c r="B258">
        <v>763</v>
      </c>
      <c r="C258">
        <v>255</v>
      </c>
      <c r="D258">
        <v>0</v>
      </c>
      <c r="E258">
        <v>1</v>
      </c>
      <c r="F258">
        <v>4</v>
      </c>
      <c r="G258">
        <v>27</v>
      </c>
      <c r="H258">
        <f>------9</f>
        <v>9</v>
      </c>
      <c r="I258">
        <v>25</v>
      </c>
      <c r="J258" t="s">
        <v>51</v>
      </c>
      <c r="K258">
        <f>------2</f>
        <v>2</v>
      </c>
    </row>
    <row r="259" spans="2:11">
      <c r="B259">
        <v>766</v>
      </c>
      <c r="C259">
        <v>256</v>
      </c>
      <c r="D259">
        <v>0</v>
      </c>
      <c r="E259">
        <v>1</v>
      </c>
      <c r="F259">
        <v>12</v>
      </c>
      <c r="G259">
        <v>27</v>
      </c>
      <c r="H259">
        <f>------21</f>
        <v>21</v>
      </c>
      <c r="I259">
        <v>49</v>
      </c>
      <c r="J259" t="s">
        <v>52</v>
      </c>
      <c r="K259">
        <f>------3</f>
        <v>3</v>
      </c>
    </row>
    <row r="260" spans="2:11">
      <c r="B260">
        <v>769</v>
      </c>
      <c r="C260">
        <v>257</v>
      </c>
      <c r="D260">
        <v>0</v>
      </c>
      <c r="E260">
        <v>1</v>
      </c>
      <c r="F260">
        <v>8</v>
      </c>
      <c r="G260">
        <v>27</v>
      </c>
      <c r="H260">
        <f>------29</f>
        <v>29</v>
      </c>
      <c r="I260">
        <v>81</v>
      </c>
      <c r="J260" t="s">
        <v>51</v>
      </c>
      <c r="K260">
        <f>------4</f>
        <v>4</v>
      </c>
    </row>
    <row r="261" spans="2:11">
      <c r="B261">
        <v>772</v>
      </c>
      <c r="C261">
        <v>258</v>
      </c>
      <c r="D261">
        <v>0</v>
      </c>
      <c r="E261">
        <v>1</v>
      </c>
      <c r="F261">
        <v>12</v>
      </c>
      <c r="G261">
        <v>27</v>
      </c>
      <c r="H261">
        <f>------41</f>
        <v>41</v>
      </c>
      <c r="I261">
        <v>121</v>
      </c>
      <c r="J261" t="s">
        <v>53</v>
      </c>
      <c r="K261">
        <f>------5</f>
        <v>5</v>
      </c>
    </row>
    <row r="262" spans="2:11">
      <c r="B262">
        <v>775</v>
      </c>
      <c r="C262">
        <v>259</v>
      </c>
      <c r="D262">
        <v>1</v>
      </c>
      <c r="E262">
        <v>1</v>
      </c>
      <c r="F262">
        <v>12</v>
      </c>
      <c r="G262">
        <v>27</v>
      </c>
      <c r="H262">
        <f>------53</f>
        <v>53</v>
      </c>
      <c r="I262">
        <v>169</v>
      </c>
      <c r="J262" t="s">
        <v>54</v>
      </c>
      <c r="K262">
        <f>------6</f>
        <v>6</v>
      </c>
    </row>
    <row r="263" spans="2:11">
      <c r="B263">
        <v>778</v>
      </c>
      <c r="C263">
        <v>260</v>
      </c>
      <c r="D263">
        <v>1</v>
      </c>
      <c r="E263">
        <v>1</v>
      </c>
      <c r="F263">
        <v>36</v>
      </c>
      <c r="G263">
        <v>27</v>
      </c>
      <c r="H263">
        <f>------89</f>
        <v>89</v>
      </c>
      <c r="I263">
        <v>225</v>
      </c>
      <c r="J263" t="s">
        <v>55</v>
      </c>
      <c r="K263">
        <f>------7</f>
        <v>7</v>
      </c>
    </row>
    <row r="264" spans="2:11">
      <c r="B264">
        <v>781</v>
      </c>
      <c r="C264">
        <v>261</v>
      </c>
      <c r="D264">
        <v>1</v>
      </c>
      <c r="E264">
        <v>1</v>
      </c>
      <c r="F264">
        <v>28</v>
      </c>
      <c r="G264">
        <v>27</v>
      </c>
      <c r="H264">
        <f>------117</f>
        <v>117</v>
      </c>
      <c r="I264">
        <v>289</v>
      </c>
      <c r="J264" t="s">
        <v>55</v>
      </c>
      <c r="K264">
        <f>------8</f>
        <v>8</v>
      </c>
    </row>
    <row r="265" spans="2:11">
      <c r="B265">
        <v>784</v>
      </c>
      <c r="C265">
        <v>262</v>
      </c>
      <c r="D265">
        <v>1</v>
      </c>
      <c r="E265">
        <v>1</v>
      </c>
      <c r="F265">
        <v>12</v>
      </c>
      <c r="G265">
        <v>27</v>
      </c>
      <c r="H265">
        <f>------129</f>
        <v>129</v>
      </c>
      <c r="I265">
        <v>361</v>
      </c>
      <c r="J265" t="s">
        <v>51</v>
      </c>
      <c r="K265">
        <f>------14</f>
        <v>14</v>
      </c>
    </row>
    <row r="266" spans="2:11">
      <c r="B266">
        <v>787</v>
      </c>
      <c r="C266">
        <v>263</v>
      </c>
      <c r="D266">
        <v>1</v>
      </c>
      <c r="E266">
        <v>1</v>
      </c>
      <c r="F266">
        <v>12</v>
      </c>
      <c r="G266">
        <v>27</v>
      </c>
      <c r="H266">
        <f>------141</f>
        <v>141</v>
      </c>
      <c r="I266">
        <v>441</v>
      </c>
      <c r="J266" t="s">
        <v>96</v>
      </c>
      <c r="K266">
        <f>------15</f>
        <v>15</v>
      </c>
    </row>
    <row r="267" spans="2:11">
      <c r="B267">
        <v>790</v>
      </c>
      <c r="C267">
        <v>264</v>
      </c>
      <c r="D267">
        <v>1</v>
      </c>
      <c r="E267">
        <v>1</v>
      </c>
      <c r="F267">
        <v>32</v>
      </c>
      <c r="G267">
        <v>27</v>
      </c>
      <c r="H267">
        <f>------173</f>
        <v>173</v>
      </c>
      <c r="I267">
        <v>441</v>
      </c>
      <c r="J267" t="s">
        <v>58</v>
      </c>
      <c r="K267">
        <f>------16</f>
        <v>16</v>
      </c>
    </row>
    <row r="268" spans="2:11">
      <c r="B268">
        <v>793</v>
      </c>
      <c r="C268">
        <v>265</v>
      </c>
      <c r="D268">
        <v>1</v>
      </c>
      <c r="E268">
        <v>1</v>
      </c>
      <c r="F268">
        <v>24</v>
      </c>
      <c r="G268">
        <v>27</v>
      </c>
      <c r="H268">
        <f>------197</f>
        <v>197</v>
      </c>
      <c r="I268">
        <v>441</v>
      </c>
      <c r="J268" t="s">
        <v>59</v>
      </c>
      <c r="K268">
        <f>------17</f>
        <v>17</v>
      </c>
    </row>
    <row r="269" spans="2:11">
      <c r="B269">
        <v>796</v>
      </c>
      <c r="C269">
        <v>266</v>
      </c>
      <c r="D269">
        <v>1</v>
      </c>
      <c r="E269">
        <v>1</v>
      </c>
      <c r="F269">
        <v>24</v>
      </c>
      <c r="G269">
        <v>27</v>
      </c>
      <c r="H269">
        <f>------221</f>
        <v>221</v>
      </c>
      <c r="I269">
        <v>441</v>
      </c>
      <c r="J269" t="s">
        <v>56</v>
      </c>
      <c r="K269">
        <f>------18</f>
        <v>18</v>
      </c>
    </row>
    <row r="270" spans="2:11">
      <c r="B270">
        <v>799</v>
      </c>
      <c r="C270">
        <v>267</v>
      </c>
      <c r="D270">
        <v>1</v>
      </c>
      <c r="E270">
        <v>0</v>
      </c>
      <c r="F270">
        <v>72</v>
      </c>
      <c r="G270">
        <v>27</v>
      </c>
      <c r="H270">
        <f>------149</f>
        <v>149</v>
      </c>
      <c r="I270">
        <v>441</v>
      </c>
      <c r="J270" t="s">
        <v>53</v>
      </c>
      <c r="K270">
        <f>------19</f>
        <v>19</v>
      </c>
    </row>
    <row r="271" spans="2:11">
      <c r="B271">
        <v>802</v>
      </c>
      <c r="C271">
        <v>268</v>
      </c>
      <c r="D271">
        <v>1</v>
      </c>
      <c r="E271">
        <v>0</v>
      </c>
      <c r="F271">
        <v>40</v>
      </c>
      <c r="G271">
        <v>27</v>
      </c>
      <c r="H271">
        <f>------109</f>
        <v>109</v>
      </c>
      <c r="I271">
        <v>361</v>
      </c>
      <c r="J271" t="s">
        <v>117</v>
      </c>
      <c r="K271">
        <f>------20</f>
        <v>20</v>
      </c>
    </row>
    <row r="272" spans="2:11">
      <c r="B272">
        <v>805</v>
      </c>
      <c r="C272">
        <v>269</v>
      </c>
      <c r="D272">
        <v>1</v>
      </c>
      <c r="E272">
        <v>0</v>
      </c>
      <c r="F272">
        <v>20</v>
      </c>
      <c r="G272">
        <v>27</v>
      </c>
      <c r="H272">
        <f>------89</f>
        <v>89</v>
      </c>
      <c r="I272">
        <v>289</v>
      </c>
      <c r="J272" t="s">
        <v>54</v>
      </c>
      <c r="K272">
        <f>------21</f>
        <v>21</v>
      </c>
    </row>
    <row r="273" spans="2:11">
      <c r="B273">
        <v>808</v>
      </c>
      <c r="C273">
        <v>270</v>
      </c>
      <c r="D273">
        <v>1</v>
      </c>
      <c r="E273">
        <v>0</v>
      </c>
      <c r="F273">
        <v>16</v>
      </c>
      <c r="G273">
        <v>27</v>
      </c>
      <c r="H273">
        <f>------73</f>
        <v>73</v>
      </c>
      <c r="I273">
        <v>225</v>
      </c>
      <c r="J273" t="s">
        <v>96</v>
      </c>
      <c r="K273">
        <f>------22</f>
        <v>22</v>
      </c>
    </row>
    <row r="274" spans="2:11">
      <c r="B274">
        <v>811</v>
      </c>
      <c r="C274">
        <v>271</v>
      </c>
      <c r="D274">
        <v>1</v>
      </c>
      <c r="E274">
        <v>0</v>
      </c>
      <c r="F274">
        <v>12</v>
      </c>
      <c r="G274">
        <v>27</v>
      </c>
      <c r="H274">
        <f>------61</f>
        <v>61</v>
      </c>
      <c r="I274">
        <v>169</v>
      </c>
      <c r="J274" t="s">
        <v>51</v>
      </c>
      <c r="K274">
        <f>------23</f>
        <v>23</v>
      </c>
    </row>
    <row r="275" spans="2:11">
      <c r="B275">
        <v>814</v>
      </c>
      <c r="C275">
        <v>272</v>
      </c>
      <c r="D275">
        <v>1</v>
      </c>
      <c r="E275">
        <v>0</v>
      </c>
      <c r="F275">
        <v>12</v>
      </c>
      <c r="G275">
        <v>27</v>
      </c>
      <c r="H275">
        <f>------49</f>
        <v>49</v>
      </c>
      <c r="I275">
        <v>121</v>
      </c>
      <c r="J275" t="s">
        <v>55</v>
      </c>
      <c r="K275">
        <f>------24</f>
        <v>24</v>
      </c>
    </row>
    <row r="276" spans="2:11">
      <c r="B276">
        <v>817</v>
      </c>
      <c r="C276">
        <v>273</v>
      </c>
      <c r="D276">
        <v>1</v>
      </c>
      <c r="E276">
        <v>1</v>
      </c>
      <c r="F276">
        <v>20</v>
      </c>
      <c r="G276">
        <v>27</v>
      </c>
      <c r="H276">
        <f>------69</f>
        <v>69</v>
      </c>
      <c r="I276">
        <v>169</v>
      </c>
      <c r="J276" t="s">
        <v>172</v>
      </c>
      <c r="K276">
        <f>------25</f>
        <v>25</v>
      </c>
    </row>
    <row r="277" spans="2:11">
      <c r="B277">
        <v>820</v>
      </c>
      <c r="C277">
        <v>274</v>
      </c>
      <c r="D277">
        <v>1</v>
      </c>
      <c r="E277">
        <v>1</v>
      </c>
      <c r="F277">
        <v>32</v>
      </c>
      <c r="G277">
        <v>27</v>
      </c>
      <c r="H277">
        <f>------101</f>
        <v>101</v>
      </c>
      <c r="I277">
        <v>225</v>
      </c>
      <c r="J277" t="s">
        <v>59</v>
      </c>
      <c r="K277">
        <f>------26</f>
        <v>26</v>
      </c>
    </row>
    <row r="278" spans="2:11">
      <c r="B278">
        <v>823</v>
      </c>
      <c r="C278">
        <v>275</v>
      </c>
      <c r="D278">
        <v>1</v>
      </c>
      <c r="E278">
        <v>1</v>
      </c>
      <c r="F278">
        <v>16</v>
      </c>
      <c r="G278">
        <v>27</v>
      </c>
      <c r="H278">
        <f>------117</f>
        <v>117</v>
      </c>
      <c r="I278">
        <v>289</v>
      </c>
      <c r="J278" t="s">
        <v>55</v>
      </c>
      <c r="K278">
        <f>------8</f>
        <v>8</v>
      </c>
    </row>
    <row r="279" spans="2:11">
      <c r="B279">
        <v>826</v>
      </c>
      <c r="C279">
        <v>276</v>
      </c>
      <c r="D279">
        <v>1</v>
      </c>
      <c r="E279">
        <v>1</v>
      </c>
      <c r="F279">
        <v>12</v>
      </c>
      <c r="G279">
        <v>27</v>
      </c>
      <c r="H279">
        <f>------129</f>
        <v>129</v>
      </c>
      <c r="I279">
        <v>361</v>
      </c>
      <c r="J279" t="s">
        <v>51</v>
      </c>
      <c r="K279">
        <f>------14</f>
        <v>14</v>
      </c>
    </row>
    <row r="280" spans="2:11">
      <c r="B280">
        <v>829</v>
      </c>
      <c r="C280">
        <v>277</v>
      </c>
      <c r="D280">
        <v>1</v>
      </c>
      <c r="E280">
        <v>1</v>
      </c>
      <c r="F280">
        <v>12</v>
      </c>
      <c r="G280">
        <v>27</v>
      </c>
      <c r="H280">
        <f>------141</f>
        <v>141</v>
      </c>
      <c r="I280">
        <v>441</v>
      </c>
      <c r="J280" t="s">
        <v>96</v>
      </c>
      <c r="K280">
        <f>------15</f>
        <v>15</v>
      </c>
    </row>
    <row r="281" spans="2:11">
      <c r="B281">
        <v>832</v>
      </c>
      <c r="C281">
        <v>278</v>
      </c>
      <c r="D281">
        <v>1</v>
      </c>
      <c r="E281">
        <v>1</v>
      </c>
      <c r="F281">
        <v>32</v>
      </c>
      <c r="G281">
        <v>27</v>
      </c>
      <c r="H281">
        <f>------173</f>
        <v>173</v>
      </c>
      <c r="I281">
        <v>441</v>
      </c>
      <c r="J281" t="s">
        <v>58</v>
      </c>
      <c r="K281">
        <f>------16</f>
        <v>16</v>
      </c>
    </row>
    <row r="282" spans="2:11">
      <c r="B282">
        <v>835</v>
      </c>
      <c r="C282">
        <v>279</v>
      </c>
      <c r="D282">
        <v>1</v>
      </c>
      <c r="E282">
        <v>0</v>
      </c>
      <c r="F282">
        <v>72</v>
      </c>
      <c r="G282">
        <v>27</v>
      </c>
      <c r="H282">
        <f>------101</f>
        <v>101</v>
      </c>
      <c r="I282">
        <v>441</v>
      </c>
      <c r="J282" t="s">
        <v>173</v>
      </c>
      <c r="K282">
        <f>------27</f>
        <v>27</v>
      </c>
    </row>
    <row r="283" spans="2:11">
      <c r="B283">
        <v>838</v>
      </c>
      <c r="C283">
        <v>280</v>
      </c>
      <c r="D283">
        <v>1</v>
      </c>
      <c r="E283">
        <v>0</v>
      </c>
      <c r="F283">
        <v>40</v>
      </c>
      <c r="G283">
        <v>27</v>
      </c>
      <c r="H283">
        <f>------61</f>
        <v>61</v>
      </c>
      <c r="I283">
        <v>121</v>
      </c>
      <c r="J283" t="s">
        <v>56</v>
      </c>
      <c r="K283">
        <f>------10</f>
        <v>10</v>
      </c>
    </row>
    <row r="284" spans="2:11">
      <c r="B284">
        <v>841</v>
      </c>
      <c r="C284">
        <v>281</v>
      </c>
      <c r="D284">
        <v>0</v>
      </c>
      <c r="E284">
        <v>0</v>
      </c>
      <c r="F284">
        <v>20</v>
      </c>
      <c r="G284">
        <v>27</v>
      </c>
      <c r="H284">
        <f>------41</f>
        <v>41</v>
      </c>
      <c r="I284">
        <v>81</v>
      </c>
      <c r="J284" t="s">
        <v>165</v>
      </c>
      <c r="K284">
        <f>------11</f>
        <v>11</v>
      </c>
    </row>
    <row r="285" spans="2:11">
      <c r="B285">
        <v>844</v>
      </c>
      <c r="C285">
        <v>282</v>
      </c>
      <c r="D285">
        <v>0</v>
      </c>
      <c r="E285">
        <v>0</v>
      </c>
      <c r="F285">
        <v>16</v>
      </c>
      <c r="G285">
        <v>27</v>
      </c>
      <c r="H285">
        <f>------25</f>
        <v>25</v>
      </c>
      <c r="I285">
        <v>49</v>
      </c>
      <c r="J285" t="s">
        <v>165</v>
      </c>
      <c r="K285">
        <f>------12</f>
        <v>12</v>
      </c>
    </row>
    <row r="286" spans="2:11">
      <c r="B286">
        <v>847</v>
      </c>
      <c r="C286">
        <v>283</v>
      </c>
      <c r="D286">
        <v>0</v>
      </c>
      <c r="E286">
        <v>0</v>
      </c>
      <c r="F286">
        <v>12</v>
      </c>
      <c r="G286">
        <v>27</v>
      </c>
      <c r="H286">
        <f>------13</f>
        <v>13</v>
      </c>
      <c r="I286">
        <v>25</v>
      </c>
      <c r="J286" t="s">
        <v>167</v>
      </c>
      <c r="K286">
        <f>------13</f>
        <v>13</v>
      </c>
    </row>
    <row r="287" spans="2:11">
      <c r="B287">
        <v>850</v>
      </c>
      <c r="C287">
        <v>284</v>
      </c>
      <c r="D287">
        <v>0</v>
      </c>
      <c r="E287">
        <v>0</v>
      </c>
      <c r="F287">
        <v>8</v>
      </c>
      <c r="G287">
        <v>27</v>
      </c>
      <c r="H287">
        <f>------5</f>
        <v>5</v>
      </c>
      <c r="I287">
        <v>9</v>
      </c>
      <c r="J287" t="s">
        <v>50</v>
      </c>
      <c r="K287">
        <f>------1</f>
        <v>1</v>
      </c>
    </row>
    <row r="288" spans="2:11">
      <c r="B288">
        <v>853</v>
      </c>
      <c r="C288">
        <v>285</v>
      </c>
      <c r="D288">
        <v>0</v>
      </c>
      <c r="E288">
        <v>1</v>
      </c>
      <c r="F288">
        <v>4</v>
      </c>
      <c r="G288">
        <v>27</v>
      </c>
      <c r="H288">
        <f>------9</f>
        <v>9</v>
      </c>
      <c r="I288">
        <v>25</v>
      </c>
      <c r="J288" t="s">
        <v>51</v>
      </c>
      <c r="K288">
        <f>------2</f>
        <v>2</v>
      </c>
    </row>
    <row r="289" spans="2:11">
      <c r="B289">
        <v>856</v>
      </c>
      <c r="C289">
        <v>286</v>
      </c>
      <c r="D289">
        <v>0</v>
      </c>
      <c r="E289">
        <v>1</v>
      </c>
      <c r="F289">
        <v>12</v>
      </c>
      <c r="G289">
        <v>27</v>
      </c>
      <c r="H289">
        <f>------21</f>
        <v>21</v>
      </c>
      <c r="I289">
        <v>49</v>
      </c>
      <c r="J289" t="s">
        <v>52</v>
      </c>
      <c r="K289">
        <f>------3</f>
        <v>3</v>
      </c>
    </row>
    <row r="290" spans="2:11">
      <c r="B290">
        <v>859</v>
      </c>
      <c r="C290">
        <v>287</v>
      </c>
      <c r="D290">
        <v>0</v>
      </c>
      <c r="E290">
        <v>1</v>
      </c>
      <c r="F290">
        <v>8</v>
      </c>
      <c r="G290">
        <v>27</v>
      </c>
      <c r="H290">
        <f>------29</f>
        <v>29</v>
      </c>
      <c r="I290">
        <v>81</v>
      </c>
      <c r="J290" t="s">
        <v>51</v>
      </c>
      <c r="K290">
        <f>------4</f>
        <v>4</v>
      </c>
    </row>
    <row r="291" spans="2:11">
      <c r="B291">
        <v>862</v>
      </c>
      <c r="C291">
        <v>288</v>
      </c>
      <c r="D291">
        <v>0</v>
      </c>
      <c r="E291">
        <v>1</v>
      </c>
      <c r="F291">
        <v>12</v>
      </c>
      <c r="G291">
        <v>27</v>
      </c>
      <c r="H291">
        <f>------41</f>
        <v>41</v>
      </c>
      <c r="I291">
        <v>121</v>
      </c>
      <c r="J291" t="s">
        <v>53</v>
      </c>
      <c r="K291">
        <f>------5</f>
        <v>5</v>
      </c>
    </row>
    <row r="292" spans="2:11">
      <c r="B292">
        <v>865</v>
      </c>
      <c r="C292">
        <v>289</v>
      </c>
      <c r="D292">
        <v>1</v>
      </c>
      <c r="E292">
        <v>1</v>
      </c>
      <c r="F292">
        <v>12</v>
      </c>
      <c r="G292">
        <v>27</v>
      </c>
      <c r="H292">
        <f>------53</f>
        <v>53</v>
      </c>
      <c r="I292">
        <v>169</v>
      </c>
      <c r="J292" t="s">
        <v>54</v>
      </c>
      <c r="K292">
        <f>------6</f>
        <v>6</v>
      </c>
    </row>
    <row r="293" spans="2:11">
      <c r="B293">
        <v>868</v>
      </c>
      <c r="C293">
        <v>290</v>
      </c>
      <c r="D293">
        <v>1</v>
      </c>
      <c r="E293">
        <v>1</v>
      </c>
      <c r="F293">
        <v>36</v>
      </c>
      <c r="G293">
        <v>27</v>
      </c>
      <c r="H293">
        <f>------89</f>
        <v>89</v>
      </c>
      <c r="I293">
        <v>225</v>
      </c>
      <c r="J293" t="s">
        <v>55</v>
      </c>
      <c r="K293">
        <f>------7</f>
        <v>7</v>
      </c>
    </row>
    <row r="294" spans="2:11">
      <c r="B294">
        <v>871</v>
      </c>
      <c r="C294">
        <v>291</v>
      </c>
      <c r="D294">
        <v>1</v>
      </c>
      <c r="E294">
        <v>1</v>
      </c>
      <c r="F294">
        <v>28</v>
      </c>
      <c r="G294">
        <v>27</v>
      </c>
      <c r="H294">
        <f>------117</f>
        <v>117</v>
      </c>
      <c r="I294">
        <v>289</v>
      </c>
      <c r="J294" t="s">
        <v>55</v>
      </c>
      <c r="K294">
        <f>------8</f>
        <v>8</v>
      </c>
    </row>
    <row r="295" spans="2:11">
      <c r="B295">
        <v>874</v>
      </c>
      <c r="C295">
        <v>292</v>
      </c>
      <c r="D295">
        <v>1</v>
      </c>
      <c r="E295">
        <v>1</v>
      </c>
      <c r="F295">
        <v>12</v>
      </c>
      <c r="G295">
        <v>27</v>
      </c>
      <c r="H295">
        <f>------129</f>
        <v>129</v>
      </c>
      <c r="I295">
        <v>361</v>
      </c>
      <c r="J295" t="s">
        <v>51</v>
      </c>
      <c r="K295">
        <f>------14</f>
        <v>14</v>
      </c>
    </row>
    <row r="296" spans="2:11">
      <c r="B296">
        <v>877</v>
      </c>
      <c r="C296">
        <v>293</v>
      </c>
      <c r="D296">
        <v>1</v>
      </c>
      <c r="E296">
        <v>1</v>
      </c>
      <c r="F296">
        <v>12</v>
      </c>
      <c r="G296">
        <v>27</v>
      </c>
      <c r="H296">
        <f>------141</f>
        <v>141</v>
      </c>
      <c r="I296">
        <v>441</v>
      </c>
      <c r="J296" t="s">
        <v>96</v>
      </c>
      <c r="K296">
        <f>------15</f>
        <v>15</v>
      </c>
    </row>
    <row r="297" spans="2:11">
      <c r="B297">
        <v>880</v>
      </c>
      <c r="C297">
        <v>294</v>
      </c>
      <c r="D297">
        <v>1</v>
      </c>
      <c r="E297">
        <v>1</v>
      </c>
      <c r="F297">
        <v>32</v>
      </c>
      <c r="G297">
        <v>27</v>
      </c>
      <c r="H297">
        <f>------173</f>
        <v>173</v>
      </c>
      <c r="I297">
        <v>441</v>
      </c>
      <c r="J297" t="s">
        <v>58</v>
      </c>
      <c r="K297">
        <f>------16</f>
        <v>16</v>
      </c>
    </row>
    <row r="298" spans="2:11">
      <c r="B298">
        <v>883</v>
      </c>
      <c r="C298">
        <v>295</v>
      </c>
      <c r="D298">
        <v>1</v>
      </c>
      <c r="E298">
        <v>1</v>
      </c>
      <c r="F298">
        <v>24</v>
      </c>
      <c r="G298">
        <v>27</v>
      </c>
      <c r="H298">
        <f>------197</f>
        <v>197</v>
      </c>
      <c r="I298">
        <v>441</v>
      </c>
      <c r="J298" t="s">
        <v>59</v>
      </c>
      <c r="K298">
        <f>------17</f>
        <v>17</v>
      </c>
    </row>
    <row r="299" spans="2:11">
      <c r="B299">
        <v>886</v>
      </c>
      <c r="C299">
        <v>296</v>
      </c>
      <c r="D299">
        <v>1</v>
      </c>
      <c r="E299">
        <v>1</v>
      </c>
      <c r="F299">
        <v>24</v>
      </c>
      <c r="G299">
        <v>27</v>
      </c>
      <c r="H299">
        <f>------221</f>
        <v>221</v>
      </c>
      <c r="I299">
        <v>441</v>
      </c>
      <c r="J299" t="s">
        <v>56</v>
      </c>
      <c r="K299">
        <f>------18</f>
        <v>18</v>
      </c>
    </row>
    <row r="300" spans="2:11">
      <c r="B300">
        <v>889</v>
      </c>
      <c r="C300">
        <v>297</v>
      </c>
      <c r="D300">
        <v>1</v>
      </c>
      <c r="E300">
        <v>0</v>
      </c>
      <c r="F300">
        <v>72</v>
      </c>
      <c r="G300">
        <v>27</v>
      </c>
      <c r="H300">
        <f>------149</f>
        <v>149</v>
      </c>
      <c r="I300">
        <v>441</v>
      </c>
      <c r="J300" t="s">
        <v>53</v>
      </c>
      <c r="K300">
        <f>------19</f>
        <v>19</v>
      </c>
    </row>
    <row r="301" spans="2:11">
      <c r="B301">
        <v>892</v>
      </c>
      <c r="C301">
        <v>298</v>
      </c>
      <c r="D301">
        <v>1</v>
      </c>
      <c r="E301">
        <v>0</v>
      </c>
      <c r="F301">
        <v>40</v>
      </c>
      <c r="G301">
        <v>27</v>
      </c>
      <c r="H301">
        <f>------109</f>
        <v>109</v>
      </c>
      <c r="I301">
        <v>361</v>
      </c>
      <c r="J301" t="s">
        <v>117</v>
      </c>
      <c r="K301">
        <f>------20</f>
        <v>20</v>
      </c>
    </row>
    <row r="302" spans="2:11">
      <c r="B302">
        <v>895</v>
      </c>
      <c r="C302">
        <v>299</v>
      </c>
      <c r="D302">
        <v>1</v>
      </c>
      <c r="E302">
        <v>0</v>
      </c>
      <c r="F302">
        <v>20</v>
      </c>
      <c r="G302">
        <v>27</v>
      </c>
      <c r="H302">
        <f>------89</f>
        <v>89</v>
      </c>
      <c r="I302">
        <v>289</v>
      </c>
      <c r="J302" t="s">
        <v>54</v>
      </c>
      <c r="K302">
        <f>------21</f>
        <v>21</v>
      </c>
    </row>
    <row r="303" spans="2:11">
      <c r="B303">
        <v>898</v>
      </c>
      <c r="C303">
        <v>300</v>
      </c>
      <c r="D303">
        <v>1</v>
      </c>
      <c r="E303">
        <v>0</v>
      </c>
      <c r="F303">
        <v>16</v>
      </c>
      <c r="G303">
        <v>27</v>
      </c>
      <c r="H303">
        <f>------73</f>
        <v>73</v>
      </c>
      <c r="I303">
        <v>225</v>
      </c>
      <c r="J303" t="s">
        <v>96</v>
      </c>
      <c r="K303">
        <f>------22</f>
        <v>22</v>
      </c>
    </row>
    <row r="304" spans="2:11">
      <c r="B304">
        <v>901</v>
      </c>
      <c r="C304">
        <v>301</v>
      </c>
      <c r="D304">
        <v>1</v>
      </c>
      <c r="E304">
        <v>0</v>
      </c>
      <c r="F304">
        <v>12</v>
      </c>
      <c r="G304">
        <v>27</v>
      </c>
      <c r="H304">
        <f>------61</f>
        <v>61</v>
      </c>
      <c r="I304">
        <v>169</v>
      </c>
      <c r="J304" t="s">
        <v>51</v>
      </c>
      <c r="K304">
        <f>------23</f>
        <v>23</v>
      </c>
    </row>
    <row r="305" spans="2:11">
      <c r="B305">
        <v>904</v>
      </c>
      <c r="C305">
        <v>302</v>
      </c>
      <c r="D305">
        <v>1</v>
      </c>
      <c r="E305">
        <v>0</v>
      </c>
      <c r="F305">
        <v>12</v>
      </c>
      <c r="G305">
        <v>27</v>
      </c>
      <c r="H305">
        <f>------49</f>
        <v>49</v>
      </c>
      <c r="I305">
        <v>121</v>
      </c>
      <c r="J305" t="s">
        <v>55</v>
      </c>
      <c r="K305">
        <f>------24</f>
        <v>24</v>
      </c>
    </row>
    <row r="306" spans="2:11">
      <c r="B306">
        <v>907</v>
      </c>
      <c r="C306">
        <v>303</v>
      </c>
      <c r="D306">
        <v>1</v>
      </c>
      <c r="E306">
        <v>1</v>
      </c>
      <c r="F306">
        <v>20</v>
      </c>
      <c r="G306">
        <v>27</v>
      </c>
      <c r="H306">
        <f>------69</f>
        <v>69</v>
      </c>
      <c r="I306">
        <v>169</v>
      </c>
      <c r="J306" t="s">
        <v>172</v>
      </c>
      <c r="K306">
        <f>------25</f>
        <v>25</v>
      </c>
    </row>
    <row r="307" spans="2:11">
      <c r="B307">
        <v>910</v>
      </c>
      <c r="C307">
        <v>304</v>
      </c>
      <c r="D307">
        <v>1</v>
      </c>
      <c r="E307">
        <v>1</v>
      </c>
      <c r="F307">
        <v>32</v>
      </c>
      <c r="G307">
        <v>27</v>
      </c>
      <c r="H307">
        <f>------101</f>
        <v>101</v>
      </c>
      <c r="I307">
        <v>225</v>
      </c>
      <c r="J307" t="s">
        <v>59</v>
      </c>
      <c r="K307">
        <f>------26</f>
        <v>26</v>
      </c>
    </row>
    <row r="308" spans="2:11">
      <c r="B308">
        <v>913</v>
      </c>
      <c r="C308">
        <v>305</v>
      </c>
      <c r="D308">
        <v>1</v>
      </c>
      <c r="E308">
        <v>1</v>
      </c>
      <c r="F308">
        <v>16</v>
      </c>
      <c r="G308">
        <v>27</v>
      </c>
      <c r="H308">
        <f>------117</f>
        <v>117</v>
      </c>
      <c r="I308">
        <v>289</v>
      </c>
      <c r="J308" t="s">
        <v>55</v>
      </c>
      <c r="K308">
        <f>------8</f>
        <v>8</v>
      </c>
    </row>
    <row r="309" spans="2:11">
      <c r="B309">
        <v>916</v>
      </c>
      <c r="C309">
        <v>306</v>
      </c>
      <c r="D309">
        <v>1</v>
      </c>
      <c r="E309">
        <v>1</v>
      </c>
      <c r="F309">
        <v>12</v>
      </c>
      <c r="G309">
        <v>27</v>
      </c>
      <c r="H309">
        <f>------129</f>
        <v>129</v>
      </c>
      <c r="I309">
        <v>361</v>
      </c>
      <c r="J309" t="s">
        <v>51</v>
      </c>
      <c r="K309">
        <f>------14</f>
        <v>14</v>
      </c>
    </row>
    <row r="310" spans="2:11">
      <c r="B310">
        <v>919</v>
      </c>
      <c r="C310">
        <v>307</v>
      </c>
      <c r="D310">
        <v>1</v>
      </c>
      <c r="E310">
        <v>1</v>
      </c>
      <c r="F310">
        <v>12</v>
      </c>
      <c r="G310">
        <v>27</v>
      </c>
      <c r="H310">
        <f>------141</f>
        <v>141</v>
      </c>
      <c r="I310">
        <v>441</v>
      </c>
      <c r="J310" t="s">
        <v>96</v>
      </c>
      <c r="K310">
        <f>------15</f>
        <v>15</v>
      </c>
    </row>
    <row r="311" spans="2:11">
      <c r="B311">
        <v>922</v>
      </c>
      <c r="C311">
        <v>308</v>
      </c>
      <c r="D311">
        <v>1</v>
      </c>
      <c r="E311">
        <v>1</v>
      </c>
      <c r="F311">
        <v>32</v>
      </c>
      <c r="G311">
        <v>27</v>
      </c>
      <c r="H311">
        <f>------173</f>
        <v>173</v>
      </c>
      <c r="I311">
        <v>441</v>
      </c>
      <c r="J311" t="s">
        <v>58</v>
      </c>
      <c r="K311">
        <f>------16</f>
        <v>16</v>
      </c>
    </row>
    <row r="312" spans="2:11">
      <c r="B312">
        <v>925</v>
      </c>
      <c r="C312">
        <v>309</v>
      </c>
      <c r="D312">
        <v>1</v>
      </c>
      <c r="E312">
        <v>0</v>
      </c>
      <c r="F312">
        <v>72</v>
      </c>
      <c r="G312">
        <v>27</v>
      </c>
      <c r="H312">
        <f>------101</f>
        <v>101</v>
      </c>
      <c r="I312">
        <v>441</v>
      </c>
      <c r="J312" t="s">
        <v>173</v>
      </c>
      <c r="K312">
        <f>------27</f>
        <v>27</v>
      </c>
    </row>
    <row r="313" spans="2:11">
      <c r="B313">
        <v>928</v>
      </c>
      <c r="C313">
        <v>310</v>
      </c>
      <c r="D313">
        <v>1</v>
      </c>
      <c r="E313">
        <v>0</v>
      </c>
      <c r="F313">
        <v>40</v>
      </c>
      <c r="G313">
        <v>27</v>
      </c>
      <c r="H313">
        <f>------61</f>
        <v>61</v>
      </c>
      <c r="I313">
        <v>121</v>
      </c>
      <c r="J313" t="s">
        <v>56</v>
      </c>
      <c r="K313">
        <f>------10</f>
        <v>10</v>
      </c>
    </row>
    <row r="314" spans="2:11">
      <c r="B314">
        <v>931</v>
      </c>
      <c r="C314">
        <v>311</v>
      </c>
      <c r="D314">
        <v>0</v>
      </c>
      <c r="E314">
        <v>0</v>
      </c>
      <c r="F314">
        <v>20</v>
      </c>
      <c r="G314">
        <v>27</v>
      </c>
      <c r="H314">
        <f>------41</f>
        <v>41</v>
      </c>
      <c r="I314">
        <v>81</v>
      </c>
      <c r="J314" t="s">
        <v>165</v>
      </c>
      <c r="K314">
        <f>------11</f>
        <v>11</v>
      </c>
    </row>
    <row r="315" spans="2:11">
      <c r="B315">
        <v>934</v>
      </c>
      <c r="C315">
        <v>312</v>
      </c>
      <c r="D315">
        <v>0</v>
      </c>
      <c r="E315">
        <v>0</v>
      </c>
      <c r="F315">
        <v>16</v>
      </c>
      <c r="G315">
        <v>27</v>
      </c>
      <c r="H315">
        <f>------25</f>
        <v>25</v>
      </c>
      <c r="I315">
        <v>49</v>
      </c>
      <c r="J315" t="s">
        <v>165</v>
      </c>
      <c r="K315">
        <f>------12</f>
        <v>12</v>
      </c>
    </row>
    <row r="316" spans="2:11">
      <c r="B316">
        <v>937</v>
      </c>
      <c r="C316">
        <v>313</v>
      </c>
      <c r="D316">
        <v>0</v>
      </c>
      <c r="E316">
        <v>0</v>
      </c>
      <c r="F316">
        <v>12</v>
      </c>
      <c r="G316">
        <v>27</v>
      </c>
      <c r="H316">
        <f>------13</f>
        <v>13</v>
      </c>
      <c r="I316">
        <v>25</v>
      </c>
      <c r="J316" t="s">
        <v>167</v>
      </c>
      <c r="K316">
        <f>------13</f>
        <v>13</v>
      </c>
    </row>
    <row r="317" spans="2:11">
      <c r="B317">
        <v>940</v>
      </c>
      <c r="C317">
        <v>314</v>
      </c>
      <c r="D317">
        <v>0</v>
      </c>
      <c r="E317">
        <v>0</v>
      </c>
      <c r="F317">
        <v>8</v>
      </c>
      <c r="G317">
        <v>27</v>
      </c>
      <c r="H317">
        <f>------5</f>
        <v>5</v>
      </c>
      <c r="I317">
        <v>9</v>
      </c>
      <c r="J317" t="s">
        <v>50</v>
      </c>
      <c r="K317">
        <f>------1</f>
        <v>1</v>
      </c>
    </row>
    <row r="318" spans="2:11">
      <c r="B318">
        <v>943</v>
      </c>
      <c r="C318">
        <v>315</v>
      </c>
      <c r="D318">
        <v>0</v>
      </c>
      <c r="E318">
        <v>1</v>
      </c>
      <c r="F318">
        <v>4</v>
      </c>
      <c r="G318">
        <v>27</v>
      </c>
      <c r="H318">
        <f>------9</f>
        <v>9</v>
      </c>
      <c r="I318">
        <v>25</v>
      </c>
      <c r="J318" t="s">
        <v>51</v>
      </c>
      <c r="K318">
        <f>------2</f>
        <v>2</v>
      </c>
    </row>
    <row r="319" spans="2:11">
      <c r="B319">
        <v>946</v>
      </c>
      <c r="C319">
        <v>316</v>
      </c>
      <c r="D319">
        <v>0</v>
      </c>
      <c r="E319">
        <v>1</v>
      </c>
      <c r="F319">
        <v>12</v>
      </c>
      <c r="G319">
        <v>27</v>
      </c>
      <c r="H319">
        <f>------21</f>
        <v>21</v>
      </c>
      <c r="I319">
        <v>49</v>
      </c>
      <c r="J319" t="s">
        <v>52</v>
      </c>
      <c r="K319">
        <f>------3</f>
        <v>3</v>
      </c>
    </row>
    <row r="320" spans="2:11">
      <c r="B320">
        <v>949</v>
      </c>
      <c r="C320">
        <v>317</v>
      </c>
      <c r="D320">
        <v>0</v>
      </c>
      <c r="E320">
        <v>1</v>
      </c>
      <c r="F320">
        <v>8</v>
      </c>
      <c r="G320">
        <v>27</v>
      </c>
      <c r="H320">
        <f>------29</f>
        <v>29</v>
      </c>
      <c r="I320">
        <v>81</v>
      </c>
      <c r="J320" t="s">
        <v>51</v>
      </c>
      <c r="K320">
        <f>------4</f>
        <v>4</v>
      </c>
    </row>
    <row r="321" spans="2:11">
      <c r="B321">
        <v>952</v>
      </c>
      <c r="C321">
        <v>318</v>
      </c>
      <c r="D321">
        <v>0</v>
      </c>
      <c r="E321">
        <v>1</v>
      </c>
      <c r="F321">
        <v>12</v>
      </c>
      <c r="G321">
        <v>27</v>
      </c>
      <c r="H321">
        <f>------41</f>
        <v>41</v>
      </c>
      <c r="I321">
        <v>121</v>
      </c>
      <c r="J321" t="s">
        <v>53</v>
      </c>
      <c r="K321">
        <f>------5</f>
        <v>5</v>
      </c>
    </row>
    <row r="322" spans="2:11">
      <c r="B322">
        <v>955</v>
      </c>
      <c r="C322">
        <v>319</v>
      </c>
      <c r="D322">
        <v>1</v>
      </c>
      <c r="E322">
        <v>1</v>
      </c>
      <c r="F322">
        <v>12</v>
      </c>
      <c r="G322">
        <v>27</v>
      </c>
      <c r="H322">
        <f>------53</f>
        <v>53</v>
      </c>
      <c r="I322">
        <v>169</v>
      </c>
      <c r="J322" t="s">
        <v>54</v>
      </c>
      <c r="K322">
        <f>------6</f>
        <v>6</v>
      </c>
    </row>
    <row r="323" spans="2:11">
      <c r="B323">
        <v>958</v>
      </c>
      <c r="C323">
        <v>320</v>
      </c>
      <c r="D323">
        <v>1</v>
      </c>
      <c r="E323">
        <v>1</v>
      </c>
      <c r="F323">
        <v>36</v>
      </c>
      <c r="G323">
        <v>27</v>
      </c>
      <c r="H323">
        <f>------89</f>
        <v>89</v>
      </c>
      <c r="I323">
        <v>225</v>
      </c>
      <c r="J323" t="s">
        <v>55</v>
      </c>
      <c r="K323">
        <f>------7</f>
        <v>7</v>
      </c>
    </row>
    <row r="324" spans="2:11">
      <c r="B324">
        <v>961</v>
      </c>
      <c r="C324">
        <v>321</v>
      </c>
      <c r="D324">
        <v>1</v>
      </c>
      <c r="E324">
        <v>1</v>
      </c>
      <c r="F324">
        <v>28</v>
      </c>
      <c r="G324">
        <v>27</v>
      </c>
      <c r="H324">
        <f>------117</f>
        <v>117</v>
      </c>
      <c r="I324">
        <v>289</v>
      </c>
      <c r="J324" t="s">
        <v>55</v>
      </c>
      <c r="K324">
        <f>------8</f>
        <v>8</v>
      </c>
    </row>
    <row r="325" spans="2:11">
      <c r="B325">
        <v>964</v>
      </c>
      <c r="C325">
        <v>322</v>
      </c>
      <c r="D325">
        <v>1</v>
      </c>
      <c r="E325">
        <v>1</v>
      </c>
      <c r="F325">
        <v>12</v>
      </c>
      <c r="G325">
        <v>27</v>
      </c>
      <c r="H325">
        <f>------129</f>
        <v>129</v>
      </c>
      <c r="I325">
        <v>361</v>
      </c>
      <c r="J325" t="s">
        <v>51</v>
      </c>
      <c r="K325">
        <f>------14</f>
        <v>14</v>
      </c>
    </row>
    <row r="326" spans="2:11">
      <c r="B326">
        <v>967</v>
      </c>
      <c r="C326">
        <v>323</v>
      </c>
      <c r="D326">
        <v>1</v>
      </c>
      <c r="E326">
        <v>1</v>
      </c>
      <c r="F326">
        <v>12</v>
      </c>
      <c r="G326">
        <v>27</v>
      </c>
      <c r="H326">
        <f>------141</f>
        <v>141</v>
      </c>
      <c r="I326">
        <v>441</v>
      </c>
      <c r="J326" t="s">
        <v>96</v>
      </c>
      <c r="K326">
        <f>------15</f>
        <v>15</v>
      </c>
    </row>
    <row r="327" spans="2:11">
      <c r="B327">
        <v>970</v>
      </c>
      <c r="C327">
        <v>324</v>
      </c>
      <c r="D327">
        <v>1</v>
      </c>
      <c r="E327">
        <v>1</v>
      </c>
      <c r="F327">
        <v>32</v>
      </c>
      <c r="G327">
        <v>27</v>
      </c>
      <c r="H327">
        <f>------173</f>
        <v>173</v>
      </c>
      <c r="I327">
        <v>441</v>
      </c>
      <c r="J327" t="s">
        <v>58</v>
      </c>
      <c r="K327">
        <f>------16</f>
        <v>16</v>
      </c>
    </row>
    <row r="328" spans="2:11">
      <c r="B328">
        <v>973</v>
      </c>
      <c r="C328">
        <v>325</v>
      </c>
      <c r="D328">
        <v>1</v>
      </c>
      <c r="E328">
        <v>1</v>
      </c>
      <c r="F328">
        <v>24</v>
      </c>
      <c r="G328">
        <v>27</v>
      </c>
      <c r="H328">
        <f>------197</f>
        <v>197</v>
      </c>
      <c r="I328">
        <v>441</v>
      </c>
      <c r="J328" t="s">
        <v>59</v>
      </c>
      <c r="K328">
        <f>------17</f>
        <v>17</v>
      </c>
    </row>
    <row r="329" spans="2:11">
      <c r="B329">
        <v>976</v>
      </c>
      <c r="C329">
        <v>326</v>
      </c>
      <c r="D329">
        <v>1</v>
      </c>
      <c r="E329">
        <v>1</v>
      </c>
      <c r="F329">
        <v>24</v>
      </c>
      <c r="G329">
        <v>27</v>
      </c>
      <c r="H329">
        <f>------221</f>
        <v>221</v>
      </c>
      <c r="I329">
        <v>441</v>
      </c>
      <c r="J329" t="s">
        <v>56</v>
      </c>
      <c r="K329">
        <f>------18</f>
        <v>18</v>
      </c>
    </row>
    <row r="330" spans="2:11">
      <c r="B330">
        <v>979</v>
      </c>
      <c r="C330">
        <v>327</v>
      </c>
      <c r="D330">
        <v>1</v>
      </c>
      <c r="E330">
        <v>0</v>
      </c>
      <c r="F330">
        <v>72</v>
      </c>
      <c r="G330">
        <v>27</v>
      </c>
      <c r="H330">
        <f>------149</f>
        <v>149</v>
      </c>
      <c r="I330">
        <v>441</v>
      </c>
      <c r="J330" t="s">
        <v>53</v>
      </c>
      <c r="K330">
        <f>------19</f>
        <v>19</v>
      </c>
    </row>
    <row r="331" spans="2:11">
      <c r="B331">
        <v>982</v>
      </c>
      <c r="C331">
        <v>328</v>
      </c>
      <c r="D331">
        <v>1</v>
      </c>
      <c r="E331">
        <v>0</v>
      </c>
      <c r="F331">
        <v>40</v>
      </c>
      <c r="G331">
        <v>27</v>
      </c>
      <c r="H331">
        <f>------109</f>
        <v>109</v>
      </c>
      <c r="I331">
        <v>361</v>
      </c>
      <c r="J331" t="s">
        <v>117</v>
      </c>
      <c r="K331">
        <f>------20</f>
        <v>20</v>
      </c>
    </row>
    <row r="332" spans="2:11">
      <c r="B332">
        <v>985</v>
      </c>
      <c r="C332">
        <v>329</v>
      </c>
      <c r="D332">
        <v>1</v>
      </c>
      <c r="E332">
        <v>0</v>
      </c>
      <c r="F332">
        <v>20</v>
      </c>
      <c r="G332">
        <v>27</v>
      </c>
      <c r="H332">
        <f>------89</f>
        <v>89</v>
      </c>
      <c r="I332">
        <v>289</v>
      </c>
      <c r="J332" t="s">
        <v>54</v>
      </c>
      <c r="K332">
        <f>------21</f>
        <v>21</v>
      </c>
    </row>
    <row r="333" spans="2:11">
      <c r="B333">
        <v>988</v>
      </c>
      <c r="C333">
        <v>330</v>
      </c>
      <c r="D333">
        <v>1</v>
      </c>
      <c r="E333">
        <v>0</v>
      </c>
      <c r="F333">
        <v>16</v>
      </c>
      <c r="G333">
        <v>27</v>
      </c>
      <c r="H333">
        <f>------73</f>
        <v>73</v>
      </c>
      <c r="I333">
        <v>225</v>
      </c>
      <c r="J333" t="s">
        <v>96</v>
      </c>
      <c r="K333">
        <f>------22</f>
        <v>22</v>
      </c>
    </row>
    <row r="334" spans="2:11">
      <c r="B334">
        <v>991</v>
      </c>
      <c r="C334">
        <v>331</v>
      </c>
      <c r="D334">
        <v>1</v>
      </c>
      <c r="E334">
        <v>0</v>
      </c>
      <c r="F334">
        <v>12</v>
      </c>
      <c r="G334">
        <v>27</v>
      </c>
      <c r="H334">
        <f>------61</f>
        <v>61</v>
      </c>
      <c r="I334">
        <v>169</v>
      </c>
      <c r="J334" t="s">
        <v>51</v>
      </c>
      <c r="K334">
        <f>------23</f>
        <v>23</v>
      </c>
    </row>
    <row r="335" spans="2:11">
      <c r="B335">
        <v>994</v>
      </c>
      <c r="C335">
        <v>332</v>
      </c>
      <c r="D335">
        <v>1</v>
      </c>
      <c r="E335">
        <v>0</v>
      </c>
      <c r="F335">
        <v>12</v>
      </c>
      <c r="G335">
        <v>27</v>
      </c>
      <c r="H335">
        <f>------49</f>
        <v>49</v>
      </c>
      <c r="I335">
        <v>121</v>
      </c>
      <c r="J335" t="s">
        <v>55</v>
      </c>
      <c r="K335">
        <f>------24</f>
        <v>24</v>
      </c>
    </row>
    <row r="336" spans="2:11">
      <c r="B336">
        <v>997</v>
      </c>
      <c r="C336">
        <v>333</v>
      </c>
      <c r="D336">
        <v>1</v>
      </c>
      <c r="E336">
        <v>1</v>
      </c>
      <c r="F336">
        <v>20</v>
      </c>
      <c r="G336">
        <v>27</v>
      </c>
      <c r="H336">
        <f>------69</f>
        <v>69</v>
      </c>
      <c r="I336">
        <v>169</v>
      </c>
      <c r="J336" t="s">
        <v>172</v>
      </c>
      <c r="K336">
        <f>------25</f>
        <v>25</v>
      </c>
    </row>
    <row r="337" spans="2:11">
      <c r="B337">
        <v>1000</v>
      </c>
      <c r="C337">
        <v>334</v>
      </c>
      <c r="D337">
        <v>1</v>
      </c>
      <c r="E337">
        <v>1</v>
      </c>
      <c r="F337">
        <v>32</v>
      </c>
      <c r="G337">
        <v>27</v>
      </c>
      <c r="H337">
        <f>------101</f>
        <v>101</v>
      </c>
      <c r="I337">
        <v>225</v>
      </c>
      <c r="J337" t="s">
        <v>59</v>
      </c>
      <c r="K337">
        <f>------26</f>
        <v>26</v>
      </c>
    </row>
    <row r="338" spans="2:11">
      <c r="B338">
        <v>1003</v>
      </c>
      <c r="C338">
        <v>335</v>
      </c>
      <c r="D338">
        <v>1</v>
      </c>
      <c r="E338">
        <v>1</v>
      </c>
      <c r="F338">
        <v>16</v>
      </c>
      <c r="G338">
        <v>27</v>
      </c>
      <c r="H338">
        <f>------117</f>
        <v>117</v>
      </c>
      <c r="I338">
        <v>289</v>
      </c>
      <c r="J338" t="s">
        <v>55</v>
      </c>
      <c r="K338">
        <f>------8</f>
        <v>8</v>
      </c>
    </row>
    <row r="339" spans="2:11">
      <c r="B339">
        <v>1006</v>
      </c>
      <c r="C339">
        <v>336</v>
      </c>
      <c r="D339">
        <v>1</v>
      </c>
      <c r="E339">
        <v>1</v>
      </c>
      <c r="F339">
        <v>12</v>
      </c>
      <c r="G339">
        <v>27</v>
      </c>
      <c r="H339">
        <f>------129</f>
        <v>129</v>
      </c>
      <c r="I339">
        <v>361</v>
      </c>
      <c r="J339" t="s">
        <v>51</v>
      </c>
      <c r="K339">
        <f>------14</f>
        <v>14</v>
      </c>
    </row>
    <row r="340" spans="2:11">
      <c r="B340">
        <v>1009</v>
      </c>
      <c r="C340">
        <v>337</v>
      </c>
      <c r="D340">
        <v>1</v>
      </c>
      <c r="E340">
        <v>1</v>
      </c>
      <c r="F340">
        <v>12</v>
      </c>
      <c r="G340">
        <v>27</v>
      </c>
      <c r="H340">
        <f>------141</f>
        <v>141</v>
      </c>
      <c r="I340">
        <v>441</v>
      </c>
      <c r="J340" t="s">
        <v>96</v>
      </c>
      <c r="K340">
        <f>------15</f>
        <v>15</v>
      </c>
    </row>
    <row r="341" spans="2:11">
      <c r="B341">
        <v>1012</v>
      </c>
      <c r="C341">
        <v>338</v>
      </c>
      <c r="D341">
        <v>1</v>
      </c>
      <c r="E341">
        <v>1</v>
      </c>
      <c r="F341">
        <v>32</v>
      </c>
      <c r="G341">
        <v>27</v>
      </c>
      <c r="H341">
        <f>------173</f>
        <v>173</v>
      </c>
      <c r="I341">
        <v>441</v>
      </c>
      <c r="J341" t="s">
        <v>58</v>
      </c>
      <c r="K341">
        <f>------16</f>
        <v>16</v>
      </c>
    </row>
    <row r="342" spans="2:11">
      <c r="B342">
        <v>1015</v>
      </c>
      <c r="C342">
        <v>339</v>
      </c>
      <c r="D342">
        <v>1</v>
      </c>
      <c r="E342">
        <v>0</v>
      </c>
      <c r="F342">
        <v>72</v>
      </c>
      <c r="G342">
        <v>27</v>
      </c>
      <c r="H342">
        <f>------101</f>
        <v>101</v>
      </c>
      <c r="I342">
        <v>441</v>
      </c>
      <c r="J342" t="s">
        <v>173</v>
      </c>
      <c r="K342">
        <f>------27</f>
        <v>27</v>
      </c>
    </row>
    <row r="343" spans="2:11">
      <c r="B343">
        <v>1018</v>
      </c>
      <c r="C343">
        <v>340</v>
      </c>
      <c r="D343">
        <v>1</v>
      </c>
      <c r="E343">
        <v>0</v>
      </c>
      <c r="F343">
        <v>40</v>
      </c>
      <c r="G343">
        <v>27</v>
      </c>
      <c r="H343">
        <f>------61</f>
        <v>61</v>
      </c>
      <c r="I343">
        <v>121</v>
      </c>
      <c r="J343" t="s">
        <v>56</v>
      </c>
      <c r="K343">
        <f>------10</f>
        <v>10</v>
      </c>
    </row>
    <row r="344" spans="2:11">
      <c r="B344">
        <v>1021</v>
      </c>
      <c r="C344">
        <v>341</v>
      </c>
      <c r="D344">
        <v>0</v>
      </c>
      <c r="E344">
        <v>0</v>
      </c>
      <c r="F344">
        <v>20</v>
      </c>
      <c r="G344">
        <v>27</v>
      </c>
      <c r="H344">
        <f>------41</f>
        <v>41</v>
      </c>
      <c r="I344">
        <v>81</v>
      </c>
      <c r="J344" t="s">
        <v>165</v>
      </c>
      <c r="K344">
        <f>------11</f>
        <v>11</v>
      </c>
    </row>
    <row r="345" spans="2:11">
      <c r="B345">
        <v>1024</v>
      </c>
      <c r="C345">
        <v>342</v>
      </c>
      <c r="D345">
        <v>0</v>
      </c>
      <c r="E345">
        <v>0</v>
      </c>
      <c r="F345">
        <v>16</v>
      </c>
      <c r="G345">
        <v>27</v>
      </c>
      <c r="H345">
        <f>------25</f>
        <v>25</v>
      </c>
      <c r="I345">
        <v>49</v>
      </c>
      <c r="J345" t="s">
        <v>165</v>
      </c>
      <c r="K345">
        <f>------12</f>
        <v>12</v>
      </c>
    </row>
    <row r="346" spans="2:11">
      <c r="B346">
        <v>1027</v>
      </c>
      <c r="C346">
        <v>343</v>
      </c>
      <c r="D346">
        <v>0</v>
      </c>
      <c r="E346">
        <v>0</v>
      </c>
      <c r="F346">
        <v>12</v>
      </c>
      <c r="G346">
        <v>27</v>
      </c>
      <c r="H346">
        <f>------13</f>
        <v>13</v>
      </c>
      <c r="I346">
        <v>25</v>
      </c>
      <c r="J346" t="s">
        <v>167</v>
      </c>
      <c r="K346">
        <f>------13</f>
        <v>13</v>
      </c>
    </row>
    <row r="347" spans="2:11">
      <c r="B347">
        <v>1030</v>
      </c>
      <c r="C347">
        <v>344</v>
      </c>
      <c r="D347">
        <v>0</v>
      </c>
      <c r="E347">
        <v>0</v>
      </c>
      <c r="F347">
        <v>8</v>
      </c>
      <c r="G347">
        <v>27</v>
      </c>
      <c r="H347">
        <f>------5</f>
        <v>5</v>
      </c>
      <c r="I347">
        <v>9</v>
      </c>
      <c r="J347" t="s">
        <v>50</v>
      </c>
      <c r="K347">
        <f>------1</f>
        <v>1</v>
      </c>
    </row>
    <row r="348" spans="2:11">
      <c r="B348">
        <v>1033</v>
      </c>
      <c r="C348">
        <v>345</v>
      </c>
      <c r="D348">
        <v>0</v>
      </c>
      <c r="E348">
        <v>1</v>
      </c>
      <c r="F348">
        <v>4</v>
      </c>
      <c r="G348">
        <v>27</v>
      </c>
      <c r="H348">
        <f>------9</f>
        <v>9</v>
      </c>
      <c r="I348">
        <v>25</v>
      </c>
      <c r="J348" t="s">
        <v>51</v>
      </c>
      <c r="K348">
        <f>------2</f>
        <v>2</v>
      </c>
    </row>
    <row r="349" spans="2:11">
      <c r="B349">
        <v>1036</v>
      </c>
      <c r="C349">
        <v>346</v>
      </c>
      <c r="D349">
        <v>0</v>
      </c>
      <c r="E349">
        <v>1</v>
      </c>
      <c r="F349">
        <v>12</v>
      </c>
      <c r="G349">
        <v>27</v>
      </c>
      <c r="H349">
        <f>------21</f>
        <v>21</v>
      </c>
      <c r="I349">
        <v>49</v>
      </c>
      <c r="J349" t="s">
        <v>52</v>
      </c>
      <c r="K349">
        <f>------3</f>
        <v>3</v>
      </c>
    </row>
    <row r="350" spans="2:11">
      <c r="B350">
        <v>1039</v>
      </c>
      <c r="C350">
        <v>347</v>
      </c>
      <c r="D350">
        <v>0</v>
      </c>
      <c r="E350">
        <v>1</v>
      </c>
      <c r="F350">
        <v>8</v>
      </c>
      <c r="G350">
        <v>27</v>
      </c>
      <c r="H350">
        <f>------29</f>
        <v>29</v>
      </c>
      <c r="I350">
        <v>81</v>
      </c>
      <c r="J350" t="s">
        <v>51</v>
      </c>
      <c r="K350">
        <f>------4</f>
        <v>4</v>
      </c>
    </row>
    <row r="351" spans="2:11">
      <c r="B351">
        <v>1042</v>
      </c>
      <c r="C351">
        <v>348</v>
      </c>
      <c r="D351">
        <v>0</v>
      </c>
      <c r="E351">
        <v>1</v>
      </c>
      <c r="F351">
        <v>12</v>
      </c>
      <c r="G351">
        <v>27</v>
      </c>
      <c r="H351">
        <f>------41</f>
        <v>41</v>
      </c>
      <c r="I351">
        <v>121</v>
      </c>
      <c r="J351" t="s">
        <v>53</v>
      </c>
      <c r="K351">
        <f>------5</f>
        <v>5</v>
      </c>
    </row>
    <row r="352" spans="2:11">
      <c r="B352">
        <v>1045</v>
      </c>
      <c r="C352">
        <v>349</v>
      </c>
      <c r="D352">
        <v>1</v>
      </c>
      <c r="E352">
        <v>1</v>
      </c>
      <c r="F352">
        <v>12</v>
      </c>
      <c r="G352">
        <v>27</v>
      </c>
      <c r="H352">
        <f>------53</f>
        <v>53</v>
      </c>
      <c r="I352">
        <v>169</v>
      </c>
      <c r="J352" t="s">
        <v>54</v>
      </c>
      <c r="K352">
        <f>------6</f>
        <v>6</v>
      </c>
    </row>
    <row r="353" spans="2:11">
      <c r="B353">
        <v>1048</v>
      </c>
      <c r="C353">
        <v>350</v>
      </c>
      <c r="D353">
        <v>1</v>
      </c>
      <c r="E353">
        <v>1</v>
      </c>
      <c r="F353">
        <v>36</v>
      </c>
      <c r="G353">
        <v>27</v>
      </c>
      <c r="H353">
        <f>------89</f>
        <v>89</v>
      </c>
      <c r="I353">
        <v>225</v>
      </c>
      <c r="J353" t="s">
        <v>55</v>
      </c>
      <c r="K353">
        <f>------7</f>
        <v>7</v>
      </c>
    </row>
    <row r="354" spans="2:11">
      <c r="B354">
        <v>1051</v>
      </c>
      <c r="C354">
        <v>351</v>
      </c>
      <c r="D354">
        <v>1</v>
      </c>
      <c r="E354">
        <v>1</v>
      </c>
      <c r="F354">
        <v>28</v>
      </c>
      <c r="G354">
        <v>27</v>
      </c>
      <c r="H354">
        <f>------117</f>
        <v>117</v>
      </c>
      <c r="I354">
        <v>289</v>
      </c>
      <c r="J354" t="s">
        <v>55</v>
      </c>
      <c r="K354">
        <f>------8</f>
        <v>8</v>
      </c>
    </row>
    <row r="355" spans="2:11">
      <c r="B355">
        <v>1054</v>
      </c>
      <c r="C355">
        <v>352</v>
      </c>
      <c r="D355">
        <v>1</v>
      </c>
      <c r="E355">
        <v>1</v>
      </c>
      <c r="F355">
        <v>12</v>
      </c>
      <c r="G355">
        <v>27</v>
      </c>
      <c r="H355">
        <f>------129</f>
        <v>129</v>
      </c>
      <c r="I355">
        <v>361</v>
      </c>
      <c r="J355" t="s">
        <v>51</v>
      </c>
      <c r="K355">
        <f>------14</f>
        <v>14</v>
      </c>
    </row>
    <row r="356" spans="2:11">
      <c r="B356">
        <v>1057</v>
      </c>
      <c r="C356">
        <v>353</v>
      </c>
      <c r="D356">
        <v>1</v>
      </c>
      <c r="E356">
        <v>1</v>
      </c>
      <c r="F356">
        <v>12</v>
      </c>
      <c r="G356">
        <v>27</v>
      </c>
      <c r="H356">
        <f>------141</f>
        <v>141</v>
      </c>
      <c r="I356">
        <v>441</v>
      </c>
      <c r="J356" t="s">
        <v>96</v>
      </c>
      <c r="K356">
        <f>------15</f>
        <v>15</v>
      </c>
    </row>
    <row r="357" spans="2:11">
      <c r="B357">
        <v>1060</v>
      </c>
      <c r="C357">
        <v>354</v>
      </c>
      <c r="D357">
        <v>1</v>
      </c>
      <c r="E357">
        <v>1</v>
      </c>
      <c r="F357">
        <v>32</v>
      </c>
      <c r="G357">
        <v>27</v>
      </c>
      <c r="H357">
        <f>------173</f>
        <v>173</v>
      </c>
      <c r="I357">
        <v>441</v>
      </c>
      <c r="J357" t="s">
        <v>58</v>
      </c>
      <c r="K357">
        <f>------16</f>
        <v>16</v>
      </c>
    </row>
    <row r="358" spans="2:11">
      <c r="B358">
        <v>1063</v>
      </c>
      <c r="C358">
        <v>355</v>
      </c>
      <c r="D358">
        <v>1</v>
      </c>
      <c r="E358">
        <v>1</v>
      </c>
      <c r="F358">
        <v>24</v>
      </c>
      <c r="G358">
        <v>27</v>
      </c>
      <c r="H358">
        <f>------197</f>
        <v>197</v>
      </c>
      <c r="I358">
        <v>441</v>
      </c>
      <c r="J358" t="s">
        <v>59</v>
      </c>
      <c r="K358">
        <f>------17</f>
        <v>17</v>
      </c>
    </row>
    <row r="359" spans="2:11">
      <c r="B359">
        <v>1066</v>
      </c>
      <c r="C359">
        <v>356</v>
      </c>
      <c r="D359">
        <v>1</v>
      </c>
      <c r="E359">
        <v>1</v>
      </c>
      <c r="F359">
        <v>24</v>
      </c>
      <c r="G359">
        <v>27</v>
      </c>
      <c r="H359">
        <f>------221</f>
        <v>221</v>
      </c>
      <c r="I359">
        <v>441</v>
      </c>
      <c r="J359" t="s">
        <v>56</v>
      </c>
      <c r="K359">
        <f>------18</f>
        <v>18</v>
      </c>
    </row>
    <row r="360" spans="2:11">
      <c r="B360">
        <v>1069</v>
      </c>
      <c r="C360">
        <v>357</v>
      </c>
      <c r="D360">
        <v>1</v>
      </c>
      <c r="E360">
        <v>0</v>
      </c>
      <c r="F360">
        <v>72</v>
      </c>
      <c r="G360">
        <v>27</v>
      </c>
      <c r="H360">
        <f>------149</f>
        <v>149</v>
      </c>
      <c r="I360">
        <v>441</v>
      </c>
      <c r="J360" t="s">
        <v>53</v>
      </c>
      <c r="K360">
        <f>------19</f>
        <v>19</v>
      </c>
    </row>
    <row r="361" spans="2:11">
      <c r="B361">
        <v>1072</v>
      </c>
      <c r="C361">
        <v>358</v>
      </c>
      <c r="D361">
        <v>1</v>
      </c>
      <c r="E361">
        <v>0</v>
      </c>
      <c r="F361">
        <v>40</v>
      </c>
      <c r="G361">
        <v>27</v>
      </c>
      <c r="H361">
        <f>------109</f>
        <v>109</v>
      </c>
      <c r="I361">
        <v>361</v>
      </c>
      <c r="J361" t="s">
        <v>117</v>
      </c>
      <c r="K361">
        <f>------20</f>
        <v>20</v>
      </c>
    </row>
    <row r="362" spans="2:11">
      <c r="B362">
        <v>1075</v>
      </c>
      <c r="C362">
        <v>359</v>
      </c>
      <c r="D362">
        <v>1</v>
      </c>
      <c r="E362">
        <v>0</v>
      </c>
      <c r="F362">
        <v>20</v>
      </c>
      <c r="G362">
        <v>27</v>
      </c>
      <c r="H362">
        <f>------89</f>
        <v>89</v>
      </c>
      <c r="I362">
        <v>289</v>
      </c>
      <c r="J362" t="s">
        <v>54</v>
      </c>
      <c r="K362">
        <f>------21</f>
        <v>21</v>
      </c>
    </row>
    <row r="363" spans="2:11">
      <c r="B363">
        <v>1078</v>
      </c>
      <c r="C363">
        <v>360</v>
      </c>
      <c r="D363">
        <v>1</v>
      </c>
      <c r="E363">
        <v>0</v>
      </c>
      <c r="F363">
        <v>16</v>
      </c>
      <c r="G363">
        <v>27</v>
      </c>
      <c r="H363">
        <f>------73</f>
        <v>73</v>
      </c>
      <c r="I363">
        <v>225</v>
      </c>
      <c r="J363" t="s">
        <v>96</v>
      </c>
      <c r="K363">
        <f>------22</f>
        <v>22</v>
      </c>
    </row>
    <row r="364" spans="2:11">
      <c r="B364">
        <v>1081</v>
      </c>
      <c r="C364">
        <v>361</v>
      </c>
      <c r="D364">
        <v>1</v>
      </c>
      <c r="E364">
        <v>0</v>
      </c>
      <c r="F364">
        <v>12</v>
      </c>
      <c r="G364">
        <v>27</v>
      </c>
      <c r="H364">
        <f>------61</f>
        <v>61</v>
      </c>
      <c r="I364">
        <v>169</v>
      </c>
      <c r="J364" t="s">
        <v>51</v>
      </c>
      <c r="K364">
        <f>------23</f>
        <v>23</v>
      </c>
    </row>
    <row r="365" spans="2:11">
      <c r="B365">
        <v>1084</v>
      </c>
      <c r="C365">
        <v>362</v>
      </c>
      <c r="D365">
        <v>1</v>
      </c>
      <c r="E365">
        <v>0</v>
      </c>
      <c r="F365">
        <v>12</v>
      </c>
      <c r="G365">
        <v>27</v>
      </c>
      <c r="H365">
        <f>------49</f>
        <v>49</v>
      </c>
      <c r="I365">
        <v>121</v>
      </c>
      <c r="J365" t="s">
        <v>55</v>
      </c>
      <c r="K365">
        <f>------24</f>
        <v>24</v>
      </c>
    </row>
    <row r="366" spans="2:11">
      <c r="B366">
        <v>1087</v>
      </c>
      <c r="C366">
        <v>363</v>
      </c>
      <c r="D366">
        <v>1</v>
      </c>
      <c r="E366">
        <v>1</v>
      </c>
      <c r="F366">
        <v>20</v>
      </c>
      <c r="G366">
        <v>27</v>
      </c>
      <c r="H366">
        <f>------69</f>
        <v>69</v>
      </c>
      <c r="I366">
        <v>169</v>
      </c>
      <c r="J366" t="s">
        <v>172</v>
      </c>
      <c r="K366">
        <f>------25</f>
        <v>25</v>
      </c>
    </row>
    <row r="367" spans="2:11">
      <c r="B367">
        <v>1090</v>
      </c>
      <c r="C367">
        <v>364</v>
      </c>
      <c r="D367">
        <v>1</v>
      </c>
      <c r="E367">
        <v>1</v>
      </c>
      <c r="F367">
        <v>32</v>
      </c>
      <c r="G367">
        <v>27</v>
      </c>
      <c r="H367">
        <f>------101</f>
        <v>101</v>
      </c>
      <c r="I367">
        <v>225</v>
      </c>
      <c r="J367" t="s">
        <v>59</v>
      </c>
      <c r="K367">
        <f>------26</f>
        <v>26</v>
      </c>
    </row>
    <row r="368" spans="2:11">
      <c r="B368">
        <v>1093</v>
      </c>
      <c r="C368">
        <v>365</v>
      </c>
      <c r="D368">
        <v>1</v>
      </c>
      <c r="E368">
        <v>1</v>
      </c>
      <c r="F368">
        <v>16</v>
      </c>
      <c r="G368">
        <v>27</v>
      </c>
      <c r="H368">
        <f>------117</f>
        <v>117</v>
      </c>
      <c r="I368">
        <v>289</v>
      </c>
      <c r="J368" t="s">
        <v>55</v>
      </c>
      <c r="K368">
        <f>------8</f>
        <v>8</v>
      </c>
    </row>
    <row r="369" spans="2:11">
      <c r="B369">
        <v>1096</v>
      </c>
      <c r="C369">
        <v>366</v>
      </c>
      <c r="D369">
        <v>1</v>
      </c>
      <c r="E369">
        <v>1</v>
      </c>
      <c r="F369">
        <v>12</v>
      </c>
      <c r="G369">
        <v>27</v>
      </c>
      <c r="H369">
        <f>------129</f>
        <v>129</v>
      </c>
      <c r="I369">
        <v>361</v>
      </c>
      <c r="J369" t="s">
        <v>51</v>
      </c>
      <c r="K369">
        <f>------14</f>
        <v>14</v>
      </c>
    </row>
    <row r="370" spans="2:11">
      <c r="B370">
        <v>1099</v>
      </c>
      <c r="C370">
        <v>367</v>
      </c>
      <c r="D370">
        <v>1</v>
      </c>
      <c r="E370">
        <v>1</v>
      </c>
      <c r="F370">
        <v>12</v>
      </c>
      <c r="G370">
        <v>27</v>
      </c>
      <c r="H370">
        <f>------141</f>
        <v>141</v>
      </c>
      <c r="I370">
        <v>441</v>
      </c>
      <c r="J370" t="s">
        <v>96</v>
      </c>
      <c r="K370">
        <f>------15</f>
        <v>15</v>
      </c>
    </row>
    <row r="371" spans="2:11">
      <c r="B371">
        <v>1102</v>
      </c>
      <c r="C371">
        <v>368</v>
      </c>
      <c r="D371">
        <v>1</v>
      </c>
      <c r="E371">
        <v>1</v>
      </c>
      <c r="F371">
        <v>32</v>
      </c>
      <c r="G371">
        <v>27</v>
      </c>
      <c r="H371">
        <f>------173</f>
        <v>173</v>
      </c>
      <c r="I371">
        <v>441</v>
      </c>
      <c r="J371" t="s">
        <v>58</v>
      </c>
      <c r="K371">
        <f>------16</f>
        <v>16</v>
      </c>
    </row>
    <row r="372" spans="2:11">
      <c r="B372">
        <v>1105</v>
      </c>
      <c r="C372">
        <v>369</v>
      </c>
      <c r="D372">
        <v>1</v>
      </c>
      <c r="E372">
        <v>0</v>
      </c>
      <c r="F372">
        <v>72</v>
      </c>
      <c r="G372">
        <v>27</v>
      </c>
      <c r="H372">
        <f>------101</f>
        <v>101</v>
      </c>
      <c r="I372">
        <v>441</v>
      </c>
      <c r="J372" t="s">
        <v>173</v>
      </c>
      <c r="K372">
        <f>------27</f>
        <v>27</v>
      </c>
    </row>
    <row r="373" spans="2:11">
      <c r="B373">
        <v>1108</v>
      </c>
      <c r="C373">
        <v>370</v>
      </c>
      <c r="D373">
        <v>1</v>
      </c>
      <c r="E373">
        <v>0</v>
      </c>
      <c r="F373">
        <v>40</v>
      </c>
      <c r="G373">
        <v>27</v>
      </c>
      <c r="H373">
        <f>------61</f>
        <v>61</v>
      </c>
      <c r="I373">
        <v>121</v>
      </c>
      <c r="J373" t="s">
        <v>56</v>
      </c>
      <c r="K373">
        <f>------10</f>
        <v>10</v>
      </c>
    </row>
    <row r="374" spans="2:11">
      <c r="B374">
        <v>1111</v>
      </c>
      <c r="C374">
        <v>371</v>
      </c>
      <c r="D374">
        <v>0</v>
      </c>
      <c r="E374">
        <v>0</v>
      </c>
      <c r="F374">
        <v>20</v>
      </c>
      <c r="G374">
        <v>27</v>
      </c>
      <c r="H374">
        <f>------41</f>
        <v>41</v>
      </c>
      <c r="I374">
        <v>81</v>
      </c>
      <c r="J374" t="s">
        <v>165</v>
      </c>
      <c r="K374">
        <f>------11</f>
        <v>11</v>
      </c>
    </row>
    <row r="375" spans="2:11">
      <c r="B375">
        <v>1114</v>
      </c>
      <c r="C375">
        <v>372</v>
      </c>
      <c r="D375">
        <v>0</v>
      </c>
      <c r="E375">
        <v>0</v>
      </c>
      <c r="F375">
        <v>16</v>
      </c>
      <c r="G375">
        <v>27</v>
      </c>
      <c r="H375">
        <f>------25</f>
        <v>25</v>
      </c>
      <c r="I375">
        <v>49</v>
      </c>
      <c r="J375" t="s">
        <v>165</v>
      </c>
      <c r="K375">
        <f>------12</f>
        <v>12</v>
      </c>
    </row>
    <row r="376" spans="2:11">
      <c r="B376">
        <v>1117</v>
      </c>
      <c r="C376">
        <v>373</v>
      </c>
      <c r="D376">
        <v>0</v>
      </c>
      <c r="E376">
        <v>0</v>
      </c>
      <c r="F376">
        <v>12</v>
      </c>
      <c r="G376">
        <v>27</v>
      </c>
      <c r="H376">
        <f>------13</f>
        <v>13</v>
      </c>
      <c r="I376">
        <v>25</v>
      </c>
      <c r="J376" t="s">
        <v>167</v>
      </c>
      <c r="K376">
        <f>------13</f>
        <v>13</v>
      </c>
    </row>
    <row r="377" spans="2:11">
      <c r="B377">
        <v>1120</v>
      </c>
      <c r="C377">
        <v>374</v>
      </c>
      <c r="D377">
        <v>0</v>
      </c>
      <c r="E377">
        <v>0</v>
      </c>
      <c r="F377">
        <v>8</v>
      </c>
      <c r="G377">
        <v>27</v>
      </c>
      <c r="H377">
        <f>------5</f>
        <v>5</v>
      </c>
      <c r="I377">
        <v>9</v>
      </c>
      <c r="J377" t="s">
        <v>50</v>
      </c>
      <c r="K377">
        <f>------1</f>
        <v>1</v>
      </c>
    </row>
    <row r="378" spans="2:11">
      <c r="B378">
        <v>1123</v>
      </c>
      <c r="C378">
        <v>375</v>
      </c>
      <c r="D378">
        <v>0</v>
      </c>
      <c r="E378">
        <v>1</v>
      </c>
      <c r="F378">
        <v>4</v>
      </c>
      <c r="G378">
        <v>27</v>
      </c>
      <c r="H378">
        <f>------9</f>
        <v>9</v>
      </c>
      <c r="I378">
        <v>25</v>
      </c>
      <c r="J378" t="s">
        <v>51</v>
      </c>
      <c r="K378">
        <f>------2</f>
        <v>2</v>
      </c>
    </row>
    <row r="379" spans="2:11">
      <c r="B379">
        <v>1126</v>
      </c>
      <c r="C379">
        <v>376</v>
      </c>
      <c r="D379">
        <v>0</v>
      </c>
      <c r="E379">
        <v>1</v>
      </c>
      <c r="F379">
        <v>12</v>
      </c>
      <c r="G379">
        <v>27</v>
      </c>
      <c r="H379">
        <f>------21</f>
        <v>21</v>
      </c>
      <c r="I379">
        <v>49</v>
      </c>
      <c r="J379" t="s">
        <v>52</v>
      </c>
      <c r="K379">
        <f>------3</f>
        <v>3</v>
      </c>
    </row>
    <row r="380" spans="2:11">
      <c r="B380">
        <v>1129</v>
      </c>
      <c r="C380">
        <v>377</v>
      </c>
      <c r="D380">
        <v>0</v>
      </c>
      <c r="E380">
        <v>1</v>
      </c>
      <c r="F380">
        <v>8</v>
      </c>
      <c r="G380">
        <v>27</v>
      </c>
      <c r="H380">
        <f>------29</f>
        <v>29</v>
      </c>
      <c r="I380">
        <v>81</v>
      </c>
      <c r="J380" t="s">
        <v>51</v>
      </c>
      <c r="K380">
        <f>------4</f>
        <v>4</v>
      </c>
    </row>
    <row r="381" spans="2:11">
      <c r="B381">
        <v>1132</v>
      </c>
      <c r="C381">
        <v>378</v>
      </c>
      <c r="D381">
        <v>0</v>
      </c>
      <c r="E381">
        <v>1</v>
      </c>
      <c r="F381">
        <v>12</v>
      </c>
      <c r="G381">
        <v>27</v>
      </c>
      <c r="H381">
        <f>------41</f>
        <v>41</v>
      </c>
      <c r="I381">
        <v>121</v>
      </c>
      <c r="J381" t="s">
        <v>53</v>
      </c>
      <c r="K381">
        <f>------5</f>
        <v>5</v>
      </c>
    </row>
    <row r="382" spans="2:11">
      <c r="B382">
        <v>1135</v>
      </c>
      <c r="C382">
        <v>379</v>
      </c>
      <c r="D382">
        <v>1</v>
      </c>
      <c r="E382">
        <v>1</v>
      </c>
      <c r="F382">
        <v>12</v>
      </c>
      <c r="G382">
        <v>27</v>
      </c>
      <c r="H382">
        <f>------53</f>
        <v>53</v>
      </c>
      <c r="I382">
        <v>169</v>
      </c>
      <c r="J382" t="s">
        <v>54</v>
      </c>
      <c r="K382">
        <f>------6</f>
        <v>6</v>
      </c>
    </row>
    <row r="383" spans="2:11">
      <c r="B383">
        <v>1138</v>
      </c>
      <c r="C383">
        <v>380</v>
      </c>
      <c r="D383">
        <v>1</v>
      </c>
      <c r="E383">
        <v>1</v>
      </c>
      <c r="F383">
        <v>36</v>
      </c>
      <c r="G383">
        <v>27</v>
      </c>
      <c r="H383">
        <f>------89</f>
        <v>89</v>
      </c>
      <c r="I383">
        <v>225</v>
      </c>
      <c r="J383" t="s">
        <v>55</v>
      </c>
      <c r="K383">
        <f>------7</f>
        <v>7</v>
      </c>
    </row>
    <row r="384" spans="2:11">
      <c r="B384">
        <v>1141</v>
      </c>
      <c r="C384">
        <v>381</v>
      </c>
      <c r="D384">
        <v>1</v>
      </c>
      <c r="E384">
        <v>1</v>
      </c>
      <c r="F384">
        <v>28</v>
      </c>
      <c r="G384">
        <v>27</v>
      </c>
      <c r="H384">
        <f>------117</f>
        <v>117</v>
      </c>
      <c r="I384">
        <v>289</v>
      </c>
      <c r="J384" t="s">
        <v>55</v>
      </c>
      <c r="K384">
        <f>------8</f>
        <v>8</v>
      </c>
    </row>
    <row r="385" spans="2:11">
      <c r="B385">
        <v>1144</v>
      </c>
      <c r="C385">
        <v>382</v>
      </c>
      <c r="D385">
        <v>1</v>
      </c>
      <c r="E385">
        <v>1</v>
      </c>
      <c r="F385">
        <v>12</v>
      </c>
      <c r="G385">
        <v>27</v>
      </c>
      <c r="H385">
        <f>------129</f>
        <v>129</v>
      </c>
      <c r="I385">
        <v>361</v>
      </c>
      <c r="J385" t="s">
        <v>51</v>
      </c>
      <c r="K385">
        <f>------14</f>
        <v>14</v>
      </c>
    </row>
    <row r="386" spans="2:11">
      <c r="B386">
        <v>1147</v>
      </c>
      <c r="C386">
        <v>383</v>
      </c>
      <c r="D386">
        <v>1</v>
      </c>
      <c r="E386">
        <v>1</v>
      </c>
      <c r="F386">
        <v>12</v>
      </c>
      <c r="G386">
        <v>27</v>
      </c>
      <c r="H386">
        <f>------141</f>
        <v>141</v>
      </c>
      <c r="I386">
        <v>441</v>
      </c>
      <c r="J386" t="s">
        <v>96</v>
      </c>
      <c r="K386">
        <f>------15</f>
        <v>15</v>
      </c>
    </row>
    <row r="387" spans="2:11">
      <c r="B387">
        <v>1150</v>
      </c>
      <c r="C387">
        <v>384</v>
      </c>
      <c r="D387">
        <v>1</v>
      </c>
      <c r="E387">
        <v>1</v>
      </c>
      <c r="F387">
        <v>32</v>
      </c>
      <c r="G387">
        <v>27</v>
      </c>
      <c r="H387">
        <f>------173</f>
        <v>173</v>
      </c>
      <c r="I387">
        <v>441</v>
      </c>
      <c r="J387" t="s">
        <v>58</v>
      </c>
      <c r="K387">
        <f>------16</f>
        <v>16</v>
      </c>
    </row>
    <row r="388" spans="2:11">
      <c r="B388">
        <v>1153</v>
      </c>
      <c r="C388">
        <v>385</v>
      </c>
      <c r="D388">
        <v>1</v>
      </c>
      <c r="E388">
        <v>1</v>
      </c>
      <c r="F388">
        <v>24</v>
      </c>
      <c r="G388">
        <v>27</v>
      </c>
      <c r="H388">
        <f>------197</f>
        <v>197</v>
      </c>
      <c r="I388">
        <v>441</v>
      </c>
      <c r="J388" t="s">
        <v>59</v>
      </c>
      <c r="K388">
        <f>------17</f>
        <v>17</v>
      </c>
    </row>
    <row r="389" spans="2:11">
      <c r="B389">
        <v>1156</v>
      </c>
      <c r="C389">
        <v>386</v>
      </c>
      <c r="D389">
        <v>1</v>
      </c>
      <c r="E389">
        <v>1</v>
      </c>
      <c r="F389">
        <v>24</v>
      </c>
      <c r="G389">
        <v>27</v>
      </c>
      <c r="H389">
        <f>------221</f>
        <v>221</v>
      </c>
      <c r="I389">
        <v>441</v>
      </c>
      <c r="J389" t="s">
        <v>56</v>
      </c>
      <c r="K389">
        <f>------18</f>
        <v>18</v>
      </c>
    </row>
    <row r="390" spans="2:11">
      <c r="B390">
        <v>1159</v>
      </c>
      <c r="C390">
        <v>387</v>
      </c>
      <c r="D390">
        <v>1</v>
      </c>
      <c r="E390">
        <v>0</v>
      </c>
      <c r="F390">
        <v>72</v>
      </c>
      <c r="G390">
        <v>27</v>
      </c>
      <c r="H390">
        <f>------149</f>
        <v>149</v>
      </c>
      <c r="I390">
        <v>441</v>
      </c>
      <c r="J390" t="s">
        <v>53</v>
      </c>
      <c r="K390">
        <f>------19</f>
        <v>19</v>
      </c>
    </row>
    <row r="391" spans="2:11">
      <c r="B391">
        <v>1162</v>
      </c>
      <c r="C391">
        <v>388</v>
      </c>
      <c r="D391">
        <v>1</v>
      </c>
      <c r="E391">
        <v>0</v>
      </c>
      <c r="F391">
        <v>40</v>
      </c>
      <c r="G391">
        <v>27</v>
      </c>
      <c r="H391">
        <f>------109</f>
        <v>109</v>
      </c>
      <c r="I391">
        <v>361</v>
      </c>
      <c r="J391" t="s">
        <v>117</v>
      </c>
      <c r="K391">
        <f>------20</f>
        <v>20</v>
      </c>
    </row>
    <row r="392" spans="2:11">
      <c r="B392">
        <v>1165</v>
      </c>
      <c r="C392">
        <v>389</v>
      </c>
      <c r="D392">
        <v>1</v>
      </c>
      <c r="E392">
        <v>0</v>
      </c>
      <c r="F392">
        <v>20</v>
      </c>
      <c r="G392">
        <v>27</v>
      </c>
      <c r="H392">
        <f>------89</f>
        <v>89</v>
      </c>
      <c r="I392">
        <v>289</v>
      </c>
      <c r="J392" t="s">
        <v>54</v>
      </c>
      <c r="K392">
        <f>------21</f>
        <v>21</v>
      </c>
    </row>
    <row r="393" spans="2:11">
      <c r="B393">
        <v>1168</v>
      </c>
      <c r="C393">
        <v>390</v>
      </c>
      <c r="D393">
        <v>1</v>
      </c>
      <c r="E393">
        <v>0</v>
      </c>
      <c r="F393">
        <v>16</v>
      </c>
      <c r="G393">
        <v>27</v>
      </c>
      <c r="H393">
        <f>------73</f>
        <v>73</v>
      </c>
      <c r="I393">
        <v>225</v>
      </c>
      <c r="J393" t="s">
        <v>96</v>
      </c>
      <c r="K393">
        <f>------22</f>
        <v>22</v>
      </c>
    </row>
    <row r="394" spans="2:11">
      <c r="B394">
        <v>1171</v>
      </c>
      <c r="C394">
        <v>391</v>
      </c>
      <c r="D394">
        <v>1</v>
      </c>
      <c r="E394">
        <v>0</v>
      </c>
      <c r="F394">
        <v>12</v>
      </c>
      <c r="G394">
        <v>27</v>
      </c>
      <c r="H394">
        <f>------61</f>
        <v>61</v>
      </c>
      <c r="I394">
        <v>169</v>
      </c>
      <c r="J394" t="s">
        <v>51</v>
      </c>
      <c r="K394">
        <f>------23</f>
        <v>23</v>
      </c>
    </row>
    <row r="395" spans="2:11">
      <c r="B395">
        <v>1174</v>
      </c>
      <c r="C395">
        <v>392</v>
      </c>
      <c r="D395">
        <v>1</v>
      </c>
      <c r="E395">
        <v>0</v>
      </c>
      <c r="F395">
        <v>12</v>
      </c>
      <c r="G395">
        <v>27</v>
      </c>
      <c r="H395">
        <f>------49</f>
        <v>49</v>
      </c>
      <c r="I395">
        <v>121</v>
      </c>
      <c r="J395" t="s">
        <v>55</v>
      </c>
      <c r="K395">
        <f>------24</f>
        <v>24</v>
      </c>
    </row>
    <row r="396" spans="2:11">
      <c r="B396">
        <v>1177</v>
      </c>
      <c r="C396">
        <v>393</v>
      </c>
      <c r="D396">
        <v>1</v>
      </c>
      <c r="E396">
        <v>1</v>
      </c>
      <c r="F396">
        <v>20</v>
      </c>
      <c r="G396">
        <v>27</v>
      </c>
      <c r="H396">
        <f>------69</f>
        <v>69</v>
      </c>
      <c r="I396">
        <v>169</v>
      </c>
      <c r="J396" t="s">
        <v>172</v>
      </c>
      <c r="K396">
        <f>------25</f>
        <v>25</v>
      </c>
    </row>
    <row r="397" spans="2:11">
      <c r="B397">
        <v>1180</v>
      </c>
      <c r="C397">
        <v>394</v>
      </c>
      <c r="D397">
        <v>1</v>
      </c>
      <c r="E397">
        <v>1</v>
      </c>
      <c r="F397">
        <v>32</v>
      </c>
      <c r="G397">
        <v>27</v>
      </c>
      <c r="H397">
        <f>------101</f>
        <v>101</v>
      </c>
      <c r="I397">
        <v>225</v>
      </c>
      <c r="J397" t="s">
        <v>59</v>
      </c>
      <c r="K397">
        <f>------26</f>
        <v>26</v>
      </c>
    </row>
    <row r="398" spans="2:11">
      <c r="B398">
        <v>1183</v>
      </c>
      <c r="C398">
        <v>395</v>
      </c>
      <c r="D398">
        <v>1</v>
      </c>
      <c r="E398">
        <v>1</v>
      </c>
      <c r="F398">
        <v>16</v>
      </c>
      <c r="G398">
        <v>27</v>
      </c>
      <c r="H398">
        <f>------117</f>
        <v>117</v>
      </c>
      <c r="I398">
        <v>289</v>
      </c>
      <c r="J398" t="s">
        <v>55</v>
      </c>
      <c r="K398">
        <f>------8</f>
        <v>8</v>
      </c>
    </row>
    <row r="399" spans="2:11">
      <c r="B399">
        <v>1186</v>
      </c>
      <c r="C399">
        <v>396</v>
      </c>
      <c r="D399">
        <v>1</v>
      </c>
      <c r="E399">
        <v>1</v>
      </c>
      <c r="F399">
        <v>12</v>
      </c>
      <c r="G399">
        <v>27</v>
      </c>
      <c r="H399">
        <f>------129</f>
        <v>129</v>
      </c>
      <c r="I399">
        <v>361</v>
      </c>
      <c r="J399" t="s">
        <v>51</v>
      </c>
      <c r="K399">
        <f>------14</f>
        <v>14</v>
      </c>
    </row>
    <row r="400" spans="2:11">
      <c r="B400">
        <v>1189</v>
      </c>
      <c r="C400">
        <v>397</v>
      </c>
      <c r="D400">
        <v>1</v>
      </c>
      <c r="E400">
        <v>1</v>
      </c>
      <c r="F400">
        <v>12</v>
      </c>
      <c r="G400">
        <v>27</v>
      </c>
      <c r="H400">
        <f>------141</f>
        <v>141</v>
      </c>
      <c r="I400">
        <v>441</v>
      </c>
      <c r="J400" t="s">
        <v>96</v>
      </c>
      <c r="K400">
        <f>------15</f>
        <v>15</v>
      </c>
    </row>
    <row r="401" spans="2:11">
      <c r="B401">
        <v>1192</v>
      </c>
      <c r="C401">
        <v>398</v>
      </c>
      <c r="D401">
        <v>1</v>
      </c>
      <c r="E401">
        <v>1</v>
      </c>
      <c r="F401">
        <v>32</v>
      </c>
      <c r="G401">
        <v>27</v>
      </c>
      <c r="H401">
        <f>------173</f>
        <v>173</v>
      </c>
      <c r="I401">
        <v>441</v>
      </c>
      <c r="J401" t="s">
        <v>58</v>
      </c>
      <c r="K401">
        <f>------16</f>
        <v>16</v>
      </c>
    </row>
    <row r="402" spans="2:11">
      <c r="B402">
        <v>1195</v>
      </c>
      <c r="C402">
        <v>399</v>
      </c>
      <c r="D402">
        <v>1</v>
      </c>
      <c r="E402">
        <v>0</v>
      </c>
      <c r="F402">
        <v>72</v>
      </c>
      <c r="G402">
        <v>27</v>
      </c>
      <c r="H402">
        <f>------101</f>
        <v>101</v>
      </c>
      <c r="I402">
        <v>441</v>
      </c>
      <c r="J402" t="s">
        <v>173</v>
      </c>
      <c r="K402">
        <f>------27</f>
        <v>27</v>
      </c>
    </row>
    <row r="403" spans="2:11">
      <c r="B403">
        <v>1198</v>
      </c>
      <c r="C403">
        <v>400</v>
      </c>
      <c r="D403">
        <v>1</v>
      </c>
      <c r="E403">
        <v>0</v>
      </c>
      <c r="F403">
        <v>40</v>
      </c>
      <c r="G403">
        <v>27</v>
      </c>
      <c r="H403">
        <f>------61</f>
        <v>61</v>
      </c>
      <c r="I403">
        <v>121</v>
      </c>
      <c r="J403" t="s">
        <v>56</v>
      </c>
      <c r="K403">
        <f>------10</f>
        <v>10</v>
      </c>
    </row>
    <row r="404" spans="2:11">
      <c r="B404">
        <v>1201</v>
      </c>
      <c r="C404">
        <v>401</v>
      </c>
      <c r="D404">
        <v>0</v>
      </c>
      <c r="E404">
        <v>0</v>
      </c>
      <c r="F404">
        <v>20</v>
      </c>
      <c r="G404">
        <v>27</v>
      </c>
      <c r="H404">
        <f>------41</f>
        <v>41</v>
      </c>
      <c r="I404">
        <v>81</v>
      </c>
      <c r="J404" t="s">
        <v>165</v>
      </c>
      <c r="K404">
        <f>------11</f>
        <v>11</v>
      </c>
    </row>
    <row r="405" spans="2:11">
      <c r="B405">
        <v>1204</v>
      </c>
      <c r="C405">
        <v>402</v>
      </c>
      <c r="D405">
        <v>0</v>
      </c>
      <c r="E405">
        <v>0</v>
      </c>
      <c r="F405">
        <v>16</v>
      </c>
      <c r="G405">
        <v>27</v>
      </c>
      <c r="H405">
        <f>------25</f>
        <v>25</v>
      </c>
      <c r="I405">
        <v>49</v>
      </c>
      <c r="J405" t="s">
        <v>165</v>
      </c>
      <c r="K405">
        <f>------12</f>
        <v>12</v>
      </c>
    </row>
    <row r="406" spans="2:11">
      <c r="B406">
        <v>1207</v>
      </c>
      <c r="C406">
        <v>403</v>
      </c>
      <c r="D406">
        <v>0</v>
      </c>
      <c r="E406">
        <v>0</v>
      </c>
      <c r="F406">
        <v>12</v>
      </c>
      <c r="G406">
        <v>27</v>
      </c>
      <c r="H406">
        <f>------13</f>
        <v>13</v>
      </c>
      <c r="I406">
        <v>25</v>
      </c>
      <c r="J406" t="s">
        <v>167</v>
      </c>
      <c r="K406">
        <f>------13</f>
        <v>13</v>
      </c>
    </row>
    <row r="407" spans="2:11">
      <c r="B407">
        <v>1210</v>
      </c>
      <c r="C407">
        <v>404</v>
      </c>
      <c r="D407">
        <v>0</v>
      </c>
      <c r="E407">
        <v>0</v>
      </c>
      <c r="F407">
        <v>8</v>
      </c>
      <c r="G407">
        <v>27</v>
      </c>
      <c r="H407">
        <f>------5</f>
        <v>5</v>
      </c>
      <c r="I407">
        <v>9</v>
      </c>
      <c r="J407" t="s">
        <v>50</v>
      </c>
      <c r="K407">
        <f>------1</f>
        <v>1</v>
      </c>
    </row>
    <row r="408" spans="2:11">
      <c r="B408">
        <v>1213</v>
      </c>
      <c r="C408">
        <v>405</v>
      </c>
      <c r="D408">
        <v>0</v>
      </c>
      <c r="E408">
        <v>1</v>
      </c>
      <c r="F408">
        <v>4</v>
      </c>
      <c r="G408">
        <v>27</v>
      </c>
      <c r="H408">
        <f>------9</f>
        <v>9</v>
      </c>
      <c r="I408">
        <v>25</v>
      </c>
      <c r="J408" t="s">
        <v>51</v>
      </c>
      <c r="K408">
        <f>------2</f>
        <v>2</v>
      </c>
    </row>
    <row r="409" spans="2:11">
      <c r="B409">
        <v>1216</v>
      </c>
      <c r="C409">
        <v>406</v>
      </c>
      <c r="D409">
        <v>0</v>
      </c>
      <c r="E409">
        <v>1</v>
      </c>
      <c r="F409">
        <v>12</v>
      </c>
      <c r="G409">
        <v>27</v>
      </c>
      <c r="H409">
        <f>------21</f>
        <v>21</v>
      </c>
      <c r="I409">
        <v>49</v>
      </c>
      <c r="J409" t="s">
        <v>52</v>
      </c>
      <c r="K409">
        <f>------3</f>
        <v>3</v>
      </c>
    </row>
    <row r="410" spans="2:11">
      <c r="B410">
        <v>1219</v>
      </c>
      <c r="C410">
        <v>407</v>
      </c>
      <c r="D410">
        <v>0</v>
      </c>
      <c r="E410">
        <v>1</v>
      </c>
      <c r="F410">
        <v>8</v>
      </c>
      <c r="G410">
        <v>27</v>
      </c>
      <c r="H410">
        <f>------29</f>
        <v>29</v>
      </c>
      <c r="I410">
        <v>81</v>
      </c>
      <c r="J410" t="s">
        <v>51</v>
      </c>
      <c r="K410">
        <f>------4</f>
        <v>4</v>
      </c>
    </row>
    <row r="411" spans="2:11">
      <c r="B411">
        <v>1222</v>
      </c>
      <c r="C411">
        <v>408</v>
      </c>
      <c r="D411">
        <v>0</v>
      </c>
      <c r="E411">
        <v>1</v>
      </c>
      <c r="F411">
        <v>12</v>
      </c>
      <c r="G411">
        <v>27</v>
      </c>
      <c r="H411">
        <f>------41</f>
        <v>41</v>
      </c>
      <c r="I411">
        <v>121</v>
      </c>
      <c r="J411" t="s">
        <v>53</v>
      </c>
      <c r="K411">
        <f>------5</f>
        <v>5</v>
      </c>
    </row>
    <row r="412" spans="2:11">
      <c r="B412">
        <v>1225</v>
      </c>
      <c r="C412">
        <v>409</v>
      </c>
      <c r="D412">
        <v>1</v>
      </c>
      <c r="E412">
        <v>1</v>
      </c>
      <c r="F412">
        <v>12</v>
      </c>
      <c r="G412">
        <v>27</v>
      </c>
      <c r="H412">
        <f>------53</f>
        <v>53</v>
      </c>
      <c r="I412">
        <v>169</v>
      </c>
      <c r="J412" t="s">
        <v>54</v>
      </c>
      <c r="K412">
        <f>------6</f>
        <v>6</v>
      </c>
    </row>
    <row r="413" spans="2:11">
      <c r="B413">
        <v>1228</v>
      </c>
      <c r="C413">
        <v>410</v>
      </c>
      <c r="D413">
        <v>1</v>
      </c>
      <c r="E413">
        <v>1</v>
      </c>
      <c r="F413">
        <v>36</v>
      </c>
      <c r="G413">
        <v>27</v>
      </c>
      <c r="H413">
        <f>------89</f>
        <v>89</v>
      </c>
      <c r="I413">
        <v>225</v>
      </c>
      <c r="J413" t="s">
        <v>55</v>
      </c>
      <c r="K413">
        <f>------7</f>
        <v>7</v>
      </c>
    </row>
    <row r="414" spans="2:11">
      <c r="B414">
        <v>1231</v>
      </c>
      <c r="C414">
        <v>411</v>
      </c>
      <c r="D414">
        <v>1</v>
      </c>
      <c r="E414">
        <v>1</v>
      </c>
      <c r="F414">
        <v>28</v>
      </c>
      <c r="G414">
        <v>27</v>
      </c>
      <c r="H414">
        <f>------117</f>
        <v>117</v>
      </c>
      <c r="I414">
        <v>289</v>
      </c>
      <c r="J414" t="s">
        <v>55</v>
      </c>
      <c r="K414">
        <f>------8</f>
        <v>8</v>
      </c>
    </row>
    <row r="415" spans="2:11">
      <c r="B415">
        <v>1234</v>
      </c>
      <c r="C415">
        <v>412</v>
      </c>
      <c r="D415">
        <v>1</v>
      </c>
      <c r="E415">
        <v>1</v>
      </c>
      <c r="F415">
        <v>12</v>
      </c>
      <c r="G415">
        <v>27</v>
      </c>
      <c r="H415">
        <f>------129</f>
        <v>129</v>
      </c>
      <c r="I415">
        <v>361</v>
      </c>
      <c r="J415" t="s">
        <v>51</v>
      </c>
      <c r="K415">
        <f>------14</f>
        <v>14</v>
      </c>
    </row>
    <row r="416" spans="2:11">
      <c r="B416">
        <v>1237</v>
      </c>
      <c r="C416">
        <v>413</v>
      </c>
      <c r="D416">
        <v>1</v>
      </c>
      <c r="E416">
        <v>1</v>
      </c>
      <c r="F416">
        <v>12</v>
      </c>
      <c r="G416">
        <v>27</v>
      </c>
      <c r="H416">
        <f>------141</f>
        <v>141</v>
      </c>
      <c r="I416">
        <v>441</v>
      </c>
      <c r="J416" t="s">
        <v>96</v>
      </c>
      <c r="K416">
        <f>------15</f>
        <v>15</v>
      </c>
    </row>
    <row r="417" spans="2:11">
      <c r="B417">
        <v>1240</v>
      </c>
      <c r="C417">
        <v>414</v>
      </c>
      <c r="D417">
        <v>1</v>
      </c>
      <c r="E417">
        <v>1</v>
      </c>
      <c r="F417">
        <v>32</v>
      </c>
      <c r="G417">
        <v>27</v>
      </c>
      <c r="H417">
        <f>------173</f>
        <v>173</v>
      </c>
      <c r="I417">
        <v>441</v>
      </c>
      <c r="J417" t="s">
        <v>58</v>
      </c>
      <c r="K417">
        <f>------16</f>
        <v>16</v>
      </c>
    </row>
    <row r="418" spans="2:11">
      <c r="B418">
        <v>1243</v>
      </c>
      <c r="C418">
        <v>415</v>
      </c>
      <c r="D418">
        <v>1</v>
      </c>
      <c r="E418">
        <v>1</v>
      </c>
      <c r="F418">
        <v>24</v>
      </c>
      <c r="G418">
        <v>27</v>
      </c>
      <c r="H418">
        <f>------197</f>
        <v>197</v>
      </c>
      <c r="I418">
        <v>441</v>
      </c>
      <c r="J418" t="s">
        <v>59</v>
      </c>
      <c r="K418">
        <f>------17</f>
        <v>17</v>
      </c>
    </row>
    <row r="419" spans="2:11">
      <c r="B419">
        <v>1246</v>
      </c>
      <c r="C419">
        <v>416</v>
      </c>
      <c r="D419">
        <v>1</v>
      </c>
      <c r="E419">
        <v>1</v>
      </c>
      <c r="F419">
        <v>24</v>
      </c>
      <c r="G419">
        <v>27</v>
      </c>
      <c r="H419">
        <f>------221</f>
        <v>221</v>
      </c>
      <c r="I419">
        <v>441</v>
      </c>
      <c r="J419" t="s">
        <v>56</v>
      </c>
      <c r="K419">
        <f>------18</f>
        <v>18</v>
      </c>
    </row>
    <row r="420" spans="2:11">
      <c r="B420">
        <v>1249</v>
      </c>
      <c r="C420">
        <v>417</v>
      </c>
      <c r="D420">
        <v>1</v>
      </c>
      <c r="E420">
        <v>0</v>
      </c>
      <c r="F420">
        <v>72</v>
      </c>
      <c r="G420">
        <v>27</v>
      </c>
      <c r="H420">
        <f>------149</f>
        <v>149</v>
      </c>
      <c r="I420">
        <v>441</v>
      </c>
      <c r="J420" t="s">
        <v>53</v>
      </c>
      <c r="K420">
        <f>------19</f>
        <v>19</v>
      </c>
    </row>
    <row r="421" spans="2:11">
      <c r="B421">
        <v>1252</v>
      </c>
      <c r="C421">
        <v>418</v>
      </c>
      <c r="D421">
        <v>1</v>
      </c>
      <c r="E421">
        <v>0</v>
      </c>
      <c r="F421">
        <v>40</v>
      </c>
      <c r="G421">
        <v>27</v>
      </c>
      <c r="H421">
        <f>------109</f>
        <v>109</v>
      </c>
      <c r="I421">
        <v>361</v>
      </c>
      <c r="J421" t="s">
        <v>117</v>
      </c>
      <c r="K421">
        <f>------20</f>
        <v>20</v>
      </c>
    </row>
    <row r="422" spans="2:11">
      <c r="B422">
        <v>1255</v>
      </c>
      <c r="C422">
        <v>419</v>
      </c>
      <c r="D422">
        <v>1</v>
      </c>
      <c r="E422">
        <v>0</v>
      </c>
      <c r="F422">
        <v>20</v>
      </c>
      <c r="G422">
        <v>27</v>
      </c>
      <c r="H422">
        <f>------89</f>
        <v>89</v>
      </c>
      <c r="I422">
        <v>289</v>
      </c>
      <c r="J422" t="s">
        <v>54</v>
      </c>
      <c r="K422">
        <f>------21</f>
        <v>21</v>
      </c>
    </row>
    <row r="423" spans="2:11">
      <c r="B423">
        <v>1258</v>
      </c>
      <c r="C423">
        <v>420</v>
      </c>
      <c r="D423">
        <v>1</v>
      </c>
      <c r="E423">
        <v>0</v>
      </c>
      <c r="F423">
        <v>16</v>
      </c>
      <c r="G423">
        <v>27</v>
      </c>
      <c r="H423">
        <f>------73</f>
        <v>73</v>
      </c>
      <c r="I423">
        <v>225</v>
      </c>
      <c r="J423" t="s">
        <v>96</v>
      </c>
      <c r="K423">
        <f>------22</f>
        <v>22</v>
      </c>
    </row>
    <row r="424" spans="2:11">
      <c r="B424">
        <v>1261</v>
      </c>
      <c r="C424">
        <v>421</v>
      </c>
      <c r="D424">
        <v>1</v>
      </c>
      <c r="E424">
        <v>0</v>
      </c>
      <c r="F424">
        <v>12</v>
      </c>
      <c r="G424">
        <v>27</v>
      </c>
      <c r="H424">
        <f>------61</f>
        <v>61</v>
      </c>
      <c r="I424">
        <v>169</v>
      </c>
      <c r="J424" t="s">
        <v>51</v>
      </c>
      <c r="K424">
        <f>------23</f>
        <v>23</v>
      </c>
    </row>
    <row r="425" spans="2:11">
      <c r="B425">
        <v>1264</v>
      </c>
      <c r="C425">
        <v>422</v>
      </c>
      <c r="D425">
        <v>1</v>
      </c>
      <c r="E425">
        <v>0</v>
      </c>
      <c r="F425">
        <v>12</v>
      </c>
      <c r="G425">
        <v>27</v>
      </c>
      <c r="H425">
        <f>------49</f>
        <v>49</v>
      </c>
      <c r="I425">
        <v>121</v>
      </c>
      <c r="J425" t="s">
        <v>55</v>
      </c>
      <c r="K425">
        <f>------24</f>
        <v>24</v>
      </c>
    </row>
    <row r="426" spans="2:11">
      <c r="B426">
        <v>1267</v>
      </c>
      <c r="C426">
        <v>423</v>
      </c>
      <c r="D426">
        <v>1</v>
      </c>
      <c r="E426">
        <v>1</v>
      </c>
      <c r="F426">
        <v>20</v>
      </c>
      <c r="G426">
        <v>27</v>
      </c>
      <c r="H426">
        <f>------69</f>
        <v>69</v>
      </c>
      <c r="I426">
        <v>169</v>
      </c>
      <c r="J426" t="s">
        <v>172</v>
      </c>
      <c r="K426">
        <f>------25</f>
        <v>25</v>
      </c>
    </row>
    <row r="427" spans="2:11">
      <c r="B427">
        <v>1270</v>
      </c>
      <c r="C427">
        <v>424</v>
      </c>
      <c r="D427">
        <v>1</v>
      </c>
      <c r="E427">
        <v>1</v>
      </c>
      <c r="F427">
        <v>32</v>
      </c>
      <c r="G427">
        <v>27</v>
      </c>
      <c r="H427">
        <f>------101</f>
        <v>101</v>
      </c>
      <c r="I427">
        <v>225</v>
      </c>
      <c r="J427" t="s">
        <v>59</v>
      </c>
      <c r="K427">
        <f>------26</f>
        <v>26</v>
      </c>
    </row>
    <row r="428" spans="2:11">
      <c r="B428">
        <v>1273</v>
      </c>
      <c r="C428">
        <v>425</v>
      </c>
      <c r="D428">
        <v>1</v>
      </c>
      <c r="E428">
        <v>1</v>
      </c>
      <c r="F428">
        <v>16</v>
      </c>
      <c r="G428">
        <v>27</v>
      </c>
      <c r="H428">
        <f>------117</f>
        <v>117</v>
      </c>
      <c r="I428">
        <v>289</v>
      </c>
      <c r="J428" t="s">
        <v>55</v>
      </c>
      <c r="K428">
        <f>------8</f>
        <v>8</v>
      </c>
    </row>
    <row r="429" spans="2:11">
      <c r="B429">
        <v>1276</v>
      </c>
      <c r="C429">
        <v>426</v>
      </c>
      <c r="D429">
        <v>1</v>
      </c>
      <c r="E429">
        <v>1</v>
      </c>
      <c r="F429">
        <v>12</v>
      </c>
      <c r="G429">
        <v>27</v>
      </c>
      <c r="H429">
        <f>------129</f>
        <v>129</v>
      </c>
      <c r="I429">
        <v>361</v>
      </c>
      <c r="J429" t="s">
        <v>51</v>
      </c>
      <c r="K429">
        <f>------14</f>
        <v>14</v>
      </c>
    </row>
    <row r="430" spans="2:11">
      <c r="B430">
        <v>1279</v>
      </c>
      <c r="C430">
        <v>427</v>
      </c>
      <c r="D430">
        <v>1</v>
      </c>
      <c r="E430">
        <v>1</v>
      </c>
      <c r="F430">
        <v>12</v>
      </c>
      <c r="G430">
        <v>27</v>
      </c>
      <c r="H430">
        <f>------141</f>
        <v>141</v>
      </c>
      <c r="I430">
        <v>441</v>
      </c>
      <c r="J430" t="s">
        <v>96</v>
      </c>
      <c r="K430">
        <f>------15</f>
        <v>15</v>
      </c>
    </row>
    <row r="431" spans="2:11">
      <c r="B431">
        <v>1282</v>
      </c>
      <c r="C431">
        <v>428</v>
      </c>
      <c r="D431">
        <v>1</v>
      </c>
      <c r="E431">
        <v>1</v>
      </c>
      <c r="F431">
        <v>32</v>
      </c>
      <c r="G431">
        <v>27</v>
      </c>
      <c r="H431">
        <f>------173</f>
        <v>173</v>
      </c>
      <c r="I431">
        <v>441</v>
      </c>
      <c r="J431" t="s">
        <v>58</v>
      </c>
      <c r="K431">
        <f>------16</f>
        <v>16</v>
      </c>
    </row>
    <row r="432" spans="2:11">
      <c r="B432">
        <v>1285</v>
      </c>
      <c r="C432">
        <v>429</v>
      </c>
      <c r="D432">
        <v>1</v>
      </c>
      <c r="E432">
        <v>0</v>
      </c>
      <c r="F432">
        <v>72</v>
      </c>
      <c r="G432">
        <v>27</v>
      </c>
      <c r="H432">
        <f>------101</f>
        <v>101</v>
      </c>
      <c r="I432">
        <v>441</v>
      </c>
      <c r="J432" t="s">
        <v>173</v>
      </c>
      <c r="K432">
        <f>------27</f>
        <v>27</v>
      </c>
    </row>
    <row r="433" spans="2:11">
      <c r="B433">
        <v>1288</v>
      </c>
      <c r="C433">
        <v>430</v>
      </c>
      <c r="D433">
        <v>1</v>
      </c>
      <c r="E433">
        <v>0</v>
      </c>
      <c r="F433">
        <v>40</v>
      </c>
      <c r="G433">
        <v>27</v>
      </c>
      <c r="H433">
        <f>------61</f>
        <v>61</v>
      </c>
      <c r="I433">
        <v>121</v>
      </c>
      <c r="J433" t="s">
        <v>56</v>
      </c>
      <c r="K433">
        <f>------10</f>
        <v>10</v>
      </c>
    </row>
    <row r="434" spans="2:11">
      <c r="B434">
        <v>1291</v>
      </c>
      <c r="C434">
        <v>431</v>
      </c>
      <c r="D434">
        <v>0</v>
      </c>
      <c r="E434">
        <v>0</v>
      </c>
      <c r="F434">
        <v>20</v>
      </c>
      <c r="G434">
        <v>27</v>
      </c>
      <c r="H434">
        <f>------41</f>
        <v>41</v>
      </c>
      <c r="I434">
        <v>81</v>
      </c>
      <c r="J434" t="s">
        <v>165</v>
      </c>
      <c r="K434">
        <f>------11</f>
        <v>11</v>
      </c>
    </row>
    <row r="435" spans="2:11">
      <c r="B435">
        <v>1294</v>
      </c>
      <c r="C435">
        <v>432</v>
      </c>
      <c r="D435">
        <v>0</v>
      </c>
      <c r="E435">
        <v>0</v>
      </c>
      <c r="F435">
        <v>16</v>
      </c>
      <c r="G435">
        <v>27</v>
      </c>
      <c r="H435">
        <f>------25</f>
        <v>25</v>
      </c>
      <c r="I435">
        <v>49</v>
      </c>
      <c r="J435" t="s">
        <v>165</v>
      </c>
      <c r="K435">
        <f>------12</f>
        <v>12</v>
      </c>
    </row>
    <row r="436" spans="2:11">
      <c r="B436">
        <v>1297</v>
      </c>
      <c r="C436">
        <v>433</v>
      </c>
      <c r="D436">
        <v>0</v>
      </c>
      <c r="E436">
        <v>0</v>
      </c>
      <c r="F436">
        <v>12</v>
      </c>
      <c r="G436">
        <v>27</v>
      </c>
      <c r="H436">
        <f>------13</f>
        <v>13</v>
      </c>
      <c r="I436">
        <v>25</v>
      </c>
      <c r="J436" t="s">
        <v>167</v>
      </c>
      <c r="K436">
        <f>------13</f>
        <v>13</v>
      </c>
    </row>
    <row r="437" spans="2:11">
      <c r="B437">
        <v>1300</v>
      </c>
      <c r="C437">
        <v>434</v>
      </c>
      <c r="D437">
        <v>0</v>
      </c>
      <c r="E437">
        <v>0</v>
      </c>
      <c r="F437">
        <v>8</v>
      </c>
      <c r="G437">
        <v>27</v>
      </c>
      <c r="H437">
        <f>------5</f>
        <v>5</v>
      </c>
      <c r="I437">
        <v>9</v>
      </c>
      <c r="J437" t="s">
        <v>50</v>
      </c>
      <c r="K437">
        <f>------1</f>
        <v>1</v>
      </c>
    </row>
    <row r="438" spans="2:11">
      <c r="B438">
        <v>1303</v>
      </c>
      <c r="C438">
        <v>435</v>
      </c>
      <c r="D438">
        <v>0</v>
      </c>
      <c r="E438">
        <v>1</v>
      </c>
      <c r="F438">
        <v>4</v>
      </c>
      <c r="G438">
        <v>27</v>
      </c>
      <c r="H438">
        <f>------9</f>
        <v>9</v>
      </c>
      <c r="I438">
        <v>25</v>
      </c>
      <c r="J438" t="s">
        <v>51</v>
      </c>
      <c r="K438">
        <f>------2</f>
        <v>2</v>
      </c>
    </row>
    <row r="439" spans="2:11">
      <c r="B439">
        <v>1306</v>
      </c>
      <c r="C439">
        <v>436</v>
      </c>
      <c r="D439">
        <v>0</v>
      </c>
      <c r="E439">
        <v>1</v>
      </c>
      <c r="F439">
        <v>12</v>
      </c>
      <c r="G439">
        <v>27</v>
      </c>
      <c r="H439">
        <f>------21</f>
        <v>21</v>
      </c>
      <c r="I439">
        <v>49</v>
      </c>
      <c r="J439" t="s">
        <v>52</v>
      </c>
      <c r="K439">
        <f>------3</f>
        <v>3</v>
      </c>
    </row>
    <row r="440" spans="2:11">
      <c r="B440">
        <v>1309</v>
      </c>
      <c r="C440">
        <v>437</v>
      </c>
      <c r="D440">
        <v>0</v>
      </c>
      <c r="E440">
        <v>1</v>
      </c>
      <c r="F440">
        <v>8</v>
      </c>
      <c r="G440">
        <v>27</v>
      </c>
      <c r="H440">
        <f>------29</f>
        <v>29</v>
      </c>
      <c r="I440">
        <v>81</v>
      </c>
      <c r="J440" t="s">
        <v>51</v>
      </c>
      <c r="K440">
        <f>------4</f>
        <v>4</v>
      </c>
    </row>
    <row r="441" spans="2:11">
      <c r="B441">
        <v>1312</v>
      </c>
      <c r="C441">
        <v>438</v>
      </c>
      <c r="D441">
        <v>0</v>
      </c>
      <c r="E441">
        <v>1</v>
      </c>
      <c r="F441">
        <v>12</v>
      </c>
      <c r="G441">
        <v>27</v>
      </c>
      <c r="H441">
        <f>------41</f>
        <v>41</v>
      </c>
      <c r="I441">
        <v>121</v>
      </c>
      <c r="J441" t="s">
        <v>53</v>
      </c>
      <c r="K441">
        <f>------5</f>
        <v>5</v>
      </c>
    </row>
    <row r="442" spans="2:11">
      <c r="B442">
        <v>1315</v>
      </c>
      <c r="C442">
        <v>439</v>
      </c>
      <c r="D442">
        <v>1</v>
      </c>
      <c r="E442">
        <v>1</v>
      </c>
      <c r="F442">
        <v>12</v>
      </c>
      <c r="G442">
        <v>27</v>
      </c>
      <c r="H442">
        <f>------53</f>
        <v>53</v>
      </c>
      <c r="I442">
        <v>169</v>
      </c>
      <c r="J442" t="s">
        <v>54</v>
      </c>
      <c r="K442">
        <f>------6</f>
        <v>6</v>
      </c>
    </row>
    <row r="443" spans="2:11">
      <c r="B443">
        <v>1318</v>
      </c>
      <c r="C443">
        <v>440</v>
      </c>
      <c r="D443">
        <v>1</v>
      </c>
      <c r="E443">
        <v>1</v>
      </c>
      <c r="F443">
        <v>36</v>
      </c>
      <c r="G443">
        <v>27</v>
      </c>
      <c r="H443">
        <f>------89</f>
        <v>89</v>
      </c>
      <c r="I443">
        <v>225</v>
      </c>
      <c r="J443" t="s">
        <v>55</v>
      </c>
      <c r="K443">
        <f>------7</f>
        <v>7</v>
      </c>
    </row>
    <row r="444" spans="2:11">
      <c r="B444">
        <v>1321</v>
      </c>
      <c r="C444">
        <v>441</v>
      </c>
      <c r="D444">
        <v>1</v>
      </c>
      <c r="E444">
        <v>1</v>
      </c>
      <c r="F444">
        <v>28</v>
      </c>
      <c r="G444">
        <v>27</v>
      </c>
      <c r="H444">
        <f>------117</f>
        <v>117</v>
      </c>
      <c r="I444">
        <v>289</v>
      </c>
      <c r="J444" t="s">
        <v>55</v>
      </c>
      <c r="K444">
        <f>------8</f>
        <v>8</v>
      </c>
    </row>
    <row r="445" spans="2:11">
      <c r="B445">
        <v>1324</v>
      </c>
      <c r="C445">
        <v>442</v>
      </c>
      <c r="D445">
        <v>1</v>
      </c>
      <c r="E445">
        <v>1</v>
      </c>
      <c r="F445">
        <v>12</v>
      </c>
      <c r="G445">
        <v>27</v>
      </c>
      <c r="H445">
        <f>------129</f>
        <v>129</v>
      </c>
      <c r="I445">
        <v>361</v>
      </c>
      <c r="J445" t="s">
        <v>51</v>
      </c>
      <c r="K445">
        <f>------14</f>
        <v>14</v>
      </c>
    </row>
    <row r="446" spans="2:11">
      <c r="B446">
        <v>1327</v>
      </c>
      <c r="C446">
        <v>443</v>
      </c>
      <c r="D446">
        <v>1</v>
      </c>
      <c r="E446">
        <v>1</v>
      </c>
      <c r="F446">
        <v>12</v>
      </c>
      <c r="G446">
        <v>27</v>
      </c>
      <c r="H446">
        <f>------141</f>
        <v>141</v>
      </c>
      <c r="I446">
        <v>441</v>
      </c>
      <c r="J446" t="s">
        <v>96</v>
      </c>
      <c r="K446">
        <f>------15</f>
        <v>15</v>
      </c>
    </row>
    <row r="447" spans="2:11">
      <c r="B447">
        <v>1330</v>
      </c>
      <c r="C447">
        <v>444</v>
      </c>
      <c r="D447">
        <v>1</v>
      </c>
      <c r="E447">
        <v>1</v>
      </c>
      <c r="F447">
        <v>32</v>
      </c>
      <c r="G447">
        <v>27</v>
      </c>
      <c r="H447">
        <f>------173</f>
        <v>173</v>
      </c>
      <c r="I447">
        <v>441</v>
      </c>
      <c r="J447" t="s">
        <v>58</v>
      </c>
      <c r="K447">
        <f>------16</f>
        <v>16</v>
      </c>
    </row>
    <row r="448" spans="2:11">
      <c r="B448">
        <v>1333</v>
      </c>
      <c r="C448">
        <v>445</v>
      </c>
      <c r="D448">
        <v>1</v>
      </c>
      <c r="E448">
        <v>1</v>
      </c>
      <c r="F448">
        <v>24</v>
      </c>
      <c r="G448">
        <v>27</v>
      </c>
      <c r="H448">
        <f>------197</f>
        <v>197</v>
      </c>
      <c r="I448">
        <v>441</v>
      </c>
      <c r="J448" t="s">
        <v>59</v>
      </c>
      <c r="K448">
        <f>------17</f>
        <v>17</v>
      </c>
    </row>
    <row r="449" spans="2:11">
      <c r="B449">
        <v>1336</v>
      </c>
      <c r="C449">
        <v>446</v>
      </c>
      <c r="D449">
        <v>1</v>
      </c>
      <c r="E449">
        <v>1</v>
      </c>
      <c r="F449">
        <v>24</v>
      </c>
      <c r="G449">
        <v>27</v>
      </c>
      <c r="H449">
        <f>------221</f>
        <v>221</v>
      </c>
      <c r="I449">
        <v>441</v>
      </c>
      <c r="J449" t="s">
        <v>56</v>
      </c>
      <c r="K449">
        <f>------18</f>
        <v>18</v>
      </c>
    </row>
    <row r="450" spans="2:11">
      <c r="B450">
        <v>1339</v>
      </c>
      <c r="C450">
        <v>447</v>
      </c>
      <c r="D450">
        <v>1</v>
      </c>
      <c r="E450">
        <v>0</v>
      </c>
      <c r="F450">
        <v>72</v>
      </c>
      <c r="G450">
        <v>27</v>
      </c>
      <c r="H450">
        <f>------149</f>
        <v>149</v>
      </c>
      <c r="I450">
        <v>441</v>
      </c>
      <c r="J450" t="s">
        <v>53</v>
      </c>
      <c r="K450">
        <f>------19</f>
        <v>19</v>
      </c>
    </row>
    <row r="451" spans="2:11">
      <c r="B451">
        <v>1342</v>
      </c>
      <c r="C451">
        <v>448</v>
      </c>
      <c r="D451">
        <v>1</v>
      </c>
      <c r="E451">
        <v>0</v>
      </c>
      <c r="F451">
        <v>40</v>
      </c>
      <c r="G451">
        <v>27</v>
      </c>
      <c r="H451">
        <f>------109</f>
        <v>109</v>
      </c>
      <c r="I451">
        <v>361</v>
      </c>
      <c r="J451" t="s">
        <v>117</v>
      </c>
      <c r="K451">
        <f>------20</f>
        <v>20</v>
      </c>
    </row>
    <row r="452" spans="2:11">
      <c r="B452">
        <v>1345</v>
      </c>
      <c r="C452">
        <v>449</v>
      </c>
      <c r="D452">
        <v>1</v>
      </c>
      <c r="E452">
        <v>0</v>
      </c>
      <c r="F452">
        <v>20</v>
      </c>
      <c r="G452">
        <v>27</v>
      </c>
      <c r="H452">
        <f>------89</f>
        <v>89</v>
      </c>
      <c r="I452">
        <v>289</v>
      </c>
      <c r="J452" t="s">
        <v>54</v>
      </c>
      <c r="K452">
        <f>------21</f>
        <v>21</v>
      </c>
    </row>
    <row r="453" spans="2:11">
      <c r="B453">
        <v>1348</v>
      </c>
      <c r="C453">
        <v>450</v>
      </c>
      <c r="D453">
        <v>1</v>
      </c>
      <c r="E453">
        <v>0</v>
      </c>
      <c r="F453">
        <v>16</v>
      </c>
      <c r="G453">
        <v>27</v>
      </c>
      <c r="H453">
        <f>------73</f>
        <v>73</v>
      </c>
      <c r="I453">
        <v>225</v>
      </c>
      <c r="J453" t="s">
        <v>96</v>
      </c>
      <c r="K453">
        <f>------22</f>
        <v>22</v>
      </c>
    </row>
    <row r="454" spans="2:11">
      <c r="B454">
        <v>1351</v>
      </c>
      <c r="C454">
        <v>451</v>
      </c>
      <c r="D454">
        <v>1</v>
      </c>
      <c r="E454">
        <v>0</v>
      </c>
      <c r="F454">
        <v>12</v>
      </c>
      <c r="G454">
        <v>27</v>
      </c>
      <c r="H454">
        <f>------61</f>
        <v>61</v>
      </c>
      <c r="I454">
        <v>169</v>
      </c>
      <c r="J454" t="s">
        <v>51</v>
      </c>
      <c r="K454">
        <f>------23</f>
        <v>23</v>
      </c>
    </row>
    <row r="455" spans="2:11">
      <c r="B455">
        <v>1354</v>
      </c>
      <c r="C455">
        <v>452</v>
      </c>
      <c r="D455">
        <v>1</v>
      </c>
      <c r="E455">
        <v>0</v>
      </c>
      <c r="F455">
        <v>12</v>
      </c>
      <c r="G455">
        <v>27</v>
      </c>
      <c r="H455">
        <f>------49</f>
        <v>49</v>
      </c>
      <c r="I455">
        <v>121</v>
      </c>
      <c r="J455" t="s">
        <v>55</v>
      </c>
      <c r="K455">
        <f>------24</f>
        <v>24</v>
      </c>
    </row>
    <row r="456" spans="2:11">
      <c r="B456">
        <v>1357</v>
      </c>
      <c r="C456">
        <v>453</v>
      </c>
      <c r="D456">
        <v>1</v>
      </c>
      <c r="E456">
        <v>1</v>
      </c>
      <c r="F456">
        <v>20</v>
      </c>
      <c r="G456">
        <v>27</v>
      </c>
      <c r="H456">
        <f>------69</f>
        <v>69</v>
      </c>
      <c r="I456">
        <v>169</v>
      </c>
      <c r="J456" t="s">
        <v>172</v>
      </c>
      <c r="K456">
        <f>------25</f>
        <v>25</v>
      </c>
    </row>
    <row r="457" spans="2:11">
      <c r="B457">
        <v>1360</v>
      </c>
      <c r="C457">
        <v>454</v>
      </c>
      <c r="D457">
        <v>1</v>
      </c>
      <c r="E457">
        <v>1</v>
      </c>
      <c r="F457">
        <v>32</v>
      </c>
      <c r="G457">
        <v>27</v>
      </c>
      <c r="H457">
        <f>------101</f>
        <v>101</v>
      </c>
      <c r="I457">
        <v>225</v>
      </c>
      <c r="J457" t="s">
        <v>59</v>
      </c>
      <c r="K457">
        <f>------26</f>
        <v>26</v>
      </c>
    </row>
    <row r="458" spans="2:11">
      <c r="B458">
        <v>1363</v>
      </c>
      <c r="C458">
        <v>455</v>
      </c>
      <c r="D458">
        <v>1</v>
      </c>
      <c r="E458">
        <v>1</v>
      </c>
      <c r="F458">
        <v>16</v>
      </c>
      <c r="G458">
        <v>27</v>
      </c>
      <c r="H458">
        <f>------117</f>
        <v>117</v>
      </c>
      <c r="I458">
        <v>289</v>
      </c>
      <c r="J458" t="s">
        <v>55</v>
      </c>
      <c r="K458">
        <f>------8</f>
        <v>8</v>
      </c>
    </row>
    <row r="459" spans="2:11">
      <c r="B459">
        <v>1366</v>
      </c>
      <c r="C459">
        <v>456</v>
      </c>
      <c r="D459">
        <v>1</v>
      </c>
      <c r="E459">
        <v>1</v>
      </c>
      <c r="F459">
        <v>12</v>
      </c>
      <c r="G459">
        <v>27</v>
      </c>
      <c r="H459">
        <f>------129</f>
        <v>129</v>
      </c>
      <c r="I459">
        <v>361</v>
      </c>
      <c r="J459" t="s">
        <v>51</v>
      </c>
      <c r="K459">
        <f>------14</f>
        <v>14</v>
      </c>
    </row>
    <row r="460" spans="2:11">
      <c r="B460">
        <v>1369</v>
      </c>
      <c r="C460">
        <v>457</v>
      </c>
      <c r="D460">
        <v>1</v>
      </c>
      <c r="E460">
        <v>1</v>
      </c>
      <c r="F460">
        <v>12</v>
      </c>
      <c r="G460">
        <v>27</v>
      </c>
      <c r="H460">
        <f>------141</f>
        <v>141</v>
      </c>
      <c r="I460">
        <v>441</v>
      </c>
      <c r="J460" t="s">
        <v>96</v>
      </c>
      <c r="K460">
        <f>------15</f>
        <v>15</v>
      </c>
    </row>
    <row r="461" spans="2:11">
      <c r="B461">
        <v>1372</v>
      </c>
      <c r="C461">
        <v>458</v>
      </c>
      <c r="D461">
        <v>1</v>
      </c>
      <c r="E461">
        <v>1</v>
      </c>
      <c r="F461">
        <v>32</v>
      </c>
      <c r="G461">
        <v>27</v>
      </c>
      <c r="H461">
        <f>------173</f>
        <v>173</v>
      </c>
      <c r="I461">
        <v>441</v>
      </c>
      <c r="J461" t="s">
        <v>58</v>
      </c>
      <c r="K461">
        <f>------16</f>
        <v>16</v>
      </c>
    </row>
    <row r="462" spans="2:11">
      <c r="B462">
        <v>1375</v>
      </c>
      <c r="C462">
        <v>459</v>
      </c>
      <c r="D462">
        <v>1</v>
      </c>
      <c r="E462">
        <v>0</v>
      </c>
      <c r="F462">
        <v>72</v>
      </c>
      <c r="G462">
        <v>27</v>
      </c>
      <c r="H462">
        <f>------101</f>
        <v>101</v>
      </c>
      <c r="I462">
        <v>441</v>
      </c>
      <c r="J462" t="s">
        <v>173</v>
      </c>
      <c r="K462">
        <f>------27</f>
        <v>27</v>
      </c>
    </row>
    <row r="463" spans="2:11">
      <c r="B463">
        <v>1378</v>
      </c>
      <c r="C463">
        <v>460</v>
      </c>
      <c r="D463">
        <v>1</v>
      </c>
      <c r="E463">
        <v>0</v>
      </c>
      <c r="F463">
        <v>40</v>
      </c>
      <c r="G463">
        <v>27</v>
      </c>
      <c r="H463">
        <f>------61</f>
        <v>61</v>
      </c>
      <c r="I463">
        <v>121</v>
      </c>
      <c r="J463" t="s">
        <v>56</v>
      </c>
      <c r="K463">
        <f>------10</f>
        <v>10</v>
      </c>
    </row>
    <row r="464" spans="2:11">
      <c r="B464">
        <v>1381</v>
      </c>
      <c r="C464">
        <v>461</v>
      </c>
      <c r="D464">
        <v>0</v>
      </c>
      <c r="E464">
        <v>0</v>
      </c>
      <c r="F464">
        <v>20</v>
      </c>
      <c r="G464">
        <v>27</v>
      </c>
      <c r="H464">
        <f>------41</f>
        <v>41</v>
      </c>
      <c r="I464">
        <v>81</v>
      </c>
      <c r="J464" t="s">
        <v>165</v>
      </c>
      <c r="K464">
        <f>------11</f>
        <v>11</v>
      </c>
    </row>
    <row r="465" spans="2:11">
      <c r="B465">
        <v>1384</v>
      </c>
      <c r="C465">
        <v>462</v>
      </c>
      <c r="D465">
        <v>0</v>
      </c>
      <c r="E465">
        <v>0</v>
      </c>
      <c r="F465">
        <v>16</v>
      </c>
      <c r="G465">
        <v>27</v>
      </c>
      <c r="H465">
        <f>------25</f>
        <v>25</v>
      </c>
      <c r="I465">
        <v>49</v>
      </c>
      <c r="J465" t="s">
        <v>165</v>
      </c>
      <c r="K465">
        <f>------12</f>
        <v>12</v>
      </c>
    </row>
    <row r="466" spans="2:11">
      <c r="B466">
        <v>1387</v>
      </c>
      <c r="C466">
        <v>463</v>
      </c>
      <c r="D466">
        <v>0</v>
      </c>
      <c r="E466">
        <v>0</v>
      </c>
      <c r="F466">
        <v>12</v>
      </c>
      <c r="G466">
        <v>27</v>
      </c>
      <c r="H466">
        <f>------13</f>
        <v>13</v>
      </c>
      <c r="I466">
        <v>25</v>
      </c>
      <c r="J466" t="s">
        <v>167</v>
      </c>
      <c r="K466">
        <f>------13</f>
        <v>13</v>
      </c>
    </row>
    <row r="467" spans="2:11">
      <c r="B467">
        <v>1390</v>
      </c>
      <c r="C467">
        <v>464</v>
      </c>
      <c r="D467">
        <v>0</v>
      </c>
      <c r="E467">
        <v>0</v>
      </c>
      <c r="F467">
        <v>8</v>
      </c>
      <c r="G467">
        <v>27</v>
      </c>
      <c r="H467">
        <f>------5</f>
        <v>5</v>
      </c>
      <c r="I467">
        <v>9</v>
      </c>
      <c r="J467" t="s">
        <v>50</v>
      </c>
      <c r="K467">
        <f>------1</f>
        <v>1</v>
      </c>
    </row>
    <row r="468" spans="2:11">
      <c r="B468">
        <v>1393</v>
      </c>
      <c r="C468">
        <v>465</v>
      </c>
      <c r="D468">
        <v>0</v>
      </c>
      <c r="E468">
        <v>1</v>
      </c>
      <c r="F468">
        <v>4</v>
      </c>
      <c r="G468">
        <v>27</v>
      </c>
      <c r="H468">
        <f>------9</f>
        <v>9</v>
      </c>
      <c r="I468">
        <v>25</v>
      </c>
      <c r="J468" t="s">
        <v>51</v>
      </c>
      <c r="K468">
        <f>------2</f>
        <v>2</v>
      </c>
    </row>
    <row r="469" spans="2:11">
      <c r="B469">
        <v>1396</v>
      </c>
      <c r="C469">
        <v>466</v>
      </c>
      <c r="D469">
        <v>0</v>
      </c>
      <c r="E469">
        <v>1</v>
      </c>
      <c r="F469">
        <v>12</v>
      </c>
      <c r="G469">
        <v>27</v>
      </c>
      <c r="H469">
        <f>------21</f>
        <v>21</v>
      </c>
      <c r="I469">
        <v>49</v>
      </c>
      <c r="J469" t="s">
        <v>52</v>
      </c>
      <c r="K469">
        <f>------3</f>
        <v>3</v>
      </c>
    </row>
    <row r="470" spans="2:11">
      <c r="B470">
        <v>1399</v>
      </c>
      <c r="C470">
        <v>467</v>
      </c>
      <c r="D470">
        <v>0</v>
      </c>
      <c r="E470">
        <v>1</v>
      </c>
      <c r="F470">
        <v>8</v>
      </c>
      <c r="G470">
        <v>27</v>
      </c>
      <c r="H470">
        <f>------29</f>
        <v>29</v>
      </c>
      <c r="I470">
        <v>81</v>
      </c>
      <c r="J470" t="s">
        <v>51</v>
      </c>
      <c r="K470">
        <f>------4</f>
        <v>4</v>
      </c>
    </row>
    <row r="471" spans="2:11">
      <c r="B471">
        <v>1402</v>
      </c>
      <c r="C471">
        <v>468</v>
      </c>
      <c r="D471">
        <v>0</v>
      </c>
      <c r="E471">
        <v>1</v>
      </c>
      <c r="F471">
        <v>12</v>
      </c>
      <c r="G471">
        <v>27</v>
      </c>
      <c r="H471">
        <f>------41</f>
        <v>41</v>
      </c>
      <c r="I471">
        <v>121</v>
      </c>
      <c r="J471" t="s">
        <v>53</v>
      </c>
      <c r="K471">
        <f>------5</f>
        <v>5</v>
      </c>
    </row>
    <row r="472" spans="2:11">
      <c r="B472">
        <v>1405</v>
      </c>
      <c r="C472">
        <v>469</v>
      </c>
      <c r="D472">
        <v>1</v>
      </c>
      <c r="E472">
        <v>1</v>
      </c>
      <c r="F472">
        <v>12</v>
      </c>
      <c r="G472">
        <v>27</v>
      </c>
      <c r="H472">
        <f>------53</f>
        <v>53</v>
      </c>
      <c r="I472">
        <v>169</v>
      </c>
      <c r="J472" t="s">
        <v>54</v>
      </c>
      <c r="K472">
        <f>------6</f>
        <v>6</v>
      </c>
    </row>
    <row r="473" spans="2:11">
      <c r="B473">
        <v>1408</v>
      </c>
      <c r="C473">
        <v>470</v>
      </c>
      <c r="D473">
        <v>1</v>
      </c>
      <c r="E473">
        <v>1</v>
      </c>
      <c r="F473">
        <v>36</v>
      </c>
      <c r="G473">
        <v>27</v>
      </c>
      <c r="H473">
        <f>------89</f>
        <v>89</v>
      </c>
      <c r="I473">
        <v>225</v>
      </c>
      <c r="J473" t="s">
        <v>55</v>
      </c>
      <c r="K473">
        <f>------7</f>
        <v>7</v>
      </c>
    </row>
    <row r="474" spans="2:11">
      <c r="B474">
        <v>1411</v>
      </c>
      <c r="C474">
        <v>471</v>
      </c>
      <c r="D474">
        <v>1</v>
      </c>
      <c r="E474">
        <v>1</v>
      </c>
      <c r="F474">
        <v>28</v>
      </c>
      <c r="G474">
        <v>27</v>
      </c>
      <c r="H474">
        <f>------117</f>
        <v>117</v>
      </c>
      <c r="I474">
        <v>289</v>
      </c>
      <c r="J474" t="s">
        <v>55</v>
      </c>
      <c r="K474">
        <f>------8</f>
        <v>8</v>
      </c>
    </row>
    <row r="475" spans="2:11">
      <c r="B475">
        <v>1414</v>
      </c>
      <c r="C475">
        <v>472</v>
      </c>
      <c r="D475">
        <v>1</v>
      </c>
      <c r="E475">
        <v>1</v>
      </c>
      <c r="F475">
        <v>12</v>
      </c>
      <c r="G475">
        <v>27</v>
      </c>
      <c r="H475">
        <f>------129</f>
        <v>129</v>
      </c>
      <c r="I475">
        <v>361</v>
      </c>
      <c r="J475" t="s">
        <v>51</v>
      </c>
      <c r="K475">
        <f>------14</f>
        <v>14</v>
      </c>
    </row>
    <row r="476" spans="2:11">
      <c r="B476">
        <v>1417</v>
      </c>
      <c r="C476">
        <v>473</v>
      </c>
      <c r="D476">
        <v>1</v>
      </c>
      <c r="E476">
        <v>1</v>
      </c>
      <c r="F476">
        <v>12</v>
      </c>
      <c r="G476">
        <v>27</v>
      </c>
      <c r="H476">
        <f>------141</f>
        <v>141</v>
      </c>
      <c r="I476">
        <v>441</v>
      </c>
      <c r="J476" t="s">
        <v>96</v>
      </c>
      <c r="K476">
        <f>------15</f>
        <v>15</v>
      </c>
    </row>
    <row r="477" spans="2:11">
      <c r="B477">
        <v>1420</v>
      </c>
      <c r="C477">
        <v>474</v>
      </c>
      <c r="D477">
        <v>1</v>
      </c>
      <c r="E477">
        <v>1</v>
      </c>
      <c r="F477">
        <v>32</v>
      </c>
      <c r="G477">
        <v>27</v>
      </c>
      <c r="H477">
        <f>------173</f>
        <v>173</v>
      </c>
      <c r="I477">
        <v>441</v>
      </c>
      <c r="J477" t="s">
        <v>58</v>
      </c>
      <c r="K477">
        <f>------16</f>
        <v>16</v>
      </c>
    </row>
    <row r="478" spans="2:11">
      <c r="B478">
        <v>1423</v>
      </c>
      <c r="C478">
        <v>475</v>
      </c>
      <c r="D478">
        <v>1</v>
      </c>
      <c r="E478">
        <v>1</v>
      </c>
      <c r="F478">
        <v>24</v>
      </c>
      <c r="G478">
        <v>27</v>
      </c>
      <c r="H478">
        <f>------197</f>
        <v>197</v>
      </c>
      <c r="I478">
        <v>441</v>
      </c>
      <c r="J478" t="s">
        <v>59</v>
      </c>
      <c r="K478">
        <f>------17</f>
        <v>17</v>
      </c>
    </row>
    <row r="479" spans="2:11">
      <c r="B479">
        <v>1426</v>
      </c>
      <c r="C479">
        <v>476</v>
      </c>
      <c r="D479">
        <v>1</v>
      </c>
      <c r="E479">
        <v>1</v>
      </c>
      <c r="F479">
        <v>24</v>
      </c>
      <c r="G479">
        <v>27</v>
      </c>
      <c r="H479">
        <f>------221</f>
        <v>221</v>
      </c>
      <c r="I479">
        <v>441</v>
      </c>
      <c r="J479" t="s">
        <v>56</v>
      </c>
      <c r="K479">
        <f>------18</f>
        <v>18</v>
      </c>
    </row>
    <row r="480" spans="2:11">
      <c r="B480">
        <v>1429</v>
      </c>
      <c r="C480">
        <v>477</v>
      </c>
      <c r="D480">
        <v>1</v>
      </c>
      <c r="E480">
        <v>0</v>
      </c>
      <c r="F480">
        <v>72</v>
      </c>
      <c r="G480">
        <v>27</v>
      </c>
      <c r="H480">
        <f>------149</f>
        <v>149</v>
      </c>
      <c r="I480">
        <v>441</v>
      </c>
      <c r="J480" t="s">
        <v>53</v>
      </c>
      <c r="K480">
        <f>------19</f>
        <v>19</v>
      </c>
    </row>
    <row r="481" spans="2:11">
      <c r="B481">
        <v>1432</v>
      </c>
      <c r="C481">
        <v>478</v>
      </c>
      <c r="D481">
        <v>1</v>
      </c>
      <c r="E481">
        <v>0</v>
      </c>
      <c r="F481">
        <v>40</v>
      </c>
      <c r="G481">
        <v>27</v>
      </c>
      <c r="H481">
        <f>------109</f>
        <v>109</v>
      </c>
      <c r="I481">
        <v>361</v>
      </c>
      <c r="J481" t="s">
        <v>117</v>
      </c>
      <c r="K481">
        <f>------20</f>
        <v>20</v>
      </c>
    </row>
    <row r="482" spans="2:11">
      <c r="B482">
        <v>1435</v>
      </c>
      <c r="C482">
        <v>479</v>
      </c>
      <c r="D482">
        <v>1</v>
      </c>
      <c r="E482">
        <v>0</v>
      </c>
      <c r="F482">
        <v>20</v>
      </c>
      <c r="G482">
        <v>27</v>
      </c>
      <c r="H482">
        <f>------89</f>
        <v>89</v>
      </c>
      <c r="I482">
        <v>289</v>
      </c>
      <c r="J482" t="s">
        <v>54</v>
      </c>
      <c r="K482">
        <f>------21</f>
        <v>21</v>
      </c>
    </row>
    <row r="483" spans="2:11">
      <c r="B483">
        <v>1438</v>
      </c>
      <c r="C483">
        <v>480</v>
      </c>
      <c r="D483">
        <v>1</v>
      </c>
      <c r="E483">
        <v>0</v>
      </c>
      <c r="F483">
        <v>16</v>
      </c>
      <c r="G483">
        <v>27</v>
      </c>
      <c r="H483">
        <f>------73</f>
        <v>73</v>
      </c>
      <c r="I483">
        <v>225</v>
      </c>
      <c r="J483" t="s">
        <v>96</v>
      </c>
      <c r="K483">
        <f>------22</f>
        <v>22</v>
      </c>
    </row>
    <row r="484" spans="2:11">
      <c r="B484">
        <v>1441</v>
      </c>
      <c r="C484">
        <v>481</v>
      </c>
      <c r="D484">
        <v>1</v>
      </c>
      <c r="E484">
        <v>0</v>
      </c>
      <c r="F484">
        <v>12</v>
      </c>
      <c r="G484">
        <v>27</v>
      </c>
      <c r="H484">
        <f>------61</f>
        <v>61</v>
      </c>
      <c r="I484">
        <v>169</v>
      </c>
      <c r="J484" t="s">
        <v>51</v>
      </c>
      <c r="K484">
        <f>------23</f>
        <v>23</v>
      </c>
    </row>
    <row r="485" spans="2:11">
      <c r="B485">
        <v>1444</v>
      </c>
      <c r="C485">
        <v>482</v>
      </c>
      <c r="D485">
        <v>1</v>
      </c>
      <c r="E485">
        <v>0</v>
      </c>
      <c r="F485">
        <v>12</v>
      </c>
      <c r="G485">
        <v>27</v>
      </c>
      <c r="H485">
        <f>------49</f>
        <v>49</v>
      </c>
      <c r="I485">
        <v>121</v>
      </c>
      <c r="J485" t="s">
        <v>55</v>
      </c>
      <c r="K485">
        <f>------24</f>
        <v>24</v>
      </c>
    </row>
    <row r="486" spans="2:11">
      <c r="B486">
        <v>1447</v>
      </c>
      <c r="C486">
        <v>483</v>
      </c>
      <c r="D486">
        <v>1</v>
      </c>
      <c r="E486">
        <v>1</v>
      </c>
      <c r="F486">
        <v>20</v>
      </c>
      <c r="G486">
        <v>27</v>
      </c>
      <c r="H486">
        <f>------69</f>
        <v>69</v>
      </c>
      <c r="I486">
        <v>169</v>
      </c>
      <c r="J486" t="s">
        <v>172</v>
      </c>
      <c r="K486">
        <f>------25</f>
        <v>25</v>
      </c>
    </row>
    <row r="487" spans="2:11">
      <c r="B487">
        <v>1450</v>
      </c>
      <c r="C487">
        <v>484</v>
      </c>
      <c r="D487">
        <v>1</v>
      </c>
      <c r="E487">
        <v>1</v>
      </c>
      <c r="F487">
        <v>32</v>
      </c>
      <c r="G487">
        <v>27</v>
      </c>
      <c r="H487">
        <f>------101</f>
        <v>101</v>
      </c>
      <c r="I487">
        <v>225</v>
      </c>
      <c r="J487" t="s">
        <v>59</v>
      </c>
      <c r="K487">
        <f>------26</f>
        <v>26</v>
      </c>
    </row>
    <row r="488" spans="2:11">
      <c r="B488">
        <v>1453</v>
      </c>
      <c r="C488">
        <v>485</v>
      </c>
      <c r="D488">
        <v>1</v>
      </c>
      <c r="E488">
        <v>1</v>
      </c>
      <c r="F488">
        <v>16</v>
      </c>
      <c r="G488">
        <v>27</v>
      </c>
      <c r="H488">
        <f>------117</f>
        <v>117</v>
      </c>
      <c r="I488">
        <v>289</v>
      </c>
      <c r="J488" t="s">
        <v>55</v>
      </c>
      <c r="K488">
        <f>------8</f>
        <v>8</v>
      </c>
    </row>
    <row r="489" spans="2:11">
      <c r="B489">
        <v>1456</v>
      </c>
      <c r="C489">
        <v>486</v>
      </c>
      <c r="D489">
        <v>1</v>
      </c>
      <c r="E489">
        <v>1</v>
      </c>
      <c r="F489">
        <v>12</v>
      </c>
      <c r="G489">
        <v>27</v>
      </c>
      <c r="H489">
        <f>------129</f>
        <v>129</v>
      </c>
      <c r="I489">
        <v>361</v>
      </c>
      <c r="J489" t="s">
        <v>51</v>
      </c>
      <c r="K489">
        <f>------14</f>
        <v>14</v>
      </c>
    </row>
    <row r="490" spans="2:11">
      <c r="B490">
        <v>1459</v>
      </c>
      <c r="C490">
        <v>487</v>
      </c>
      <c r="D490">
        <v>1</v>
      </c>
      <c r="E490">
        <v>1</v>
      </c>
      <c r="F490">
        <v>12</v>
      </c>
      <c r="G490">
        <v>27</v>
      </c>
      <c r="H490">
        <f>------141</f>
        <v>141</v>
      </c>
      <c r="I490">
        <v>441</v>
      </c>
      <c r="J490" t="s">
        <v>96</v>
      </c>
      <c r="K490">
        <f>------15</f>
        <v>15</v>
      </c>
    </row>
    <row r="491" spans="2:11">
      <c r="B491">
        <v>1462</v>
      </c>
      <c r="C491">
        <v>488</v>
      </c>
      <c r="D491">
        <v>1</v>
      </c>
      <c r="E491">
        <v>1</v>
      </c>
      <c r="F491">
        <v>32</v>
      </c>
      <c r="G491">
        <v>27</v>
      </c>
      <c r="H491">
        <f>------173</f>
        <v>173</v>
      </c>
      <c r="I491">
        <v>441</v>
      </c>
      <c r="J491" t="s">
        <v>58</v>
      </c>
      <c r="K491">
        <f>------16</f>
        <v>16</v>
      </c>
    </row>
    <row r="492" spans="2:11">
      <c r="B492">
        <v>1465</v>
      </c>
      <c r="C492">
        <v>489</v>
      </c>
      <c r="D492">
        <v>1</v>
      </c>
      <c r="E492">
        <v>0</v>
      </c>
      <c r="F492">
        <v>72</v>
      </c>
      <c r="G492">
        <v>27</v>
      </c>
      <c r="H492">
        <f>------101</f>
        <v>101</v>
      </c>
      <c r="I492">
        <v>441</v>
      </c>
      <c r="J492" t="s">
        <v>173</v>
      </c>
      <c r="K492">
        <f>------27</f>
        <v>27</v>
      </c>
    </row>
    <row r="493" spans="2:11">
      <c r="B493">
        <v>1468</v>
      </c>
      <c r="C493">
        <v>490</v>
      </c>
      <c r="D493">
        <v>1</v>
      </c>
      <c r="E493">
        <v>0</v>
      </c>
      <c r="F493">
        <v>40</v>
      </c>
      <c r="G493">
        <v>27</v>
      </c>
      <c r="H493">
        <f>------61</f>
        <v>61</v>
      </c>
      <c r="I493">
        <v>121</v>
      </c>
      <c r="J493" t="s">
        <v>56</v>
      </c>
      <c r="K493">
        <f>------10</f>
        <v>10</v>
      </c>
    </row>
    <row r="494" spans="2:11">
      <c r="B494">
        <v>1471</v>
      </c>
      <c r="C494">
        <v>491</v>
      </c>
      <c r="D494">
        <v>0</v>
      </c>
      <c r="E494">
        <v>0</v>
      </c>
      <c r="F494">
        <v>20</v>
      </c>
      <c r="G494">
        <v>27</v>
      </c>
      <c r="H494">
        <f>------41</f>
        <v>41</v>
      </c>
      <c r="I494">
        <v>81</v>
      </c>
      <c r="J494" t="s">
        <v>165</v>
      </c>
      <c r="K494">
        <f>------11</f>
        <v>11</v>
      </c>
    </row>
    <row r="495" spans="2:11">
      <c r="B495">
        <v>1474</v>
      </c>
      <c r="C495">
        <v>492</v>
      </c>
      <c r="D495">
        <v>0</v>
      </c>
      <c r="E495">
        <v>0</v>
      </c>
      <c r="F495">
        <v>16</v>
      </c>
      <c r="G495">
        <v>27</v>
      </c>
      <c r="H495">
        <f>------25</f>
        <v>25</v>
      </c>
      <c r="I495">
        <v>49</v>
      </c>
      <c r="J495" t="s">
        <v>165</v>
      </c>
      <c r="K495">
        <f>------12</f>
        <v>12</v>
      </c>
    </row>
    <row r="496" spans="2:11">
      <c r="B496">
        <v>1477</v>
      </c>
      <c r="C496">
        <v>493</v>
      </c>
      <c r="D496">
        <v>0</v>
      </c>
      <c r="E496">
        <v>0</v>
      </c>
      <c r="F496">
        <v>12</v>
      </c>
      <c r="G496">
        <v>27</v>
      </c>
      <c r="H496">
        <f>------13</f>
        <v>13</v>
      </c>
      <c r="I496">
        <v>25</v>
      </c>
      <c r="J496" t="s">
        <v>167</v>
      </c>
      <c r="K496">
        <f>------13</f>
        <v>13</v>
      </c>
    </row>
    <row r="497" spans="2:11">
      <c r="B497">
        <v>1480</v>
      </c>
      <c r="C497">
        <v>494</v>
      </c>
      <c r="D497">
        <v>0</v>
      </c>
      <c r="E497">
        <v>0</v>
      </c>
      <c r="F497">
        <v>8</v>
      </c>
      <c r="G497">
        <v>27</v>
      </c>
      <c r="H497">
        <f>------5</f>
        <v>5</v>
      </c>
      <c r="I497">
        <v>9</v>
      </c>
      <c r="J497" t="s">
        <v>50</v>
      </c>
      <c r="K497">
        <f>------1</f>
        <v>1</v>
      </c>
    </row>
    <row r="498" spans="2:11">
      <c r="B498">
        <v>1483</v>
      </c>
      <c r="C498">
        <v>495</v>
      </c>
      <c r="D498">
        <v>0</v>
      </c>
      <c r="E498">
        <v>1</v>
      </c>
      <c r="F498">
        <v>4</v>
      </c>
      <c r="G498">
        <v>27</v>
      </c>
      <c r="H498">
        <f>------9</f>
        <v>9</v>
      </c>
      <c r="I498">
        <v>25</v>
      </c>
      <c r="J498" t="s">
        <v>51</v>
      </c>
      <c r="K498">
        <f>------2</f>
        <v>2</v>
      </c>
    </row>
    <row r="499" spans="2:11">
      <c r="B499">
        <v>1486</v>
      </c>
      <c r="C499">
        <v>496</v>
      </c>
      <c r="D499">
        <v>0</v>
      </c>
      <c r="E499">
        <v>1</v>
      </c>
      <c r="F499">
        <v>12</v>
      </c>
      <c r="G499">
        <v>27</v>
      </c>
      <c r="H499">
        <f>------21</f>
        <v>21</v>
      </c>
      <c r="I499">
        <v>49</v>
      </c>
      <c r="J499" t="s">
        <v>52</v>
      </c>
      <c r="K499">
        <f>------3</f>
        <v>3</v>
      </c>
    </row>
    <row r="500" spans="2:11">
      <c r="B500">
        <v>1489</v>
      </c>
      <c r="C500">
        <v>497</v>
      </c>
      <c r="D500">
        <v>0</v>
      </c>
      <c r="E500">
        <v>1</v>
      </c>
      <c r="F500">
        <v>8</v>
      </c>
      <c r="G500">
        <v>27</v>
      </c>
      <c r="H500">
        <f>------29</f>
        <v>29</v>
      </c>
      <c r="I500">
        <v>81</v>
      </c>
      <c r="J500" t="s">
        <v>51</v>
      </c>
      <c r="K500">
        <f>------4</f>
        <v>4</v>
      </c>
    </row>
    <row r="501" spans="2:11">
      <c r="B501">
        <v>1492</v>
      </c>
      <c r="C501">
        <v>498</v>
      </c>
      <c r="D501">
        <v>0</v>
      </c>
      <c r="E501">
        <v>1</v>
      </c>
      <c r="F501">
        <v>12</v>
      </c>
      <c r="G501">
        <v>27</v>
      </c>
      <c r="H501">
        <f>------41</f>
        <v>41</v>
      </c>
      <c r="I501">
        <v>121</v>
      </c>
      <c r="J501" t="s">
        <v>53</v>
      </c>
      <c r="K501">
        <f>------5</f>
        <v>5</v>
      </c>
    </row>
    <row r="502" spans="2:11">
      <c r="B502">
        <v>1495</v>
      </c>
      <c r="C502">
        <v>499</v>
      </c>
      <c r="D502">
        <v>1</v>
      </c>
      <c r="E502">
        <v>1</v>
      </c>
      <c r="F502">
        <v>12</v>
      </c>
      <c r="G502">
        <v>27</v>
      </c>
      <c r="H502">
        <f>------53</f>
        <v>53</v>
      </c>
      <c r="I502">
        <v>169</v>
      </c>
      <c r="J502" t="s">
        <v>54</v>
      </c>
      <c r="K502">
        <f>------6</f>
        <v>6</v>
      </c>
    </row>
    <row r="503" spans="2:11">
      <c r="B503">
        <v>1498</v>
      </c>
      <c r="C503">
        <v>500</v>
      </c>
      <c r="D503">
        <v>1</v>
      </c>
      <c r="E503">
        <v>1</v>
      </c>
      <c r="F503">
        <v>36</v>
      </c>
      <c r="G503">
        <v>27</v>
      </c>
      <c r="H503">
        <f>------89</f>
        <v>89</v>
      </c>
      <c r="I503">
        <v>225</v>
      </c>
      <c r="J503" t="s">
        <v>55</v>
      </c>
      <c r="K503">
        <f>------7</f>
        <v>7</v>
      </c>
    </row>
    <row r="504" spans="2:11">
      <c r="B504">
        <v>1501</v>
      </c>
      <c r="C504">
        <v>501</v>
      </c>
      <c r="D504">
        <v>1</v>
      </c>
      <c r="E504">
        <v>1</v>
      </c>
      <c r="F504">
        <v>28</v>
      </c>
      <c r="G504">
        <v>27</v>
      </c>
      <c r="H504">
        <f>------117</f>
        <v>117</v>
      </c>
      <c r="I504">
        <v>289</v>
      </c>
      <c r="J504" t="s">
        <v>55</v>
      </c>
      <c r="K504">
        <f>------8</f>
        <v>8</v>
      </c>
    </row>
    <row r="505" spans="2:11">
      <c r="B505">
        <v>1504</v>
      </c>
      <c r="C505">
        <v>502</v>
      </c>
      <c r="D505">
        <v>1</v>
      </c>
      <c r="E505">
        <v>1</v>
      </c>
      <c r="F505">
        <v>12</v>
      </c>
      <c r="G505">
        <v>27</v>
      </c>
      <c r="H505">
        <f>------129</f>
        <v>129</v>
      </c>
      <c r="I505">
        <v>361</v>
      </c>
      <c r="J505" t="s">
        <v>51</v>
      </c>
      <c r="K505">
        <f>------14</f>
        <v>14</v>
      </c>
    </row>
    <row r="506" spans="2:11">
      <c r="B506">
        <v>1507</v>
      </c>
      <c r="C506">
        <v>503</v>
      </c>
      <c r="D506">
        <v>1</v>
      </c>
      <c r="E506">
        <v>1</v>
      </c>
      <c r="F506">
        <v>12</v>
      </c>
      <c r="G506">
        <v>27</v>
      </c>
      <c r="H506">
        <f>------141</f>
        <v>141</v>
      </c>
      <c r="I506">
        <v>441</v>
      </c>
      <c r="J506" t="s">
        <v>96</v>
      </c>
      <c r="K506">
        <f>------15</f>
        <v>15</v>
      </c>
    </row>
    <row r="507" spans="2:11">
      <c r="B507">
        <v>1510</v>
      </c>
      <c r="C507">
        <v>504</v>
      </c>
      <c r="D507">
        <v>1</v>
      </c>
      <c r="E507">
        <v>1</v>
      </c>
      <c r="F507">
        <v>32</v>
      </c>
      <c r="G507">
        <v>27</v>
      </c>
      <c r="H507">
        <f>------173</f>
        <v>173</v>
      </c>
      <c r="I507">
        <v>441</v>
      </c>
      <c r="J507" t="s">
        <v>58</v>
      </c>
      <c r="K507">
        <f>------16</f>
        <v>16</v>
      </c>
    </row>
    <row r="508" spans="2:11">
      <c r="B508">
        <v>1513</v>
      </c>
      <c r="C508">
        <v>505</v>
      </c>
      <c r="D508">
        <v>1</v>
      </c>
      <c r="E508">
        <v>1</v>
      </c>
      <c r="F508">
        <v>24</v>
      </c>
      <c r="G508">
        <v>27</v>
      </c>
      <c r="H508">
        <f>------197</f>
        <v>197</v>
      </c>
      <c r="I508">
        <v>441</v>
      </c>
      <c r="J508" t="s">
        <v>59</v>
      </c>
      <c r="K508">
        <f>------17</f>
        <v>17</v>
      </c>
    </row>
    <row r="509" spans="2:11">
      <c r="B509">
        <v>1516</v>
      </c>
      <c r="C509">
        <v>506</v>
      </c>
      <c r="D509">
        <v>1</v>
      </c>
      <c r="E509">
        <v>1</v>
      </c>
      <c r="F509">
        <v>24</v>
      </c>
      <c r="G509">
        <v>27</v>
      </c>
      <c r="H509">
        <f>------221</f>
        <v>221</v>
      </c>
      <c r="I509">
        <v>441</v>
      </c>
      <c r="J509" t="s">
        <v>56</v>
      </c>
      <c r="K509">
        <f>------18</f>
        <v>18</v>
      </c>
    </row>
    <row r="510" spans="2:11">
      <c r="B510">
        <v>1519</v>
      </c>
      <c r="C510">
        <v>507</v>
      </c>
      <c r="D510">
        <v>1</v>
      </c>
      <c r="E510">
        <v>0</v>
      </c>
      <c r="F510">
        <v>72</v>
      </c>
      <c r="G510">
        <v>27</v>
      </c>
      <c r="H510">
        <f>------149</f>
        <v>149</v>
      </c>
      <c r="I510">
        <v>441</v>
      </c>
      <c r="J510" t="s">
        <v>53</v>
      </c>
      <c r="K510">
        <f>------19</f>
        <v>19</v>
      </c>
    </row>
    <row r="511" spans="2:11">
      <c r="B511">
        <v>1522</v>
      </c>
      <c r="C511">
        <v>508</v>
      </c>
      <c r="D511">
        <v>1</v>
      </c>
      <c r="E511">
        <v>0</v>
      </c>
      <c r="F511">
        <v>40</v>
      </c>
      <c r="G511">
        <v>27</v>
      </c>
      <c r="H511">
        <f>------109</f>
        <v>109</v>
      </c>
      <c r="I511">
        <v>361</v>
      </c>
      <c r="J511" t="s">
        <v>117</v>
      </c>
      <c r="K511">
        <f>------20</f>
        <v>20</v>
      </c>
    </row>
    <row r="512" spans="2:11">
      <c r="B512">
        <v>1525</v>
      </c>
      <c r="C512">
        <v>509</v>
      </c>
      <c r="D512">
        <v>1</v>
      </c>
      <c r="E512">
        <v>0</v>
      </c>
      <c r="F512">
        <v>20</v>
      </c>
      <c r="G512">
        <v>27</v>
      </c>
      <c r="H512">
        <f>------89</f>
        <v>89</v>
      </c>
      <c r="I512">
        <v>289</v>
      </c>
      <c r="J512" t="s">
        <v>54</v>
      </c>
      <c r="K512">
        <f>------21</f>
        <v>21</v>
      </c>
    </row>
    <row r="513" spans="2:11">
      <c r="B513">
        <v>1528</v>
      </c>
      <c r="C513">
        <v>510</v>
      </c>
      <c r="D513">
        <v>1</v>
      </c>
      <c r="E513">
        <v>0</v>
      </c>
      <c r="F513">
        <v>16</v>
      </c>
      <c r="G513">
        <v>27</v>
      </c>
      <c r="H513">
        <f>------73</f>
        <v>73</v>
      </c>
      <c r="I513">
        <v>225</v>
      </c>
      <c r="J513" t="s">
        <v>96</v>
      </c>
      <c r="K513">
        <f>------22</f>
        <v>22</v>
      </c>
    </row>
    <row r="514" spans="2:11">
      <c r="B514">
        <v>1531</v>
      </c>
      <c r="C514">
        <v>511</v>
      </c>
      <c r="D514">
        <v>1</v>
      </c>
      <c r="E514">
        <v>0</v>
      </c>
      <c r="F514">
        <v>12</v>
      </c>
      <c r="G514">
        <v>27</v>
      </c>
      <c r="H514">
        <f>------61</f>
        <v>61</v>
      </c>
      <c r="I514">
        <v>169</v>
      </c>
      <c r="J514" t="s">
        <v>51</v>
      </c>
      <c r="K514">
        <f>------23</f>
        <v>23</v>
      </c>
    </row>
    <row r="515" spans="2:11">
      <c r="B515">
        <v>1534</v>
      </c>
      <c r="C515">
        <v>512</v>
      </c>
      <c r="D515">
        <v>1</v>
      </c>
      <c r="E515">
        <v>0</v>
      </c>
      <c r="F515">
        <v>12</v>
      </c>
      <c r="G515">
        <v>27</v>
      </c>
      <c r="H515">
        <f>------49</f>
        <v>49</v>
      </c>
      <c r="I515">
        <v>121</v>
      </c>
      <c r="J515" t="s">
        <v>55</v>
      </c>
      <c r="K515">
        <f>------24</f>
        <v>24</v>
      </c>
    </row>
    <row r="516" spans="2:11">
      <c r="B516">
        <v>1537</v>
      </c>
      <c r="C516">
        <v>513</v>
      </c>
      <c r="D516">
        <v>1</v>
      </c>
      <c r="E516">
        <v>1</v>
      </c>
      <c r="F516">
        <v>20</v>
      </c>
      <c r="G516">
        <v>27</v>
      </c>
      <c r="H516">
        <f>------69</f>
        <v>69</v>
      </c>
      <c r="I516">
        <v>169</v>
      </c>
      <c r="J516" t="s">
        <v>172</v>
      </c>
      <c r="K516">
        <f>------25</f>
        <v>25</v>
      </c>
    </row>
    <row r="517" spans="2:11">
      <c r="B517">
        <v>1540</v>
      </c>
      <c r="C517">
        <v>514</v>
      </c>
      <c r="D517">
        <v>1</v>
      </c>
      <c r="E517">
        <v>1</v>
      </c>
      <c r="F517">
        <v>32</v>
      </c>
      <c r="G517">
        <v>27</v>
      </c>
      <c r="H517">
        <f>------101</f>
        <v>101</v>
      </c>
      <c r="I517">
        <v>225</v>
      </c>
      <c r="J517" t="s">
        <v>59</v>
      </c>
      <c r="K517">
        <f>------26</f>
        <v>26</v>
      </c>
    </row>
    <row r="518" spans="2:11">
      <c r="B518">
        <v>1543</v>
      </c>
      <c r="C518">
        <v>515</v>
      </c>
      <c r="D518">
        <v>1</v>
      </c>
      <c r="E518">
        <v>1</v>
      </c>
      <c r="F518">
        <v>16</v>
      </c>
      <c r="G518">
        <v>27</v>
      </c>
      <c r="H518">
        <f>------117</f>
        <v>117</v>
      </c>
      <c r="I518">
        <v>289</v>
      </c>
      <c r="J518" t="s">
        <v>55</v>
      </c>
      <c r="K518">
        <f>------8</f>
        <v>8</v>
      </c>
    </row>
    <row r="519" spans="2:11">
      <c r="B519">
        <v>1546</v>
      </c>
      <c r="C519">
        <v>516</v>
      </c>
      <c r="D519">
        <v>1</v>
      </c>
      <c r="E519">
        <v>1</v>
      </c>
      <c r="F519">
        <v>12</v>
      </c>
      <c r="G519">
        <v>27</v>
      </c>
      <c r="H519">
        <f>------129</f>
        <v>129</v>
      </c>
      <c r="I519">
        <v>361</v>
      </c>
      <c r="J519" t="s">
        <v>51</v>
      </c>
      <c r="K519">
        <f>------14</f>
        <v>14</v>
      </c>
    </row>
    <row r="520" spans="2:11">
      <c r="B520">
        <v>1549</v>
      </c>
      <c r="C520">
        <v>517</v>
      </c>
      <c r="D520">
        <v>1</v>
      </c>
      <c r="E520">
        <v>1</v>
      </c>
      <c r="F520">
        <v>12</v>
      </c>
      <c r="G520">
        <v>27</v>
      </c>
      <c r="H520">
        <f>------141</f>
        <v>141</v>
      </c>
      <c r="I520">
        <v>441</v>
      </c>
      <c r="J520" t="s">
        <v>96</v>
      </c>
      <c r="K520">
        <f>------15</f>
        <v>15</v>
      </c>
    </row>
    <row r="521" spans="2:11">
      <c r="B521">
        <v>1552</v>
      </c>
      <c r="C521">
        <v>518</v>
      </c>
      <c r="D521">
        <v>1</v>
      </c>
      <c r="E521">
        <v>1</v>
      </c>
      <c r="F521">
        <v>32</v>
      </c>
      <c r="G521">
        <v>27</v>
      </c>
      <c r="H521">
        <f>------173</f>
        <v>173</v>
      </c>
      <c r="I521">
        <v>441</v>
      </c>
      <c r="J521" t="s">
        <v>58</v>
      </c>
      <c r="K521">
        <f>------16</f>
        <v>16</v>
      </c>
    </row>
    <row r="522" spans="2:11">
      <c r="B522">
        <v>1555</v>
      </c>
      <c r="C522">
        <v>519</v>
      </c>
      <c r="D522">
        <v>1</v>
      </c>
      <c r="E522">
        <v>0</v>
      </c>
      <c r="F522">
        <v>72</v>
      </c>
      <c r="G522">
        <v>27</v>
      </c>
      <c r="H522">
        <f>------101</f>
        <v>101</v>
      </c>
      <c r="I522">
        <v>441</v>
      </c>
      <c r="J522" t="s">
        <v>173</v>
      </c>
      <c r="K522">
        <f>------27</f>
        <v>27</v>
      </c>
    </row>
    <row r="523" spans="2:11">
      <c r="B523">
        <v>1558</v>
      </c>
      <c r="C523">
        <v>520</v>
      </c>
      <c r="D523">
        <v>1</v>
      </c>
      <c r="E523">
        <v>0</v>
      </c>
      <c r="F523">
        <v>40</v>
      </c>
      <c r="G523">
        <v>27</v>
      </c>
      <c r="H523">
        <f>------61</f>
        <v>61</v>
      </c>
      <c r="I523">
        <v>121</v>
      </c>
      <c r="J523" t="s">
        <v>56</v>
      </c>
      <c r="K523">
        <f>------10</f>
        <v>10</v>
      </c>
    </row>
    <row r="524" spans="2:11">
      <c r="B524">
        <v>1561</v>
      </c>
      <c r="C524">
        <v>521</v>
      </c>
      <c r="D524">
        <v>0</v>
      </c>
      <c r="E524">
        <v>0</v>
      </c>
      <c r="F524">
        <v>20</v>
      </c>
      <c r="G524">
        <v>27</v>
      </c>
      <c r="H524">
        <f>------41</f>
        <v>41</v>
      </c>
      <c r="I524">
        <v>81</v>
      </c>
      <c r="J524" t="s">
        <v>165</v>
      </c>
      <c r="K524">
        <f>------11</f>
        <v>11</v>
      </c>
    </row>
    <row r="525" spans="2:11">
      <c r="B525">
        <v>1564</v>
      </c>
      <c r="C525">
        <v>522</v>
      </c>
      <c r="D525">
        <v>0</v>
      </c>
      <c r="E525">
        <v>0</v>
      </c>
      <c r="F525">
        <v>16</v>
      </c>
      <c r="G525">
        <v>27</v>
      </c>
      <c r="H525">
        <f>------25</f>
        <v>25</v>
      </c>
      <c r="I525">
        <v>49</v>
      </c>
      <c r="J525" t="s">
        <v>165</v>
      </c>
      <c r="K525">
        <f>------12</f>
        <v>12</v>
      </c>
    </row>
    <row r="526" spans="2:11">
      <c r="B526">
        <v>1567</v>
      </c>
      <c r="C526">
        <v>523</v>
      </c>
      <c r="D526">
        <v>0</v>
      </c>
      <c r="E526">
        <v>0</v>
      </c>
      <c r="F526">
        <v>12</v>
      </c>
      <c r="G526">
        <v>27</v>
      </c>
      <c r="H526">
        <f>------13</f>
        <v>13</v>
      </c>
      <c r="I526">
        <v>25</v>
      </c>
      <c r="J526" t="s">
        <v>167</v>
      </c>
      <c r="K526">
        <f>------13</f>
        <v>13</v>
      </c>
    </row>
    <row r="527" spans="2:11">
      <c r="B527">
        <v>1570</v>
      </c>
      <c r="C527">
        <v>524</v>
      </c>
      <c r="D527">
        <v>0</v>
      </c>
      <c r="E527">
        <v>0</v>
      </c>
      <c r="F527">
        <v>8</v>
      </c>
      <c r="G527">
        <v>27</v>
      </c>
      <c r="H527">
        <f>------5</f>
        <v>5</v>
      </c>
      <c r="I527">
        <v>9</v>
      </c>
      <c r="J527" t="s">
        <v>50</v>
      </c>
      <c r="K527">
        <f>------1</f>
        <v>1</v>
      </c>
    </row>
    <row r="528" spans="2:11">
      <c r="B528">
        <v>1573</v>
      </c>
      <c r="C528">
        <v>525</v>
      </c>
      <c r="D528">
        <v>0</v>
      </c>
      <c r="E528">
        <v>1</v>
      </c>
      <c r="F528">
        <v>4</v>
      </c>
      <c r="G528">
        <v>27</v>
      </c>
      <c r="H528">
        <f>------9</f>
        <v>9</v>
      </c>
      <c r="I528">
        <v>25</v>
      </c>
      <c r="J528" t="s">
        <v>51</v>
      </c>
      <c r="K528">
        <f>------2</f>
        <v>2</v>
      </c>
    </row>
    <row r="529" spans="2:11">
      <c r="B529">
        <v>1576</v>
      </c>
      <c r="C529">
        <v>526</v>
      </c>
      <c r="D529">
        <v>0</v>
      </c>
      <c r="E529">
        <v>1</v>
      </c>
      <c r="F529">
        <v>12</v>
      </c>
      <c r="G529">
        <v>27</v>
      </c>
      <c r="H529">
        <f>------21</f>
        <v>21</v>
      </c>
      <c r="I529">
        <v>49</v>
      </c>
      <c r="J529" t="s">
        <v>52</v>
      </c>
      <c r="K529">
        <f>------3</f>
        <v>3</v>
      </c>
    </row>
    <row r="530" spans="2:11">
      <c r="B530">
        <v>1579</v>
      </c>
      <c r="C530">
        <v>527</v>
      </c>
      <c r="D530">
        <v>0</v>
      </c>
      <c r="E530">
        <v>1</v>
      </c>
      <c r="F530">
        <v>8</v>
      </c>
      <c r="G530">
        <v>27</v>
      </c>
      <c r="H530">
        <f>------29</f>
        <v>29</v>
      </c>
      <c r="I530">
        <v>81</v>
      </c>
      <c r="J530" t="s">
        <v>51</v>
      </c>
      <c r="K530">
        <f>------4</f>
        <v>4</v>
      </c>
    </row>
    <row r="531" spans="2:11">
      <c r="B531">
        <v>1582</v>
      </c>
      <c r="C531">
        <v>528</v>
      </c>
      <c r="D531">
        <v>0</v>
      </c>
      <c r="E531">
        <v>1</v>
      </c>
      <c r="F531">
        <v>12</v>
      </c>
      <c r="G531">
        <v>27</v>
      </c>
      <c r="H531">
        <f>------41</f>
        <v>41</v>
      </c>
      <c r="I531">
        <v>121</v>
      </c>
      <c r="J531" t="s">
        <v>53</v>
      </c>
      <c r="K531">
        <f>------5</f>
        <v>5</v>
      </c>
    </row>
    <row r="532" spans="2:11">
      <c r="B532">
        <v>1585</v>
      </c>
      <c r="C532">
        <v>529</v>
      </c>
      <c r="D532">
        <v>1</v>
      </c>
      <c r="E532">
        <v>1</v>
      </c>
      <c r="F532">
        <v>12</v>
      </c>
      <c r="G532">
        <v>27</v>
      </c>
      <c r="H532">
        <f>------53</f>
        <v>53</v>
      </c>
      <c r="I532">
        <v>169</v>
      </c>
      <c r="J532" t="s">
        <v>54</v>
      </c>
      <c r="K532">
        <f>------6</f>
        <v>6</v>
      </c>
    </row>
    <row r="533" spans="2:11">
      <c r="B533">
        <v>1588</v>
      </c>
      <c r="C533">
        <v>530</v>
      </c>
      <c r="D533">
        <v>1</v>
      </c>
      <c r="E533">
        <v>1</v>
      </c>
      <c r="F533">
        <v>36</v>
      </c>
      <c r="G533">
        <v>27</v>
      </c>
      <c r="H533">
        <f>------89</f>
        <v>89</v>
      </c>
      <c r="I533">
        <v>225</v>
      </c>
      <c r="J533" t="s">
        <v>55</v>
      </c>
      <c r="K533">
        <f>------7</f>
        <v>7</v>
      </c>
    </row>
    <row r="534" spans="2:11">
      <c r="B534">
        <v>1591</v>
      </c>
      <c r="C534">
        <v>531</v>
      </c>
      <c r="D534">
        <v>1</v>
      </c>
      <c r="E534">
        <v>1</v>
      </c>
      <c r="F534">
        <v>28</v>
      </c>
      <c r="G534">
        <v>27</v>
      </c>
      <c r="H534">
        <f>------117</f>
        <v>117</v>
      </c>
      <c r="I534">
        <v>289</v>
      </c>
      <c r="J534" t="s">
        <v>55</v>
      </c>
      <c r="K534">
        <f>------8</f>
        <v>8</v>
      </c>
    </row>
    <row r="535" spans="2:11">
      <c r="B535">
        <v>1594</v>
      </c>
      <c r="C535">
        <v>532</v>
      </c>
      <c r="D535">
        <v>1</v>
      </c>
      <c r="E535">
        <v>1</v>
      </c>
      <c r="F535">
        <v>12</v>
      </c>
      <c r="G535">
        <v>27</v>
      </c>
      <c r="H535">
        <f>------129</f>
        <v>129</v>
      </c>
      <c r="I535">
        <v>361</v>
      </c>
      <c r="J535" t="s">
        <v>51</v>
      </c>
      <c r="K535">
        <f>------14</f>
        <v>14</v>
      </c>
    </row>
    <row r="536" spans="2:11">
      <c r="B536">
        <v>1597</v>
      </c>
      <c r="C536">
        <v>533</v>
      </c>
      <c r="D536">
        <v>1</v>
      </c>
      <c r="E536">
        <v>1</v>
      </c>
      <c r="F536">
        <v>12</v>
      </c>
      <c r="G536">
        <v>27</v>
      </c>
      <c r="H536">
        <f>------141</f>
        <v>141</v>
      </c>
      <c r="I536">
        <v>441</v>
      </c>
      <c r="J536" t="s">
        <v>96</v>
      </c>
      <c r="K536">
        <f>------15</f>
        <v>15</v>
      </c>
    </row>
    <row r="537" spans="2:11">
      <c r="B537">
        <v>1600</v>
      </c>
      <c r="C537">
        <v>534</v>
      </c>
      <c r="D537">
        <v>1</v>
      </c>
      <c r="E537">
        <v>1</v>
      </c>
      <c r="F537">
        <v>32</v>
      </c>
      <c r="G537">
        <v>27</v>
      </c>
      <c r="H537">
        <f>------173</f>
        <v>173</v>
      </c>
      <c r="I537">
        <v>441</v>
      </c>
      <c r="J537" t="s">
        <v>58</v>
      </c>
      <c r="K537">
        <f>------16</f>
        <v>16</v>
      </c>
    </row>
    <row r="538" spans="2:11">
      <c r="B538">
        <v>1603</v>
      </c>
      <c r="C538">
        <v>535</v>
      </c>
      <c r="D538">
        <v>1</v>
      </c>
      <c r="E538">
        <v>1</v>
      </c>
      <c r="F538">
        <v>24</v>
      </c>
      <c r="G538">
        <v>27</v>
      </c>
      <c r="H538">
        <f>------197</f>
        <v>197</v>
      </c>
      <c r="I538">
        <v>441</v>
      </c>
      <c r="J538" t="s">
        <v>59</v>
      </c>
      <c r="K538">
        <f>------17</f>
        <v>17</v>
      </c>
    </row>
    <row r="539" spans="2:11">
      <c r="B539">
        <v>1606</v>
      </c>
      <c r="C539">
        <v>536</v>
      </c>
      <c r="D539">
        <v>1</v>
      </c>
      <c r="E539">
        <v>1</v>
      </c>
      <c r="F539">
        <v>24</v>
      </c>
      <c r="G539">
        <v>27</v>
      </c>
      <c r="H539">
        <f>------221</f>
        <v>221</v>
      </c>
      <c r="I539">
        <v>441</v>
      </c>
      <c r="J539" t="s">
        <v>56</v>
      </c>
      <c r="K539">
        <f>------18</f>
        <v>18</v>
      </c>
    </row>
    <row r="540" spans="2:11">
      <c r="B540">
        <v>1609</v>
      </c>
      <c r="C540">
        <v>537</v>
      </c>
      <c r="D540">
        <v>1</v>
      </c>
      <c r="E540">
        <v>0</v>
      </c>
      <c r="F540">
        <v>72</v>
      </c>
      <c r="G540">
        <v>27</v>
      </c>
      <c r="H540">
        <f>------149</f>
        <v>149</v>
      </c>
      <c r="I540">
        <v>441</v>
      </c>
      <c r="J540" t="s">
        <v>53</v>
      </c>
      <c r="K540">
        <f>------19</f>
        <v>19</v>
      </c>
    </row>
    <row r="541" spans="2:11">
      <c r="B541">
        <v>1612</v>
      </c>
      <c r="C541">
        <v>538</v>
      </c>
      <c r="D541">
        <v>1</v>
      </c>
      <c r="E541">
        <v>0</v>
      </c>
      <c r="F541">
        <v>40</v>
      </c>
      <c r="G541">
        <v>27</v>
      </c>
      <c r="H541">
        <f>------109</f>
        <v>109</v>
      </c>
      <c r="I541">
        <v>361</v>
      </c>
      <c r="J541" t="s">
        <v>117</v>
      </c>
      <c r="K541">
        <f>------20</f>
        <v>20</v>
      </c>
    </row>
    <row r="542" spans="2:11">
      <c r="B542">
        <v>1615</v>
      </c>
      <c r="C542">
        <v>539</v>
      </c>
      <c r="D542">
        <v>1</v>
      </c>
      <c r="E542">
        <v>0</v>
      </c>
      <c r="F542">
        <v>20</v>
      </c>
      <c r="G542">
        <v>27</v>
      </c>
      <c r="H542">
        <f>------89</f>
        <v>89</v>
      </c>
      <c r="I542">
        <v>289</v>
      </c>
      <c r="J542" t="s">
        <v>54</v>
      </c>
      <c r="K542">
        <f>------21</f>
        <v>21</v>
      </c>
    </row>
    <row r="543" spans="2:11">
      <c r="B543">
        <v>1618</v>
      </c>
      <c r="C543">
        <v>540</v>
      </c>
      <c r="D543">
        <v>1</v>
      </c>
      <c r="E543">
        <v>0</v>
      </c>
      <c r="F543">
        <v>16</v>
      </c>
      <c r="G543">
        <v>27</v>
      </c>
      <c r="H543">
        <f>------73</f>
        <v>73</v>
      </c>
      <c r="I543">
        <v>225</v>
      </c>
      <c r="J543" t="s">
        <v>96</v>
      </c>
      <c r="K543">
        <f>------22</f>
        <v>22</v>
      </c>
    </row>
    <row r="544" spans="2:11">
      <c r="B544">
        <v>1621</v>
      </c>
      <c r="C544">
        <v>541</v>
      </c>
      <c r="D544">
        <v>1</v>
      </c>
      <c r="E544">
        <v>0</v>
      </c>
      <c r="F544">
        <v>12</v>
      </c>
      <c r="G544">
        <v>27</v>
      </c>
      <c r="H544">
        <f>------61</f>
        <v>61</v>
      </c>
      <c r="I544">
        <v>169</v>
      </c>
      <c r="J544" t="s">
        <v>51</v>
      </c>
      <c r="K544">
        <f>------23</f>
        <v>23</v>
      </c>
    </row>
    <row r="545" spans="2:11">
      <c r="B545">
        <v>1624</v>
      </c>
      <c r="C545">
        <v>542</v>
      </c>
      <c r="D545">
        <v>1</v>
      </c>
      <c r="E545">
        <v>0</v>
      </c>
      <c r="F545">
        <v>12</v>
      </c>
      <c r="G545">
        <v>27</v>
      </c>
      <c r="H545">
        <f>------49</f>
        <v>49</v>
      </c>
      <c r="I545">
        <v>121</v>
      </c>
      <c r="J545" t="s">
        <v>55</v>
      </c>
      <c r="K545">
        <f>------24</f>
        <v>24</v>
      </c>
    </row>
    <row r="546" spans="2:11">
      <c r="B546">
        <v>1627</v>
      </c>
      <c r="C546">
        <v>543</v>
      </c>
      <c r="D546">
        <v>1</v>
      </c>
      <c r="E546">
        <v>1</v>
      </c>
      <c r="F546">
        <v>20</v>
      </c>
      <c r="G546">
        <v>27</v>
      </c>
      <c r="H546">
        <f>------69</f>
        <v>69</v>
      </c>
      <c r="I546">
        <v>169</v>
      </c>
      <c r="J546" t="s">
        <v>172</v>
      </c>
      <c r="K546">
        <f>------25</f>
        <v>25</v>
      </c>
    </row>
    <row r="547" spans="2:11">
      <c r="B547">
        <v>1630</v>
      </c>
      <c r="C547">
        <v>544</v>
      </c>
      <c r="D547">
        <v>1</v>
      </c>
      <c r="E547">
        <v>1</v>
      </c>
      <c r="F547">
        <v>32</v>
      </c>
      <c r="G547">
        <v>27</v>
      </c>
      <c r="H547">
        <f>------101</f>
        <v>101</v>
      </c>
      <c r="I547">
        <v>225</v>
      </c>
      <c r="J547" t="s">
        <v>59</v>
      </c>
      <c r="K547">
        <f>------26</f>
        <v>26</v>
      </c>
    </row>
    <row r="548" spans="2:11">
      <c r="B548">
        <v>1633</v>
      </c>
      <c r="C548">
        <v>545</v>
      </c>
      <c r="D548">
        <v>1</v>
      </c>
      <c r="E548">
        <v>1</v>
      </c>
      <c r="F548">
        <v>16</v>
      </c>
      <c r="G548">
        <v>27</v>
      </c>
      <c r="H548">
        <f>------117</f>
        <v>117</v>
      </c>
      <c r="I548">
        <v>289</v>
      </c>
      <c r="J548" t="s">
        <v>55</v>
      </c>
      <c r="K548">
        <f>------8</f>
        <v>8</v>
      </c>
    </row>
    <row r="549" spans="2:11">
      <c r="B549">
        <v>1636</v>
      </c>
      <c r="C549">
        <v>546</v>
      </c>
      <c r="D549">
        <v>1</v>
      </c>
      <c r="E549">
        <v>1</v>
      </c>
      <c r="F549">
        <v>12</v>
      </c>
      <c r="G549">
        <v>27</v>
      </c>
      <c r="H549">
        <f>------129</f>
        <v>129</v>
      </c>
      <c r="I549">
        <v>361</v>
      </c>
      <c r="J549" t="s">
        <v>51</v>
      </c>
      <c r="K549">
        <f>------14</f>
        <v>14</v>
      </c>
    </row>
    <row r="550" spans="2:11">
      <c r="B550">
        <v>1639</v>
      </c>
      <c r="C550">
        <v>547</v>
      </c>
      <c r="D550">
        <v>1</v>
      </c>
      <c r="E550">
        <v>1</v>
      </c>
      <c r="F550">
        <v>12</v>
      </c>
      <c r="G550">
        <v>27</v>
      </c>
      <c r="H550">
        <f>------141</f>
        <v>141</v>
      </c>
      <c r="I550">
        <v>441</v>
      </c>
      <c r="J550" t="s">
        <v>96</v>
      </c>
      <c r="K550">
        <f>------15</f>
        <v>15</v>
      </c>
    </row>
    <row r="551" spans="2:11">
      <c r="B551">
        <v>1642</v>
      </c>
      <c r="C551">
        <v>548</v>
      </c>
      <c r="D551">
        <v>1</v>
      </c>
      <c r="E551">
        <v>1</v>
      </c>
      <c r="F551">
        <v>32</v>
      </c>
      <c r="G551">
        <v>27</v>
      </c>
      <c r="H551">
        <f>------173</f>
        <v>173</v>
      </c>
      <c r="I551">
        <v>441</v>
      </c>
      <c r="J551" t="s">
        <v>58</v>
      </c>
      <c r="K551">
        <f>------16</f>
        <v>16</v>
      </c>
    </row>
    <row r="552" spans="2:11">
      <c r="B552">
        <v>1645</v>
      </c>
      <c r="C552">
        <v>549</v>
      </c>
      <c r="D552">
        <v>1</v>
      </c>
      <c r="E552">
        <v>0</v>
      </c>
      <c r="F552">
        <v>72</v>
      </c>
      <c r="G552">
        <v>27</v>
      </c>
      <c r="H552">
        <f>------101</f>
        <v>101</v>
      </c>
      <c r="I552">
        <v>441</v>
      </c>
      <c r="J552" t="s">
        <v>173</v>
      </c>
      <c r="K552">
        <f>------27</f>
        <v>27</v>
      </c>
    </row>
    <row r="553" spans="2:11">
      <c r="B553">
        <v>1648</v>
      </c>
      <c r="C553">
        <v>550</v>
      </c>
      <c r="D553">
        <v>1</v>
      </c>
      <c r="E553">
        <v>0</v>
      </c>
      <c r="F553">
        <v>40</v>
      </c>
      <c r="G553">
        <v>27</v>
      </c>
      <c r="H553">
        <f>------61</f>
        <v>61</v>
      </c>
      <c r="I553">
        <v>121</v>
      </c>
      <c r="J553" t="s">
        <v>56</v>
      </c>
      <c r="K553">
        <f>------10</f>
        <v>10</v>
      </c>
    </row>
    <row r="554" spans="2:11">
      <c r="B554">
        <v>1651</v>
      </c>
      <c r="C554">
        <v>551</v>
      </c>
      <c r="D554">
        <v>0</v>
      </c>
      <c r="E554">
        <v>0</v>
      </c>
      <c r="F554">
        <v>20</v>
      </c>
      <c r="G554">
        <v>27</v>
      </c>
      <c r="H554">
        <f>------41</f>
        <v>41</v>
      </c>
      <c r="I554">
        <v>81</v>
      </c>
      <c r="J554" t="s">
        <v>165</v>
      </c>
      <c r="K554">
        <f>------11</f>
        <v>11</v>
      </c>
    </row>
    <row r="555" spans="2:11">
      <c r="B555">
        <v>1654</v>
      </c>
      <c r="C555">
        <v>552</v>
      </c>
      <c r="D555">
        <v>0</v>
      </c>
      <c r="E555">
        <v>0</v>
      </c>
      <c r="F555">
        <v>16</v>
      </c>
      <c r="G555">
        <v>27</v>
      </c>
      <c r="H555">
        <f>------25</f>
        <v>25</v>
      </c>
      <c r="I555">
        <v>49</v>
      </c>
      <c r="J555" t="s">
        <v>165</v>
      </c>
      <c r="K555">
        <f>------12</f>
        <v>12</v>
      </c>
    </row>
    <row r="556" spans="2:11">
      <c r="B556">
        <v>1657</v>
      </c>
      <c r="C556">
        <v>553</v>
      </c>
      <c r="D556">
        <v>0</v>
      </c>
      <c r="E556">
        <v>0</v>
      </c>
      <c r="F556">
        <v>12</v>
      </c>
      <c r="G556">
        <v>27</v>
      </c>
      <c r="H556">
        <f>------13</f>
        <v>13</v>
      </c>
      <c r="I556">
        <v>25</v>
      </c>
      <c r="J556" t="s">
        <v>167</v>
      </c>
      <c r="K556">
        <f>------13</f>
        <v>13</v>
      </c>
    </row>
    <row r="557" spans="2:11">
      <c r="B557">
        <v>1660</v>
      </c>
      <c r="C557">
        <v>554</v>
      </c>
      <c r="D557">
        <v>0</v>
      </c>
      <c r="E557">
        <v>0</v>
      </c>
      <c r="F557">
        <v>8</v>
      </c>
      <c r="G557">
        <v>27</v>
      </c>
      <c r="H557">
        <f>------5</f>
        <v>5</v>
      </c>
      <c r="I557">
        <v>9</v>
      </c>
      <c r="J557" t="s">
        <v>50</v>
      </c>
      <c r="K557">
        <f>------1</f>
        <v>1</v>
      </c>
    </row>
    <row r="558" spans="2:11">
      <c r="B558">
        <v>1663</v>
      </c>
      <c r="C558">
        <v>555</v>
      </c>
      <c r="D558">
        <v>0</v>
      </c>
      <c r="E558">
        <v>1</v>
      </c>
      <c r="F558">
        <v>4</v>
      </c>
      <c r="G558">
        <v>27</v>
      </c>
      <c r="H558">
        <f>------9</f>
        <v>9</v>
      </c>
      <c r="I558">
        <v>25</v>
      </c>
      <c r="J558" t="s">
        <v>51</v>
      </c>
      <c r="K558">
        <f>------2</f>
        <v>2</v>
      </c>
    </row>
    <row r="559" spans="2:11">
      <c r="B559">
        <v>1666</v>
      </c>
      <c r="C559">
        <v>556</v>
      </c>
      <c r="D559">
        <v>0</v>
      </c>
      <c r="E559">
        <v>1</v>
      </c>
      <c r="F559">
        <v>12</v>
      </c>
      <c r="G559">
        <v>27</v>
      </c>
      <c r="H559">
        <f>------21</f>
        <v>21</v>
      </c>
      <c r="I559">
        <v>49</v>
      </c>
      <c r="J559" t="s">
        <v>52</v>
      </c>
      <c r="K559">
        <f>------3</f>
        <v>3</v>
      </c>
    </row>
    <row r="560" spans="2:11">
      <c r="B560">
        <v>1669</v>
      </c>
      <c r="C560">
        <v>557</v>
      </c>
      <c r="D560">
        <v>0</v>
      </c>
      <c r="E560">
        <v>1</v>
      </c>
      <c r="F560">
        <v>8</v>
      </c>
      <c r="G560">
        <v>27</v>
      </c>
      <c r="H560">
        <f>------29</f>
        <v>29</v>
      </c>
      <c r="I560">
        <v>81</v>
      </c>
      <c r="J560" t="s">
        <v>51</v>
      </c>
      <c r="K560">
        <f>------4</f>
        <v>4</v>
      </c>
    </row>
    <row r="561" spans="2:11">
      <c r="B561">
        <v>1672</v>
      </c>
      <c r="C561">
        <v>558</v>
      </c>
      <c r="D561">
        <v>0</v>
      </c>
      <c r="E561">
        <v>1</v>
      </c>
      <c r="F561">
        <v>12</v>
      </c>
      <c r="G561">
        <v>27</v>
      </c>
      <c r="H561">
        <f>------41</f>
        <v>41</v>
      </c>
      <c r="I561">
        <v>121</v>
      </c>
      <c r="J561" t="s">
        <v>53</v>
      </c>
      <c r="K561">
        <f>------5</f>
        <v>5</v>
      </c>
    </row>
    <row r="562" spans="2:11">
      <c r="B562">
        <v>1675</v>
      </c>
      <c r="C562">
        <v>559</v>
      </c>
      <c r="D562">
        <v>1</v>
      </c>
      <c r="E562">
        <v>1</v>
      </c>
      <c r="F562">
        <v>12</v>
      </c>
      <c r="G562">
        <v>27</v>
      </c>
      <c r="H562">
        <f>------53</f>
        <v>53</v>
      </c>
      <c r="I562">
        <v>169</v>
      </c>
      <c r="J562" t="s">
        <v>54</v>
      </c>
      <c r="K562">
        <f>------6</f>
        <v>6</v>
      </c>
    </row>
    <row r="563" spans="2:11">
      <c r="B563">
        <v>1678</v>
      </c>
      <c r="C563">
        <v>560</v>
      </c>
      <c r="D563">
        <v>1</v>
      </c>
      <c r="E563">
        <v>1</v>
      </c>
      <c r="F563">
        <v>36</v>
      </c>
      <c r="G563">
        <v>27</v>
      </c>
      <c r="H563">
        <f>------89</f>
        <v>89</v>
      </c>
      <c r="I563">
        <v>225</v>
      </c>
      <c r="J563" t="s">
        <v>55</v>
      </c>
      <c r="K563">
        <f>------7</f>
        <v>7</v>
      </c>
    </row>
    <row r="564" spans="2:11">
      <c r="B564">
        <v>1681</v>
      </c>
      <c r="C564">
        <v>561</v>
      </c>
      <c r="D564">
        <v>1</v>
      </c>
      <c r="E564">
        <v>1</v>
      </c>
      <c r="F564">
        <v>28</v>
      </c>
      <c r="G564">
        <v>27</v>
      </c>
      <c r="H564">
        <f>------117</f>
        <v>117</v>
      </c>
      <c r="I564">
        <v>289</v>
      </c>
      <c r="J564" t="s">
        <v>55</v>
      </c>
      <c r="K564">
        <f>------8</f>
        <v>8</v>
      </c>
    </row>
    <row r="565" spans="2:11">
      <c r="B565">
        <v>1684</v>
      </c>
      <c r="C565">
        <v>562</v>
      </c>
      <c r="D565">
        <v>1</v>
      </c>
      <c r="E565">
        <v>1</v>
      </c>
      <c r="F565">
        <v>12</v>
      </c>
      <c r="G565">
        <v>27</v>
      </c>
      <c r="H565">
        <f>------129</f>
        <v>129</v>
      </c>
      <c r="I565">
        <v>361</v>
      </c>
      <c r="J565" t="s">
        <v>51</v>
      </c>
      <c r="K565">
        <f>------14</f>
        <v>14</v>
      </c>
    </row>
    <row r="566" spans="2:11">
      <c r="B566">
        <v>1687</v>
      </c>
      <c r="C566">
        <v>563</v>
      </c>
      <c r="D566">
        <v>1</v>
      </c>
      <c r="E566">
        <v>1</v>
      </c>
      <c r="F566">
        <v>12</v>
      </c>
      <c r="G566">
        <v>27</v>
      </c>
      <c r="H566">
        <f>------141</f>
        <v>141</v>
      </c>
      <c r="I566">
        <v>441</v>
      </c>
      <c r="J566" t="s">
        <v>96</v>
      </c>
      <c r="K566">
        <f>------15</f>
        <v>15</v>
      </c>
    </row>
    <row r="567" spans="2:11">
      <c r="B567">
        <v>1690</v>
      </c>
      <c r="C567">
        <v>564</v>
      </c>
      <c r="D567">
        <v>1</v>
      </c>
      <c r="E567">
        <v>1</v>
      </c>
      <c r="F567">
        <v>32</v>
      </c>
      <c r="G567">
        <v>27</v>
      </c>
      <c r="H567">
        <f>------173</f>
        <v>173</v>
      </c>
      <c r="I567">
        <v>441</v>
      </c>
      <c r="J567" t="s">
        <v>58</v>
      </c>
      <c r="K567">
        <f>------16</f>
        <v>16</v>
      </c>
    </row>
    <row r="568" spans="2:11">
      <c r="B568">
        <v>1693</v>
      </c>
      <c r="C568">
        <v>565</v>
      </c>
      <c r="D568">
        <v>1</v>
      </c>
      <c r="E568">
        <v>1</v>
      </c>
      <c r="F568">
        <v>24</v>
      </c>
      <c r="G568">
        <v>27</v>
      </c>
      <c r="H568">
        <f>------197</f>
        <v>197</v>
      </c>
      <c r="I568">
        <v>441</v>
      </c>
      <c r="J568" t="s">
        <v>59</v>
      </c>
      <c r="K568">
        <f>------17</f>
        <v>17</v>
      </c>
    </row>
    <row r="569" spans="2:11">
      <c r="B569">
        <v>1696</v>
      </c>
      <c r="C569">
        <v>566</v>
      </c>
      <c r="D569">
        <v>1</v>
      </c>
      <c r="E569">
        <v>1</v>
      </c>
      <c r="F569">
        <v>24</v>
      </c>
      <c r="G569">
        <v>27</v>
      </c>
      <c r="H569">
        <f>------221</f>
        <v>221</v>
      </c>
      <c r="I569">
        <v>441</v>
      </c>
      <c r="J569" t="s">
        <v>56</v>
      </c>
      <c r="K569">
        <f>------18</f>
        <v>18</v>
      </c>
    </row>
    <row r="570" spans="2:11">
      <c r="B570">
        <v>1699</v>
      </c>
      <c r="C570">
        <v>567</v>
      </c>
      <c r="D570">
        <v>1</v>
      </c>
      <c r="E570">
        <v>0</v>
      </c>
      <c r="F570">
        <v>72</v>
      </c>
      <c r="G570">
        <v>27</v>
      </c>
      <c r="H570">
        <f>------149</f>
        <v>149</v>
      </c>
      <c r="I570">
        <v>441</v>
      </c>
      <c r="J570" t="s">
        <v>53</v>
      </c>
      <c r="K570">
        <f>------19</f>
        <v>19</v>
      </c>
    </row>
    <row r="571" spans="2:11">
      <c r="B571">
        <v>1702</v>
      </c>
      <c r="C571">
        <v>568</v>
      </c>
      <c r="D571">
        <v>1</v>
      </c>
      <c r="E571">
        <v>0</v>
      </c>
      <c r="F571">
        <v>40</v>
      </c>
      <c r="G571">
        <v>27</v>
      </c>
      <c r="H571">
        <f>------109</f>
        <v>109</v>
      </c>
      <c r="I571">
        <v>361</v>
      </c>
      <c r="J571" t="s">
        <v>117</v>
      </c>
      <c r="K571">
        <f>------20</f>
        <v>20</v>
      </c>
    </row>
    <row r="572" spans="2:11">
      <c r="B572">
        <v>1705</v>
      </c>
      <c r="C572">
        <v>569</v>
      </c>
      <c r="D572">
        <v>1</v>
      </c>
      <c r="E572">
        <v>0</v>
      </c>
      <c r="F572">
        <v>20</v>
      </c>
      <c r="G572">
        <v>27</v>
      </c>
      <c r="H572">
        <f>------89</f>
        <v>89</v>
      </c>
      <c r="I572">
        <v>289</v>
      </c>
      <c r="J572" t="s">
        <v>54</v>
      </c>
      <c r="K572">
        <f>------21</f>
        <v>21</v>
      </c>
    </row>
    <row r="573" spans="2:11">
      <c r="B573">
        <v>1708</v>
      </c>
      <c r="C573">
        <v>570</v>
      </c>
      <c r="D573">
        <v>1</v>
      </c>
      <c r="E573">
        <v>0</v>
      </c>
      <c r="F573">
        <v>16</v>
      </c>
      <c r="G573">
        <v>27</v>
      </c>
      <c r="H573">
        <f>------73</f>
        <v>73</v>
      </c>
      <c r="I573">
        <v>225</v>
      </c>
      <c r="J573" t="s">
        <v>96</v>
      </c>
      <c r="K573">
        <f>------22</f>
        <v>22</v>
      </c>
    </row>
    <row r="574" spans="2:11">
      <c r="B574">
        <v>1711</v>
      </c>
      <c r="C574">
        <v>571</v>
      </c>
      <c r="D574">
        <v>1</v>
      </c>
      <c r="E574">
        <v>0</v>
      </c>
      <c r="F574">
        <v>12</v>
      </c>
      <c r="G574">
        <v>27</v>
      </c>
      <c r="H574">
        <f>------61</f>
        <v>61</v>
      </c>
      <c r="I574">
        <v>169</v>
      </c>
      <c r="J574" t="s">
        <v>51</v>
      </c>
      <c r="K574">
        <f>------23</f>
        <v>23</v>
      </c>
    </row>
    <row r="575" spans="2:11">
      <c r="B575">
        <v>1714</v>
      </c>
      <c r="C575">
        <v>572</v>
      </c>
      <c r="D575">
        <v>1</v>
      </c>
      <c r="E575">
        <v>0</v>
      </c>
      <c r="F575">
        <v>12</v>
      </c>
      <c r="G575">
        <v>27</v>
      </c>
      <c r="H575">
        <f>------49</f>
        <v>49</v>
      </c>
      <c r="I575">
        <v>121</v>
      </c>
      <c r="J575" t="s">
        <v>55</v>
      </c>
      <c r="K575">
        <f>------24</f>
        <v>24</v>
      </c>
    </row>
    <row r="576" spans="2:11">
      <c r="B576">
        <v>1717</v>
      </c>
      <c r="C576">
        <v>573</v>
      </c>
      <c r="D576">
        <v>1</v>
      </c>
      <c r="E576">
        <v>1</v>
      </c>
      <c r="F576">
        <v>20</v>
      </c>
      <c r="G576">
        <v>27</v>
      </c>
      <c r="H576">
        <f>------69</f>
        <v>69</v>
      </c>
      <c r="I576">
        <v>169</v>
      </c>
      <c r="J576" t="s">
        <v>172</v>
      </c>
      <c r="K576">
        <f>------25</f>
        <v>25</v>
      </c>
    </row>
    <row r="577" spans="2:11">
      <c r="B577">
        <v>1720</v>
      </c>
      <c r="C577">
        <v>574</v>
      </c>
      <c r="D577">
        <v>1</v>
      </c>
      <c r="E577">
        <v>1</v>
      </c>
      <c r="F577">
        <v>32</v>
      </c>
      <c r="G577">
        <v>27</v>
      </c>
      <c r="H577">
        <f>------101</f>
        <v>101</v>
      </c>
      <c r="I577">
        <v>225</v>
      </c>
      <c r="J577" t="s">
        <v>59</v>
      </c>
      <c r="K577">
        <f>------26</f>
        <v>26</v>
      </c>
    </row>
    <row r="578" spans="2:11">
      <c r="B578">
        <v>1723</v>
      </c>
      <c r="C578">
        <v>575</v>
      </c>
      <c r="D578">
        <v>1</v>
      </c>
      <c r="E578">
        <v>1</v>
      </c>
      <c r="F578">
        <v>16</v>
      </c>
      <c r="G578">
        <v>27</v>
      </c>
      <c r="H578">
        <f>------117</f>
        <v>117</v>
      </c>
      <c r="I578">
        <v>289</v>
      </c>
      <c r="J578" t="s">
        <v>55</v>
      </c>
      <c r="K578">
        <f>------8</f>
        <v>8</v>
      </c>
    </row>
    <row r="579" spans="2:11">
      <c r="B579">
        <v>1726</v>
      </c>
      <c r="C579">
        <v>576</v>
      </c>
      <c r="D579">
        <v>1</v>
      </c>
      <c r="E579">
        <v>1</v>
      </c>
      <c r="F579">
        <v>12</v>
      </c>
      <c r="G579">
        <v>27</v>
      </c>
      <c r="H579">
        <f>------129</f>
        <v>129</v>
      </c>
      <c r="I579">
        <v>361</v>
      </c>
      <c r="J579" t="s">
        <v>51</v>
      </c>
      <c r="K579">
        <f>------14</f>
        <v>14</v>
      </c>
    </row>
    <row r="580" spans="2:11">
      <c r="B580">
        <v>1729</v>
      </c>
      <c r="C580">
        <v>577</v>
      </c>
      <c r="D580">
        <v>1</v>
      </c>
      <c r="E580">
        <v>1</v>
      </c>
      <c r="F580">
        <v>12</v>
      </c>
      <c r="G580">
        <v>27</v>
      </c>
      <c r="H580">
        <f>------141</f>
        <v>141</v>
      </c>
      <c r="I580">
        <v>441</v>
      </c>
      <c r="J580" t="s">
        <v>96</v>
      </c>
      <c r="K580">
        <f>------15</f>
        <v>15</v>
      </c>
    </row>
    <row r="581" spans="2:11">
      <c r="B581">
        <v>1732</v>
      </c>
      <c r="C581">
        <v>578</v>
      </c>
      <c r="D581">
        <v>1</v>
      </c>
      <c r="E581">
        <v>1</v>
      </c>
      <c r="F581">
        <v>32</v>
      </c>
      <c r="G581">
        <v>27</v>
      </c>
      <c r="H581">
        <f>------173</f>
        <v>173</v>
      </c>
      <c r="I581">
        <v>441</v>
      </c>
      <c r="J581" t="s">
        <v>58</v>
      </c>
      <c r="K581">
        <f>------16</f>
        <v>16</v>
      </c>
    </row>
    <row r="582" spans="2:11">
      <c r="B582">
        <v>1735</v>
      </c>
      <c r="C582">
        <v>579</v>
      </c>
      <c r="D582">
        <v>1</v>
      </c>
      <c r="E582">
        <v>0</v>
      </c>
      <c r="F582">
        <v>72</v>
      </c>
      <c r="G582">
        <v>27</v>
      </c>
      <c r="H582">
        <f>------101</f>
        <v>101</v>
      </c>
      <c r="I582">
        <v>441</v>
      </c>
      <c r="J582" t="s">
        <v>173</v>
      </c>
      <c r="K582">
        <f>------27</f>
        <v>27</v>
      </c>
    </row>
    <row r="583" spans="2:11">
      <c r="B583">
        <v>1738</v>
      </c>
      <c r="C583">
        <v>580</v>
      </c>
      <c r="D583">
        <v>1</v>
      </c>
      <c r="E583">
        <v>0</v>
      </c>
      <c r="F583">
        <v>40</v>
      </c>
      <c r="G583">
        <v>27</v>
      </c>
      <c r="H583">
        <f>------61</f>
        <v>61</v>
      </c>
      <c r="I583">
        <v>121</v>
      </c>
      <c r="J583" t="s">
        <v>56</v>
      </c>
      <c r="K583">
        <f>------10</f>
        <v>10</v>
      </c>
    </row>
    <row r="584" spans="2:11">
      <c r="B584">
        <v>1741</v>
      </c>
      <c r="C584">
        <v>581</v>
      </c>
      <c r="D584">
        <v>0</v>
      </c>
      <c r="E584">
        <v>0</v>
      </c>
      <c r="F584">
        <v>20</v>
      </c>
      <c r="G584">
        <v>27</v>
      </c>
      <c r="H584">
        <f>------41</f>
        <v>41</v>
      </c>
      <c r="I584">
        <v>81</v>
      </c>
      <c r="J584" t="s">
        <v>165</v>
      </c>
      <c r="K584">
        <f>------11</f>
        <v>11</v>
      </c>
    </row>
    <row r="585" spans="2:11">
      <c r="B585">
        <v>1744</v>
      </c>
      <c r="C585">
        <v>582</v>
      </c>
      <c r="D585">
        <v>0</v>
      </c>
      <c r="E585">
        <v>0</v>
      </c>
      <c r="F585">
        <v>16</v>
      </c>
      <c r="G585">
        <v>27</v>
      </c>
      <c r="H585">
        <f>------25</f>
        <v>25</v>
      </c>
      <c r="I585">
        <v>49</v>
      </c>
      <c r="J585" t="s">
        <v>165</v>
      </c>
      <c r="K585">
        <f>------12</f>
        <v>12</v>
      </c>
    </row>
    <row r="586" spans="2:11">
      <c r="B586">
        <v>1747</v>
      </c>
      <c r="C586">
        <v>583</v>
      </c>
      <c r="D586">
        <v>0</v>
      </c>
      <c r="E586">
        <v>0</v>
      </c>
      <c r="F586">
        <v>12</v>
      </c>
      <c r="G586">
        <v>27</v>
      </c>
      <c r="H586">
        <f>------13</f>
        <v>13</v>
      </c>
      <c r="I586">
        <v>25</v>
      </c>
      <c r="J586" t="s">
        <v>167</v>
      </c>
      <c r="K586">
        <f>------13</f>
        <v>13</v>
      </c>
    </row>
    <row r="587" spans="2:11">
      <c r="B587">
        <v>1750</v>
      </c>
      <c r="C587">
        <v>584</v>
      </c>
      <c r="D587">
        <v>0</v>
      </c>
      <c r="E587">
        <v>0</v>
      </c>
      <c r="F587">
        <v>8</v>
      </c>
      <c r="G587">
        <v>27</v>
      </c>
      <c r="H587">
        <f>------5</f>
        <v>5</v>
      </c>
      <c r="I587">
        <v>9</v>
      </c>
      <c r="J587" t="s">
        <v>50</v>
      </c>
      <c r="K587">
        <f>------1</f>
        <v>1</v>
      </c>
    </row>
    <row r="588" spans="2:11">
      <c r="B588">
        <v>1753</v>
      </c>
      <c r="C588">
        <v>585</v>
      </c>
      <c r="D588">
        <v>0</v>
      </c>
      <c r="E588">
        <v>1</v>
      </c>
      <c r="F588">
        <v>4</v>
      </c>
      <c r="G588">
        <v>27</v>
      </c>
      <c r="H588">
        <f>------9</f>
        <v>9</v>
      </c>
      <c r="I588">
        <v>25</v>
      </c>
      <c r="J588" t="s">
        <v>51</v>
      </c>
      <c r="K588">
        <f>------2</f>
        <v>2</v>
      </c>
    </row>
    <row r="589" spans="2:11">
      <c r="B589">
        <v>1756</v>
      </c>
      <c r="C589">
        <v>586</v>
      </c>
      <c r="D589">
        <v>0</v>
      </c>
      <c r="E589">
        <v>1</v>
      </c>
      <c r="F589">
        <v>12</v>
      </c>
      <c r="G589">
        <v>27</v>
      </c>
      <c r="H589">
        <f>------21</f>
        <v>21</v>
      </c>
      <c r="I589">
        <v>49</v>
      </c>
      <c r="J589" t="s">
        <v>52</v>
      </c>
      <c r="K589">
        <f>------3</f>
        <v>3</v>
      </c>
    </row>
    <row r="590" spans="2:11">
      <c r="B590">
        <v>1759</v>
      </c>
      <c r="C590">
        <v>587</v>
      </c>
      <c r="D590">
        <v>0</v>
      </c>
      <c r="E590">
        <v>1</v>
      </c>
      <c r="F590">
        <v>8</v>
      </c>
      <c r="G590">
        <v>27</v>
      </c>
      <c r="H590">
        <f>------29</f>
        <v>29</v>
      </c>
      <c r="I590">
        <v>81</v>
      </c>
      <c r="J590" t="s">
        <v>51</v>
      </c>
      <c r="K590">
        <f>------4</f>
        <v>4</v>
      </c>
    </row>
    <row r="591" spans="2:11">
      <c r="B591">
        <v>1762</v>
      </c>
      <c r="C591">
        <v>588</v>
      </c>
      <c r="D591">
        <v>0</v>
      </c>
      <c r="E591">
        <v>1</v>
      </c>
      <c r="F591">
        <v>12</v>
      </c>
      <c r="G591">
        <v>27</v>
      </c>
      <c r="H591">
        <f>------41</f>
        <v>41</v>
      </c>
      <c r="I591">
        <v>121</v>
      </c>
      <c r="J591" t="s">
        <v>53</v>
      </c>
      <c r="K591">
        <f>------5</f>
        <v>5</v>
      </c>
    </row>
    <row r="592" spans="2:11">
      <c r="B592">
        <v>1765</v>
      </c>
      <c r="C592">
        <v>589</v>
      </c>
      <c r="D592">
        <v>1</v>
      </c>
      <c r="E592">
        <v>1</v>
      </c>
      <c r="F592">
        <v>12</v>
      </c>
      <c r="G592">
        <v>27</v>
      </c>
      <c r="H592">
        <f>------53</f>
        <v>53</v>
      </c>
      <c r="I592">
        <v>169</v>
      </c>
      <c r="J592" t="s">
        <v>54</v>
      </c>
      <c r="K592">
        <f>------6</f>
        <v>6</v>
      </c>
    </row>
    <row r="593" spans="2:11">
      <c r="B593">
        <v>1768</v>
      </c>
      <c r="C593">
        <v>590</v>
      </c>
      <c r="D593">
        <v>1</v>
      </c>
      <c r="E593">
        <v>1</v>
      </c>
      <c r="F593">
        <v>36</v>
      </c>
      <c r="G593">
        <v>27</v>
      </c>
      <c r="H593">
        <f>------89</f>
        <v>89</v>
      </c>
      <c r="I593">
        <v>225</v>
      </c>
      <c r="J593" t="s">
        <v>55</v>
      </c>
      <c r="K593">
        <f>------7</f>
        <v>7</v>
      </c>
    </row>
    <row r="594" spans="2:11">
      <c r="B594">
        <v>1771</v>
      </c>
      <c r="C594">
        <v>591</v>
      </c>
      <c r="D594">
        <v>1</v>
      </c>
      <c r="E594">
        <v>1</v>
      </c>
      <c r="F594">
        <v>28</v>
      </c>
      <c r="G594">
        <v>27</v>
      </c>
      <c r="H594">
        <f>------117</f>
        <v>117</v>
      </c>
      <c r="I594">
        <v>289</v>
      </c>
      <c r="J594" t="s">
        <v>55</v>
      </c>
      <c r="K594">
        <f>------8</f>
        <v>8</v>
      </c>
    </row>
    <row r="595" spans="2:11">
      <c r="B595">
        <v>1774</v>
      </c>
      <c r="C595">
        <v>592</v>
      </c>
      <c r="D595">
        <v>1</v>
      </c>
      <c r="E595">
        <v>1</v>
      </c>
      <c r="F595">
        <v>12</v>
      </c>
      <c r="G595">
        <v>27</v>
      </c>
      <c r="H595">
        <f>------129</f>
        <v>129</v>
      </c>
      <c r="I595">
        <v>361</v>
      </c>
      <c r="J595" t="s">
        <v>51</v>
      </c>
      <c r="K595">
        <f>------14</f>
        <v>14</v>
      </c>
    </row>
    <row r="596" spans="2:11">
      <c r="B596">
        <v>1777</v>
      </c>
      <c r="C596">
        <v>593</v>
      </c>
      <c r="D596">
        <v>1</v>
      </c>
      <c r="E596">
        <v>1</v>
      </c>
      <c r="F596">
        <v>12</v>
      </c>
      <c r="G596">
        <v>27</v>
      </c>
      <c r="H596">
        <f>------141</f>
        <v>141</v>
      </c>
      <c r="I596">
        <v>441</v>
      </c>
      <c r="J596" t="s">
        <v>96</v>
      </c>
      <c r="K596">
        <f>------15</f>
        <v>15</v>
      </c>
    </row>
    <row r="597" spans="2:11">
      <c r="B597">
        <v>1780</v>
      </c>
      <c r="C597">
        <v>594</v>
      </c>
      <c r="D597">
        <v>1</v>
      </c>
      <c r="E597">
        <v>1</v>
      </c>
      <c r="F597">
        <v>32</v>
      </c>
      <c r="G597">
        <v>27</v>
      </c>
      <c r="H597">
        <f>------173</f>
        <v>173</v>
      </c>
      <c r="I597">
        <v>441</v>
      </c>
      <c r="J597" t="s">
        <v>58</v>
      </c>
      <c r="K597">
        <f>------16</f>
        <v>16</v>
      </c>
    </row>
    <row r="598" spans="2:11">
      <c r="B598">
        <v>1783</v>
      </c>
      <c r="C598">
        <v>595</v>
      </c>
      <c r="D598">
        <v>1</v>
      </c>
      <c r="E598">
        <v>1</v>
      </c>
      <c r="F598">
        <v>24</v>
      </c>
      <c r="G598">
        <v>27</v>
      </c>
      <c r="H598">
        <f>------197</f>
        <v>197</v>
      </c>
      <c r="I598">
        <v>441</v>
      </c>
      <c r="J598" t="s">
        <v>59</v>
      </c>
      <c r="K598">
        <f>------17</f>
        <v>17</v>
      </c>
    </row>
    <row r="599" spans="2:11">
      <c r="B599">
        <v>1786</v>
      </c>
      <c r="C599">
        <v>596</v>
      </c>
      <c r="D599">
        <v>1</v>
      </c>
      <c r="E599">
        <v>1</v>
      </c>
      <c r="F599">
        <v>24</v>
      </c>
      <c r="G599">
        <v>27</v>
      </c>
      <c r="H599">
        <f>------221</f>
        <v>221</v>
      </c>
      <c r="I599">
        <v>441</v>
      </c>
      <c r="J599" t="s">
        <v>56</v>
      </c>
      <c r="K599">
        <f>------18</f>
        <v>18</v>
      </c>
    </row>
    <row r="600" spans="2:11">
      <c r="B600">
        <v>1789</v>
      </c>
      <c r="C600">
        <v>597</v>
      </c>
      <c r="D600">
        <v>1</v>
      </c>
      <c r="E600">
        <v>0</v>
      </c>
      <c r="F600">
        <v>72</v>
      </c>
      <c r="G600">
        <v>27</v>
      </c>
      <c r="H600">
        <f>------149</f>
        <v>149</v>
      </c>
      <c r="I600">
        <v>441</v>
      </c>
      <c r="J600" t="s">
        <v>53</v>
      </c>
      <c r="K600">
        <f>------19</f>
        <v>19</v>
      </c>
    </row>
    <row r="601" spans="2:11">
      <c r="B601">
        <v>1792</v>
      </c>
      <c r="C601">
        <v>598</v>
      </c>
      <c r="D601">
        <v>1</v>
      </c>
      <c r="E601">
        <v>0</v>
      </c>
      <c r="F601">
        <v>40</v>
      </c>
      <c r="G601">
        <v>27</v>
      </c>
      <c r="H601">
        <f>------109</f>
        <v>109</v>
      </c>
      <c r="I601">
        <v>361</v>
      </c>
      <c r="J601" t="s">
        <v>117</v>
      </c>
      <c r="K601">
        <f>------20</f>
        <v>20</v>
      </c>
    </row>
    <row r="602" spans="2:11">
      <c r="B602">
        <v>1795</v>
      </c>
      <c r="C602">
        <v>599</v>
      </c>
      <c r="D602">
        <v>1</v>
      </c>
      <c r="E602">
        <v>0</v>
      </c>
      <c r="F602">
        <v>20</v>
      </c>
      <c r="G602">
        <v>27</v>
      </c>
      <c r="H602">
        <f>------89</f>
        <v>89</v>
      </c>
      <c r="I602">
        <v>289</v>
      </c>
      <c r="J602" t="s">
        <v>54</v>
      </c>
      <c r="K602">
        <f>------21</f>
        <v>21</v>
      </c>
    </row>
    <row r="603" spans="2:11">
      <c r="B603">
        <v>1798</v>
      </c>
      <c r="C603">
        <v>600</v>
      </c>
      <c r="D603">
        <v>1</v>
      </c>
      <c r="E603">
        <v>0</v>
      </c>
      <c r="F603">
        <v>16</v>
      </c>
      <c r="G603">
        <v>27</v>
      </c>
      <c r="H603">
        <f>------73</f>
        <v>73</v>
      </c>
      <c r="I603">
        <v>225</v>
      </c>
      <c r="J603" t="s">
        <v>96</v>
      </c>
      <c r="K603">
        <f>------22</f>
        <v>22</v>
      </c>
    </row>
    <row r="604" spans="2:11">
      <c r="B604">
        <v>1801</v>
      </c>
      <c r="C604">
        <v>601</v>
      </c>
      <c r="D604">
        <v>1</v>
      </c>
      <c r="E604">
        <v>0</v>
      </c>
      <c r="F604">
        <v>12</v>
      </c>
      <c r="G604">
        <v>27</v>
      </c>
      <c r="H604">
        <f>------61</f>
        <v>61</v>
      </c>
      <c r="I604">
        <v>169</v>
      </c>
      <c r="J604" t="s">
        <v>51</v>
      </c>
      <c r="K604">
        <f>------23</f>
        <v>23</v>
      </c>
    </row>
    <row r="605" spans="2:11">
      <c r="B605">
        <v>1804</v>
      </c>
      <c r="C605">
        <v>602</v>
      </c>
      <c r="D605">
        <v>1</v>
      </c>
      <c r="E605">
        <v>0</v>
      </c>
      <c r="F605">
        <v>12</v>
      </c>
      <c r="G605">
        <v>27</v>
      </c>
      <c r="H605">
        <f>------49</f>
        <v>49</v>
      </c>
      <c r="I605">
        <v>121</v>
      </c>
      <c r="J605" t="s">
        <v>55</v>
      </c>
      <c r="K605">
        <f>------24</f>
        <v>24</v>
      </c>
    </row>
    <row r="606" spans="2:11">
      <c r="B606">
        <v>1807</v>
      </c>
      <c r="C606">
        <v>603</v>
      </c>
      <c r="D606">
        <v>1</v>
      </c>
      <c r="E606">
        <v>1</v>
      </c>
      <c r="F606">
        <v>20</v>
      </c>
      <c r="G606">
        <v>27</v>
      </c>
      <c r="H606">
        <f>------69</f>
        <v>69</v>
      </c>
      <c r="I606">
        <v>169</v>
      </c>
      <c r="J606" t="s">
        <v>172</v>
      </c>
      <c r="K606">
        <f>------25</f>
        <v>25</v>
      </c>
    </row>
    <row r="607" spans="2:11">
      <c r="B607">
        <v>1810</v>
      </c>
      <c r="C607">
        <v>604</v>
      </c>
      <c r="D607">
        <v>1</v>
      </c>
      <c r="E607">
        <v>1</v>
      </c>
      <c r="F607">
        <v>32</v>
      </c>
      <c r="G607">
        <v>27</v>
      </c>
      <c r="H607">
        <f>------101</f>
        <v>101</v>
      </c>
      <c r="I607">
        <v>225</v>
      </c>
      <c r="J607" t="s">
        <v>59</v>
      </c>
      <c r="K607">
        <f>------26</f>
        <v>26</v>
      </c>
    </row>
    <row r="608" spans="2:11">
      <c r="B608">
        <v>1813</v>
      </c>
      <c r="C608">
        <v>605</v>
      </c>
      <c r="D608">
        <v>1</v>
      </c>
      <c r="E608">
        <v>1</v>
      </c>
      <c r="F608">
        <v>16</v>
      </c>
      <c r="G608">
        <v>27</v>
      </c>
      <c r="H608">
        <f>------117</f>
        <v>117</v>
      </c>
      <c r="I608">
        <v>289</v>
      </c>
      <c r="J608" t="s">
        <v>55</v>
      </c>
      <c r="K608">
        <f>------8</f>
        <v>8</v>
      </c>
    </row>
    <row r="609" spans="2:11">
      <c r="B609">
        <v>1816</v>
      </c>
      <c r="C609">
        <v>606</v>
      </c>
      <c r="D609">
        <v>1</v>
      </c>
      <c r="E609">
        <v>1</v>
      </c>
      <c r="F609">
        <v>12</v>
      </c>
      <c r="G609">
        <v>27</v>
      </c>
      <c r="H609">
        <f>------129</f>
        <v>129</v>
      </c>
      <c r="I609">
        <v>361</v>
      </c>
      <c r="J609" t="s">
        <v>51</v>
      </c>
      <c r="K609">
        <f>------14</f>
        <v>14</v>
      </c>
    </row>
    <row r="610" spans="2:11">
      <c r="B610">
        <v>1819</v>
      </c>
      <c r="C610">
        <v>607</v>
      </c>
      <c r="D610">
        <v>1</v>
      </c>
      <c r="E610">
        <v>1</v>
      </c>
      <c r="F610">
        <v>12</v>
      </c>
      <c r="G610">
        <v>27</v>
      </c>
      <c r="H610">
        <f>------141</f>
        <v>141</v>
      </c>
      <c r="I610">
        <v>441</v>
      </c>
      <c r="J610" t="s">
        <v>96</v>
      </c>
      <c r="K610">
        <f>------15</f>
        <v>15</v>
      </c>
    </row>
    <row r="611" spans="2:11">
      <c r="B611">
        <v>1822</v>
      </c>
      <c r="C611">
        <v>608</v>
      </c>
      <c r="D611">
        <v>1</v>
      </c>
      <c r="E611">
        <v>1</v>
      </c>
      <c r="F611">
        <v>32</v>
      </c>
      <c r="G611">
        <v>27</v>
      </c>
      <c r="H611">
        <f>------173</f>
        <v>173</v>
      </c>
      <c r="I611">
        <v>441</v>
      </c>
      <c r="J611" t="s">
        <v>58</v>
      </c>
      <c r="K611">
        <f>------16</f>
        <v>16</v>
      </c>
    </row>
    <row r="612" spans="2:11">
      <c r="B612">
        <v>1825</v>
      </c>
      <c r="C612">
        <v>609</v>
      </c>
      <c r="D612">
        <v>1</v>
      </c>
      <c r="E612">
        <v>0</v>
      </c>
      <c r="F612">
        <v>72</v>
      </c>
      <c r="G612">
        <v>27</v>
      </c>
      <c r="H612">
        <f>------101</f>
        <v>101</v>
      </c>
      <c r="I612">
        <v>441</v>
      </c>
      <c r="J612" t="s">
        <v>173</v>
      </c>
      <c r="K612">
        <f>------27</f>
        <v>27</v>
      </c>
    </row>
    <row r="613" spans="2:11">
      <c r="B613">
        <v>1828</v>
      </c>
      <c r="C613">
        <v>610</v>
      </c>
      <c r="D613">
        <v>1</v>
      </c>
      <c r="E613">
        <v>0</v>
      </c>
      <c r="F613">
        <v>40</v>
      </c>
      <c r="G613">
        <v>27</v>
      </c>
      <c r="H613">
        <f>------61</f>
        <v>61</v>
      </c>
      <c r="I613">
        <v>121</v>
      </c>
      <c r="J613" t="s">
        <v>56</v>
      </c>
      <c r="K613">
        <f>------10</f>
        <v>10</v>
      </c>
    </row>
    <row r="614" spans="2:11">
      <c r="B614">
        <v>1831</v>
      </c>
      <c r="C614">
        <v>611</v>
      </c>
      <c r="D614">
        <v>0</v>
      </c>
      <c r="E614">
        <v>0</v>
      </c>
      <c r="F614">
        <v>20</v>
      </c>
      <c r="G614">
        <v>27</v>
      </c>
      <c r="H614">
        <f>------41</f>
        <v>41</v>
      </c>
      <c r="I614">
        <v>81</v>
      </c>
      <c r="J614" t="s">
        <v>165</v>
      </c>
      <c r="K614">
        <f>------11</f>
        <v>11</v>
      </c>
    </row>
    <row r="615" spans="2:11">
      <c r="B615">
        <v>1834</v>
      </c>
      <c r="C615">
        <v>612</v>
      </c>
      <c r="D615">
        <v>0</v>
      </c>
      <c r="E615">
        <v>0</v>
      </c>
      <c r="F615">
        <v>16</v>
      </c>
      <c r="G615">
        <v>27</v>
      </c>
      <c r="H615">
        <f>------25</f>
        <v>25</v>
      </c>
      <c r="I615">
        <v>49</v>
      </c>
      <c r="J615" t="s">
        <v>165</v>
      </c>
      <c r="K615">
        <f>------12</f>
        <v>12</v>
      </c>
    </row>
    <row r="616" spans="2:11">
      <c r="B616">
        <v>1837</v>
      </c>
      <c r="C616">
        <v>613</v>
      </c>
      <c r="D616">
        <v>0</v>
      </c>
      <c r="E616">
        <v>0</v>
      </c>
      <c r="F616">
        <v>12</v>
      </c>
      <c r="G616">
        <v>27</v>
      </c>
      <c r="H616">
        <f>------13</f>
        <v>13</v>
      </c>
      <c r="I616">
        <v>25</v>
      </c>
      <c r="J616" t="s">
        <v>167</v>
      </c>
      <c r="K616">
        <f>------13</f>
        <v>13</v>
      </c>
    </row>
    <row r="617" spans="2:11">
      <c r="B617">
        <v>1840</v>
      </c>
      <c r="C617">
        <v>614</v>
      </c>
      <c r="D617">
        <v>0</v>
      </c>
      <c r="E617">
        <v>0</v>
      </c>
      <c r="F617">
        <v>8</v>
      </c>
      <c r="G617">
        <v>27</v>
      </c>
      <c r="H617">
        <f>------5</f>
        <v>5</v>
      </c>
      <c r="I617">
        <v>9</v>
      </c>
      <c r="J617" t="s">
        <v>50</v>
      </c>
      <c r="K617">
        <f>------1</f>
        <v>1</v>
      </c>
    </row>
    <row r="618" spans="2:11">
      <c r="B618">
        <v>1843</v>
      </c>
      <c r="C618">
        <v>615</v>
      </c>
      <c r="D618">
        <v>0</v>
      </c>
      <c r="E618">
        <v>1</v>
      </c>
      <c r="F618">
        <v>4</v>
      </c>
      <c r="G618">
        <v>27</v>
      </c>
      <c r="H618">
        <f>------9</f>
        <v>9</v>
      </c>
      <c r="I618">
        <v>25</v>
      </c>
      <c r="J618" t="s">
        <v>51</v>
      </c>
      <c r="K618">
        <f>------2</f>
        <v>2</v>
      </c>
    </row>
    <row r="619" spans="2:11">
      <c r="B619">
        <v>1846</v>
      </c>
      <c r="C619">
        <v>616</v>
      </c>
      <c r="D619">
        <v>0</v>
      </c>
      <c r="E619">
        <v>1</v>
      </c>
      <c r="F619">
        <v>12</v>
      </c>
      <c r="G619">
        <v>27</v>
      </c>
      <c r="H619">
        <f>------21</f>
        <v>21</v>
      </c>
      <c r="I619">
        <v>49</v>
      </c>
      <c r="J619" t="s">
        <v>52</v>
      </c>
      <c r="K619">
        <f>------3</f>
        <v>3</v>
      </c>
    </row>
    <row r="620" spans="2:11">
      <c r="B620">
        <v>1849</v>
      </c>
      <c r="C620">
        <v>617</v>
      </c>
      <c r="D620">
        <v>0</v>
      </c>
      <c r="E620">
        <v>1</v>
      </c>
      <c r="F620">
        <v>8</v>
      </c>
      <c r="G620">
        <v>27</v>
      </c>
      <c r="H620">
        <f>------29</f>
        <v>29</v>
      </c>
      <c r="I620">
        <v>81</v>
      </c>
      <c r="J620" t="s">
        <v>51</v>
      </c>
      <c r="K620">
        <f>------4</f>
        <v>4</v>
      </c>
    </row>
    <row r="621" spans="2:11">
      <c r="B621">
        <v>1852</v>
      </c>
      <c r="C621">
        <v>618</v>
      </c>
      <c r="D621">
        <v>0</v>
      </c>
      <c r="E621">
        <v>1</v>
      </c>
      <c r="F621">
        <v>12</v>
      </c>
      <c r="G621">
        <v>27</v>
      </c>
      <c r="H621">
        <f>------41</f>
        <v>41</v>
      </c>
      <c r="I621">
        <v>121</v>
      </c>
      <c r="J621" t="s">
        <v>53</v>
      </c>
      <c r="K621">
        <f>------5</f>
        <v>5</v>
      </c>
    </row>
    <row r="622" spans="2:11">
      <c r="B622">
        <v>1855</v>
      </c>
      <c r="C622">
        <v>619</v>
      </c>
      <c r="D622">
        <v>1</v>
      </c>
      <c r="E622">
        <v>1</v>
      </c>
      <c r="F622">
        <v>12</v>
      </c>
      <c r="G622">
        <v>27</v>
      </c>
      <c r="H622">
        <f>------53</f>
        <v>53</v>
      </c>
      <c r="I622">
        <v>169</v>
      </c>
      <c r="J622" t="s">
        <v>54</v>
      </c>
      <c r="K622">
        <f>------6</f>
        <v>6</v>
      </c>
    </row>
    <row r="623" spans="2:11">
      <c r="B623">
        <v>1858</v>
      </c>
      <c r="C623">
        <v>620</v>
      </c>
      <c r="D623">
        <v>1</v>
      </c>
      <c r="E623">
        <v>1</v>
      </c>
      <c r="F623">
        <v>36</v>
      </c>
      <c r="G623">
        <v>27</v>
      </c>
      <c r="H623">
        <f>------89</f>
        <v>89</v>
      </c>
      <c r="I623">
        <v>225</v>
      </c>
      <c r="J623" t="s">
        <v>55</v>
      </c>
      <c r="K623">
        <f>------7</f>
        <v>7</v>
      </c>
    </row>
    <row r="624" spans="2:11">
      <c r="B624">
        <v>1861</v>
      </c>
      <c r="C624">
        <v>621</v>
      </c>
      <c r="D624">
        <v>1</v>
      </c>
      <c r="E624">
        <v>1</v>
      </c>
      <c r="F624">
        <v>28</v>
      </c>
      <c r="G624">
        <v>27</v>
      </c>
      <c r="H624">
        <f>------117</f>
        <v>117</v>
      </c>
      <c r="I624">
        <v>289</v>
      </c>
      <c r="J624" t="s">
        <v>55</v>
      </c>
      <c r="K624">
        <f>------8</f>
        <v>8</v>
      </c>
    </row>
    <row r="625" spans="2:11">
      <c r="B625">
        <v>1864</v>
      </c>
      <c r="C625">
        <v>622</v>
      </c>
      <c r="D625">
        <v>1</v>
      </c>
      <c r="E625">
        <v>1</v>
      </c>
      <c r="F625">
        <v>12</v>
      </c>
      <c r="G625">
        <v>27</v>
      </c>
      <c r="H625">
        <f>------129</f>
        <v>129</v>
      </c>
      <c r="I625">
        <v>361</v>
      </c>
      <c r="J625" t="s">
        <v>51</v>
      </c>
      <c r="K625">
        <f>------14</f>
        <v>14</v>
      </c>
    </row>
    <row r="626" spans="2:11">
      <c r="B626">
        <v>1867</v>
      </c>
      <c r="C626">
        <v>623</v>
      </c>
      <c r="D626">
        <v>1</v>
      </c>
      <c r="E626">
        <v>1</v>
      </c>
      <c r="F626">
        <v>12</v>
      </c>
      <c r="G626">
        <v>27</v>
      </c>
      <c r="H626">
        <f>------141</f>
        <v>141</v>
      </c>
      <c r="I626">
        <v>441</v>
      </c>
      <c r="J626" t="s">
        <v>96</v>
      </c>
      <c r="K626">
        <f>------15</f>
        <v>15</v>
      </c>
    </row>
    <row r="627" spans="2:11">
      <c r="B627">
        <v>1870</v>
      </c>
      <c r="C627">
        <v>624</v>
      </c>
      <c r="D627">
        <v>1</v>
      </c>
      <c r="E627">
        <v>1</v>
      </c>
      <c r="F627">
        <v>32</v>
      </c>
      <c r="G627">
        <v>27</v>
      </c>
      <c r="H627">
        <f>------173</f>
        <v>173</v>
      </c>
      <c r="I627">
        <v>441</v>
      </c>
      <c r="J627" t="s">
        <v>58</v>
      </c>
      <c r="K627">
        <f>------16</f>
        <v>16</v>
      </c>
    </row>
    <row r="628" spans="2:11">
      <c r="B628">
        <v>1873</v>
      </c>
      <c r="C628">
        <v>625</v>
      </c>
      <c r="D628">
        <v>1</v>
      </c>
      <c r="E628">
        <v>1</v>
      </c>
      <c r="F628">
        <v>24</v>
      </c>
      <c r="G628">
        <v>27</v>
      </c>
      <c r="H628">
        <f>------197</f>
        <v>197</v>
      </c>
      <c r="I628">
        <v>441</v>
      </c>
      <c r="J628" t="s">
        <v>59</v>
      </c>
      <c r="K628">
        <f>------17</f>
        <v>17</v>
      </c>
    </row>
    <row r="629" spans="2:11">
      <c r="B629">
        <v>1876</v>
      </c>
      <c r="C629">
        <v>626</v>
      </c>
      <c r="D629">
        <v>1</v>
      </c>
      <c r="E629">
        <v>1</v>
      </c>
      <c r="F629">
        <v>24</v>
      </c>
      <c r="G629">
        <v>27</v>
      </c>
      <c r="H629">
        <f>------221</f>
        <v>221</v>
      </c>
      <c r="I629">
        <v>441</v>
      </c>
      <c r="J629" t="s">
        <v>56</v>
      </c>
      <c r="K629">
        <f>------18</f>
        <v>18</v>
      </c>
    </row>
    <row r="630" spans="2:11">
      <c r="B630">
        <v>1879</v>
      </c>
      <c r="C630">
        <v>627</v>
      </c>
      <c r="D630">
        <v>1</v>
      </c>
      <c r="E630">
        <v>0</v>
      </c>
      <c r="F630">
        <v>72</v>
      </c>
      <c r="G630">
        <v>27</v>
      </c>
      <c r="H630">
        <f>------149</f>
        <v>149</v>
      </c>
      <c r="I630">
        <v>441</v>
      </c>
      <c r="J630" t="s">
        <v>53</v>
      </c>
      <c r="K630">
        <f>------19</f>
        <v>19</v>
      </c>
    </row>
    <row r="631" spans="2:11">
      <c r="B631">
        <v>1882</v>
      </c>
      <c r="C631">
        <v>628</v>
      </c>
      <c r="D631">
        <v>1</v>
      </c>
      <c r="E631">
        <v>0</v>
      </c>
      <c r="F631">
        <v>40</v>
      </c>
      <c r="G631">
        <v>27</v>
      </c>
      <c r="H631">
        <f>------109</f>
        <v>109</v>
      </c>
      <c r="I631">
        <v>361</v>
      </c>
      <c r="J631" t="s">
        <v>117</v>
      </c>
      <c r="K631">
        <f>------20</f>
        <v>20</v>
      </c>
    </row>
    <row r="632" spans="2:11">
      <c r="B632">
        <v>1885</v>
      </c>
      <c r="C632">
        <v>629</v>
      </c>
      <c r="D632">
        <v>1</v>
      </c>
      <c r="E632">
        <v>0</v>
      </c>
      <c r="F632">
        <v>20</v>
      </c>
      <c r="G632">
        <v>27</v>
      </c>
      <c r="H632">
        <f>------89</f>
        <v>89</v>
      </c>
      <c r="I632">
        <v>289</v>
      </c>
      <c r="J632" t="s">
        <v>54</v>
      </c>
      <c r="K632">
        <f>------21</f>
        <v>21</v>
      </c>
    </row>
    <row r="633" spans="2:11">
      <c r="B633">
        <v>1888</v>
      </c>
      <c r="C633">
        <v>630</v>
      </c>
      <c r="D633">
        <v>1</v>
      </c>
      <c r="E633">
        <v>0</v>
      </c>
      <c r="F633">
        <v>16</v>
      </c>
      <c r="G633">
        <v>27</v>
      </c>
      <c r="H633">
        <f>------73</f>
        <v>73</v>
      </c>
      <c r="I633">
        <v>225</v>
      </c>
      <c r="J633" t="s">
        <v>96</v>
      </c>
      <c r="K633">
        <f>------22</f>
        <v>22</v>
      </c>
    </row>
    <row r="634" spans="2:11">
      <c r="B634">
        <v>1891</v>
      </c>
      <c r="C634">
        <v>631</v>
      </c>
      <c r="D634">
        <v>1</v>
      </c>
      <c r="E634">
        <v>0</v>
      </c>
      <c r="F634">
        <v>12</v>
      </c>
      <c r="G634">
        <v>27</v>
      </c>
      <c r="H634">
        <f>------61</f>
        <v>61</v>
      </c>
      <c r="I634">
        <v>169</v>
      </c>
      <c r="J634" t="s">
        <v>51</v>
      </c>
      <c r="K634">
        <f>------23</f>
        <v>23</v>
      </c>
    </row>
    <row r="635" spans="2:11">
      <c r="B635">
        <v>1894</v>
      </c>
      <c r="C635">
        <v>632</v>
      </c>
      <c r="D635">
        <v>1</v>
      </c>
      <c r="E635">
        <v>0</v>
      </c>
      <c r="F635">
        <v>12</v>
      </c>
      <c r="G635">
        <v>27</v>
      </c>
      <c r="H635">
        <f>------49</f>
        <v>49</v>
      </c>
      <c r="I635">
        <v>121</v>
      </c>
      <c r="J635" t="s">
        <v>55</v>
      </c>
      <c r="K635">
        <f>------24</f>
        <v>24</v>
      </c>
    </row>
    <row r="636" spans="2:11">
      <c r="B636">
        <v>1897</v>
      </c>
      <c r="C636">
        <v>633</v>
      </c>
      <c r="D636">
        <v>1</v>
      </c>
      <c r="E636">
        <v>1</v>
      </c>
      <c r="F636">
        <v>20</v>
      </c>
      <c r="G636">
        <v>27</v>
      </c>
      <c r="H636">
        <f>------69</f>
        <v>69</v>
      </c>
      <c r="I636">
        <v>169</v>
      </c>
      <c r="J636" t="s">
        <v>172</v>
      </c>
      <c r="K636">
        <f>------25</f>
        <v>25</v>
      </c>
    </row>
    <row r="637" spans="2:11">
      <c r="B637">
        <v>1900</v>
      </c>
      <c r="C637">
        <v>634</v>
      </c>
      <c r="D637">
        <v>1</v>
      </c>
      <c r="E637">
        <v>1</v>
      </c>
      <c r="F637">
        <v>32</v>
      </c>
      <c r="G637">
        <v>27</v>
      </c>
      <c r="H637">
        <f>------101</f>
        <v>101</v>
      </c>
      <c r="I637">
        <v>225</v>
      </c>
      <c r="J637" t="s">
        <v>59</v>
      </c>
      <c r="K637">
        <f>------26</f>
        <v>26</v>
      </c>
    </row>
    <row r="638" spans="2:11">
      <c r="B638">
        <v>1903</v>
      </c>
      <c r="C638">
        <v>635</v>
      </c>
      <c r="D638">
        <v>1</v>
      </c>
      <c r="E638">
        <v>1</v>
      </c>
      <c r="F638">
        <v>16</v>
      </c>
      <c r="G638">
        <v>27</v>
      </c>
      <c r="H638">
        <f>------117</f>
        <v>117</v>
      </c>
      <c r="I638">
        <v>289</v>
      </c>
      <c r="J638" t="s">
        <v>55</v>
      </c>
      <c r="K638">
        <f>------8</f>
        <v>8</v>
      </c>
    </row>
    <row r="639" spans="2:11">
      <c r="B639">
        <v>1906</v>
      </c>
      <c r="C639">
        <v>636</v>
      </c>
      <c r="D639">
        <v>1</v>
      </c>
      <c r="E639">
        <v>1</v>
      </c>
      <c r="F639">
        <v>12</v>
      </c>
      <c r="G639">
        <v>27</v>
      </c>
      <c r="H639">
        <f>------129</f>
        <v>129</v>
      </c>
      <c r="I639">
        <v>361</v>
      </c>
      <c r="J639" t="s">
        <v>51</v>
      </c>
      <c r="K639">
        <f>------14</f>
        <v>14</v>
      </c>
    </row>
    <row r="640" spans="2:11">
      <c r="B640">
        <v>1909</v>
      </c>
      <c r="C640">
        <v>637</v>
      </c>
      <c r="D640">
        <v>1</v>
      </c>
      <c r="E640">
        <v>1</v>
      </c>
      <c r="F640">
        <v>12</v>
      </c>
      <c r="G640">
        <v>27</v>
      </c>
      <c r="H640">
        <f>------141</f>
        <v>141</v>
      </c>
      <c r="I640">
        <v>441</v>
      </c>
      <c r="J640" t="s">
        <v>96</v>
      </c>
      <c r="K640">
        <f>------15</f>
        <v>15</v>
      </c>
    </row>
    <row r="641" spans="2:11">
      <c r="B641">
        <v>1912</v>
      </c>
      <c r="C641">
        <v>638</v>
      </c>
      <c r="D641">
        <v>1</v>
      </c>
      <c r="E641">
        <v>1</v>
      </c>
      <c r="F641">
        <v>32</v>
      </c>
      <c r="G641">
        <v>27</v>
      </c>
      <c r="H641">
        <f>------173</f>
        <v>173</v>
      </c>
      <c r="I641">
        <v>441</v>
      </c>
      <c r="J641" t="s">
        <v>58</v>
      </c>
      <c r="K641">
        <f>------16</f>
        <v>16</v>
      </c>
    </row>
    <row r="642" spans="2:11">
      <c r="B642">
        <v>1915</v>
      </c>
      <c r="C642">
        <v>639</v>
      </c>
      <c r="D642">
        <v>1</v>
      </c>
      <c r="E642">
        <v>0</v>
      </c>
      <c r="F642">
        <v>72</v>
      </c>
      <c r="G642">
        <v>27</v>
      </c>
      <c r="H642">
        <f>------101</f>
        <v>101</v>
      </c>
      <c r="I642">
        <v>441</v>
      </c>
      <c r="J642" t="s">
        <v>173</v>
      </c>
      <c r="K642">
        <f>------27</f>
        <v>27</v>
      </c>
    </row>
    <row r="643" spans="2:11">
      <c r="B643">
        <v>1918</v>
      </c>
      <c r="C643">
        <v>640</v>
      </c>
      <c r="D643">
        <v>1</v>
      </c>
      <c r="E643">
        <v>0</v>
      </c>
      <c r="F643">
        <v>40</v>
      </c>
      <c r="G643">
        <v>27</v>
      </c>
      <c r="H643">
        <f>------61</f>
        <v>61</v>
      </c>
      <c r="I643">
        <v>121</v>
      </c>
      <c r="J643" t="s">
        <v>56</v>
      </c>
      <c r="K643">
        <f>------10</f>
        <v>10</v>
      </c>
    </row>
    <row r="644" spans="2:11">
      <c r="B644">
        <v>1921</v>
      </c>
      <c r="C644">
        <v>641</v>
      </c>
      <c r="D644">
        <v>0</v>
      </c>
      <c r="E644">
        <v>0</v>
      </c>
      <c r="F644">
        <v>20</v>
      </c>
      <c r="G644">
        <v>27</v>
      </c>
      <c r="H644">
        <f>------41</f>
        <v>41</v>
      </c>
      <c r="I644">
        <v>81</v>
      </c>
      <c r="J644" t="s">
        <v>165</v>
      </c>
      <c r="K644">
        <f>------11</f>
        <v>11</v>
      </c>
    </row>
    <row r="645" spans="2:11">
      <c r="B645">
        <v>1924</v>
      </c>
      <c r="C645">
        <v>642</v>
      </c>
      <c r="D645">
        <v>0</v>
      </c>
      <c r="E645">
        <v>0</v>
      </c>
      <c r="F645">
        <v>16</v>
      </c>
      <c r="G645">
        <v>27</v>
      </c>
      <c r="H645">
        <f>------25</f>
        <v>25</v>
      </c>
      <c r="I645">
        <v>49</v>
      </c>
      <c r="J645" t="s">
        <v>165</v>
      </c>
      <c r="K645">
        <f>------12</f>
        <v>12</v>
      </c>
    </row>
    <row r="646" spans="2:11">
      <c r="B646">
        <v>1927</v>
      </c>
      <c r="C646">
        <v>643</v>
      </c>
      <c r="D646">
        <v>0</v>
      </c>
      <c r="E646">
        <v>0</v>
      </c>
      <c r="F646">
        <v>12</v>
      </c>
      <c r="G646">
        <v>27</v>
      </c>
      <c r="H646">
        <f>------13</f>
        <v>13</v>
      </c>
      <c r="I646">
        <v>25</v>
      </c>
      <c r="J646" t="s">
        <v>167</v>
      </c>
      <c r="K646">
        <f>------13</f>
        <v>13</v>
      </c>
    </row>
    <row r="647" spans="2:11">
      <c r="B647">
        <v>1930</v>
      </c>
      <c r="C647">
        <v>644</v>
      </c>
      <c r="D647">
        <v>0</v>
      </c>
      <c r="E647">
        <v>0</v>
      </c>
      <c r="F647">
        <v>8</v>
      </c>
      <c r="G647">
        <v>27</v>
      </c>
      <c r="H647">
        <f>------5</f>
        <v>5</v>
      </c>
      <c r="I647">
        <v>9</v>
      </c>
      <c r="J647" t="s">
        <v>50</v>
      </c>
      <c r="K647">
        <f>------1</f>
        <v>1</v>
      </c>
    </row>
    <row r="648" spans="2:11">
      <c r="B648">
        <v>1933</v>
      </c>
      <c r="C648">
        <v>645</v>
      </c>
      <c r="D648">
        <v>0</v>
      </c>
      <c r="E648">
        <v>1</v>
      </c>
      <c r="F648">
        <v>4</v>
      </c>
      <c r="G648">
        <v>27</v>
      </c>
      <c r="H648">
        <f>------9</f>
        <v>9</v>
      </c>
      <c r="I648">
        <v>25</v>
      </c>
      <c r="J648" t="s">
        <v>51</v>
      </c>
      <c r="K648">
        <f>------2</f>
        <v>2</v>
      </c>
    </row>
    <row r="649" spans="2:11">
      <c r="B649">
        <v>1936</v>
      </c>
      <c r="C649">
        <v>646</v>
      </c>
      <c r="D649">
        <v>0</v>
      </c>
      <c r="E649">
        <v>1</v>
      </c>
      <c r="F649">
        <v>12</v>
      </c>
      <c r="G649">
        <v>27</v>
      </c>
      <c r="H649">
        <f>------21</f>
        <v>21</v>
      </c>
      <c r="I649">
        <v>49</v>
      </c>
      <c r="J649" t="s">
        <v>52</v>
      </c>
      <c r="K649">
        <f>------3</f>
        <v>3</v>
      </c>
    </row>
    <row r="650" spans="2:11">
      <c r="B650">
        <v>1939</v>
      </c>
      <c r="C650">
        <v>647</v>
      </c>
      <c r="D650">
        <v>0</v>
      </c>
      <c r="E650">
        <v>1</v>
      </c>
      <c r="F650">
        <v>8</v>
      </c>
      <c r="G650">
        <v>27</v>
      </c>
      <c r="H650">
        <f>------29</f>
        <v>29</v>
      </c>
      <c r="I650">
        <v>81</v>
      </c>
      <c r="J650" t="s">
        <v>51</v>
      </c>
      <c r="K650">
        <f>------4</f>
        <v>4</v>
      </c>
    </row>
    <row r="651" spans="2:11">
      <c r="B651">
        <v>1942</v>
      </c>
      <c r="C651">
        <v>648</v>
      </c>
      <c r="D651">
        <v>0</v>
      </c>
      <c r="E651">
        <v>1</v>
      </c>
      <c r="F651">
        <v>12</v>
      </c>
      <c r="G651">
        <v>27</v>
      </c>
      <c r="H651">
        <f>------41</f>
        <v>41</v>
      </c>
      <c r="I651">
        <v>121</v>
      </c>
      <c r="J651" t="s">
        <v>53</v>
      </c>
      <c r="K651">
        <f>------5</f>
        <v>5</v>
      </c>
    </row>
    <row r="652" spans="2:11">
      <c r="B652">
        <v>1945</v>
      </c>
      <c r="C652">
        <v>649</v>
      </c>
      <c r="D652">
        <v>1</v>
      </c>
      <c r="E652">
        <v>1</v>
      </c>
      <c r="F652">
        <v>12</v>
      </c>
      <c r="G652">
        <v>27</v>
      </c>
      <c r="H652">
        <f>------53</f>
        <v>53</v>
      </c>
      <c r="I652">
        <v>169</v>
      </c>
      <c r="J652" t="s">
        <v>54</v>
      </c>
      <c r="K652">
        <f>------6</f>
        <v>6</v>
      </c>
    </row>
    <row r="653" spans="2:11">
      <c r="B653">
        <v>1948</v>
      </c>
      <c r="C653">
        <v>650</v>
      </c>
      <c r="D653">
        <v>1</v>
      </c>
      <c r="E653">
        <v>1</v>
      </c>
      <c r="F653">
        <v>36</v>
      </c>
      <c r="G653">
        <v>27</v>
      </c>
      <c r="H653">
        <f>------89</f>
        <v>89</v>
      </c>
      <c r="I653">
        <v>225</v>
      </c>
      <c r="J653" t="s">
        <v>55</v>
      </c>
      <c r="K653">
        <f>------7</f>
        <v>7</v>
      </c>
    </row>
    <row r="654" spans="2:11">
      <c r="B654">
        <v>1951</v>
      </c>
      <c r="C654">
        <v>651</v>
      </c>
      <c r="D654">
        <v>1</v>
      </c>
      <c r="E654">
        <v>1</v>
      </c>
      <c r="F654">
        <v>28</v>
      </c>
      <c r="G654">
        <v>27</v>
      </c>
      <c r="H654">
        <f>------117</f>
        <v>117</v>
      </c>
      <c r="I654">
        <v>289</v>
      </c>
      <c r="J654" t="s">
        <v>55</v>
      </c>
      <c r="K654">
        <f>------8</f>
        <v>8</v>
      </c>
    </row>
    <row r="655" spans="2:11">
      <c r="B655">
        <v>1954</v>
      </c>
      <c r="C655">
        <v>652</v>
      </c>
      <c r="D655">
        <v>1</v>
      </c>
      <c r="E655">
        <v>1</v>
      </c>
      <c r="F655">
        <v>12</v>
      </c>
      <c r="G655">
        <v>27</v>
      </c>
      <c r="H655">
        <f>------129</f>
        <v>129</v>
      </c>
      <c r="I655">
        <v>361</v>
      </c>
      <c r="J655" t="s">
        <v>51</v>
      </c>
      <c r="K655">
        <f>------14</f>
        <v>14</v>
      </c>
    </row>
    <row r="656" spans="2:11">
      <c r="B656">
        <v>1957</v>
      </c>
      <c r="C656">
        <v>653</v>
      </c>
      <c r="D656">
        <v>1</v>
      </c>
      <c r="E656">
        <v>1</v>
      </c>
      <c r="F656">
        <v>12</v>
      </c>
      <c r="G656">
        <v>27</v>
      </c>
      <c r="H656">
        <f>------141</f>
        <v>141</v>
      </c>
      <c r="I656">
        <v>441</v>
      </c>
      <c r="J656" t="s">
        <v>96</v>
      </c>
      <c r="K656">
        <f>------15</f>
        <v>15</v>
      </c>
    </row>
    <row r="657" spans="2:11">
      <c r="B657">
        <v>1960</v>
      </c>
      <c r="C657">
        <v>654</v>
      </c>
      <c r="D657">
        <v>1</v>
      </c>
      <c r="E657">
        <v>1</v>
      </c>
      <c r="F657">
        <v>32</v>
      </c>
      <c r="G657">
        <v>27</v>
      </c>
      <c r="H657">
        <f>------173</f>
        <v>173</v>
      </c>
      <c r="I657">
        <v>441</v>
      </c>
      <c r="J657" t="s">
        <v>58</v>
      </c>
      <c r="K657">
        <f>------16</f>
        <v>16</v>
      </c>
    </row>
    <row r="658" spans="2:11">
      <c r="B658">
        <v>1963</v>
      </c>
      <c r="C658">
        <v>655</v>
      </c>
      <c r="D658">
        <v>1</v>
      </c>
      <c r="E658">
        <v>1</v>
      </c>
      <c r="F658">
        <v>24</v>
      </c>
      <c r="G658">
        <v>27</v>
      </c>
      <c r="H658">
        <f>------197</f>
        <v>197</v>
      </c>
      <c r="I658">
        <v>441</v>
      </c>
      <c r="J658" t="s">
        <v>59</v>
      </c>
      <c r="K658">
        <f>------17</f>
        <v>17</v>
      </c>
    </row>
    <row r="659" spans="2:11">
      <c r="B659">
        <v>1966</v>
      </c>
      <c r="C659">
        <v>656</v>
      </c>
      <c r="D659">
        <v>1</v>
      </c>
      <c r="E659">
        <v>1</v>
      </c>
      <c r="F659">
        <v>24</v>
      </c>
      <c r="G659">
        <v>27</v>
      </c>
      <c r="H659">
        <f>------221</f>
        <v>221</v>
      </c>
      <c r="I659">
        <v>441</v>
      </c>
      <c r="J659" t="s">
        <v>56</v>
      </c>
      <c r="K659">
        <f>------18</f>
        <v>18</v>
      </c>
    </row>
    <row r="660" spans="2:11">
      <c r="B660">
        <v>1969</v>
      </c>
      <c r="C660">
        <v>657</v>
      </c>
      <c r="D660">
        <v>1</v>
      </c>
      <c r="E660">
        <v>0</v>
      </c>
      <c r="F660">
        <v>72</v>
      </c>
      <c r="G660">
        <v>27</v>
      </c>
      <c r="H660">
        <f>------149</f>
        <v>149</v>
      </c>
      <c r="I660">
        <v>441</v>
      </c>
      <c r="J660" t="s">
        <v>53</v>
      </c>
      <c r="K660">
        <f>------19</f>
        <v>19</v>
      </c>
    </row>
    <row r="661" spans="2:11">
      <c r="B661">
        <v>1972</v>
      </c>
      <c r="C661">
        <v>658</v>
      </c>
      <c r="D661">
        <v>1</v>
      </c>
      <c r="E661">
        <v>0</v>
      </c>
      <c r="F661">
        <v>40</v>
      </c>
      <c r="G661">
        <v>27</v>
      </c>
      <c r="H661">
        <f>------109</f>
        <v>109</v>
      </c>
      <c r="I661">
        <v>361</v>
      </c>
      <c r="J661" t="s">
        <v>117</v>
      </c>
      <c r="K661">
        <f>------20</f>
        <v>20</v>
      </c>
    </row>
    <row r="662" spans="2:11">
      <c r="B662">
        <v>1975</v>
      </c>
      <c r="C662">
        <v>659</v>
      </c>
      <c r="D662">
        <v>1</v>
      </c>
      <c r="E662">
        <v>0</v>
      </c>
      <c r="F662">
        <v>20</v>
      </c>
      <c r="G662">
        <v>27</v>
      </c>
      <c r="H662">
        <f>------89</f>
        <v>89</v>
      </c>
      <c r="I662">
        <v>289</v>
      </c>
      <c r="J662" t="s">
        <v>54</v>
      </c>
      <c r="K662">
        <f>------21</f>
        <v>21</v>
      </c>
    </row>
    <row r="663" spans="2:11">
      <c r="B663">
        <v>1978</v>
      </c>
      <c r="C663">
        <v>660</v>
      </c>
      <c r="D663">
        <v>1</v>
      </c>
      <c r="E663">
        <v>0</v>
      </c>
      <c r="F663">
        <v>16</v>
      </c>
      <c r="G663">
        <v>27</v>
      </c>
      <c r="H663">
        <f>------73</f>
        <v>73</v>
      </c>
      <c r="I663">
        <v>225</v>
      </c>
      <c r="J663" t="s">
        <v>96</v>
      </c>
      <c r="K663">
        <f>------22</f>
        <v>22</v>
      </c>
    </row>
    <row r="664" spans="2:11">
      <c r="B664">
        <v>1981</v>
      </c>
      <c r="C664">
        <v>661</v>
      </c>
      <c r="D664">
        <v>1</v>
      </c>
      <c r="E664">
        <v>0</v>
      </c>
      <c r="F664">
        <v>12</v>
      </c>
      <c r="G664">
        <v>27</v>
      </c>
      <c r="H664">
        <f>------61</f>
        <v>61</v>
      </c>
      <c r="I664">
        <v>169</v>
      </c>
      <c r="J664" t="s">
        <v>51</v>
      </c>
      <c r="K664">
        <f>------23</f>
        <v>23</v>
      </c>
    </row>
    <row r="665" spans="2:11">
      <c r="B665">
        <v>1984</v>
      </c>
      <c r="C665">
        <v>662</v>
      </c>
      <c r="D665">
        <v>1</v>
      </c>
      <c r="E665">
        <v>0</v>
      </c>
      <c r="F665">
        <v>12</v>
      </c>
      <c r="G665">
        <v>27</v>
      </c>
      <c r="H665">
        <f>------49</f>
        <v>49</v>
      </c>
      <c r="I665">
        <v>121</v>
      </c>
      <c r="J665" t="s">
        <v>55</v>
      </c>
      <c r="K665">
        <f>------24</f>
        <v>24</v>
      </c>
    </row>
    <row r="666" spans="2:11">
      <c r="B666">
        <v>1987</v>
      </c>
      <c r="C666">
        <v>663</v>
      </c>
      <c r="D666">
        <v>1</v>
      </c>
      <c r="E666">
        <v>1</v>
      </c>
      <c r="F666">
        <v>20</v>
      </c>
      <c r="G666">
        <v>27</v>
      </c>
      <c r="H666">
        <f>------69</f>
        <v>69</v>
      </c>
      <c r="I666">
        <v>169</v>
      </c>
      <c r="J666" t="s">
        <v>172</v>
      </c>
      <c r="K666">
        <f>------25</f>
        <v>25</v>
      </c>
    </row>
    <row r="667" spans="2:11">
      <c r="B667">
        <v>1990</v>
      </c>
      <c r="C667">
        <v>664</v>
      </c>
      <c r="D667">
        <v>1</v>
      </c>
      <c r="E667">
        <v>1</v>
      </c>
      <c r="F667">
        <v>32</v>
      </c>
      <c r="G667">
        <v>27</v>
      </c>
      <c r="H667">
        <f>------101</f>
        <v>101</v>
      </c>
      <c r="I667">
        <v>225</v>
      </c>
      <c r="J667" t="s">
        <v>59</v>
      </c>
      <c r="K667">
        <f>------26</f>
        <v>26</v>
      </c>
    </row>
    <row r="668" spans="2:11">
      <c r="B668">
        <v>1993</v>
      </c>
      <c r="C668">
        <v>665</v>
      </c>
      <c r="D668">
        <v>1</v>
      </c>
      <c r="E668">
        <v>1</v>
      </c>
      <c r="F668">
        <v>16</v>
      </c>
      <c r="G668">
        <v>27</v>
      </c>
      <c r="H668">
        <f>------117</f>
        <v>117</v>
      </c>
      <c r="I668">
        <v>289</v>
      </c>
      <c r="J668" t="s">
        <v>55</v>
      </c>
      <c r="K668">
        <f>------8</f>
        <v>8</v>
      </c>
    </row>
    <row r="669" spans="2:11">
      <c r="B669">
        <v>1996</v>
      </c>
      <c r="C669">
        <v>666</v>
      </c>
      <c r="D669">
        <v>1</v>
      </c>
      <c r="E669">
        <v>1</v>
      </c>
      <c r="F669">
        <v>12</v>
      </c>
      <c r="G669">
        <v>27</v>
      </c>
      <c r="H669">
        <f>------129</f>
        <v>129</v>
      </c>
      <c r="I669">
        <v>361</v>
      </c>
      <c r="J669" t="s">
        <v>51</v>
      </c>
      <c r="K669">
        <f>------14</f>
        <v>14</v>
      </c>
    </row>
    <row r="670" spans="2:11">
      <c r="B670">
        <v>1999</v>
      </c>
      <c r="C670">
        <v>667</v>
      </c>
      <c r="D670">
        <v>1</v>
      </c>
      <c r="E670">
        <v>1</v>
      </c>
      <c r="F670">
        <v>12</v>
      </c>
      <c r="G670">
        <v>27</v>
      </c>
      <c r="H670">
        <f>------141</f>
        <v>141</v>
      </c>
      <c r="I670">
        <v>441</v>
      </c>
      <c r="J670" t="s">
        <v>96</v>
      </c>
      <c r="K670">
        <f>------15</f>
        <v>15</v>
      </c>
    </row>
    <row r="671" spans="2:11">
      <c r="B671">
        <v>2002</v>
      </c>
      <c r="C671">
        <v>668</v>
      </c>
      <c r="D671">
        <v>1</v>
      </c>
      <c r="E671">
        <v>1</v>
      </c>
      <c r="F671">
        <v>32</v>
      </c>
      <c r="G671">
        <v>27</v>
      </c>
      <c r="H671">
        <f>------173</f>
        <v>173</v>
      </c>
      <c r="I671">
        <v>441</v>
      </c>
      <c r="J671" t="s">
        <v>58</v>
      </c>
      <c r="K671">
        <f>------16</f>
        <v>16</v>
      </c>
    </row>
    <row r="672" spans="2:11">
      <c r="B672">
        <v>2005</v>
      </c>
      <c r="C672">
        <v>669</v>
      </c>
      <c r="D672">
        <v>1</v>
      </c>
      <c r="E672">
        <v>0</v>
      </c>
      <c r="F672">
        <v>72</v>
      </c>
      <c r="G672">
        <v>27</v>
      </c>
      <c r="H672">
        <f>------101</f>
        <v>101</v>
      </c>
      <c r="I672">
        <v>441</v>
      </c>
      <c r="J672" t="s">
        <v>173</v>
      </c>
      <c r="K672">
        <f>------27</f>
        <v>27</v>
      </c>
    </row>
    <row r="673" spans="2:11">
      <c r="B673">
        <v>2008</v>
      </c>
      <c r="C673">
        <v>670</v>
      </c>
      <c r="D673">
        <v>1</v>
      </c>
      <c r="E673">
        <v>0</v>
      </c>
      <c r="F673">
        <v>40</v>
      </c>
      <c r="G673">
        <v>27</v>
      </c>
      <c r="H673">
        <f>------61</f>
        <v>61</v>
      </c>
      <c r="I673">
        <v>121</v>
      </c>
      <c r="J673" t="s">
        <v>56</v>
      </c>
      <c r="K673">
        <f>------10</f>
        <v>10</v>
      </c>
    </row>
    <row r="674" spans="2:11">
      <c r="B674">
        <v>2011</v>
      </c>
      <c r="C674">
        <v>671</v>
      </c>
      <c r="D674">
        <v>0</v>
      </c>
      <c r="E674">
        <v>0</v>
      </c>
      <c r="F674">
        <v>20</v>
      </c>
      <c r="G674">
        <v>27</v>
      </c>
      <c r="H674">
        <f>------41</f>
        <v>41</v>
      </c>
      <c r="I674">
        <v>81</v>
      </c>
      <c r="J674" t="s">
        <v>165</v>
      </c>
      <c r="K674">
        <f>------11</f>
        <v>11</v>
      </c>
    </row>
    <row r="675" spans="2:11">
      <c r="B675">
        <v>2014</v>
      </c>
      <c r="C675">
        <v>672</v>
      </c>
      <c r="D675">
        <v>0</v>
      </c>
      <c r="E675">
        <v>0</v>
      </c>
      <c r="F675">
        <v>16</v>
      </c>
      <c r="G675">
        <v>27</v>
      </c>
      <c r="H675">
        <f>------25</f>
        <v>25</v>
      </c>
      <c r="I675">
        <v>49</v>
      </c>
      <c r="J675" t="s">
        <v>165</v>
      </c>
      <c r="K675">
        <f>------12</f>
        <v>12</v>
      </c>
    </row>
    <row r="676" spans="2:11">
      <c r="B676">
        <v>2017</v>
      </c>
      <c r="C676">
        <v>673</v>
      </c>
      <c r="D676">
        <v>0</v>
      </c>
      <c r="E676">
        <v>0</v>
      </c>
      <c r="F676">
        <v>12</v>
      </c>
      <c r="G676">
        <v>27</v>
      </c>
      <c r="H676">
        <f>------13</f>
        <v>13</v>
      </c>
      <c r="I676">
        <v>25</v>
      </c>
      <c r="J676" t="s">
        <v>167</v>
      </c>
      <c r="K676">
        <f>------13</f>
        <v>13</v>
      </c>
    </row>
    <row r="677" spans="2:11">
      <c r="B677">
        <v>2020</v>
      </c>
      <c r="C677">
        <v>674</v>
      </c>
      <c r="D677">
        <v>0</v>
      </c>
      <c r="E677">
        <v>0</v>
      </c>
      <c r="F677">
        <v>8</v>
      </c>
      <c r="G677">
        <v>27</v>
      </c>
      <c r="H677">
        <f>------5</f>
        <v>5</v>
      </c>
      <c r="I677">
        <v>9</v>
      </c>
      <c r="J677" t="s">
        <v>50</v>
      </c>
      <c r="K677">
        <f>------1</f>
        <v>1</v>
      </c>
    </row>
    <row r="678" spans="2:11">
      <c r="B678">
        <v>2023</v>
      </c>
      <c r="C678">
        <v>675</v>
      </c>
      <c r="D678">
        <v>0</v>
      </c>
      <c r="E678">
        <v>1</v>
      </c>
      <c r="F678">
        <v>4</v>
      </c>
      <c r="G678">
        <v>27</v>
      </c>
      <c r="H678">
        <f>------9</f>
        <v>9</v>
      </c>
      <c r="I678">
        <v>25</v>
      </c>
      <c r="J678" t="s">
        <v>51</v>
      </c>
      <c r="K678">
        <f>------2</f>
        <v>2</v>
      </c>
    </row>
    <row r="679" spans="2:11">
      <c r="B679">
        <v>2026</v>
      </c>
      <c r="C679">
        <v>676</v>
      </c>
      <c r="D679">
        <v>0</v>
      </c>
      <c r="E679">
        <v>1</v>
      </c>
      <c r="F679">
        <v>12</v>
      </c>
      <c r="G679">
        <v>27</v>
      </c>
      <c r="H679">
        <f>------21</f>
        <v>21</v>
      </c>
      <c r="I679">
        <v>49</v>
      </c>
      <c r="J679" t="s">
        <v>52</v>
      </c>
      <c r="K679">
        <f>------3</f>
        <v>3</v>
      </c>
    </row>
    <row r="680" spans="2:11">
      <c r="B680">
        <v>2029</v>
      </c>
      <c r="C680">
        <v>677</v>
      </c>
      <c r="D680">
        <v>0</v>
      </c>
      <c r="E680">
        <v>1</v>
      </c>
      <c r="F680">
        <v>8</v>
      </c>
      <c r="G680">
        <v>27</v>
      </c>
      <c r="H680">
        <f>------29</f>
        <v>29</v>
      </c>
      <c r="I680">
        <v>81</v>
      </c>
      <c r="J680" t="s">
        <v>51</v>
      </c>
      <c r="K680">
        <f>------4</f>
        <v>4</v>
      </c>
    </row>
    <row r="681" spans="2:11">
      <c r="B681">
        <v>2032</v>
      </c>
      <c r="C681">
        <v>678</v>
      </c>
      <c r="D681">
        <v>0</v>
      </c>
      <c r="E681">
        <v>1</v>
      </c>
      <c r="F681">
        <v>12</v>
      </c>
      <c r="G681">
        <v>27</v>
      </c>
      <c r="H681">
        <f>------41</f>
        <v>41</v>
      </c>
      <c r="I681">
        <v>121</v>
      </c>
      <c r="J681" t="s">
        <v>53</v>
      </c>
      <c r="K681">
        <f>------5</f>
        <v>5</v>
      </c>
    </row>
    <row r="682" spans="2:11">
      <c r="B682">
        <v>2035</v>
      </c>
      <c r="C682">
        <v>679</v>
      </c>
      <c r="D682">
        <v>1</v>
      </c>
      <c r="E682">
        <v>1</v>
      </c>
      <c r="F682">
        <v>12</v>
      </c>
      <c r="G682">
        <v>27</v>
      </c>
      <c r="H682">
        <f>------53</f>
        <v>53</v>
      </c>
      <c r="I682">
        <v>169</v>
      </c>
      <c r="J682" t="s">
        <v>54</v>
      </c>
      <c r="K682">
        <f>------6</f>
        <v>6</v>
      </c>
    </row>
    <row r="683" spans="2:11">
      <c r="B683">
        <v>2038</v>
      </c>
      <c r="C683">
        <v>680</v>
      </c>
      <c r="D683">
        <v>1</v>
      </c>
      <c r="E683">
        <v>1</v>
      </c>
      <c r="F683">
        <v>36</v>
      </c>
      <c r="G683">
        <v>27</v>
      </c>
      <c r="H683">
        <f>------89</f>
        <v>89</v>
      </c>
      <c r="I683">
        <v>225</v>
      </c>
      <c r="J683" t="s">
        <v>55</v>
      </c>
      <c r="K683">
        <f>------7</f>
        <v>7</v>
      </c>
    </row>
    <row r="684" spans="2:11">
      <c r="B684">
        <v>2041</v>
      </c>
      <c r="C684">
        <v>681</v>
      </c>
      <c r="D684">
        <v>1</v>
      </c>
      <c r="E684">
        <v>1</v>
      </c>
      <c r="F684">
        <v>28</v>
      </c>
      <c r="G684">
        <v>27</v>
      </c>
      <c r="H684">
        <f>------117</f>
        <v>117</v>
      </c>
      <c r="I684">
        <v>289</v>
      </c>
      <c r="J684" t="s">
        <v>55</v>
      </c>
      <c r="K684">
        <f>------8</f>
        <v>8</v>
      </c>
    </row>
    <row r="685" spans="2:11">
      <c r="B685">
        <v>2044</v>
      </c>
      <c r="C685">
        <v>682</v>
      </c>
      <c r="D685">
        <v>1</v>
      </c>
      <c r="E685">
        <v>1</v>
      </c>
      <c r="F685">
        <v>12</v>
      </c>
      <c r="G685">
        <v>27</v>
      </c>
      <c r="H685">
        <f>------129</f>
        <v>129</v>
      </c>
      <c r="I685">
        <v>361</v>
      </c>
      <c r="J685" t="s">
        <v>51</v>
      </c>
      <c r="K685">
        <f>------14</f>
        <v>14</v>
      </c>
    </row>
    <row r="686" spans="2:11">
      <c r="B686">
        <v>2047</v>
      </c>
      <c r="C686">
        <v>683</v>
      </c>
      <c r="D686">
        <v>1</v>
      </c>
      <c r="E686">
        <v>1</v>
      </c>
      <c r="F686">
        <v>12</v>
      </c>
      <c r="G686">
        <v>27</v>
      </c>
      <c r="H686">
        <f>------141</f>
        <v>141</v>
      </c>
      <c r="I686">
        <v>441</v>
      </c>
      <c r="J686" t="s">
        <v>96</v>
      </c>
      <c r="K686">
        <f>------15</f>
        <v>15</v>
      </c>
    </row>
    <row r="687" spans="2:11">
      <c r="B687">
        <v>2050</v>
      </c>
      <c r="C687">
        <v>684</v>
      </c>
      <c r="D687">
        <v>1</v>
      </c>
      <c r="E687">
        <v>1</v>
      </c>
      <c r="F687">
        <v>32</v>
      </c>
      <c r="G687">
        <v>27</v>
      </c>
      <c r="H687">
        <f>------173</f>
        <v>173</v>
      </c>
      <c r="I687">
        <v>441</v>
      </c>
      <c r="J687" t="s">
        <v>58</v>
      </c>
      <c r="K687">
        <f>------16</f>
        <v>16</v>
      </c>
    </row>
    <row r="688" spans="2:11">
      <c r="B688">
        <v>2053</v>
      </c>
      <c r="C688">
        <v>685</v>
      </c>
      <c r="D688">
        <v>1</v>
      </c>
      <c r="E688">
        <v>1</v>
      </c>
      <c r="F688">
        <v>24</v>
      </c>
      <c r="G688">
        <v>27</v>
      </c>
      <c r="H688">
        <f>------197</f>
        <v>197</v>
      </c>
      <c r="I688">
        <v>441</v>
      </c>
      <c r="J688" t="s">
        <v>59</v>
      </c>
      <c r="K688">
        <f>------17</f>
        <v>17</v>
      </c>
    </row>
    <row r="689" spans="2:11">
      <c r="B689">
        <v>2056</v>
      </c>
      <c r="C689">
        <v>686</v>
      </c>
      <c r="D689">
        <v>1</v>
      </c>
      <c r="E689">
        <v>1</v>
      </c>
      <c r="F689">
        <v>24</v>
      </c>
      <c r="G689">
        <v>27</v>
      </c>
      <c r="H689">
        <f>------221</f>
        <v>221</v>
      </c>
      <c r="I689">
        <v>441</v>
      </c>
      <c r="J689" t="s">
        <v>56</v>
      </c>
      <c r="K689">
        <f>------18</f>
        <v>18</v>
      </c>
    </row>
    <row r="690" spans="2:11">
      <c r="B690">
        <v>2059</v>
      </c>
      <c r="C690">
        <v>687</v>
      </c>
      <c r="D690">
        <v>1</v>
      </c>
      <c r="E690">
        <v>0</v>
      </c>
      <c r="F690">
        <v>72</v>
      </c>
      <c r="G690">
        <v>27</v>
      </c>
      <c r="H690">
        <f>------149</f>
        <v>149</v>
      </c>
      <c r="I690">
        <v>441</v>
      </c>
      <c r="J690" t="s">
        <v>53</v>
      </c>
      <c r="K690">
        <f>------19</f>
        <v>19</v>
      </c>
    </row>
    <row r="691" spans="2:11">
      <c r="B691">
        <v>2062</v>
      </c>
      <c r="C691">
        <v>688</v>
      </c>
      <c r="D691">
        <v>1</v>
      </c>
      <c r="E691">
        <v>0</v>
      </c>
      <c r="F691">
        <v>40</v>
      </c>
      <c r="G691">
        <v>27</v>
      </c>
      <c r="H691">
        <f>------109</f>
        <v>109</v>
      </c>
      <c r="I691">
        <v>361</v>
      </c>
      <c r="J691" t="s">
        <v>117</v>
      </c>
      <c r="K691">
        <f>------20</f>
        <v>20</v>
      </c>
    </row>
    <row r="692" spans="2:11">
      <c r="B692">
        <v>2065</v>
      </c>
      <c r="C692">
        <v>689</v>
      </c>
      <c r="D692">
        <v>1</v>
      </c>
      <c r="E692">
        <v>0</v>
      </c>
      <c r="F692">
        <v>20</v>
      </c>
      <c r="G692">
        <v>27</v>
      </c>
      <c r="H692">
        <f>------89</f>
        <v>89</v>
      </c>
      <c r="I692">
        <v>289</v>
      </c>
      <c r="J692" t="s">
        <v>54</v>
      </c>
      <c r="K692">
        <f>------21</f>
        <v>21</v>
      </c>
    </row>
    <row r="693" spans="2:11">
      <c r="B693">
        <v>2068</v>
      </c>
      <c r="C693">
        <v>690</v>
      </c>
      <c r="D693">
        <v>1</v>
      </c>
      <c r="E693">
        <v>0</v>
      </c>
      <c r="F693">
        <v>16</v>
      </c>
      <c r="G693">
        <v>27</v>
      </c>
      <c r="H693">
        <f>------73</f>
        <v>73</v>
      </c>
      <c r="I693">
        <v>225</v>
      </c>
      <c r="J693" t="s">
        <v>96</v>
      </c>
      <c r="K693">
        <f>------22</f>
        <v>22</v>
      </c>
    </row>
    <row r="694" spans="2:11">
      <c r="B694">
        <v>2071</v>
      </c>
      <c r="C694">
        <v>691</v>
      </c>
      <c r="D694">
        <v>1</v>
      </c>
      <c r="E694">
        <v>0</v>
      </c>
      <c r="F694">
        <v>12</v>
      </c>
      <c r="G694">
        <v>27</v>
      </c>
      <c r="H694">
        <f>------61</f>
        <v>61</v>
      </c>
      <c r="I694">
        <v>169</v>
      </c>
      <c r="J694" t="s">
        <v>51</v>
      </c>
      <c r="K694">
        <f>------23</f>
        <v>23</v>
      </c>
    </row>
    <row r="695" spans="2:11">
      <c r="B695">
        <v>2074</v>
      </c>
      <c r="C695">
        <v>692</v>
      </c>
      <c r="D695">
        <v>1</v>
      </c>
      <c r="E695">
        <v>0</v>
      </c>
      <c r="F695">
        <v>12</v>
      </c>
      <c r="G695">
        <v>27</v>
      </c>
      <c r="H695">
        <f>------49</f>
        <v>49</v>
      </c>
      <c r="I695">
        <v>121</v>
      </c>
      <c r="J695" t="s">
        <v>55</v>
      </c>
      <c r="K695">
        <f>------24</f>
        <v>24</v>
      </c>
    </row>
    <row r="696" spans="2:11">
      <c r="B696">
        <v>2077</v>
      </c>
      <c r="C696">
        <v>693</v>
      </c>
      <c r="D696">
        <v>1</v>
      </c>
      <c r="E696">
        <v>1</v>
      </c>
      <c r="F696">
        <v>20</v>
      </c>
      <c r="G696">
        <v>27</v>
      </c>
      <c r="H696">
        <f>------69</f>
        <v>69</v>
      </c>
      <c r="I696">
        <v>169</v>
      </c>
      <c r="J696" t="s">
        <v>172</v>
      </c>
      <c r="K696">
        <f>------25</f>
        <v>25</v>
      </c>
    </row>
    <row r="697" spans="2:11">
      <c r="B697">
        <v>2080</v>
      </c>
      <c r="C697">
        <v>694</v>
      </c>
      <c r="D697">
        <v>1</v>
      </c>
      <c r="E697">
        <v>1</v>
      </c>
      <c r="F697">
        <v>32</v>
      </c>
      <c r="G697">
        <v>27</v>
      </c>
      <c r="H697">
        <f>------101</f>
        <v>101</v>
      </c>
      <c r="I697">
        <v>225</v>
      </c>
      <c r="J697" t="s">
        <v>59</v>
      </c>
      <c r="K697">
        <f>------26</f>
        <v>26</v>
      </c>
    </row>
    <row r="698" spans="2:11">
      <c r="B698">
        <v>2083</v>
      </c>
      <c r="C698">
        <v>695</v>
      </c>
      <c r="D698">
        <v>1</v>
      </c>
      <c r="E698">
        <v>1</v>
      </c>
      <c r="F698">
        <v>16</v>
      </c>
      <c r="G698">
        <v>27</v>
      </c>
      <c r="H698">
        <f>------117</f>
        <v>117</v>
      </c>
      <c r="I698">
        <v>289</v>
      </c>
      <c r="J698" t="s">
        <v>55</v>
      </c>
      <c r="K698">
        <f>------8</f>
        <v>8</v>
      </c>
    </row>
    <row r="699" spans="2:11">
      <c r="B699">
        <v>2086</v>
      </c>
      <c r="C699">
        <v>696</v>
      </c>
      <c r="D699">
        <v>1</v>
      </c>
      <c r="E699">
        <v>1</v>
      </c>
      <c r="F699">
        <v>12</v>
      </c>
      <c r="G699">
        <v>27</v>
      </c>
      <c r="H699">
        <f>------129</f>
        <v>129</v>
      </c>
      <c r="I699">
        <v>361</v>
      </c>
      <c r="J699" t="s">
        <v>51</v>
      </c>
      <c r="K699">
        <f>------14</f>
        <v>14</v>
      </c>
    </row>
    <row r="700" spans="2:11">
      <c r="B700">
        <v>2089</v>
      </c>
      <c r="C700">
        <v>697</v>
      </c>
      <c r="D700">
        <v>1</v>
      </c>
      <c r="E700">
        <v>1</v>
      </c>
      <c r="F700">
        <v>12</v>
      </c>
      <c r="G700">
        <v>27</v>
      </c>
      <c r="H700">
        <f>------141</f>
        <v>141</v>
      </c>
      <c r="I700">
        <v>441</v>
      </c>
      <c r="J700" t="s">
        <v>96</v>
      </c>
      <c r="K700">
        <f>------15</f>
        <v>15</v>
      </c>
    </row>
    <row r="701" spans="2:11">
      <c r="B701">
        <v>2092</v>
      </c>
      <c r="C701">
        <v>698</v>
      </c>
      <c r="D701">
        <v>1</v>
      </c>
      <c r="E701">
        <v>1</v>
      </c>
      <c r="F701">
        <v>32</v>
      </c>
      <c r="G701">
        <v>27</v>
      </c>
      <c r="H701">
        <f>------173</f>
        <v>173</v>
      </c>
      <c r="I701">
        <v>441</v>
      </c>
      <c r="J701" t="s">
        <v>58</v>
      </c>
      <c r="K701">
        <f>------16</f>
        <v>16</v>
      </c>
    </row>
    <row r="702" spans="2:11">
      <c r="B702">
        <v>2095</v>
      </c>
      <c r="C702">
        <v>699</v>
      </c>
      <c r="D702">
        <v>1</v>
      </c>
      <c r="E702">
        <v>0</v>
      </c>
      <c r="F702">
        <v>72</v>
      </c>
      <c r="G702">
        <v>27</v>
      </c>
      <c r="H702">
        <f>------101</f>
        <v>101</v>
      </c>
      <c r="I702">
        <v>441</v>
      </c>
      <c r="J702" t="s">
        <v>173</v>
      </c>
      <c r="K702">
        <f>------27</f>
        <v>27</v>
      </c>
    </row>
    <row r="703" spans="2:11">
      <c r="B703">
        <v>2098</v>
      </c>
      <c r="C703">
        <v>700</v>
      </c>
      <c r="D703">
        <v>1</v>
      </c>
      <c r="E703">
        <v>0</v>
      </c>
      <c r="F703">
        <v>40</v>
      </c>
      <c r="G703">
        <v>27</v>
      </c>
      <c r="H703">
        <f>------61</f>
        <v>61</v>
      </c>
      <c r="I703">
        <v>121</v>
      </c>
      <c r="J703" t="s">
        <v>56</v>
      </c>
      <c r="K703">
        <f>------10</f>
        <v>10</v>
      </c>
    </row>
    <row r="704" spans="2:11">
      <c r="B704">
        <v>2101</v>
      </c>
      <c r="C704">
        <v>701</v>
      </c>
      <c r="D704">
        <v>0</v>
      </c>
      <c r="E704">
        <v>0</v>
      </c>
      <c r="F704">
        <v>20</v>
      </c>
      <c r="G704">
        <v>27</v>
      </c>
      <c r="H704">
        <f>------41</f>
        <v>41</v>
      </c>
      <c r="I704">
        <v>81</v>
      </c>
      <c r="J704" t="s">
        <v>165</v>
      </c>
      <c r="K704">
        <f>------11</f>
        <v>11</v>
      </c>
    </row>
    <row r="705" spans="2:11">
      <c r="B705">
        <v>2104</v>
      </c>
      <c r="C705">
        <v>702</v>
      </c>
      <c r="D705">
        <v>0</v>
      </c>
      <c r="E705">
        <v>0</v>
      </c>
      <c r="F705">
        <v>16</v>
      </c>
      <c r="G705">
        <v>27</v>
      </c>
      <c r="H705">
        <f>------25</f>
        <v>25</v>
      </c>
      <c r="I705">
        <v>49</v>
      </c>
      <c r="J705" t="s">
        <v>165</v>
      </c>
      <c r="K705">
        <f>------12</f>
        <v>12</v>
      </c>
    </row>
    <row r="706" spans="2:11">
      <c r="B706">
        <v>2107</v>
      </c>
      <c r="C706">
        <v>703</v>
      </c>
      <c r="D706">
        <v>0</v>
      </c>
      <c r="E706">
        <v>0</v>
      </c>
      <c r="F706">
        <v>12</v>
      </c>
      <c r="G706">
        <v>27</v>
      </c>
      <c r="H706">
        <f>------13</f>
        <v>13</v>
      </c>
      <c r="I706">
        <v>25</v>
      </c>
      <c r="J706" t="s">
        <v>167</v>
      </c>
      <c r="K706">
        <f>------13</f>
        <v>13</v>
      </c>
    </row>
    <row r="707" spans="2:11">
      <c r="B707">
        <v>2110</v>
      </c>
      <c r="C707">
        <v>704</v>
      </c>
      <c r="D707">
        <v>0</v>
      </c>
      <c r="E707">
        <v>0</v>
      </c>
      <c r="F707">
        <v>8</v>
      </c>
      <c r="G707">
        <v>27</v>
      </c>
      <c r="H707">
        <f>------5</f>
        <v>5</v>
      </c>
      <c r="I707">
        <v>9</v>
      </c>
      <c r="J707" t="s">
        <v>50</v>
      </c>
      <c r="K707">
        <f>------1</f>
        <v>1</v>
      </c>
    </row>
    <row r="708" spans="2:11">
      <c r="B708">
        <v>2113</v>
      </c>
      <c r="C708">
        <v>705</v>
      </c>
      <c r="D708">
        <v>0</v>
      </c>
      <c r="E708">
        <v>1</v>
      </c>
      <c r="F708">
        <v>4</v>
      </c>
      <c r="G708">
        <v>27</v>
      </c>
      <c r="H708">
        <f>------9</f>
        <v>9</v>
      </c>
      <c r="I708">
        <v>25</v>
      </c>
      <c r="J708" t="s">
        <v>51</v>
      </c>
      <c r="K708">
        <f>------2</f>
        <v>2</v>
      </c>
    </row>
    <row r="709" spans="2:11">
      <c r="B709">
        <v>2116</v>
      </c>
      <c r="C709">
        <v>706</v>
      </c>
      <c r="D709">
        <v>0</v>
      </c>
      <c r="E709">
        <v>1</v>
      </c>
      <c r="F709">
        <v>12</v>
      </c>
      <c r="G709">
        <v>27</v>
      </c>
      <c r="H709">
        <f>------21</f>
        <v>21</v>
      </c>
      <c r="I709">
        <v>49</v>
      </c>
      <c r="J709" t="s">
        <v>52</v>
      </c>
      <c r="K709">
        <f>------3</f>
        <v>3</v>
      </c>
    </row>
    <row r="710" spans="2:11">
      <c r="B710">
        <v>2119</v>
      </c>
      <c r="C710">
        <v>707</v>
      </c>
      <c r="D710">
        <v>0</v>
      </c>
      <c r="E710">
        <v>1</v>
      </c>
      <c r="F710">
        <v>8</v>
      </c>
      <c r="G710">
        <v>27</v>
      </c>
      <c r="H710">
        <f>------29</f>
        <v>29</v>
      </c>
      <c r="I710">
        <v>81</v>
      </c>
      <c r="J710" t="s">
        <v>51</v>
      </c>
      <c r="K710">
        <f>------4</f>
        <v>4</v>
      </c>
    </row>
    <row r="711" spans="2:11">
      <c r="B711">
        <v>2122</v>
      </c>
      <c r="C711">
        <v>708</v>
      </c>
      <c r="D711">
        <v>0</v>
      </c>
      <c r="E711">
        <v>1</v>
      </c>
      <c r="F711">
        <v>12</v>
      </c>
      <c r="G711">
        <v>27</v>
      </c>
      <c r="H711">
        <f>------41</f>
        <v>41</v>
      </c>
      <c r="I711">
        <v>121</v>
      </c>
      <c r="J711" t="s">
        <v>53</v>
      </c>
      <c r="K711">
        <f>------5</f>
        <v>5</v>
      </c>
    </row>
    <row r="712" spans="2:11">
      <c r="B712">
        <v>2125</v>
      </c>
      <c r="C712">
        <v>709</v>
      </c>
      <c r="D712">
        <v>1</v>
      </c>
      <c r="E712">
        <v>1</v>
      </c>
      <c r="F712">
        <v>12</v>
      </c>
      <c r="G712">
        <v>27</v>
      </c>
      <c r="H712">
        <f>------53</f>
        <v>53</v>
      </c>
      <c r="I712">
        <v>169</v>
      </c>
      <c r="J712" t="s">
        <v>54</v>
      </c>
      <c r="K712">
        <f>------6</f>
        <v>6</v>
      </c>
    </row>
    <row r="713" spans="2:11">
      <c r="B713">
        <v>2128</v>
      </c>
      <c r="C713">
        <v>710</v>
      </c>
      <c r="D713">
        <v>1</v>
      </c>
      <c r="E713">
        <v>1</v>
      </c>
      <c r="F713">
        <v>36</v>
      </c>
      <c r="G713">
        <v>27</v>
      </c>
      <c r="H713">
        <f>------89</f>
        <v>89</v>
      </c>
      <c r="I713">
        <v>225</v>
      </c>
      <c r="J713" t="s">
        <v>55</v>
      </c>
      <c r="K713">
        <f>------7</f>
        <v>7</v>
      </c>
    </row>
    <row r="714" spans="2:11">
      <c r="B714">
        <v>2131</v>
      </c>
      <c r="C714">
        <v>711</v>
      </c>
      <c r="D714">
        <v>1</v>
      </c>
      <c r="E714">
        <v>1</v>
      </c>
      <c r="F714">
        <v>28</v>
      </c>
      <c r="G714">
        <v>27</v>
      </c>
      <c r="H714">
        <f>------117</f>
        <v>117</v>
      </c>
      <c r="I714">
        <v>289</v>
      </c>
      <c r="J714" t="s">
        <v>55</v>
      </c>
      <c r="K714">
        <f>------8</f>
        <v>8</v>
      </c>
    </row>
    <row r="715" spans="2:11">
      <c r="B715">
        <v>2134</v>
      </c>
      <c r="C715">
        <v>712</v>
      </c>
      <c r="D715">
        <v>1</v>
      </c>
      <c r="E715">
        <v>1</v>
      </c>
      <c r="F715">
        <v>12</v>
      </c>
      <c r="G715">
        <v>27</v>
      </c>
      <c r="H715">
        <f>------129</f>
        <v>129</v>
      </c>
      <c r="I715">
        <v>361</v>
      </c>
      <c r="J715" t="s">
        <v>51</v>
      </c>
      <c r="K715">
        <f>------14</f>
        <v>14</v>
      </c>
    </row>
    <row r="716" spans="2:11">
      <c r="B716">
        <v>2137</v>
      </c>
      <c r="C716">
        <v>713</v>
      </c>
      <c r="D716">
        <v>1</v>
      </c>
      <c r="E716">
        <v>1</v>
      </c>
      <c r="F716">
        <v>12</v>
      </c>
      <c r="G716">
        <v>27</v>
      </c>
      <c r="H716">
        <f>------141</f>
        <v>141</v>
      </c>
      <c r="I716">
        <v>441</v>
      </c>
      <c r="J716" t="s">
        <v>96</v>
      </c>
      <c r="K716">
        <f>------15</f>
        <v>15</v>
      </c>
    </row>
    <row r="717" spans="2:11">
      <c r="B717">
        <v>2140</v>
      </c>
      <c r="C717">
        <v>714</v>
      </c>
      <c r="D717">
        <v>1</v>
      </c>
      <c r="E717">
        <v>1</v>
      </c>
      <c r="F717">
        <v>32</v>
      </c>
      <c r="G717">
        <v>27</v>
      </c>
      <c r="H717">
        <f>------173</f>
        <v>173</v>
      </c>
      <c r="I717">
        <v>441</v>
      </c>
      <c r="J717" t="s">
        <v>58</v>
      </c>
      <c r="K717">
        <f>------16</f>
        <v>16</v>
      </c>
    </row>
    <row r="718" spans="2:11">
      <c r="B718">
        <v>2143</v>
      </c>
      <c r="C718">
        <v>715</v>
      </c>
      <c r="D718">
        <v>1</v>
      </c>
      <c r="E718">
        <v>1</v>
      </c>
      <c r="F718">
        <v>24</v>
      </c>
      <c r="G718">
        <v>27</v>
      </c>
      <c r="H718">
        <f>------197</f>
        <v>197</v>
      </c>
      <c r="I718">
        <v>441</v>
      </c>
      <c r="J718" t="s">
        <v>59</v>
      </c>
      <c r="K718">
        <f>------17</f>
        <v>17</v>
      </c>
    </row>
    <row r="719" spans="2:11">
      <c r="B719">
        <v>2146</v>
      </c>
      <c r="C719">
        <v>716</v>
      </c>
      <c r="D719">
        <v>1</v>
      </c>
      <c r="E719">
        <v>1</v>
      </c>
      <c r="F719">
        <v>24</v>
      </c>
      <c r="G719">
        <v>27</v>
      </c>
      <c r="H719">
        <f>------221</f>
        <v>221</v>
      </c>
      <c r="I719">
        <v>441</v>
      </c>
      <c r="J719" t="s">
        <v>56</v>
      </c>
      <c r="K719">
        <f>------18</f>
        <v>18</v>
      </c>
    </row>
    <row r="720" spans="2:11">
      <c r="B720">
        <v>2149</v>
      </c>
      <c r="C720">
        <v>717</v>
      </c>
      <c r="D720">
        <v>1</v>
      </c>
      <c r="E720">
        <v>0</v>
      </c>
      <c r="F720">
        <v>72</v>
      </c>
      <c r="G720">
        <v>27</v>
      </c>
      <c r="H720">
        <f>------149</f>
        <v>149</v>
      </c>
      <c r="I720">
        <v>441</v>
      </c>
      <c r="J720" t="s">
        <v>53</v>
      </c>
      <c r="K720">
        <f>------19</f>
        <v>19</v>
      </c>
    </row>
    <row r="721" spans="2:11">
      <c r="B721">
        <v>2152</v>
      </c>
      <c r="C721">
        <v>718</v>
      </c>
      <c r="D721">
        <v>1</v>
      </c>
      <c r="E721">
        <v>0</v>
      </c>
      <c r="F721">
        <v>40</v>
      </c>
      <c r="G721">
        <v>27</v>
      </c>
      <c r="H721">
        <f>------109</f>
        <v>109</v>
      </c>
      <c r="I721">
        <v>361</v>
      </c>
      <c r="J721" t="s">
        <v>117</v>
      </c>
      <c r="K721">
        <f>------20</f>
        <v>20</v>
      </c>
    </row>
    <row r="722" spans="2:11">
      <c r="B722">
        <v>2155</v>
      </c>
      <c r="C722">
        <v>719</v>
      </c>
      <c r="D722">
        <v>1</v>
      </c>
      <c r="E722">
        <v>0</v>
      </c>
      <c r="F722">
        <v>20</v>
      </c>
      <c r="G722">
        <v>27</v>
      </c>
      <c r="H722">
        <f>------89</f>
        <v>89</v>
      </c>
      <c r="I722">
        <v>289</v>
      </c>
      <c r="J722" t="s">
        <v>54</v>
      </c>
      <c r="K722">
        <f>------21</f>
        <v>21</v>
      </c>
    </row>
    <row r="723" spans="2:11">
      <c r="B723">
        <v>2158</v>
      </c>
      <c r="C723">
        <v>720</v>
      </c>
      <c r="D723">
        <v>1</v>
      </c>
      <c r="E723">
        <v>0</v>
      </c>
      <c r="F723">
        <v>16</v>
      </c>
      <c r="G723">
        <v>27</v>
      </c>
      <c r="H723">
        <f>------73</f>
        <v>73</v>
      </c>
      <c r="I723">
        <v>225</v>
      </c>
      <c r="J723" t="s">
        <v>96</v>
      </c>
      <c r="K723">
        <f>------22</f>
        <v>22</v>
      </c>
    </row>
    <row r="724" spans="2:11">
      <c r="B724">
        <v>2161</v>
      </c>
      <c r="C724">
        <v>721</v>
      </c>
      <c r="D724">
        <v>1</v>
      </c>
      <c r="E724">
        <v>0</v>
      </c>
      <c r="F724">
        <v>12</v>
      </c>
      <c r="G724">
        <v>27</v>
      </c>
      <c r="H724">
        <f>------61</f>
        <v>61</v>
      </c>
      <c r="I724">
        <v>169</v>
      </c>
      <c r="J724" t="s">
        <v>51</v>
      </c>
      <c r="K724">
        <f>------23</f>
        <v>23</v>
      </c>
    </row>
    <row r="725" spans="2:11">
      <c r="B725">
        <v>2164</v>
      </c>
      <c r="C725">
        <v>722</v>
      </c>
      <c r="D725">
        <v>1</v>
      </c>
      <c r="E725">
        <v>0</v>
      </c>
      <c r="F725">
        <v>12</v>
      </c>
      <c r="G725">
        <v>27</v>
      </c>
      <c r="H725">
        <f>------49</f>
        <v>49</v>
      </c>
      <c r="I725">
        <v>121</v>
      </c>
      <c r="J725" t="s">
        <v>55</v>
      </c>
      <c r="K725">
        <f>------24</f>
        <v>24</v>
      </c>
    </row>
    <row r="726" spans="2:11">
      <c r="B726">
        <v>2167</v>
      </c>
      <c r="C726">
        <v>723</v>
      </c>
      <c r="D726">
        <v>1</v>
      </c>
      <c r="E726">
        <v>1</v>
      </c>
      <c r="F726">
        <v>20</v>
      </c>
      <c r="G726">
        <v>27</v>
      </c>
      <c r="H726">
        <f>------69</f>
        <v>69</v>
      </c>
      <c r="I726">
        <v>169</v>
      </c>
      <c r="J726" t="s">
        <v>172</v>
      </c>
      <c r="K726">
        <f>------25</f>
        <v>25</v>
      </c>
    </row>
    <row r="727" spans="2:11">
      <c r="B727">
        <v>2170</v>
      </c>
      <c r="C727">
        <v>724</v>
      </c>
      <c r="D727">
        <v>1</v>
      </c>
      <c r="E727">
        <v>1</v>
      </c>
      <c r="F727">
        <v>32</v>
      </c>
      <c r="G727">
        <v>27</v>
      </c>
      <c r="H727">
        <f>------101</f>
        <v>101</v>
      </c>
      <c r="I727">
        <v>225</v>
      </c>
      <c r="J727" t="s">
        <v>59</v>
      </c>
      <c r="K727">
        <f>------26</f>
        <v>26</v>
      </c>
    </row>
    <row r="728" spans="2:11">
      <c r="B728">
        <v>2173</v>
      </c>
      <c r="C728">
        <v>725</v>
      </c>
      <c r="D728">
        <v>1</v>
      </c>
      <c r="E728">
        <v>1</v>
      </c>
      <c r="F728">
        <v>16</v>
      </c>
      <c r="G728">
        <v>27</v>
      </c>
      <c r="H728">
        <f>------117</f>
        <v>117</v>
      </c>
      <c r="I728">
        <v>289</v>
      </c>
      <c r="J728" t="s">
        <v>55</v>
      </c>
      <c r="K728">
        <f>------8</f>
        <v>8</v>
      </c>
    </row>
    <row r="729" spans="2:11">
      <c r="B729">
        <v>2176</v>
      </c>
      <c r="C729">
        <v>726</v>
      </c>
      <c r="D729">
        <v>1</v>
      </c>
      <c r="E729">
        <v>1</v>
      </c>
      <c r="F729">
        <v>12</v>
      </c>
      <c r="G729">
        <v>27</v>
      </c>
      <c r="H729">
        <f>------129</f>
        <v>129</v>
      </c>
      <c r="I729">
        <v>361</v>
      </c>
      <c r="J729" t="s">
        <v>51</v>
      </c>
      <c r="K729">
        <f>------14</f>
        <v>14</v>
      </c>
    </row>
    <row r="730" spans="2:11">
      <c r="B730">
        <v>2179</v>
      </c>
      <c r="C730">
        <v>727</v>
      </c>
      <c r="D730">
        <v>1</v>
      </c>
      <c r="E730">
        <v>1</v>
      </c>
      <c r="F730">
        <v>12</v>
      </c>
      <c r="G730">
        <v>27</v>
      </c>
      <c r="H730">
        <f>------141</f>
        <v>141</v>
      </c>
      <c r="I730">
        <v>441</v>
      </c>
      <c r="J730" t="s">
        <v>96</v>
      </c>
      <c r="K730">
        <f>------15</f>
        <v>15</v>
      </c>
    </row>
    <row r="731" spans="2:11">
      <c r="B731">
        <v>2182</v>
      </c>
      <c r="C731">
        <v>728</v>
      </c>
      <c r="D731">
        <v>1</v>
      </c>
      <c r="E731">
        <v>1</v>
      </c>
      <c r="F731">
        <v>32</v>
      </c>
      <c r="G731">
        <v>27</v>
      </c>
      <c r="H731">
        <f>------173</f>
        <v>173</v>
      </c>
      <c r="I731">
        <v>441</v>
      </c>
      <c r="J731" t="s">
        <v>58</v>
      </c>
      <c r="K731">
        <f>------16</f>
        <v>16</v>
      </c>
    </row>
    <row r="732" spans="2:11">
      <c r="B732">
        <v>2185</v>
      </c>
      <c r="C732">
        <v>729</v>
      </c>
      <c r="D732">
        <v>1</v>
      </c>
      <c r="E732">
        <v>0</v>
      </c>
      <c r="F732">
        <v>72</v>
      </c>
      <c r="G732">
        <v>27</v>
      </c>
      <c r="H732">
        <f>------101</f>
        <v>101</v>
      </c>
      <c r="I732">
        <v>441</v>
      </c>
      <c r="J732" t="s">
        <v>173</v>
      </c>
      <c r="K732">
        <f>------27</f>
        <v>27</v>
      </c>
    </row>
    <row r="733" spans="2:11">
      <c r="B733">
        <v>2188</v>
      </c>
      <c r="C733">
        <v>730</v>
      </c>
      <c r="D733">
        <v>1</v>
      </c>
      <c r="E733">
        <v>0</v>
      </c>
      <c r="F733">
        <v>40</v>
      </c>
      <c r="G733">
        <v>27</v>
      </c>
      <c r="H733">
        <f>------61</f>
        <v>61</v>
      </c>
      <c r="I733">
        <v>121</v>
      </c>
      <c r="J733" t="s">
        <v>56</v>
      </c>
      <c r="K733">
        <f>------10</f>
        <v>10</v>
      </c>
    </row>
    <row r="734" spans="2:11">
      <c r="B734">
        <v>2191</v>
      </c>
      <c r="C734">
        <v>731</v>
      </c>
      <c r="D734">
        <v>0</v>
      </c>
      <c r="E734">
        <v>0</v>
      </c>
      <c r="F734">
        <v>20</v>
      </c>
      <c r="G734">
        <v>27</v>
      </c>
      <c r="H734">
        <f>------41</f>
        <v>41</v>
      </c>
      <c r="I734">
        <v>81</v>
      </c>
      <c r="J734" t="s">
        <v>165</v>
      </c>
      <c r="K734">
        <f>------11</f>
        <v>11</v>
      </c>
    </row>
    <row r="735" spans="2:11">
      <c r="B735">
        <v>2194</v>
      </c>
      <c r="C735">
        <v>732</v>
      </c>
      <c r="D735">
        <v>0</v>
      </c>
      <c r="E735">
        <v>0</v>
      </c>
      <c r="F735">
        <v>16</v>
      </c>
      <c r="G735">
        <v>27</v>
      </c>
      <c r="H735">
        <f>------25</f>
        <v>25</v>
      </c>
      <c r="I735">
        <v>49</v>
      </c>
      <c r="J735" t="s">
        <v>165</v>
      </c>
      <c r="K735">
        <f>------12</f>
        <v>12</v>
      </c>
    </row>
    <row r="736" spans="2:11">
      <c r="B736">
        <v>2197</v>
      </c>
      <c r="C736">
        <v>733</v>
      </c>
      <c r="D736">
        <v>0</v>
      </c>
      <c r="E736">
        <v>0</v>
      </c>
      <c r="F736">
        <v>12</v>
      </c>
      <c r="G736">
        <v>27</v>
      </c>
      <c r="H736">
        <f>------13</f>
        <v>13</v>
      </c>
      <c r="I736">
        <v>25</v>
      </c>
      <c r="J736" t="s">
        <v>167</v>
      </c>
      <c r="K736">
        <f>------13</f>
        <v>13</v>
      </c>
    </row>
    <row r="737" spans="2:11">
      <c r="B737">
        <v>2200</v>
      </c>
      <c r="C737">
        <v>734</v>
      </c>
      <c r="D737">
        <v>0</v>
      </c>
      <c r="E737">
        <v>0</v>
      </c>
      <c r="F737">
        <v>8</v>
      </c>
      <c r="G737">
        <v>27</v>
      </c>
      <c r="H737">
        <f>------5</f>
        <v>5</v>
      </c>
      <c r="I737">
        <v>9</v>
      </c>
      <c r="J737" t="s">
        <v>50</v>
      </c>
      <c r="K737">
        <f>------1</f>
        <v>1</v>
      </c>
    </row>
    <row r="738" spans="2:11">
      <c r="B738">
        <v>2203</v>
      </c>
      <c r="C738">
        <v>735</v>
      </c>
      <c r="D738">
        <v>0</v>
      </c>
      <c r="E738">
        <v>1</v>
      </c>
      <c r="F738">
        <v>4</v>
      </c>
      <c r="G738">
        <v>27</v>
      </c>
      <c r="H738">
        <f>------9</f>
        <v>9</v>
      </c>
      <c r="I738">
        <v>25</v>
      </c>
      <c r="J738" t="s">
        <v>51</v>
      </c>
      <c r="K738">
        <f>------2</f>
        <v>2</v>
      </c>
    </row>
    <row r="739" spans="2:11">
      <c r="B739">
        <v>2206</v>
      </c>
      <c r="C739">
        <v>736</v>
      </c>
      <c r="D739">
        <v>0</v>
      </c>
      <c r="E739">
        <v>1</v>
      </c>
      <c r="F739">
        <v>12</v>
      </c>
      <c r="G739">
        <v>27</v>
      </c>
      <c r="H739">
        <f>------21</f>
        <v>21</v>
      </c>
      <c r="I739">
        <v>49</v>
      </c>
      <c r="J739" t="s">
        <v>52</v>
      </c>
      <c r="K739">
        <f>------3</f>
        <v>3</v>
      </c>
    </row>
    <row r="740" spans="2:11">
      <c r="B740">
        <v>2209</v>
      </c>
      <c r="C740">
        <v>737</v>
      </c>
      <c r="D740">
        <v>0</v>
      </c>
      <c r="E740">
        <v>1</v>
      </c>
      <c r="F740">
        <v>8</v>
      </c>
      <c r="G740">
        <v>27</v>
      </c>
      <c r="H740">
        <f>------29</f>
        <v>29</v>
      </c>
      <c r="I740">
        <v>81</v>
      </c>
      <c r="J740" t="s">
        <v>51</v>
      </c>
      <c r="K740">
        <f>------4</f>
        <v>4</v>
      </c>
    </row>
    <row r="741" spans="2:11">
      <c r="B741">
        <v>2212</v>
      </c>
      <c r="C741">
        <v>738</v>
      </c>
      <c r="D741">
        <v>0</v>
      </c>
      <c r="E741">
        <v>1</v>
      </c>
      <c r="F741">
        <v>12</v>
      </c>
      <c r="G741">
        <v>27</v>
      </c>
      <c r="H741">
        <f>------41</f>
        <v>41</v>
      </c>
      <c r="I741">
        <v>121</v>
      </c>
      <c r="J741" t="s">
        <v>53</v>
      </c>
      <c r="K741">
        <f>------5</f>
        <v>5</v>
      </c>
    </row>
    <row r="742" spans="2:11">
      <c r="B742">
        <v>2215</v>
      </c>
      <c r="C742">
        <v>739</v>
      </c>
      <c r="D742">
        <v>1</v>
      </c>
      <c r="E742">
        <v>1</v>
      </c>
      <c r="F742">
        <v>12</v>
      </c>
      <c r="G742">
        <v>27</v>
      </c>
      <c r="H742">
        <f>------53</f>
        <v>53</v>
      </c>
      <c r="I742">
        <v>169</v>
      </c>
      <c r="J742" t="s">
        <v>54</v>
      </c>
      <c r="K742">
        <f>------6</f>
        <v>6</v>
      </c>
    </row>
    <row r="743" spans="2:11">
      <c r="B743">
        <v>2218</v>
      </c>
      <c r="C743">
        <v>740</v>
      </c>
      <c r="D743">
        <v>1</v>
      </c>
      <c r="E743">
        <v>1</v>
      </c>
      <c r="F743">
        <v>36</v>
      </c>
      <c r="G743">
        <v>27</v>
      </c>
      <c r="H743">
        <f>------89</f>
        <v>89</v>
      </c>
      <c r="I743">
        <v>225</v>
      </c>
      <c r="J743" t="s">
        <v>55</v>
      </c>
      <c r="K743">
        <f>------7</f>
        <v>7</v>
      </c>
    </row>
    <row r="744" spans="2:11">
      <c r="B744">
        <v>2221</v>
      </c>
      <c r="C744">
        <v>741</v>
      </c>
      <c r="D744">
        <v>1</v>
      </c>
      <c r="E744">
        <v>1</v>
      </c>
      <c r="F744">
        <v>28</v>
      </c>
      <c r="G744">
        <v>27</v>
      </c>
      <c r="H744">
        <f>------117</f>
        <v>117</v>
      </c>
      <c r="I744">
        <v>289</v>
      </c>
      <c r="J744" t="s">
        <v>55</v>
      </c>
      <c r="K744">
        <f>------8</f>
        <v>8</v>
      </c>
    </row>
    <row r="745" spans="2:11">
      <c r="B745">
        <v>2224</v>
      </c>
      <c r="C745">
        <v>742</v>
      </c>
      <c r="D745">
        <v>1</v>
      </c>
      <c r="E745">
        <v>1</v>
      </c>
      <c r="F745">
        <v>12</v>
      </c>
      <c r="G745">
        <v>27</v>
      </c>
      <c r="H745">
        <f>------129</f>
        <v>129</v>
      </c>
      <c r="I745">
        <v>361</v>
      </c>
      <c r="J745" t="s">
        <v>51</v>
      </c>
      <c r="K745">
        <f>------14</f>
        <v>14</v>
      </c>
    </row>
    <row r="746" spans="2:11">
      <c r="B746">
        <v>2227</v>
      </c>
      <c r="C746">
        <v>743</v>
      </c>
      <c r="D746">
        <v>1</v>
      </c>
      <c r="E746">
        <v>1</v>
      </c>
      <c r="F746">
        <v>12</v>
      </c>
      <c r="G746">
        <v>27</v>
      </c>
      <c r="H746">
        <f>------141</f>
        <v>141</v>
      </c>
      <c r="I746">
        <v>441</v>
      </c>
      <c r="J746" t="s">
        <v>96</v>
      </c>
      <c r="K746">
        <f>------15</f>
        <v>15</v>
      </c>
    </row>
    <row r="747" spans="2:11">
      <c r="B747">
        <v>2230</v>
      </c>
      <c r="C747">
        <v>744</v>
      </c>
      <c r="D747">
        <v>1</v>
      </c>
      <c r="E747">
        <v>1</v>
      </c>
      <c r="F747">
        <v>32</v>
      </c>
      <c r="G747">
        <v>27</v>
      </c>
      <c r="H747">
        <f>------173</f>
        <v>173</v>
      </c>
      <c r="I747">
        <v>441</v>
      </c>
      <c r="J747" t="s">
        <v>58</v>
      </c>
      <c r="K747">
        <f>------16</f>
        <v>16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39"/>
  <sheetViews>
    <sheetView tabSelected="1" topLeftCell="I10" workbookViewId="0">
      <selection activeCell="M20" sqref="M20"/>
    </sheetView>
  </sheetViews>
  <sheetFormatPr defaultRowHeight="15"/>
  <cols>
    <col min="8" max="8" width="12.5703125" customWidth="1"/>
  </cols>
  <sheetData>
    <row r="1" spans="1:11">
      <c r="A1" s="17" t="s">
        <v>38</v>
      </c>
    </row>
    <row r="3" spans="1:11">
      <c r="A3" t="s">
        <v>81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</row>
    <row r="4" spans="1:11">
      <c r="B4">
        <v>2</v>
      </c>
      <c r="C4">
        <v>1</v>
      </c>
      <c r="D4">
        <v>0</v>
      </c>
      <c r="E4">
        <v>1</v>
      </c>
      <c r="F4">
        <v>0</v>
      </c>
      <c r="G4">
        <v>1</v>
      </c>
      <c r="H4">
        <f>0</f>
        <v>0</v>
      </c>
      <c r="I4">
        <v>0</v>
      </c>
      <c r="J4" t="s">
        <v>79</v>
      </c>
      <c r="K4">
        <f>------1</f>
        <v>1</v>
      </c>
    </row>
    <row r="5" spans="1:11">
      <c r="B5">
        <v>5</v>
      </c>
      <c r="C5">
        <v>2</v>
      </c>
      <c r="D5">
        <v>0</v>
      </c>
      <c r="E5">
        <v>1</v>
      </c>
      <c r="F5">
        <v>0</v>
      </c>
      <c r="G5">
        <v>1</v>
      </c>
      <c r="H5">
        <f>0</f>
        <v>0</v>
      </c>
      <c r="I5">
        <v>0</v>
      </c>
      <c r="J5" t="s">
        <v>79</v>
      </c>
      <c r="K5">
        <f>------1</f>
        <v>1</v>
      </c>
    </row>
    <row r="6" spans="1:11">
      <c r="B6">
        <v>8</v>
      </c>
      <c r="C6">
        <v>3</v>
      </c>
      <c r="D6">
        <v>0</v>
      </c>
      <c r="E6">
        <v>1</v>
      </c>
      <c r="F6">
        <v>0</v>
      </c>
      <c r="G6">
        <v>1</v>
      </c>
      <c r="H6">
        <f>0</f>
        <v>0</v>
      </c>
      <c r="I6">
        <v>0</v>
      </c>
      <c r="J6" t="s">
        <v>79</v>
      </c>
      <c r="K6">
        <f>------1</f>
        <v>1</v>
      </c>
    </row>
    <row r="7" spans="1:11">
      <c r="B7">
        <v>11</v>
      </c>
      <c r="C7">
        <v>4</v>
      </c>
      <c r="D7">
        <v>0</v>
      </c>
      <c r="E7">
        <v>1</v>
      </c>
      <c r="F7">
        <v>0</v>
      </c>
      <c r="G7">
        <v>1</v>
      </c>
      <c r="H7">
        <f>0</f>
        <v>0</v>
      </c>
      <c r="I7">
        <v>0</v>
      </c>
      <c r="J7" t="s">
        <v>79</v>
      </c>
      <c r="K7">
        <f>------1</f>
        <v>1</v>
      </c>
    </row>
    <row r="8" spans="1:11">
      <c r="B8">
        <v>14</v>
      </c>
      <c r="C8">
        <v>5</v>
      </c>
      <c r="D8">
        <v>0</v>
      </c>
      <c r="E8">
        <v>1</v>
      </c>
      <c r="F8">
        <v>0</v>
      </c>
      <c r="G8">
        <v>1</v>
      </c>
      <c r="H8">
        <f>0</f>
        <v>0</v>
      </c>
      <c r="I8">
        <v>0</v>
      </c>
      <c r="J8" t="s">
        <v>79</v>
      </c>
      <c r="K8">
        <f>------1</f>
        <v>1</v>
      </c>
    </row>
    <row r="9" spans="1:11">
      <c r="B9">
        <v>17</v>
      </c>
      <c r="C9">
        <v>6</v>
      </c>
      <c r="D9">
        <v>1</v>
      </c>
      <c r="E9">
        <v>1</v>
      </c>
      <c r="F9">
        <v>32</v>
      </c>
      <c r="G9">
        <v>2</v>
      </c>
      <c r="H9">
        <f>------32</f>
        <v>32</v>
      </c>
      <c r="I9">
        <v>32</v>
      </c>
      <c r="J9" t="s">
        <v>80</v>
      </c>
      <c r="K9">
        <f>------2</f>
        <v>2</v>
      </c>
    </row>
    <row r="10" spans="1:11">
      <c r="B10">
        <v>20</v>
      </c>
      <c r="C10">
        <v>7</v>
      </c>
      <c r="D10">
        <v>0</v>
      </c>
      <c r="E10">
        <v>0</v>
      </c>
      <c r="F10">
        <v>20</v>
      </c>
      <c r="G10">
        <v>3</v>
      </c>
      <c r="H10">
        <f>------12</f>
        <v>12</v>
      </c>
      <c r="I10">
        <v>12</v>
      </c>
      <c r="J10" t="s">
        <v>80</v>
      </c>
      <c r="K10">
        <f>------3</f>
        <v>3</v>
      </c>
    </row>
    <row r="11" spans="1:11">
      <c r="B11">
        <v>23</v>
      </c>
      <c r="C11">
        <v>8</v>
      </c>
      <c r="D11">
        <v>0</v>
      </c>
      <c r="E11">
        <v>0</v>
      </c>
      <c r="F11">
        <v>12</v>
      </c>
      <c r="G11">
        <v>3</v>
      </c>
      <c r="H11">
        <f>0</f>
        <v>0</v>
      </c>
      <c r="I11">
        <v>0</v>
      </c>
      <c r="J11" t="s">
        <v>79</v>
      </c>
      <c r="K11">
        <f>------1</f>
        <v>1</v>
      </c>
    </row>
    <row r="12" spans="1:11">
      <c r="B12">
        <v>26</v>
      </c>
      <c r="C12">
        <v>9</v>
      </c>
      <c r="D12">
        <v>0</v>
      </c>
      <c r="E12">
        <v>1</v>
      </c>
      <c r="F12">
        <v>28</v>
      </c>
      <c r="G12">
        <v>4</v>
      </c>
      <c r="H12">
        <f>------28</f>
        <v>28</v>
      </c>
      <c r="I12">
        <v>32</v>
      </c>
      <c r="J12" t="s">
        <v>72</v>
      </c>
      <c r="K12">
        <f>------4</f>
        <v>4</v>
      </c>
    </row>
    <row r="13" spans="1:11">
      <c r="B13">
        <v>29</v>
      </c>
      <c r="C13">
        <v>10</v>
      </c>
      <c r="D13">
        <v>0</v>
      </c>
      <c r="E13">
        <v>1</v>
      </c>
      <c r="F13">
        <v>0</v>
      </c>
      <c r="G13">
        <v>4</v>
      </c>
      <c r="H13">
        <f>------28</f>
        <v>28</v>
      </c>
      <c r="I13">
        <v>32</v>
      </c>
      <c r="J13" t="s">
        <v>72</v>
      </c>
      <c r="K13">
        <f>------4</f>
        <v>4</v>
      </c>
    </row>
    <row r="14" spans="1:11">
      <c r="B14">
        <v>32</v>
      </c>
      <c r="C14">
        <v>11</v>
      </c>
      <c r="D14">
        <v>0</v>
      </c>
      <c r="E14">
        <v>1</v>
      </c>
      <c r="F14">
        <v>0</v>
      </c>
      <c r="G14">
        <v>4</v>
      </c>
      <c r="H14">
        <f>------28</f>
        <v>28</v>
      </c>
      <c r="I14">
        <v>32</v>
      </c>
      <c r="J14" t="s">
        <v>72</v>
      </c>
      <c r="K14">
        <f>------4</f>
        <v>4</v>
      </c>
    </row>
    <row r="15" spans="1:11">
      <c r="B15">
        <v>35</v>
      </c>
      <c r="C15">
        <v>12</v>
      </c>
      <c r="D15">
        <v>0</v>
      </c>
      <c r="E15">
        <v>1</v>
      </c>
      <c r="F15">
        <v>0</v>
      </c>
      <c r="G15">
        <v>4</v>
      </c>
      <c r="H15">
        <f>------28</f>
        <v>28</v>
      </c>
      <c r="I15">
        <v>32</v>
      </c>
      <c r="J15" t="s">
        <v>72</v>
      </c>
      <c r="K15">
        <f>------4</f>
        <v>4</v>
      </c>
    </row>
    <row r="16" spans="1:11">
      <c r="B16">
        <v>38</v>
      </c>
      <c r="C16">
        <v>13</v>
      </c>
      <c r="D16">
        <v>0</v>
      </c>
      <c r="E16">
        <v>1</v>
      </c>
      <c r="F16">
        <v>0</v>
      </c>
      <c r="G16">
        <v>4</v>
      </c>
      <c r="H16">
        <f>------28</f>
        <v>28</v>
      </c>
      <c r="I16">
        <v>32</v>
      </c>
      <c r="J16" t="s">
        <v>72</v>
      </c>
      <c r="K16">
        <f>------4</f>
        <v>4</v>
      </c>
    </row>
    <row r="17" spans="2:11">
      <c r="B17">
        <v>41</v>
      </c>
      <c r="C17">
        <v>14</v>
      </c>
      <c r="D17">
        <v>1</v>
      </c>
      <c r="E17">
        <v>1</v>
      </c>
      <c r="F17">
        <v>4</v>
      </c>
      <c r="G17">
        <v>4</v>
      </c>
      <c r="H17">
        <f>------32</f>
        <v>32</v>
      </c>
      <c r="I17">
        <v>32</v>
      </c>
      <c r="J17" t="s">
        <v>80</v>
      </c>
      <c r="K17">
        <f>------2</f>
        <v>2</v>
      </c>
    </row>
    <row r="18" spans="2:11">
      <c r="B18">
        <v>44</v>
      </c>
      <c r="C18">
        <v>15</v>
      </c>
      <c r="D18">
        <v>0</v>
      </c>
      <c r="E18">
        <v>0</v>
      </c>
      <c r="F18">
        <v>20</v>
      </c>
      <c r="G18">
        <v>4</v>
      </c>
      <c r="H18">
        <f>------12</f>
        <v>12</v>
      </c>
      <c r="I18">
        <v>12</v>
      </c>
      <c r="J18" t="s">
        <v>80</v>
      </c>
      <c r="K18">
        <f>------3</f>
        <v>3</v>
      </c>
    </row>
    <row r="19" spans="2:11">
      <c r="B19">
        <v>47</v>
      </c>
      <c r="C19">
        <v>16</v>
      </c>
      <c r="D19">
        <v>0</v>
      </c>
      <c r="E19">
        <v>0</v>
      </c>
      <c r="F19">
        <v>12</v>
      </c>
      <c r="G19">
        <v>4</v>
      </c>
      <c r="H19">
        <f>0</f>
        <v>0</v>
      </c>
      <c r="I19">
        <v>0</v>
      </c>
      <c r="J19" t="s">
        <v>79</v>
      </c>
      <c r="K19">
        <f>------1</f>
        <v>1</v>
      </c>
    </row>
    <row r="20" spans="2:11">
      <c r="B20">
        <v>50</v>
      </c>
      <c r="C20">
        <v>17</v>
      </c>
      <c r="D20">
        <v>0</v>
      </c>
      <c r="E20">
        <v>1</v>
      </c>
      <c r="F20">
        <v>28</v>
      </c>
      <c r="G20">
        <v>4</v>
      </c>
      <c r="H20">
        <f>------28</f>
        <v>28</v>
      </c>
      <c r="I20">
        <v>32</v>
      </c>
      <c r="J20" t="s">
        <v>72</v>
      </c>
      <c r="K20">
        <f>------4</f>
        <v>4</v>
      </c>
    </row>
    <row r="21" spans="2:11">
      <c r="B21">
        <v>53</v>
      </c>
      <c r="C21">
        <v>18</v>
      </c>
      <c r="D21">
        <v>0</v>
      </c>
      <c r="E21">
        <v>1</v>
      </c>
      <c r="F21">
        <v>0</v>
      </c>
      <c r="G21">
        <v>4</v>
      </c>
      <c r="H21">
        <f>------28</f>
        <v>28</v>
      </c>
      <c r="I21">
        <v>32</v>
      </c>
      <c r="J21" t="s">
        <v>72</v>
      </c>
      <c r="K21">
        <f>------4</f>
        <v>4</v>
      </c>
    </row>
    <row r="22" spans="2:11">
      <c r="B22">
        <v>56</v>
      </c>
      <c r="C22">
        <v>19</v>
      </c>
      <c r="D22">
        <v>0</v>
      </c>
      <c r="E22">
        <v>1</v>
      </c>
      <c r="F22">
        <v>0</v>
      </c>
      <c r="G22">
        <v>4</v>
      </c>
      <c r="H22">
        <f>------28</f>
        <v>28</v>
      </c>
      <c r="I22">
        <v>32</v>
      </c>
      <c r="J22" t="s">
        <v>72</v>
      </c>
      <c r="K22">
        <f>------4</f>
        <v>4</v>
      </c>
    </row>
    <row r="23" spans="2:11">
      <c r="B23">
        <v>59</v>
      </c>
      <c r="C23">
        <v>20</v>
      </c>
      <c r="D23">
        <v>0</v>
      </c>
      <c r="E23">
        <v>1</v>
      </c>
      <c r="F23">
        <v>0</v>
      </c>
      <c r="G23">
        <v>4</v>
      </c>
      <c r="H23">
        <f>------28</f>
        <v>28</v>
      </c>
      <c r="I23">
        <v>32</v>
      </c>
      <c r="J23" t="s">
        <v>72</v>
      </c>
      <c r="K23">
        <f>------4</f>
        <v>4</v>
      </c>
    </row>
    <row r="24" spans="2:11">
      <c r="B24">
        <v>62</v>
      </c>
      <c r="C24">
        <v>21</v>
      </c>
      <c r="D24">
        <v>0</v>
      </c>
      <c r="E24">
        <v>1</v>
      </c>
      <c r="F24">
        <v>0</v>
      </c>
      <c r="G24">
        <v>4</v>
      </c>
      <c r="H24">
        <f>------28</f>
        <v>28</v>
      </c>
      <c r="I24">
        <v>32</v>
      </c>
      <c r="J24" t="s">
        <v>72</v>
      </c>
      <c r="K24">
        <f>------4</f>
        <v>4</v>
      </c>
    </row>
    <row r="25" spans="2:11">
      <c r="B25">
        <v>65</v>
      </c>
      <c r="C25">
        <v>22</v>
      </c>
      <c r="D25">
        <v>1</v>
      </c>
      <c r="E25">
        <v>1</v>
      </c>
      <c r="F25">
        <v>4</v>
      </c>
      <c r="G25">
        <v>4</v>
      </c>
      <c r="H25">
        <f>------32</f>
        <v>32</v>
      </c>
      <c r="I25">
        <v>32</v>
      </c>
      <c r="J25" t="s">
        <v>80</v>
      </c>
      <c r="K25">
        <f>------2</f>
        <v>2</v>
      </c>
    </row>
    <row r="26" spans="2:11">
      <c r="B26">
        <v>68</v>
      </c>
      <c r="C26">
        <v>23</v>
      </c>
      <c r="D26">
        <v>0</v>
      </c>
      <c r="E26">
        <v>0</v>
      </c>
      <c r="F26">
        <v>20</v>
      </c>
      <c r="G26">
        <v>4</v>
      </c>
      <c r="H26">
        <f>------12</f>
        <v>12</v>
      </c>
      <c r="I26">
        <v>12</v>
      </c>
      <c r="J26" t="s">
        <v>80</v>
      </c>
      <c r="K26">
        <f>------3</f>
        <v>3</v>
      </c>
    </row>
    <row r="27" spans="2:11">
      <c r="B27">
        <v>71</v>
      </c>
      <c r="C27">
        <v>24</v>
      </c>
      <c r="D27">
        <v>0</v>
      </c>
      <c r="E27">
        <v>0</v>
      </c>
      <c r="F27">
        <v>12</v>
      </c>
      <c r="G27">
        <v>4</v>
      </c>
      <c r="H27">
        <f>0</f>
        <v>0</v>
      </c>
      <c r="I27">
        <v>0</v>
      </c>
      <c r="J27" t="s">
        <v>79</v>
      </c>
      <c r="K27">
        <f>------1</f>
        <v>1</v>
      </c>
    </row>
    <row r="28" spans="2:11">
      <c r="B28">
        <v>74</v>
      </c>
      <c r="C28">
        <v>25</v>
      </c>
      <c r="D28">
        <v>0</v>
      </c>
      <c r="E28">
        <v>1</v>
      </c>
      <c r="F28">
        <v>28</v>
      </c>
      <c r="G28">
        <v>4</v>
      </c>
      <c r="H28">
        <f>------28</f>
        <v>28</v>
      </c>
      <c r="I28">
        <v>32</v>
      </c>
      <c r="J28" t="s">
        <v>72</v>
      </c>
      <c r="K28">
        <f>------4</f>
        <v>4</v>
      </c>
    </row>
    <row r="29" spans="2:11">
      <c r="B29">
        <v>77</v>
      </c>
      <c r="C29">
        <v>26</v>
      </c>
      <c r="D29">
        <v>0</v>
      </c>
      <c r="E29">
        <v>1</v>
      </c>
      <c r="F29">
        <v>0</v>
      </c>
      <c r="G29">
        <v>4</v>
      </c>
      <c r="H29">
        <f>------28</f>
        <v>28</v>
      </c>
      <c r="I29">
        <v>32</v>
      </c>
      <c r="J29" t="s">
        <v>72</v>
      </c>
      <c r="K29">
        <f>------4</f>
        <v>4</v>
      </c>
    </row>
    <row r="30" spans="2:11">
      <c r="B30">
        <v>80</v>
      </c>
      <c r="C30">
        <v>27</v>
      </c>
      <c r="D30">
        <v>0</v>
      </c>
      <c r="E30">
        <v>1</v>
      </c>
      <c r="F30">
        <v>0</v>
      </c>
      <c r="G30">
        <v>4</v>
      </c>
      <c r="H30">
        <f>------28</f>
        <v>28</v>
      </c>
      <c r="I30">
        <v>32</v>
      </c>
      <c r="J30" t="s">
        <v>72</v>
      </c>
      <c r="K30">
        <f>------4</f>
        <v>4</v>
      </c>
    </row>
    <row r="31" spans="2:11">
      <c r="B31">
        <v>83</v>
      </c>
      <c r="C31">
        <v>28</v>
      </c>
      <c r="D31">
        <v>0</v>
      </c>
      <c r="E31">
        <v>1</v>
      </c>
      <c r="F31">
        <v>0</v>
      </c>
      <c r="G31">
        <v>4</v>
      </c>
      <c r="H31">
        <f>------28</f>
        <v>28</v>
      </c>
      <c r="I31">
        <v>32</v>
      </c>
      <c r="J31" t="s">
        <v>72</v>
      </c>
      <c r="K31">
        <f>------4</f>
        <v>4</v>
      </c>
    </row>
    <row r="32" spans="2:11">
      <c r="B32">
        <v>86</v>
      </c>
      <c r="C32">
        <v>29</v>
      </c>
      <c r="D32">
        <v>0</v>
      </c>
      <c r="E32">
        <v>1</v>
      </c>
      <c r="F32">
        <v>0</v>
      </c>
      <c r="G32">
        <v>4</v>
      </c>
      <c r="H32">
        <f>------28</f>
        <v>28</v>
      </c>
      <c r="I32">
        <v>32</v>
      </c>
      <c r="J32" t="s">
        <v>72</v>
      </c>
      <c r="K32">
        <f>------4</f>
        <v>4</v>
      </c>
    </row>
    <row r="33" spans="2:11">
      <c r="B33">
        <v>89</v>
      </c>
      <c r="C33">
        <v>30</v>
      </c>
      <c r="D33">
        <v>1</v>
      </c>
      <c r="E33">
        <v>1</v>
      </c>
      <c r="F33">
        <v>4</v>
      </c>
      <c r="G33">
        <v>4</v>
      </c>
      <c r="H33">
        <f>------32</f>
        <v>32</v>
      </c>
      <c r="I33">
        <v>32</v>
      </c>
      <c r="J33" t="s">
        <v>80</v>
      </c>
      <c r="K33">
        <f>------2</f>
        <v>2</v>
      </c>
    </row>
    <row r="34" spans="2:11">
      <c r="B34">
        <v>92</v>
      </c>
      <c r="C34">
        <v>31</v>
      </c>
      <c r="D34">
        <v>0</v>
      </c>
      <c r="E34">
        <v>0</v>
      </c>
      <c r="F34">
        <v>20</v>
      </c>
      <c r="G34">
        <v>4</v>
      </c>
      <c r="H34">
        <f>------12</f>
        <v>12</v>
      </c>
      <c r="I34">
        <v>12</v>
      </c>
      <c r="J34" t="s">
        <v>80</v>
      </c>
      <c r="K34">
        <f>------3</f>
        <v>3</v>
      </c>
    </row>
    <row r="35" spans="2:11">
      <c r="B35">
        <v>95</v>
      </c>
      <c r="C35">
        <v>32</v>
      </c>
      <c r="D35">
        <v>0</v>
      </c>
      <c r="E35">
        <v>0</v>
      </c>
      <c r="F35">
        <v>12</v>
      </c>
      <c r="G35">
        <v>4</v>
      </c>
      <c r="H35">
        <f>0</f>
        <v>0</v>
      </c>
      <c r="I35">
        <v>0</v>
      </c>
      <c r="J35" t="s">
        <v>79</v>
      </c>
      <c r="K35">
        <f>------1</f>
        <v>1</v>
      </c>
    </row>
    <row r="36" spans="2:11">
      <c r="B36">
        <v>98</v>
      </c>
      <c r="C36">
        <v>33</v>
      </c>
      <c r="D36">
        <v>0</v>
      </c>
      <c r="E36">
        <v>1</v>
      </c>
      <c r="F36">
        <v>28</v>
      </c>
      <c r="G36">
        <v>4</v>
      </c>
      <c r="H36">
        <f>------28</f>
        <v>28</v>
      </c>
      <c r="I36">
        <v>32</v>
      </c>
      <c r="J36" t="s">
        <v>72</v>
      </c>
      <c r="K36">
        <f>------4</f>
        <v>4</v>
      </c>
    </row>
    <row r="37" spans="2:11">
      <c r="B37">
        <v>101</v>
      </c>
      <c r="C37">
        <v>34</v>
      </c>
      <c r="D37">
        <v>0</v>
      </c>
      <c r="E37">
        <v>1</v>
      </c>
      <c r="F37">
        <v>0</v>
      </c>
      <c r="G37">
        <v>4</v>
      </c>
      <c r="H37">
        <f>------28</f>
        <v>28</v>
      </c>
      <c r="I37">
        <v>32</v>
      </c>
      <c r="J37" t="s">
        <v>72</v>
      </c>
      <c r="K37">
        <f>------4</f>
        <v>4</v>
      </c>
    </row>
    <row r="38" spans="2:11">
      <c r="B38">
        <v>104</v>
      </c>
      <c r="C38">
        <v>35</v>
      </c>
      <c r="D38">
        <v>0</v>
      </c>
      <c r="E38">
        <v>1</v>
      </c>
      <c r="F38">
        <v>0</v>
      </c>
      <c r="G38">
        <v>4</v>
      </c>
      <c r="H38">
        <f>------28</f>
        <v>28</v>
      </c>
      <c r="I38">
        <v>32</v>
      </c>
      <c r="J38" t="s">
        <v>72</v>
      </c>
      <c r="K38">
        <f>------4</f>
        <v>4</v>
      </c>
    </row>
    <row r="39" spans="2:11">
      <c r="B39">
        <v>107</v>
      </c>
      <c r="C39">
        <v>36</v>
      </c>
      <c r="D39">
        <v>0</v>
      </c>
      <c r="E39">
        <v>1</v>
      </c>
      <c r="F39">
        <v>0</v>
      </c>
      <c r="G39">
        <v>4</v>
      </c>
      <c r="H39">
        <f>------28</f>
        <v>28</v>
      </c>
      <c r="I39">
        <v>32</v>
      </c>
      <c r="J39" t="s">
        <v>72</v>
      </c>
      <c r="K39">
        <f>------4</f>
        <v>4</v>
      </c>
    </row>
    <row r="40" spans="2:11">
      <c r="B40">
        <v>110</v>
      </c>
      <c r="C40">
        <v>37</v>
      </c>
      <c r="D40">
        <v>0</v>
      </c>
      <c r="E40">
        <v>1</v>
      </c>
      <c r="F40">
        <v>0</v>
      </c>
      <c r="G40">
        <v>4</v>
      </c>
      <c r="H40">
        <f>------28</f>
        <v>28</v>
      </c>
      <c r="I40">
        <v>32</v>
      </c>
      <c r="J40" t="s">
        <v>72</v>
      </c>
      <c r="K40">
        <f>------4</f>
        <v>4</v>
      </c>
    </row>
    <row r="41" spans="2:11">
      <c r="B41">
        <v>113</v>
      </c>
      <c r="C41">
        <v>38</v>
      </c>
      <c r="D41">
        <v>1</v>
      </c>
      <c r="E41">
        <v>1</v>
      </c>
      <c r="F41">
        <v>4</v>
      </c>
      <c r="G41">
        <v>4</v>
      </c>
      <c r="H41">
        <f>------32</f>
        <v>32</v>
      </c>
      <c r="I41">
        <v>32</v>
      </c>
      <c r="J41" t="s">
        <v>80</v>
      </c>
      <c r="K41">
        <f>------2</f>
        <v>2</v>
      </c>
    </row>
    <row r="42" spans="2:11">
      <c r="B42">
        <v>116</v>
      </c>
      <c r="C42">
        <v>39</v>
      </c>
      <c r="D42">
        <v>0</v>
      </c>
      <c r="E42">
        <v>0</v>
      </c>
      <c r="F42">
        <v>20</v>
      </c>
      <c r="G42">
        <v>4</v>
      </c>
      <c r="H42">
        <f>------12</f>
        <v>12</v>
      </c>
      <c r="I42">
        <v>12</v>
      </c>
      <c r="J42" t="s">
        <v>80</v>
      </c>
      <c r="K42">
        <f>------3</f>
        <v>3</v>
      </c>
    </row>
    <row r="43" spans="2:11">
      <c r="B43">
        <v>119</v>
      </c>
      <c r="C43">
        <v>40</v>
      </c>
      <c r="D43">
        <v>0</v>
      </c>
      <c r="E43">
        <v>0</v>
      </c>
      <c r="F43">
        <v>12</v>
      </c>
      <c r="G43">
        <v>4</v>
      </c>
      <c r="H43">
        <f>0</f>
        <v>0</v>
      </c>
      <c r="I43">
        <v>0</v>
      </c>
      <c r="J43" t="s">
        <v>79</v>
      </c>
      <c r="K43">
        <f>------1</f>
        <v>1</v>
      </c>
    </row>
    <row r="44" spans="2:11">
      <c r="B44">
        <v>122</v>
      </c>
      <c r="C44">
        <v>41</v>
      </c>
      <c r="D44">
        <v>0</v>
      </c>
      <c r="E44">
        <v>1</v>
      </c>
      <c r="F44">
        <v>28</v>
      </c>
      <c r="G44">
        <v>4</v>
      </c>
      <c r="H44">
        <f>------28</f>
        <v>28</v>
      </c>
      <c r="I44">
        <v>32</v>
      </c>
      <c r="J44" t="s">
        <v>72</v>
      </c>
      <c r="K44">
        <f>------4</f>
        <v>4</v>
      </c>
    </row>
    <row r="45" spans="2:11">
      <c r="B45">
        <v>125</v>
      </c>
      <c r="C45">
        <v>42</v>
      </c>
      <c r="D45">
        <v>0</v>
      </c>
      <c r="E45">
        <v>1</v>
      </c>
      <c r="F45">
        <v>0</v>
      </c>
      <c r="G45">
        <v>4</v>
      </c>
      <c r="H45">
        <f>------28</f>
        <v>28</v>
      </c>
      <c r="I45">
        <v>32</v>
      </c>
      <c r="J45" t="s">
        <v>72</v>
      </c>
      <c r="K45">
        <f>------4</f>
        <v>4</v>
      </c>
    </row>
    <row r="46" spans="2:11">
      <c r="B46">
        <v>128</v>
      </c>
      <c r="C46">
        <v>43</v>
      </c>
      <c r="D46">
        <v>0</v>
      </c>
      <c r="E46">
        <v>1</v>
      </c>
      <c r="F46">
        <v>0</v>
      </c>
      <c r="G46">
        <v>4</v>
      </c>
      <c r="H46">
        <f>------28</f>
        <v>28</v>
      </c>
      <c r="I46">
        <v>32</v>
      </c>
      <c r="J46" t="s">
        <v>72</v>
      </c>
      <c r="K46">
        <f>------4</f>
        <v>4</v>
      </c>
    </row>
    <row r="47" spans="2:11">
      <c r="B47">
        <v>131</v>
      </c>
      <c r="C47">
        <v>44</v>
      </c>
      <c r="D47">
        <v>0</v>
      </c>
      <c r="E47">
        <v>1</v>
      </c>
      <c r="F47">
        <v>0</v>
      </c>
      <c r="G47">
        <v>4</v>
      </c>
      <c r="H47">
        <f>------28</f>
        <v>28</v>
      </c>
      <c r="I47">
        <v>32</v>
      </c>
      <c r="J47" t="s">
        <v>72</v>
      </c>
      <c r="K47">
        <f>------4</f>
        <v>4</v>
      </c>
    </row>
    <row r="48" spans="2:11">
      <c r="B48">
        <v>134</v>
      </c>
      <c r="C48">
        <v>45</v>
      </c>
      <c r="D48">
        <v>0</v>
      </c>
      <c r="E48">
        <v>1</v>
      </c>
      <c r="F48">
        <v>0</v>
      </c>
      <c r="G48">
        <v>4</v>
      </c>
      <c r="H48">
        <f>------28</f>
        <v>28</v>
      </c>
      <c r="I48">
        <v>32</v>
      </c>
      <c r="J48" t="s">
        <v>72</v>
      </c>
      <c r="K48">
        <f>------4</f>
        <v>4</v>
      </c>
    </row>
    <row r="49" spans="2:11">
      <c r="B49">
        <v>137</v>
      </c>
      <c r="C49">
        <v>46</v>
      </c>
      <c r="D49">
        <v>1</v>
      </c>
      <c r="E49">
        <v>1</v>
      </c>
      <c r="F49">
        <v>4</v>
      </c>
      <c r="G49">
        <v>4</v>
      </c>
      <c r="H49">
        <f>------32</f>
        <v>32</v>
      </c>
      <c r="I49">
        <v>32</v>
      </c>
      <c r="J49" t="s">
        <v>80</v>
      </c>
      <c r="K49">
        <f>------2</f>
        <v>2</v>
      </c>
    </row>
    <row r="50" spans="2:11">
      <c r="B50">
        <v>140</v>
      </c>
      <c r="C50">
        <v>47</v>
      </c>
      <c r="D50">
        <v>0</v>
      </c>
      <c r="E50">
        <v>0</v>
      </c>
      <c r="F50">
        <v>20</v>
      </c>
      <c r="G50">
        <v>4</v>
      </c>
      <c r="H50">
        <f>------12</f>
        <v>12</v>
      </c>
      <c r="I50">
        <v>12</v>
      </c>
      <c r="J50" t="s">
        <v>80</v>
      </c>
      <c r="K50">
        <f>------3</f>
        <v>3</v>
      </c>
    </row>
    <row r="51" spans="2:11">
      <c r="B51">
        <v>143</v>
      </c>
      <c r="C51">
        <v>48</v>
      </c>
      <c r="D51">
        <v>0</v>
      </c>
      <c r="E51">
        <v>0</v>
      </c>
      <c r="F51">
        <v>12</v>
      </c>
      <c r="G51">
        <v>4</v>
      </c>
      <c r="H51">
        <f>0</f>
        <v>0</v>
      </c>
      <c r="I51">
        <v>0</v>
      </c>
      <c r="J51" t="s">
        <v>79</v>
      </c>
      <c r="K51">
        <f>------1</f>
        <v>1</v>
      </c>
    </row>
    <row r="52" spans="2:11">
      <c r="B52">
        <v>146</v>
      </c>
      <c r="C52">
        <v>49</v>
      </c>
      <c r="D52">
        <v>0</v>
      </c>
      <c r="E52">
        <v>1</v>
      </c>
      <c r="F52">
        <v>28</v>
      </c>
      <c r="G52">
        <v>4</v>
      </c>
      <c r="H52">
        <f>------28</f>
        <v>28</v>
      </c>
      <c r="I52">
        <v>32</v>
      </c>
      <c r="J52" t="s">
        <v>72</v>
      </c>
      <c r="K52">
        <f>------4</f>
        <v>4</v>
      </c>
    </row>
    <row r="53" spans="2:11">
      <c r="B53">
        <v>149</v>
      </c>
      <c r="C53">
        <v>50</v>
      </c>
      <c r="D53">
        <v>0</v>
      </c>
      <c r="E53">
        <v>1</v>
      </c>
      <c r="F53">
        <v>0</v>
      </c>
      <c r="G53">
        <v>4</v>
      </c>
      <c r="H53">
        <f>------28</f>
        <v>28</v>
      </c>
      <c r="I53">
        <v>32</v>
      </c>
      <c r="J53" t="s">
        <v>72</v>
      </c>
      <c r="K53">
        <f>------4</f>
        <v>4</v>
      </c>
    </row>
    <row r="54" spans="2:11">
      <c r="B54">
        <v>152</v>
      </c>
      <c r="C54">
        <v>51</v>
      </c>
      <c r="D54">
        <v>0</v>
      </c>
      <c r="E54">
        <v>1</v>
      </c>
      <c r="F54">
        <v>0</v>
      </c>
      <c r="G54">
        <v>4</v>
      </c>
      <c r="H54">
        <f>------28</f>
        <v>28</v>
      </c>
      <c r="I54">
        <v>32</v>
      </c>
      <c r="J54" t="s">
        <v>72</v>
      </c>
      <c r="K54">
        <f>------4</f>
        <v>4</v>
      </c>
    </row>
    <row r="55" spans="2:11">
      <c r="B55">
        <v>155</v>
      </c>
      <c r="C55">
        <v>52</v>
      </c>
      <c r="D55">
        <v>0</v>
      </c>
      <c r="E55">
        <v>1</v>
      </c>
      <c r="F55">
        <v>0</v>
      </c>
      <c r="G55">
        <v>4</v>
      </c>
      <c r="H55">
        <f>------28</f>
        <v>28</v>
      </c>
      <c r="I55">
        <v>32</v>
      </c>
      <c r="J55" t="s">
        <v>72</v>
      </c>
      <c r="K55">
        <f>------4</f>
        <v>4</v>
      </c>
    </row>
    <row r="56" spans="2:11">
      <c r="B56">
        <v>158</v>
      </c>
      <c r="C56">
        <v>53</v>
      </c>
      <c r="D56">
        <v>0</v>
      </c>
      <c r="E56">
        <v>1</v>
      </c>
      <c r="F56">
        <v>0</v>
      </c>
      <c r="G56">
        <v>4</v>
      </c>
      <c r="H56">
        <f>------28</f>
        <v>28</v>
      </c>
      <c r="I56">
        <v>32</v>
      </c>
      <c r="J56" t="s">
        <v>72</v>
      </c>
      <c r="K56">
        <f>------4</f>
        <v>4</v>
      </c>
    </row>
    <row r="57" spans="2:11">
      <c r="B57">
        <v>161</v>
      </c>
      <c r="C57">
        <v>54</v>
      </c>
      <c r="D57">
        <v>1</v>
      </c>
      <c r="E57">
        <v>1</v>
      </c>
      <c r="F57">
        <v>4</v>
      </c>
      <c r="G57">
        <v>4</v>
      </c>
      <c r="H57">
        <f>------32</f>
        <v>32</v>
      </c>
      <c r="I57">
        <v>32</v>
      </c>
      <c r="J57" t="s">
        <v>80</v>
      </c>
      <c r="K57">
        <f>------2</f>
        <v>2</v>
      </c>
    </row>
    <row r="58" spans="2:11">
      <c r="B58">
        <v>164</v>
      </c>
      <c r="C58">
        <v>55</v>
      </c>
      <c r="D58">
        <v>0</v>
      </c>
      <c r="E58">
        <v>0</v>
      </c>
      <c r="F58">
        <v>20</v>
      </c>
      <c r="G58">
        <v>4</v>
      </c>
      <c r="H58">
        <f>------12</f>
        <v>12</v>
      </c>
      <c r="I58">
        <v>12</v>
      </c>
      <c r="J58" t="s">
        <v>80</v>
      </c>
      <c r="K58">
        <f>------3</f>
        <v>3</v>
      </c>
    </row>
    <row r="59" spans="2:11">
      <c r="B59">
        <v>167</v>
      </c>
      <c r="C59">
        <v>56</v>
      </c>
      <c r="D59">
        <v>0</v>
      </c>
      <c r="E59">
        <v>0</v>
      </c>
      <c r="F59">
        <v>12</v>
      </c>
      <c r="G59">
        <v>4</v>
      </c>
      <c r="H59">
        <f>0</f>
        <v>0</v>
      </c>
      <c r="I59">
        <v>0</v>
      </c>
      <c r="J59" t="s">
        <v>79</v>
      </c>
      <c r="K59">
        <f>------1</f>
        <v>1</v>
      </c>
    </row>
    <row r="60" spans="2:11">
      <c r="B60">
        <v>170</v>
      </c>
      <c r="C60">
        <v>57</v>
      </c>
      <c r="D60">
        <v>0</v>
      </c>
      <c r="E60">
        <v>1</v>
      </c>
      <c r="F60">
        <v>28</v>
      </c>
      <c r="G60">
        <v>4</v>
      </c>
      <c r="H60">
        <f>------28</f>
        <v>28</v>
      </c>
      <c r="I60">
        <v>32</v>
      </c>
      <c r="J60" t="s">
        <v>72</v>
      </c>
      <c r="K60">
        <f>------4</f>
        <v>4</v>
      </c>
    </row>
    <row r="61" spans="2:11">
      <c r="B61">
        <v>173</v>
      </c>
      <c r="C61">
        <v>58</v>
      </c>
      <c r="D61">
        <v>0</v>
      </c>
      <c r="E61">
        <v>1</v>
      </c>
      <c r="F61">
        <v>0</v>
      </c>
      <c r="G61">
        <v>4</v>
      </c>
      <c r="H61">
        <f>------28</f>
        <v>28</v>
      </c>
      <c r="I61">
        <v>32</v>
      </c>
      <c r="J61" t="s">
        <v>72</v>
      </c>
      <c r="K61">
        <f>------4</f>
        <v>4</v>
      </c>
    </row>
    <row r="62" spans="2:11">
      <c r="B62">
        <v>176</v>
      </c>
      <c r="C62">
        <v>59</v>
      </c>
      <c r="D62">
        <v>0</v>
      </c>
      <c r="E62">
        <v>1</v>
      </c>
      <c r="F62">
        <v>0</v>
      </c>
      <c r="G62">
        <v>4</v>
      </c>
      <c r="H62">
        <f>------28</f>
        <v>28</v>
      </c>
      <c r="I62">
        <v>32</v>
      </c>
      <c r="J62" t="s">
        <v>72</v>
      </c>
      <c r="K62">
        <f>------4</f>
        <v>4</v>
      </c>
    </row>
    <row r="63" spans="2:11">
      <c r="B63">
        <v>179</v>
      </c>
      <c r="C63">
        <v>60</v>
      </c>
      <c r="D63">
        <v>0</v>
      </c>
      <c r="E63">
        <v>1</v>
      </c>
      <c r="F63">
        <v>0</v>
      </c>
      <c r="G63">
        <v>4</v>
      </c>
      <c r="H63">
        <f>------28</f>
        <v>28</v>
      </c>
      <c r="I63">
        <v>32</v>
      </c>
      <c r="J63" t="s">
        <v>72</v>
      </c>
      <c r="K63">
        <f>------4</f>
        <v>4</v>
      </c>
    </row>
    <row r="64" spans="2:11">
      <c r="B64">
        <v>182</v>
      </c>
      <c r="C64">
        <v>61</v>
      </c>
      <c r="D64">
        <v>0</v>
      </c>
      <c r="E64">
        <v>1</v>
      </c>
      <c r="F64">
        <v>0</v>
      </c>
      <c r="G64">
        <v>4</v>
      </c>
      <c r="H64">
        <f>------28</f>
        <v>28</v>
      </c>
      <c r="I64">
        <v>32</v>
      </c>
      <c r="J64" t="s">
        <v>72</v>
      </c>
      <c r="K64">
        <f>------4</f>
        <v>4</v>
      </c>
    </row>
    <row r="65" spans="2:11">
      <c r="B65">
        <v>185</v>
      </c>
      <c r="C65">
        <v>62</v>
      </c>
      <c r="D65">
        <v>1</v>
      </c>
      <c r="E65">
        <v>1</v>
      </c>
      <c r="F65">
        <v>4</v>
      </c>
      <c r="G65">
        <v>4</v>
      </c>
      <c r="H65">
        <f>------32</f>
        <v>32</v>
      </c>
      <c r="I65">
        <v>32</v>
      </c>
      <c r="J65" t="s">
        <v>80</v>
      </c>
      <c r="K65">
        <f>------2</f>
        <v>2</v>
      </c>
    </row>
    <row r="66" spans="2:11">
      <c r="B66">
        <v>188</v>
      </c>
      <c r="C66">
        <v>63</v>
      </c>
      <c r="D66">
        <v>0</v>
      </c>
      <c r="E66">
        <v>0</v>
      </c>
      <c r="F66">
        <v>20</v>
      </c>
      <c r="G66">
        <v>4</v>
      </c>
      <c r="H66">
        <f>------12</f>
        <v>12</v>
      </c>
      <c r="I66">
        <v>12</v>
      </c>
      <c r="J66" t="s">
        <v>80</v>
      </c>
      <c r="K66">
        <f>------3</f>
        <v>3</v>
      </c>
    </row>
    <row r="67" spans="2:11">
      <c r="B67">
        <v>191</v>
      </c>
      <c r="C67">
        <v>64</v>
      </c>
      <c r="D67">
        <v>0</v>
      </c>
      <c r="E67">
        <v>0</v>
      </c>
      <c r="F67">
        <v>12</v>
      </c>
      <c r="G67">
        <v>4</v>
      </c>
      <c r="H67">
        <f>0</f>
        <v>0</v>
      </c>
      <c r="I67">
        <v>0</v>
      </c>
      <c r="J67" t="s">
        <v>79</v>
      </c>
      <c r="K67">
        <f>------1</f>
        <v>1</v>
      </c>
    </row>
    <row r="68" spans="2:11">
      <c r="B68">
        <v>194</v>
      </c>
      <c r="C68">
        <v>65</v>
      </c>
      <c r="D68">
        <v>0</v>
      </c>
      <c r="E68">
        <v>1</v>
      </c>
      <c r="F68">
        <v>28</v>
      </c>
      <c r="G68">
        <v>4</v>
      </c>
      <c r="H68">
        <f>------28</f>
        <v>28</v>
      </c>
      <c r="I68">
        <v>32</v>
      </c>
      <c r="J68" t="s">
        <v>72</v>
      </c>
      <c r="K68">
        <f>------4</f>
        <v>4</v>
      </c>
    </row>
    <row r="69" spans="2:11">
      <c r="B69">
        <v>197</v>
      </c>
      <c r="C69">
        <v>66</v>
      </c>
      <c r="D69">
        <v>0</v>
      </c>
      <c r="E69">
        <v>1</v>
      </c>
      <c r="F69">
        <v>0</v>
      </c>
      <c r="G69">
        <v>4</v>
      </c>
      <c r="H69">
        <f>------28</f>
        <v>28</v>
      </c>
      <c r="I69">
        <v>32</v>
      </c>
      <c r="J69" t="s">
        <v>72</v>
      </c>
      <c r="K69">
        <f>------4</f>
        <v>4</v>
      </c>
    </row>
    <row r="70" spans="2:11">
      <c r="B70">
        <v>200</v>
      </c>
      <c r="C70">
        <v>67</v>
      </c>
      <c r="D70">
        <v>0</v>
      </c>
      <c r="E70">
        <v>1</v>
      </c>
      <c r="F70">
        <v>0</v>
      </c>
      <c r="G70">
        <v>4</v>
      </c>
      <c r="H70">
        <f>------28</f>
        <v>28</v>
      </c>
      <c r="I70">
        <v>32</v>
      </c>
      <c r="J70" t="s">
        <v>72</v>
      </c>
      <c r="K70">
        <f>------4</f>
        <v>4</v>
      </c>
    </row>
    <row r="71" spans="2:11">
      <c r="B71">
        <v>203</v>
      </c>
      <c r="C71">
        <v>68</v>
      </c>
      <c r="D71">
        <v>0</v>
      </c>
      <c r="E71">
        <v>1</v>
      </c>
      <c r="F71">
        <v>0</v>
      </c>
      <c r="G71">
        <v>4</v>
      </c>
      <c r="H71">
        <f>------28</f>
        <v>28</v>
      </c>
      <c r="I71">
        <v>32</v>
      </c>
      <c r="J71" t="s">
        <v>72</v>
      </c>
      <c r="K71">
        <f>------4</f>
        <v>4</v>
      </c>
    </row>
    <row r="72" spans="2:11">
      <c r="B72">
        <v>206</v>
      </c>
      <c r="C72">
        <v>69</v>
      </c>
      <c r="D72">
        <v>0</v>
      </c>
      <c r="E72">
        <v>1</v>
      </c>
      <c r="F72">
        <v>0</v>
      </c>
      <c r="G72">
        <v>4</v>
      </c>
      <c r="H72">
        <f>------28</f>
        <v>28</v>
      </c>
      <c r="I72">
        <v>32</v>
      </c>
      <c r="J72" t="s">
        <v>72</v>
      </c>
      <c r="K72">
        <f>------4</f>
        <v>4</v>
      </c>
    </row>
    <row r="73" spans="2:11">
      <c r="B73">
        <v>209</v>
      </c>
      <c r="C73">
        <v>70</v>
      </c>
      <c r="D73">
        <v>1</v>
      </c>
      <c r="E73">
        <v>1</v>
      </c>
      <c r="F73">
        <v>4</v>
      </c>
      <c r="G73">
        <v>4</v>
      </c>
      <c r="H73">
        <f>------32</f>
        <v>32</v>
      </c>
      <c r="I73">
        <v>32</v>
      </c>
      <c r="J73" t="s">
        <v>80</v>
      </c>
      <c r="K73">
        <f>------2</f>
        <v>2</v>
      </c>
    </row>
    <row r="74" spans="2:11">
      <c r="B74">
        <v>212</v>
      </c>
      <c r="C74">
        <v>71</v>
      </c>
      <c r="D74">
        <v>0</v>
      </c>
      <c r="E74">
        <v>0</v>
      </c>
      <c r="F74">
        <v>20</v>
      </c>
      <c r="G74">
        <v>4</v>
      </c>
      <c r="H74">
        <f>------12</f>
        <v>12</v>
      </c>
      <c r="I74">
        <v>12</v>
      </c>
      <c r="J74" t="s">
        <v>80</v>
      </c>
      <c r="K74">
        <f>------3</f>
        <v>3</v>
      </c>
    </row>
    <row r="75" spans="2:11">
      <c r="B75">
        <v>215</v>
      </c>
      <c r="C75">
        <v>72</v>
      </c>
      <c r="D75">
        <v>0</v>
      </c>
      <c r="E75">
        <v>0</v>
      </c>
      <c r="F75">
        <v>12</v>
      </c>
      <c r="G75">
        <v>4</v>
      </c>
      <c r="H75">
        <f>0</f>
        <v>0</v>
      </c>
      <c r="I75">
        <v>0</v>
      </c>
      <c r="J75" t="s">
        <v>79</v>
      </c>
      <c r="K75">
        <f>------1</f>
        <v>1</v>
      </c>
    </row>
    <row r="76" spans="2:11">
      <c r="B76">
        <v>218</v>
      </c>
      <c r="C76">
        <v>73</v>
      </c>
      <c r="D76">
        <v>0</v>
      </c>
      <c r="E76">
        <v>1</v>
      </c>
      <c r="F76">
        <v>28</v>
      </c>
      <c r="G76">
        <v>4</v>
      </c>
      <c r="H76">
        <f>------28</f>
        <v>28</v>
      </c>
      <c r="I76">
        <v>32</v>
      </c>
      <c r="J76" t="s">
        <v>72</v>
      </c>
      <c r="K76">
        <f>------4</f>
        <v>4</v>
      </c>
    </row>
    <row r="77" spans="2:11">
      <c r="B77">
        <v>221</v>
      </c>
      <c r="C77">
        <v>74</v>
      </c>
      <c r="D77">
        <v>0</v>
      </c>
      <c r="E77">
        <v>1</v>
      </c>
      <c r="F77">
        <v>0</v>
      </c>
      <c r="G77">
        <v>4</v>
      </c>
      <c r="H77">
        <f>------28</f>
        <v>28</v>
      </c>
      <c r="I77">
        <v>32</v>
      </c>
      <c r="J77" t="s">
        <v>72</v>
      </c>
      <c r="K77">
        <f>------4</f>
        <v>4</v>
      </c>
    </row>
    <row r="78" spans="2:11">
      <c r="B78">
        <v>224</v>
      </c>
      <c r="C78">
        <v>75</v>
      </c>
      <c r="D78">
        <v>0</v>
      </c>
      <c r="E78">
        <v>1</v>
      </c>
      <c r="F78">
        <v>0</v>
      </c>
      <c r="G78">
        <v>4</v>
      </c>
      <c r="H78">
        <f>------28</f>
        <v>28</v>
      </c>
      <c r="I78">
        <v>32</v>
      </c>
      <c r="J78" t="s">
        <v>72</v>
      </c>
      <c r="K78">
        <f>------4</f>
        <v>4</v>
      </c>
    </row>
    <row r="79" spans="2:11">
      <c r="B79">
        <v>227</v>
      </c>
      <c r="C79">
        <v>76</v>
      </c>
      <c r="D79">
        <v>0</v>
      </c>
      <c r="E79">
        <v>1</v>
      </c>
      <c r="F79">
        <v>0</v>
      </c>
      <c r="G79">
        <v>4</v>
      </c>
      <c r="H79">
        <f>------28</f>
        <v>28</v>
      </c>
      <c r="I79">
        <v>32</v>
      </c>
      <c r="J79" t="s">
        <v>72</v>
      </c>
      <c r="K79">
        <f>------4</f>
        <v>4</v>
      </c>
    </row>
    <row r="80" spans="2:11">
      <c r="B80">
        <v>230</v>
      </c>
      <c r="C80">
        <v>77</v>
      </c>
      <c r="D80">
        <v>0</v>
      </c>
      <c r="E80">
        <v>1</v>
      </c>
      <c r="F80">
        <v>0</v>
      </c>
      <c r="G80">
        <v>4</v>
      </c>
      <c r="H80">
        <f>------28</f>
        <v>28</v>
      </c>
      <c r="I80">
        <v>32</v>
      </c>
      <c r="J80" t="s">
        <v>72</v>
      </c>
      <c r="K80">
        <f>------4</f>
        <v>4</v>
      </c>
    </row>
    <row r="81" spans="2:11">
      <c r="B81">
        <v>233</v>
      </c>
      <c r="C81">
        <v>78</v>
      </c>
      <c r="D81">
        <v>1</v>
      </c>
      <c r="E81">
        <v>1</v>
      </c>
      <c r="F81">
        <v>4</v>
      </c>
      <c r="G81">
        <v>4</v>
      </c>
      <c r="H81">
        <f>------32</f>
        <v>32</v>
      </c>
      <c r="I81">
        <v>32</v>
      </c>
      <c r="J81" t="s">
        <v>80</v>
      </c>
      <c r="K81">
        <f>------2</f>
        <v>2</v>
      </c>
    </row>
    <row r="82" spans="2:11">
      <c r="B82">
        <v>236</v>
      </c>
      <c r="C82">
        <v>79</v>
      </c>
      <c r="D82">
        <v>0</v>
      </c>
      <c r="E82">
        <v>0</v>
      </c>
      <c r="F82">
        <v>20</v>
      </c>
      <c r="G82">
        <v>4</v>
      </c>
      <c r="H82">
        <f>------12</f>
        <v>12</v>
      </c>
      <c r="I82">
        <v>12</v>
      </c>
      <c r="J82" t="s">
        <v>80</v>
      </c>
      <c r="K82">
        <f>------3</f>
        <v>3</v>
      </c>
    </row>
    <row r="83" spans="2:11">
      <c r="B83">
        <v>239</v>
      </c>
      <c r="C83">
        <v>80</v>
      </c>
      <c r="D83">
        <v>0</v>
      </c>
      <c r="E83">
        <v>0</v>
      </c>
      <c r="F83">
        <v>12</v>
      </c>
      <c r="G83">
        <v>4</v>
      </c>
      <c r="H83">
        <f>0</f>
        <v>0</v>
      </c>
      <c r="I83">
        <v>0</v>
      </c>
      <c r="J83" t="s">
        <v>79</v>
      </c>
      <c r="K83">
        <f>------1</f>
        <v>1</v>
      </c>
    </row>
    <row r="84" spans="2:11">
      <c r="B84">
        <v>242</v>
      </c>
      <c r="C84">
        <v>81</v>
      </c>
      <c r="D84">
        <v>0</v>
      </c>
      <c r="E84">
        <v>1</v>
      </c>
      <c r="F84">
        <v>28</v>
      </c>
      <c r="G84">
        <v>4</v>
      </c>
      <c r="H84">
        <f>------28</f>
        <v>28</v>
      </c>
      <c r="I84">
        <v>32</v>
      </c>
      <c r="J84" t="s">
        <v>72</v>
      </c>
      <c r="K84">
        <f>------4</f>
        <v>4</v>
      </c>
    </row>
    <row r="85" spans="2:11">
      <c r="B85">
        <v>245</v>
      </c>
      <c r="C85">
        <v>82</v>
      </c>
      <c r="D85">
        <v>0</v>
      </c>
      <c r="E85">
        <v>1</v>
      </c>
      <c r="F85">
        <v>0</v>
      </c>
      <c r="G85">
        <v>4</v>
      </c>
      <c r="H85">
        <f>------28</f>
        <v>28</v>
      </c>
      <c r="I85">
        <v>32</v>
      </c>
      <c r="J85" t="s">
        <v>72</v>
      </c>
      <c r="K85">
        <f>------4</f>
        <v>4</v>
      </c>
    </row>
    <row r="86" spans="2:11">
      <c r="B86">
        <v>248</v>
      </c>
      <c r="C86">
        <v>83</v>
      </c>
      <c r="D86">
        <v>0</v>
      </c>
      <c r="E86">
        <v>1</v>
      </c>
      <c r="F86">
        <v>0</v>
      </c>
      <c r="G86">
        <v>4</v>
      </c>
      <c r="H86">
        <f>------28</f>
        <v>28</v>
      </c>
      <c r="I86">
        <v>32</v>
      </c>
      <c r="J86" t="s">
        <v>72</v>
      </c>
      <c r="K86">
        <f>------4</f>
        <v>4</v>
      </c>
    </row>
    <row r="87" spans="2:11">
      <c r="B87">
        <v>251</v>
      </c>
      <c r="C87">
        <v>84</v>
      </c>
      <c r="D87">
        <v>0</v>
      </c>
      <c r="E87">
        <v>1</v>
      </c>
      <c r="F87">
        <v>0</v>
      </c>
      <c r="G87">
        <v>4</v>
      </c>
      <c r="H87">
        <f>------28</f>
        <v>28</v>
      </c>
      <c r="I87">
        <v>32</v>
      </c>
      <c r="J87" t="s">
        <v>72</v>
      </c>
      <c r="K87">
        <f>------4</f>
        <v>4</v>
      </c>
    </row>
    <row r="88" spans="2:11">
      <c r="B88">
        <v>254</v>
      </c>
      <c r="C88">
        <v>85</v>
      </c>
      <c r="D88">
        <v>0</v>
      </c>
      <c r="E88">
        <v>1</v>
      </c>
      <c r="F88">
        <v>0</v>
      </c>
      <c r="G88">
        <v>4</v>
      </c>
      <c r="H88">
        <f>------28</f>
        <v>28</v>
      </c>
      <c r="I88">
        <v>32</v>
      </c>
      <c r="J88" t="s">
        <v>72</v>
      </c>
      <c r="K88">
        <f>------4</f>
        <v>4</v>
      </c>
    </row>
    <row r="89" spans="2:11">
      <c r="B89">
        <v>257</v>
      </c>
      <c r="C89">
        <v>86</v>
      </c>
      <c r="D89">
        <v>1</v>
      </c>
      <c r="E89">
        <v>1</v>
      </c>
      <c r="F89">
        <v>4</v>
      </c>
      <c r="G89">
        <v>4</v>
      </c>
      <c r="H89">
        <f>------32</f>
        <v>32</v>
      </c>
      <c r="I89">
        <v>32</v>
      </c>
      <c r="J89" t="s">
        <v>80</v>
      </c>
      <c r="K89">
        <f>------2</f>
        <v>2</v>
      </c>
    </row>
    <row r="90" spans="2:11">
      <c r="B90">
        <v>260</v>
      </c>
      <c r="C90">
        <v>87</v>
      </c>
      <c r="D90">
        <v>0</v>
      </c>
      <c r="E90">
        <v>0</v>
      </c>
      <c r="F90">
        <v>20</v>
      </c>
      <c r="G90">
        <v>4</v>
      </c>
      <c r="H90">
        <f>------12</f>
        <v>12</v>
      </c>
      <c r="I90">
        <v>12</v>
      </c>
      <c r="J90" t="s">
        <v>80</v>
      </c>
      <c r="K90">
        <f>------3</f>
        <v>3</v>
      </c>
    </row>
    <row r="91" spans="2:11">
      <c r="B91">
        <v>263</v>
      </c>
      <c r="C91">
        <v>88</v>
      </c>
      <c r="D91">
        <v>0</v>
      </c>
      <c r="E91">
        <v>0</v>
      </c>
      <c r="F91">
        <v>12</v>
      </c>
      <c r="G91">
        <v>4</v>
      </c>
      <c r="H91">
        <f>0</f>
        <v>0</v>
      </c>
      <c r="I91">
        <v>0</v>
      </c>
      <c r="J91" t="s">
        <v>79</v>
      </c>
      <c r="K91">
        <f>------1</f>
        <v>1</v>
      </c>
    </row>
    <row r="92" spans="2:11">
      <c r="B92">
        <v>266</v>
      </c>
      <c r="C92">
        <v>89</v>
      </c>
      <c r="D92">
        <v>0</v>
      </c>
      <c r="E92">
        <v>1</v>
      </c>
      <c r="F92">
        <v>28</v>
      </c>
      <c r="G92">
        <v>4</v>
      </c>
      <c r="H92">
        <f>------28</f>
        <v>28</v>
      </c>
      <c r="I92">
        <v>32</v>
      </c>
      <c r="J92" t="s">
        <v>72</v>
      </c>
      <c r="K92">
        <f>------4</f>
        <v>4</v>
      </c>
    </row>
    <row r="93" spans="2:11">
      <c r="B93">
        <v>269</v>
      </c>
      <c r="C93">
        <v>90</v>
      </c>
      <c r="D93">
        <v>0</v>
      </c>
      <c r="E93">
        <v>1</v>
      </c>
      <c r="F93">
        <v>0</v>
      </c>
      <c r="G93">
        <v>4</v>
      </c>
      <c r="H93">
        <f>------28</f>
        <v>28</v>
      </c>
      <c r="I93">
        <v>32</v>
      </c>
      <c r="J93" t="s">
        <v>72</v>
      </c>
      <c r="K93">
        <f>------4</f>
        <v>4</v>
      </c>
    </row>
    <row r="94" spans="2:11">
      <c r="B94">
        <v>272</v>
      </c>
      <c r="C94">
        <v>91</v>
      </c>
      <c r="D94">
        <v>0</v>
      </c>
      <c r="E94">
        <v>1</v>
      </c>
      <c r="F94">
        <v>0</v>
      </c>
      <c r="G94">
        <v>4</v>
      </c>
      <c r="H94">
        <f>------28</f>
        <v>28</v>
      </c>
      <c r="I94">
        <v>32</v>
      </c>
      <c r="J94" t="s">
        <v>72</v>
      </c>
      <c r="K94">
        <f>------4</f>
        <v>4</v>
      </c>
    </row>
    <row r="95" spans="2:11">
      <c r="B95">
        <v>275</v>
      </c>
      <c r="C95">
        <v>92</v>
      </c>
      <c r="D95">
        <v>0</v>
      </c>
      <c r="E95">
        <v>1</v>
      </c>
      <c r="F95">
        <v>0</v>
      </c>
      <c r="G95">
        <v>4</v>
      </c>
      <c r="H95">
        <f>------28</f>
        <v>28</v>
      </c>
      <c r="I95">
        <v>32</v>
      </c>
      <c r="J95" t="s">
        <v>72</v>
      </c>
      <c r="K95">
        <f>------4</f>
        <v>4</v>
      </c>
    </row>
    <row r="96" spans="2:11">
      <c r="B96">
        <v>278</v>
      </c>
      <c r="C96">
        <v>93</v>
      </c>
      <c r="D96">
        <v>0</v>
      </c>
      <c r="E96">
        <v>1</v>
      </c>
      <c r="F96">
        <v>0</v>
      </c>
      <c r="G96">
        <v>4</v>
      </c>
      <c r="H96">
        <f>------28</f>
        <v>28</v>
      </c>
      <c r="I96">
        <v>32</v>
      </c>
      <c r="J96" t="s">
        <v>72</v>
      </c>
      <c r="K96">
        <f>------4</f>
        <v>4</v>
      </c>
    </row>
    <row r="97" spans="2:11">
      <c r="B97">
        <v>281</v>
      </c>
      <c r="C97">
        <v>94</v>
      </c>
      <c r="D97">
        <v>1</v>
      </c>
      <c r="E97">
        <v>1</v>
      </c>
      <c r="F97">
        <v>4</v>
      </c>
      <c r="G97">
        <v>4</v>
      </c>
      <c r="H97">
        <f>------32</f>
        <v>32</v>
      </c>
      <c r="I97">
        <v>32</v>
      </c>
      <c r="J97" t="s">
        <v>80</v>
      </c>
      <c r="K97">
        <f>------2</f>
        <v>2</v>
      </c>
    </row>
    <row r="98" spans="2:11">
      <c r="B98">
        <v>284</v>
      </c>
      <c r="C98">
        <v>95</v>
      </c>
      <c r="D98">
        <v>0</v>
      </c>
      <c r="E98">
        <v>0</v>
      </c>
      <c r="F98">
        <v>20</v>
      </c>
      <c r="G98">
        <v>4</v>
      </c>
      <c r="H98">
        <f>------12</f>
        <v>12</v>
      </c>
      <c r="I98">
        <v>12</v>
      </c>
      <c r="J98" t="s">
        <v>80</v>
      </c>
      <c r="K98">
        <f>------3</f>
        <v>3</v>
      </c>
    </row>
    <row r="99" spans="2:11">
      <c r="B99">
        <v>287</v>
      </c>
      <c r="C99">
        <v>96</v>
      </c>
      <c r="D99">
        <v>0</v>
      </c>
      <c r="E99">
        <v>0</v>
      </c>
      <c r="F99">
        <v>12</v>
      </c>
      <c r="G99">
        <v>4</v>
      </c>
      <c r="H99">
        <f>0</f>
        <v>0</v>
      </c>
      <c r="I99">
        <v>0</v>
      </c>
      <c r="J99" t="s">
        <v>79</v>
      </c>
      <c r="K99">
        <f>------1</f>
        <v>1</v>
      </c>
    </row>
    <row r="100" spans="2:11">
      <c r="B100">
        <v>290</v>
      </c>
      <c r="C100">
        <v>97</v>
      </c>
      <c r="D100">
        <v>0</v>
      </c>
      <c r="E100">
        <v>1</v>
      </c>
      <c r="F100">
        <v>28</v>
      </c>
      <c r="G100">
        <v>4</v>
      </c>
      <c r="H100">
        <f>------28</f>
        <v>28</v>
      </c>
      <c r="I100">
        <v>32</v>
      </c>
      <c r="J100" t="s">
        <v>72</v>
      </c>
      <c r="K100">
        <f>------4</f>
        <v>4</v>
      </c>
    </row>
    <row r="101" spans="2:11">
      <c r="B101">
        <v>293</v>
      </c>
      <c r="C101">
        <v>98</v>
      </c>
      <c r="D101">
        <v>0</v>
      </c>
      <c r="E101">
        <v>1</v>
      </c>
      <c r="F101">
        <v>0</v>
      </c>
      <c r="G101">
        <v>4</v>
      </c>
      <c r="H101">
        <f>------28</f>
        <v>28</v>
      </c>
      <c r="I101">
        <v>32</v>
      </c>
      <c r="J101" t="s">
        <v>72</v>
      </c>
      <c r="K101">
        <f>------4</f>
        <v>4</v>
      </c>
    </row>
    <row r="102" spans="2:11">
      <c r="B102">
        <v>296</v>
      </c>
      <c r="C102">
        <v>99</v>
      </c>
      <c r="D102">
        <v>0</v>
      </c>
      <c r="E102">
        <v>1</v>
      </c>
      <c r="F102">
        <v>0</v>
      </c>
      <c r="G102">
        <v>4</v>
      </c>
      <c r="H102">
        <f>------28</f>
        <v>28</v>
      </c>
      <c r="I102">
        <v>32</v>
      </c>
      <c r="J102" t="s">
        <v>72</v>
      </c>
      <c r="K102">
        <f>------4</f>
        <v>4</v>
      </c>
    </row>
    <row r="103" spans="2:11">
      <c r="B103">
        <v>299</v>
      </c>
      <c r="C103">
        <v>100</v>
      </c>
      <c r="D103">
        <v>0</v>
      </c>
      <c r="E103">
        <v>1</v>
      </c>
      <c r="F103">
        <v>0</v>
      </c>
      <c r="G103">
        <v>4</v>
      </c>
      <c r="H103">
        <f>------28</f>
        <v>28</v>
      </c>
      <c r="I103">
        <v>32</v>
      </c>
      <c r="J103" t="s">
        <v>72</v>
      </c>
      <c r="K103">
        <f>------4</f>
        <v>4</v>
      </c>
    </row>
    <row r="104" spans="2:11">
      <c r="B104">
        <v>302</v>
      </c>
      <c r="C104">
        <v>101</v>
      </c>
      <c r="D104">
        <v>0</v>
      </c>
      <c r="E104">
        <v>1</v>
      </c>
      <c r="F104">
        <v>0</v>
      </c>
      <c r="G104">
        <v>4</v>
      </c>
      <c r="H104">
        <f>------28</f>
        <v>28</v>
      </c>
      <c r="I104">
        <v>32</v>
      </c>
      <c r="J104" t="s">
        <v>72</v>
      </c>
      <c r="K104">
        <f>------4</f>
        <v>4</v>
      </c>
    </row>
    <row r="105" spans="2:11">
      <c r="B105">
        <v>305</v>
      </c>
      <c r="C105">
        <v>102</v>
      </c>
      <c r="D105">
        <v>1</v>
      </c>
      <c r="E105">
        <v>1</v>
      </c>
      <c r="F105">
        <v>4</v>
      </c>
      <c r="G105">
        <v>4</v>
      </c>
      <c r="H105">
        <f>------32</f>
        <v>32</v>
      </c>
      <c r="I105">
        <v>32</v>
      </c>
      <c r="J105" t="s">
        <v>80</v>
      </c>
      <c r="K105">
        <f>------2</f>
        <v>2</v>
      </c>
    </row>
    <row r="106" spans="2:11">
      <c r="B106">
        <v>308</v>
      </c>
      <c r="C106">
        <v>103</v>
      </c>
      <c r="D106">
        <v>0</v>
      </c>
      <c r="E106">
        <v>0</v>
      </c>
      <c r="F106">
        <v>20</v>
      </c>
      <c r="G106">
        <v>4</v>
      </c>
      <c r="H106">
        <f>------12</f>
        <v>12</v>
      </c>
      <c r="I106">
        <v>12</v>
      </c>
      <c r="J106" t="s">
        <v>80</v>
      </c>
      <c r="K106">
        <f>------3</f>
        <v>3</v>
      </c>
    </row>
    <row r="107" spans="2:11">
      <c r="B107">
        <v>311</v>
      </c>
      <c r="C107">
        <v>104</v>
      </c>
      <c r="D107">
        <v>0</v>
      </c>
      <c r="E107">
        <v>0</v>
      </c>
      <c r="F107">
        <v>12</v>
      </c>
      <c r="G107">
        <v>4</v>
      </c>
      <c r="H107">
        <f>0</f>
        <v>0</v>
      </c>
      <c r="I107">
        <v>0</v>
      </c>
      <c r="J107" t="s">
        <v>79</v>
      </c>
      <c r="K107">
        <f>------1</f>
        <v>1</v>
      </c>
    </row>
    <row r="108" spans="2:11">
      <c r="B108">
        <v>314</v>
      </c>
      <c r="C108">
        <v>105</v>
      </c>
      <c r="D108">
        <v>0</v>
      </c>
      <c r="E108">
        <v>1</v>
      </c>
      <c r="F108">
        <v>28</v>
      </c>
      <c r="G108">
        <v>4</v>
      </c>
      <c r="H108">
        <f>------28</f>
        <v>28</v>
      </c>
      <c r="I108">
        <v>32</v>
      </c>
      <c r="J108" t="s">
        <v>72</v>
      </c>
      <c r="K108">
        <f>------4</f>
        <v>4</v>
      </c>
    </row>
    <row r="109" spans="2:11">
      <c r="B109">
        <v>317</v>
      </c>
      <c r="C109">
        <v>106</v>
      </c>
      <c r="D109">
        <v>0</v>
      </c>
      <c r="E109">
        <v>1</v>
      </c>
      <c r="F109">
        <v>0</v>
      </c>
      <c r="G109">
        <v>4</v>
      </c>
      <c r="H109">
        <f>------28</f>
        <v>28</v>
      </c>
      <c r="I109">
        <v>32</v>
      </c>
      <c r="J109" t="s">
        <v>72</v>
      </c>
      <c r="K109">
        <f>------4</f>
        <v>4</v>
      </c>
    </row>
    <row r="110" spans="2:11">
      <c r="B110">
        <v>320</v>
      </c>
      <c r="C110">
        <v>107</v>
      </c>
      <c r="D110">
        <v>0</v>
      </c>
      <c r="E110">
        <v>1</v>
      </c>
      <c r="F110">
        <v>0</v>
      </c>
      <c r="G110">
        <v>4</v>
      </c>
      <c r="H110">
        <f>------28</f>
        <v>28</v>
      </c>
      <c r="I110">
        <v>32</v>
      </c>
      <c r="J110" t="s">
        <v>72</v>
      </c>
      <c r="K110">
        <f>------4</f>
        <v>4</v>
      </c>
    </row>
    <row r="111" spans="2:11">
      <c r="B111">
        <v>323</v>
      </c>
      <c r="C111">
        <v>108</v>
      </c>
      <c r="D111">
        <v>0</v>
      </c>
      <c r="E111">
        <v>1</v>
      </c>
      <c r="F111">
        <v>0</v>
      </c>
      <c r="G111">
        <v>4</v>
      </c>
      <c r="H111">
        <f>------28</f>
        <v>28</v>
      </c>
      <c r="I111">
        <v>32</v>
      </c>
      <c r="J111" t="s">
        <v>72</v>
      </c>
      <c r="K111">
        <f>------4</f>
        <v>4</v>
      </c>
    </row>
    <row r="112" spans="2:11">
      <c r="B112">
        <v>326</v>
      </c>
      <c r="C112">
        <v>109</v>
      </c>
      <c r="D112">
        <v>0</v>
      </c>
      <c r="E112">
        <v>1</v>
      </c>
      <c r="F112">
        <v>0</v>
      </c>
      <c r="G112">
        <v>4</v>
      </c>
      <c r="H112">
        <f>------28</f>
        <v>28</v>
      </c>
      <c r="I112">
        <v>32</v>
      </c>
      <c r="J112" t="s">
        <v>72</v>
      </c>
      <c r="K112">
        <f>------4</f>
        <v>4</v>
      </c>
    </row>
    <row r="113" spans="2:11">
      <c r="B113">
        <v>329</v>
      </c>
      <c r="C113">
        <v>110</v>
      </c>
      <c r="D113">
        <v>1</v>
      </c>
      <c r="E113">
        <v>1</v>
      </c>
      <c r="F113">
        <v>4</v>
      </c>
      <c r="G113">
        <v>4</v>
      </c>
      <c r="H113">
        <f>------32</f>
        <v>32</v>
      </c>
      <c r="I113">
        <v>32</v>
      </c>
      <c r="J113" t="s">
        <v>80</v>
      </c>
      <c r="K113">
        <f>------2</f>
        <v>2</v>
      </c>
    </row>
    <row r="114" spans="2:11">
      <c r="B114">
        <v>332</v>
      </c>
      <c r="C114">
        <v>111</v>
      </c>
      <c r="D114">
        <v>0</v>
      </c>
      <c r="E114">
        <v>0</v>
      </c>
      <c r="F114">
        <v>20</v>
      </c>
      <c r="G114">
        <v>4</v>
      </c>
      <c r="H114">
        <f>------12</f>
        <v>12</v>
      </c>
      <c r="I114">
        <v>12</v>
      </c>
      <c r="J114" t="s">
        <v>80</v>
      </c>
      <c r="K114">
        <f>------3</f>
        <v>3</v>
      </c>
    </row>
    <row r="115" spans="2:11">
      <c r="B115">
        <v>335</v>
      </c>
      <c r="C115">
        <v>112</v>
      </c>
      <c r="D115">
        <v>0</v>
      </c>
      <c r="E115">
        <v>0</v>
      </c>
      <c r="F115">
        <v>12</v>
      </c>
      <c r="G115">
        <v>4</v>
      </c>
      <c r="H115">
        <f>0</f>
        <v>0</v>
      </c>
      <c r="I115">
        <v>0</v>
      </c>
      <c r="J115" t="s">
        <v>79</v>
      </c>
      <c r="K115">
        <f>------1</f>
        <v>1</v>
      </c>
    </row>
    <row r="116" spans="2:11">
      <c r="B116">
        <v>338</v>
      </c>
      <c r="C116">
        <v>113</v>
      </c>
      <c r="D116">
        <v>0</v>
      </c>
      <c r="E116">
        <v>1</v>
      </c>
      <c r="F116">
        <v>28</v>
      </c>
      <c r="G116">
        <v>4</v>
      </c>
      <c r="H116">
        <f>------28</f>
        <v>28</v>
      </c>
      <c r="I116">
        <v>32</v>
      </c>
      <c r="J116" t="s">
        <v>72</v>
      </c>
      <c r="K116">
        <f>------4</f>
        <v>4</v>
      </c>
    </row>
    <row r="117" spans="2:11">
      <c r="B117">
        <v>341</v>
      </c>
      <c r="C117">
        <v>114</v>
      </c>
      <c r="D117">
        <v>0</v>
      </c>
      <c r="E117">
        <v>1</v>
      </c>
      <c r="F117">
        <v>0</v>
      </c>
      <c r="G117">
        <v>4</v>
      </c>
      <c r="H117">
        <f>------28</f>
        <v>28</v>
      </c>
      <c r="I117">
        <v>32</v>
      </c>
      <c r="J117" t="s">
        <v>72</v>
      </c>
      <c r="K117">
        <f>------4</f>
        <v>4</v>
      </c>
    </row>
    <row r="118" spans="2:11">
      <c r="B118">
        <v>344</v>
      </c>
      <c r="C118">
        <v>115</v>
      </c>
      <c r="D118">
        <v>0</v>
      </c>
      <c r="E118">
        <v>1</v>
      </c>
      <c r="F118">
        <v>0</v>
      </c>
      <c r="G118">
        <v>4</v>
      </c>
      <c r="H118">
        <f>------28</f>
        <v>28</v>
      </c>
      <c r="I118">
        <v>32</v>
      </c>
      <c r="J118" t="s">
        <v>72</v>
      </c>
      <c r="K118">
        <f>------4</f>
        <v>4</v>
      </c>
    </row>
    <row r="119" spans="2:11">
      <c r="B119">
        <v>347</v>
      </c>
      <c r="C119">
        <v>116</v>
      </c>
      <c r="D119">
        <v>0</v>
      </c>
      <c r="E119">
        <v>1</v>
      </c>
      <c r="F119">
        <v>0</v>
      </c>
      <c r="G119">
        <v>4</v>
      </c>
      <c r="H119">
        <f>------28</f>
        <v>28</v>
      </c>
      <c r="I119">
        <v>32</v>
      </c>
      <c r="J119" t="s">
        <v>72</v>
      </c>
      <c r="K119">
        <f>------4</f>
        <v>4</v>
      </c>
    </row>
    <row r="120" spans="2:11">
      <c r="B120">
        <v>350</v>
      </c>
      <c r="C120">
        <v>117</v>
      </c>
      <c r="D120">
        <v>0</v>
      </c>
      <c r="E120">
        <v>1</v>
      </c>
      <c r="F120">
        <v>0</v>
      </c>
      <c r="G120">
        <v>4</v>
      </c>
      <c r="H120">
        <f>------28</f>
        <v>28</v>
      </c>
      <c r="I120">
        <v>32</v>
      </c>
      <c r="J120" t="s">
        <v>72</v>
      </c>
      <c r="K120">
        <f>------4</f>
        <v>4</v>
      </c>
    </row>
    <row r="121" spans="2:11">
      <c r="B121">
        <v>353</v>
      </c>
      <c r="C121">
        <v>118</v>
      </c>
      <c r="D121">
        <v>1</v>
      </c>
      <c r="E121">
        <v>1</v>
      </c>
      <c r="F121">
        <v>4</v>
      </c>
      <c r="G121">
        <v>4</v>
      </c>
      <c r="H121">
        <f>------32</f>
        <v>32</v>
      </c>
      <c r="I121">
        <v>32</v>
      </c>
      <c r="J121" t="s">
        <v>80</v>
      </c>
      <c r="K121">
        <f>------2</f>
        <v>2</v>
      </c>
    </row>
    <row r="122" spans="2:11">
      <c r="B122">
        <v>356</v>
      </c>
      <c r="C122">
        <v>119</v>
      </c>
      <c r="D122">
        <v>0</v>
      </c>
      <c r="E122">
        <v>0</v>
      </c>
      <c r="F122">
        <v>20</v>
      </c>
      <c r="G122">
        <v>4</v>
      </c>
      <c r="H122">
        <f>------12</f>
        <v>12</v>
      </c>
      <c r="I122">
        <v>12</v>
      </c>
      <c r="J122" t="s">
        <v>80</v>
      </c>
      <c r="K122">
        <f>------3</f>
        <v>3</v>
      </c>
    </row>
    <row r="123" spans="2:11">
      <c r="B123">
        <v>359</v>
      </c>
      <c r="C123">
        <v>120</v>
      </c>
      <c r="D123">
        <v>0</v>
      </c>
      <c r="E123">
        <v>0</v>
      </c>
      <c r="F123">
        <v>12</v>
      </c>
      <c r="G123">
        <v>4</v>
      </c>
      <c r="H123">
        <f>0</f>
        <v>0</v>
      </c>
      <c r="I123">
        <v>0</v>
      </c>
      <c r="J123" t="s">
        <v>79</v>
      </c>
      <c r="K123">
        <f>------1</f>
        <v>1</v>
      </c>
    </row>
    <row r="124" spans="2:11">
      <c r="B124">
        <v>362</v>
      </c>
      <c r="C124">
        <v>121</v>
      </c>
      <c r="D124">
        <v>0</v>
      </c>
      <c r="E124">
        <v>1</v>
      </c>
      <c r="F124">
        <v>28</v>
      </c>
      <c r="G124">
        <v>4</v>
      </c>
      <c r="H124">
        <f>------28</f>
        <v>28</v>
      </c>
      <c r="I124">
        <v>32</v>
      </c>
      <c r="J124" t="s">
        <v>72</v>
      </c>
      <c r="K124">
        <f>------4</f>
        <v>4</v>
      </c>
    </row>
    <row r="125" spans="2:11">
      <c r="B125">
        <v>365</v>
      </c>
      <c r="C125">
        <v>122</v>
      </c>
      <c r="D125">
        <v>0</v>
      </c>
      <c r="E125">
        <v>1</v>
      </c>
      <c r="F125">
        <v>0</v>
      </c>
      <c r="G125">
        <v>4</v>
      </c>
      <c r="H125">
        <f>------28</f>
        <v>28</v>
      </c>
      <c r="I125">
        <v>32</v>
      </c>
      <c r="J125" t="s">
        <v>72</v>
      </c>
      <c r="K125">
        <f>------4</f>
        <v>4</v>
      </c>
    </row>
    <row r="126" spans="2:11">
      <c r="B126">
        <v>368</v>
      </c>
      <c r="C126">
        <v>123</v>
      </c>
      <c r="D126">
        <v>0</v>
      </c>
      <c r="E126">
        <v>1</v>
      </c>
      <c r="F126">
        <v>0</v>
      </c>
      <c r="G126">
        <v>4</v>
      </c>
      <c r="H126">
        <f>------28</f>
        <v>28</v>
      </c>
      <c r="I126">
        <v>32</v>
      </c>
      <c r="J126" t="s">
        <v>72</v>
      </c>
      <c r="K126">
        <f>------4</f>
        <v>4</v>
      </c>
    </row>
    <row r="127" spans="2:11">
      <c r="B127">
        <v>371</v>
      </c>
      <c r="C127">
        <v>124</v>
      </c>
      <c r="D127">
        <v>0</v>
      </c>
      <c r="E127">
        <v>1</v>
      </c>
      <c r="F127">
        <v>0</v>
      </c>
      <c r="G127">
        <v>4</v>
      </c>
      <c r="H127">
        <f>------28</f>
        <v>28</v>
      </c>
      <c r="I127">
        <v>32</v>
      </c>
      <c r="J127" t="s">
        <v>72</v>
      </c>
      <c r="K127">
        <f>------4</f>
        <v>4</v>
      </c>
    </row>
    <row r="128" spans="2:11">
      <c r="B128">
        <v>374</v>
      </c>
      <c r="C128">
        <v>125</v>
      </c>
      <c r="D128">
        <v>0</v>
      </c>
      <c r="E128">
        <v>1</v>
      </c>
      <c r="F128">
        <v>0</v>
      </c>
      <c r="G128">
        <v>4</v>
      </c>
      <c r="H128">
        <f>------28</f>
        <v>28</v>
      </c>
      <c r="I128">
        <v>32</v>
      </c>
      <c r="J128" t="s">
        <v>72</v>
      </c>
      <c r="K128">
        <f>------4</f>
        <v>4</v>
      </c>
    </row>
    <row r="129" spans="2:11">
      <c r="B129">
        <v>377</v>
      </c>
      <c r="C129">
        <v>126</v>
      </c>
      <c r="D129">
        <v>1</v>
      </c>
      <c r="E129">
        <v>1</v>
      </c>
      <c r="F129">
        <v>4</v>
      </c>
      <c r="G129">
        <v>4</v>
      </c>
      <c r="H129">
        <f>------32</f>
        <v>32</v>
      </c>
      <c r="I129">
        <v>32</v>
      </c>
      <c r="J129" t="s">
        <v>80</v>
      </c>
      <c r="K129">
        <f>------2</f>
        <v>2</v>
      </c>
    </row>
    <row r="130" spans="2:11">
      <c r="B130">
        <v>380</v>
      </c>
      <c r="C130">
        <v>127</v>
      </c>
      <c r="D130">
        <v>0</v>
      </c>
      <c r="E130">
        <v>0</v>
      </c>
      <c r="F130">
        <v>20</v>
      </c>
      <c r="G130">
        <v>4</v>
      </c>
      <c r="H130">
        <f>------12</f>
        <v>12</v>
      </c>
      <c r="I130">
        <v>12</v>
      </c>
      <c r="J130" t="s">
        <v>80</v>
      </c>
      <c r="K130">
        <f>------3</f>
        <v>3</v>
      </c>
    </row>
    <row r="131" spans="2:11">
      <c r="B131">
        <v>383</v>
      </c>
      <c r="C131">
        <v>128</v>
      </c>
      <c r="D131">
        <v>0</v>
      </c>
      <c r="E131">
        <v>0</v>
      </c>
      <c r="F131">
        <v>12</v>
      </c>
      <c r="G131">
        <v>4</v>
      </c>
      <c r="H131">
        <f>0</f>
        <v>0</v>
      </c>
      <c r="I131">
        <v>0</v>
      </c>
      <c r="J131" t="s">
        <v>79</v>
      </c>
      <c r="K131">
        <f>------1</f>
        <v>1</v>
      </c>
    </row>
    <row r="132" spans="2:11">
      <c r="B132">
        <v>386</v>
      </c>
      <c r="C132">
        <v>129</v>
      </c>
      <c r="D132">
        <v>0</v>
      </c>
      <c r="E132">
        <v>1</v>
      </c>
      <c r="F132">
        <v>28</v>
      </c>
      <c r="G132">
        <v>4</v>
      </c>
      <c r="H132">
        <f>------28</f>
        <v>28</v>
      </c>
      <c r="I132">
        <v>32</v>
      </c>
      <c r="J132" t="s">
        <v>72</v>
      </c>
      <c r="K132">
        <f>------4</f>
        <v>4</v>
      </c>
    </row>
    <row r="133" spans="2:11">
      <c r="B133">
        <v>389</v>
      </c>
      <c r="C133">
        <v>130</v>
      </c>
      <c r="D133">
        <v>0</v>
      </c>
      <c r="E133">
        <v>1</v>
      </c>
      <c r="F133">
        <v>0</v>
      </c>
      <c r="G133">
        <v>4</v>
      </c>
      <c r="H133">
        <f>------28</f>
        <v>28</v>
      </c>
      <c r="I133">
        <v>32</v>
      </c>
      <c r="J133" t="s">
        <v>72</v>
      </c>
      <c r="K133">
        <f>------4</f>
        <v>4</v>
      </c>
    </row>
    <row r="134" spans="2:11">
      <c r="B134">
        <v>392</v>
      </c>
      <c r="C134">
        <v>131</v>
      </c>
      <c r="D134">
        <v>0</v>
      </c>
      <c r="E134">
        <v>1</v>
      </c>
      <c r="F134">
        <v>0</v>
      </c>
      <c r="G134">
        <v>4</v>
      </c>
      <c r="H134">
        <f>------28</f>
        <v>28</v>
      </c>
      <c r="I134">
        <v>32</v>
      </c>
      <c r="J134" t="s">
        <v>72</v>
      </c>
      <c r="K134">
        <f>------4</f>
        <v>4</v>
      </c>
    </row>
    <row r="135" spans="2:11">
      <c r="B135">
        <v>395</v>
      </c>
      <c r="C135">
        <v>132</v>
      </c>
      <c r="D135">
        <v>0</v>
      </c>
      <c r="E135">
        <v>1</v>
      </c>
      <c r="F135">
        <v>0</v>
      </c>
      <c r="G135">
        <v>4</v>
      </c>
      <c r="H135">
        <f>------28</f>
        <v>28</v>
      </c>
      <c r="I135">
        <v>32</v>
      </c>
      <c r="J135" t="s">
        <v>72</v>
      </c>
      <c r="K135">
        <f>------4</f>
        <v>4</v>
      </c>
    </row>
    <row r="136" spans="2:11">
      <c r="B136">
        <v>398</v>
      </c>
      <c r="C136">
        <v>133</v>
      </c>
      <c r="D136">
        <v>0</v>
      </c>
      <c r="E136">
        <v>1</v>
      </c>
      <c r="F136">
        <v>0</v>
      </c>
      <c r="G136">
        <v>4</v>
      </c>
      <c r="H136">
        <f>------28</f>
        <v>28</v>
      </c>
      <c r="I136">
        <v>32</v>
      </c>
      <c r="J136" t="s">
        <v>72</v>
      </c>
      <c r="K136">
        <f>------4</f>
        <v>4</v>
      </c>
    </row>
    <row r="137" spans="2:11">
      <c r="B137">
        <v>401</v>
      </c>
      <c r="C137">
        <v>134</v>
      </c>
      <c r="D137">
        <v>1</v>
      </c>
      <c r="E137">
        <v>1</v>
      </c>
      <c r="F137">
        <v>4</v>
      </c>
      <c r="G137">
        <v>4</v>
      </c>
      <c r="H137">
        <f>------32</f>
        <v>32</v>
      </c>
      <c r="I137">
        <v>32</v>
      </c>
      <c r="J137" t="s">
        <v>80</v>
      </c>
      <c r="K137">
        <f>------2</f>
        <v>2</v>
      </c>
    </row>
    <row r="138" spans="2:11">
      <c r="B138">
        <v>404</v>
      </c>
      <c r="C138">
        <v>135</v>
      </c>
      <c r="D138">
        <v>0</v>
      </c>
      <c r="E138">
        <v>0</v>
      </c>
      <c r="F138">
        <v>20</v>
      </c>
      <c r="G138">
        <v>4</v>
      </c>
      <c r="H138">
        <f>------12</f>
        <v>12</v>
      </c>
      <c r="I138">
        <v>12</v>
      </c>
      <c r="J138" t="s">
        <v>80</v>
      </c>
      <c r="K138">
        <f>------3</f>
        <v>3</v>
      </c>
    </row>
    <row r="139" spans="2:11">
      <c r="B139">
        <v>407</v>
      </c>
      <c r="C139">
        <v>136</v>
      </c>
      <c r="D139">
        <v>0</v>
      </c>
      <c r="E139">
        <v>0</v>
      </c>
      <c r="F139">
        <v>12</v>
      </c>
      <c r="G139">
        <v>4</v>
      </c>
      <c r="H139">
        <f>0</f>
        <v>0</v>
      </c>
      <c r="I139">
        <v>0</v>
      </c>
      <c r="J139" t="s">
        <v>79</v>
      </c>
      <c r="K139">
        <f>------1</f>
        <v>1</v>
      </c>
    </row>
    <row r="140" spans="2:11">
      <c r="B140">
        <v>410</v>
      </c>
      <c r="C140">
        <v>137</v>
      </c>
      <c r="D140">
        <v>0</v>
      </c>
      <c r="E140">
        <v>1</v>
      </c>
      <c r="F140">
        <v>28</v>
      </c>
      <c r="G140">
        <v>4</v>
      </c>
      <c r="H140">
        <f>------28</f>
        <v>28</v>
      </c>
      <c r="I140">
        <v>32</v>
      </c>
      <c r="J140" t="s">
        <v>72</v>
      </c>
      <c r="K140">
        <f>------4</f>
        <v>4</v>
      </c>
    </row>
    <row r="141" spans="2:11">
      <c r="B141">
        <v>413</v>
      </c>
      <c r="C141">
        <v>138</v>
      </c>
      <c r="D141">
        <v>0</v>
      </c>
      <c r="E141">
        <v>1</v>
      </c>
      <c r="F141">
        <v>0</v>
      </c>
      <c r="G141">
        <v>4</v>
      </c>
      <c r="H141">
        <f>------28</f>
        <v>28</v>
      </c>
      <c r="I141">
        <v>32</v>
      </c>
      <c r="J141" t="s">
        <v>72</v>
      </c>
      <c r="K141">
        <f>------4</f>
        <v>4</v>
      </c>
    </row>
    <row r="142" spans="2:11">
      <c r="B142">
        <v>416</v>
      </c>
      <c r="C142">
        <v>139</v>
      </c>
      <c r="D142">
        <v>0</v>
      </c>
      <c r="E142">
        <v>1</v>
      </c>
      <c r="F142">
        <v>0</v>
      </c>
      <c r="G142">
        <v>4</v>
      </c>
      <c r="H142">
        <f>------28</f>
        <v>28</v>
      </c>
      <c r="I142">
        <v>32</v>
      </c>
      <c r="J142" t="s">
        <v>72</v>
      </c>
      <c r="K142">
        <f>------4</f>
        <v>4</v>
      </c>
    </row>
    <row r="143" spans="2:11">
      <c r="B143">
        <v>419</v>
      </c>
      <c r="C143">
        <v>140</v>
      </c>
      <c r="D143">
        <v>0</v>
      </c>
      <c r="E143">
        <v>1</v>
      </c>
      <c r="F143">
        <v>0</v>
      </c>
      <c r="G143">
        <v>4</v>
      </c>
      <c r="H143">
        <f>------28</f>
        <v>28</v>
      </c>
      <c r="I143">
        <v>32</v>
      </c>
      <c r="J143" t="s">
        <v>72</v>
      </c>
      <c r="K143">
        <f>------4</f>
        <v>4</v>
      </c>
    </row>
    <row r="144" spans="2:11">
      <c r="B144">
        <v>422</v>
      </c>
      <c r="C144">
        <v>141</v>
      </c>
      <c r="D144">
        <v>0</v>
      </c>
      <c r="E144">
        <v>1</v>
      </c>
      <c r="F144">
        <v>0</v>
      </c>
      <c r="G144">
        <v>4</v>
      </c>
      <c r="H144">
        <f>------28</f>
        <v>28</v>
      </c>
      <c r="I144">
        <v>32</v>
      </c>
      <c r="J144" t="s">
        <v>72</v>
      </c>
      <c r="K144">
        <f>------4</f>
        <v>4</v>
      </c>
    </row>
    <row r="145" spans="2:11">
      <c r="B145">
        <v>425</v>
      </c>
      <c r="C145">
        <v>142</v>
      </c>
      <c r="D145">
        <v>1</v>
      </c>
      <c r="E145">
        <v>1</v>
      </c>
      <c r="F145">
        <v>4</v>
      </c>
      <c r="G145">
        <v>4</v>
      </c>
      <c r="H145">
        <f>------32</f>
        <v>32</v>
      </c>
      <c r="I145">
        <v>32</v>
      </c>
      <c r="J145" t="s">
        <v>80</v>
      </c>
      <c r="K145">
        <f>------2</f>
        <v>2</v>
      </c>
    </row>
    <row r="146" spans="2:11">
      <c r="B146">
        <v>428</v>
      </c>
      <c r="C146">
        <v>143</v>
      </c>
      <c r="D146">
        <v>0</v>
      </c>
      <c r="E146">
        <v>0</v>
      </c>
      <c r="F146">
        <v>20</v>
      </c>
      <c r="G146">
        <v>4</v>
      </c>
      <c r="H146">
        <f>------12</f>
        <v>12</v>
      </c>
      <c r="I146">
        <v>12</v>
      </c>
      <c r="J146" t="s">
        <v>80</v>
      </c>
      <c r="K146">
        <f>------3</f>
        <v>3</v>
      </c>
    </row>
    <row r="147" spans="2:11">
      <c r="B147">
        <v>431</v>
      </c>
      <c r="C147">
        <v>144</v>
      </c>
      <c r="D147">
        <v>0</v>
      </c>
      <c r="E147">
        <v>0</v>
      </c>
      <c r="F147">
        <v>12</v>
      </c>
      <c r="G147">
        <v>4</v>
      </c>
      <c r="H147">
        <f>0</f>
        <v>0</v>
      </c>
      <c r="I147">
        <v>0</v>
      </c>
      <c r="J147" t="s">
        <v>79</v>
      </c>
      <c r="K147">
        <f>------1</f>
        <v>1</v>
      </c>
    </row>
    <row r="148" spans="2:11">
      <c r="B148">
        <v>434</v>
      </c>
      <c r="C148">
        <v>145</v>
      </c>
      <c r="D148">
        <v>0</v>
      </c>
      <c r="E148">
        <v>1</v>
      </c>
      <c r="F148">
        <v>28</v>
      </c>
      <c r="G148">
        <v>4</v>
      </c>
      <c r="H148">
        <f>------28</f>
        <v>28</v>
      </c>
      <c r="I148">
        <v>32</v>
      </c>
      <c r="J148" t="s">
        <v>72</v>
      </c>
      <c r="K148">
        <f>------4</f>
        <v>4</v>
      </c>
    </row>
    <row r="149" spans="2:11">
      <c r="B149">
        <v>437</v>
      </c>
      <c r="C149">
        <v>146</v>
      </c>
      <c r="D149">
        <v>0</v>
      </c>
      <c r="E149">
        <v>1</v>
      </c>
      <c r="F149">
        <v>0</v>
      </c>
      <c r="G149">
        <v>4</v>
      </c>
      <c r="H149">
        <f>------28</f>
        <v>28</v>
      </c>
      <c r="I149">
        <v>32</v>
      </c>
      <c r="J149" t="s">
        <v>72</v>
      </c>
      <c r="K149">
        <f>------4</f>
        <v>4</v>
      </c>
    </row>
    <row r="150" spans="2:11">
      <c r="B150">
        <v>440</v>
      </c>
      <c r="C150">
        <v>147</v>
      </c>
      <c r="D150">
        <v>0</v>
      </c>
      <c r="E150">
        <v>1</v>
      </c>
      <c r="F150">
        <v>0</v>
      </c>
      <c r="G150">
        <v>4</v>
      </c>
      <c r="H150">
        <f>------28</f>
        <v>28</v>
      </c>
      <c r="I150">
        <v>32</v>
      </c>
      <c r="J150" t="s">
        <v>72</v>
      </c>
      <c r="K150">
        <f>------4</f>
        <v>4</v>
      </c>
    </row>
    <row r="151" spans="2:11">
      <c r="B151">
        <v>443</v>
      </c>
      <c r="C151">
        <v>148</v>
      </c>
      <c r="D151">
        <v>0</v>
      </c>
      <c r="E151">
        <v>1</v>
      </c>
      <c r="F151">
        <v>0</v>
      </c>
      <c r="G151">
        <v>4</v>
      </c>
      <c r="H151">
        <f>------28</f>
        <v>28</v>
      </c>
      <c r="I151">
        <v>32</v>
      </c>
      <c r="J151" t="s">
        <v>72</v>
      </c>
      <c r="K151">
        <f>------4</f>
        <v>4</v>
      </c>
    </row>
    <row r="152" spans="2:11">
      <c r="B152">
        <v>446</v>
      </c>
      <c r="C152">
        <v>149</v>
      </c>
      <c r="D152">
        <v>0</v>
      </c>
      <c r="E152">
        <v>1</v>
      </c>
      <c r="F152">
        <v>0</v>
      </c>
      <c r="G152">
        <v>4</v>
      </c>
      <c r="H152">
        <f>------28</f>
        <v>28</v>
      </c>
      <c r="I152">
        <v>32</v>
      </c>
      <c r="J152" t="s">
        <v>72</v>
      </c>
      <c r="K152">
        <f>------4</f>
        <v>4</v>
      </c>
    </row>
    <row r="153" spans="2:11">
      <c r="B153">
        <v>449</v>
      </c>
      <c r="C153">
        <v>150</v>
      </c>
      <c r="D153">
        <v>1</v>
      </c>
      <c r="E153">
        <v>1</v>
      </c>
      <c r="F153">
        <v>4</v>
      </c>
      <c r="G153">
        <v>4</v>
      </c>
      <c r="H153">
        <f>------32</f>
        <v>32</v>
      </c>
      <c r="I153">
        <v>32</v>
      </c>
      <c r="J153" t="s">
        <v>80</v>
      </c>
      <c r="K153">
        <f>------2</f>
        <v>2</v>
      </c>
    </row>
    <row r="154" spans="2:11">
      <c r="B154">
        <v>452</v>
      </c>
      <c r="C154">
        <v>151</v>
      </c>
      <c r="D154">
        <v>0</v>
      </c>
      <c r="E154">
        <v>0</v>
      </c>
      <c r="F154">
        <v>20</v>
      </c>
      <c r="G154">
        <v>4</v>
      </c>
      <c r="H154">
        <f>------12</f>
        <v>12</v>
      </c>
      <c r="I154">
        <v>12</v>
      </c>
      <c r="J154" t="s">
        <v>80</v>
      </c>
      <c r="K154">
        <f>------3</f>
        <v>3</v>
      </c>
    </row>
    <row r="155" spans="2:11">
      <c r="B155">
        <v>455</v>
      </c>
      <c r="C155">
        <v>152</v>
      </c>
      <c r="D155">
        <v>0</v>
      </c>
      <c r="E155">
        <v>0</v>
      </c>
      <c r="F155">
        <v>12</v>
      </c>
      <c r="G155">
        <v>4</v>
      </c>
      <c r="H155">
        <f>0</f>
        <v>0</v>
      </c>
      <c r="I155">
        <v>0</v>
      </c>
      <c r="J155" t="s">
        <v>79</v>
      </c>
      <c r="K155">
        <f>------1</f>
        <v>1</v>
      </c>
    </row>
    <row r="156" spans="2:11">
      <c r="B156">
        <v>458</v>
      </c>
      <c r="C156">
        <v>153</v>
      </c>
      <c r="D156">
        <v>0</v>
      </c>
      <c r="E156">
        <v>1</v>
      </c>
      <c r="F156">
        <v>28</v>
      </c>
      <c r="G156">
        <v>4</v>
      </c>
      <c r="H156">
        <f>------28</f>
        <v>28</v>
      </c>
      <c r="I156">
        <v>32</v>
      </c>
      <c r="J156" t="s">
        <v>72</v>
      </c>
      <c r="K156">
        <f>------4</f>
        <v>4</v>
      </c>
    </row>
    <row r="157" spans="2:11">
      <c r="B157">
        <v>461</v>
      </c>
      <c r="C157">
        <v>154</v>
      </c>
      <c r="D157">
        <v>0</v>
      </c>
      <c r="E157">
        <v>1</v>
      </c>
      <c r="F157">
        <v>0</v>
      </c>
      <c r="G157">
        <v>4</v>
      </c>
      <c r="H157">
        <f>------28</f>
        <v>28</v>
      </c>
      <c r="I157">
        <v>32</v>
      </c>
      <c r="J157" t="s">
        <v>72</v>
      </c>
      <c r="K157">
        <f>------4</f>
        <v>4</v>
      </c>
    </row>
    <row r="158" spans="2:11">
      <c r="B158">
        <v>464</v>
      </c>
      <c r="C158">
        <v>155</v>
      </c>
      <c r="D158">
        <v>0</v>
      </c>
      <c r="E158">
        <v>1</v>
      </c>
      <c r="F158">
        <v>0</v>
      </c>
      <c r="G158">
        <v>4</v>
      </c>
      <c r="H158">
        <f>------28</f>
        <v>28</v>
      </c>
      <c r="I158">
        <v>32</v>
      </c>
      <c r="J158" t="s">
        <v>72</v>
      </c>
      <c r="K158">
        <f>------4</f>
        <v>4</v>
      </c>
    </row>
    <row r="159" spans="2:11">
      <c r="B159">
        <v>467</v>
      </c>
      <c r="C159">
        <v>156</v>
      </c>
      <c r="D159">
        <v>0</v>
      </c>
      <c r="E159">
        <v>1</v>
      </c>
      <c r="F159">
        <v>0</v>
      </c>
      <c r="G159">
        <v>4</v>
      </c>
      <c r="H159">
        <f>------28</f>
        <v>28</v>
      </c>
      <c r="I159">
        <v>32</v>
      </c>
      <c r="J159" t="s">
        <v>72</v>
      </c>
      <c r="K159">
        <f>------4</f>
        <v>4</v>
      </c>
    </row>
    <row r="160" spans="2:11">
      <c r="B160">
        <v>470</v>
      </c>
      <c r="C160">
        <v>157</v>
      </c>
      <c r="D160">
        <v>0</v>
      </c>
      <c r="E160">
        <v>1</v>
      </c>
      <c r="F160">
        <v>0</v>
      </c>
      <c r="G160">
        <v>4</v>
      </c>
      <c r="H160">
        <f>------28</f>
        <v>28</v>
      </c>
      <c r="I160">
        <v>32</v>
      </c>
      <c r="J160" t="s">
        <v>72</v>
      </c>
      <c r="K160">
        <f>------4</f>
        <v>4</v>
      </c>
    </row>
    <row r="161" spans="2:11">
      <c r="B161">
        <v>473</v>
      </c>
      <c r="C161">
        <v>158</v>
      </c>
      <c r="D161">
        <v>1</v>
      </c>
      <c r="E161">
        <v>1</v>
      </c>
      <c r="F161">
        <v>4</v>
      </c>
      <c r="G161">
        <v>4</v>
      </c>
      <c r="H161">
        <f>------32</f>
        <v>32</v>
      </c>
      <c r="I161">
        <v>32</v>
      </c>
      <c r="J161" t="s">
        <v>80</v>
      </c>
      <c r="K161">
        <f>------2</f>
        <v>2</v>
      </c>
    </row>
    <row r="162" spans="2:11">
      <c r="B162">
        <v>476</v>
      </c>
      <c r="C162">
        <v>159</v>
      </c>
      <c r="D162">
        <v>0</v>
      </c>
      <c r="E162">
        <v>0</v>
      </c>
      <c r="F162">
        <v>20</v>
      </c>
      <c r="G162">
        <v>4</v>
      </c>
      <c r="H162">
        <f>------12</f>
        <v>12</v>
      </c>
      <c r="I162">
        <v>12</v>
      </c>
      <c r="J162" t="s">
        <v>80</v>
      </c>
      <c r="K162">
        <f>------3</f>
        <v>3</v>
      </c>
    </row>
    <row r="163" spans="2:11">
      <c r="B163">
        <v>479</v>
      </c>
      <c r="C163">
        <v>160</v>
      </c>
      <c r="D163">
        <v>0</v>
      </c>
      <c r="E163">
        <v>0</v>
      </c>
      <c r="F163">
        <v>12</v>
      </c>
      <c r="G163">
        <v>4</v>
      </c>
      <c r="H163">
        <f>0</f>
        <v>0</v>
      </c>
      <c r="I163">
        <v>0</v>
      </c>
      <c r="J163" t="s">
        <v>79</v>
      </c>
      <c r="K163">
        <f>------1</f>
        <v>1</v>
      </c>
    </row>
    <row r="164" spans="2:11">
      <c r="B164">
        <v>482</v>
      </c>
      <c r="C164">
        <v>161</v>
      </c>
      <c r="D164">
        <v>0</v>
      </c>
      <c r="E164">
        <v>1</v>
      </c>
      <c r="F164">
        <v>28</v>
      </c>
      <c r="G164">
        <v>4</v>
      </c>
      <c r="H164">
        <f>------28</f>
        <v>28</v>
      </c>
      <c r="I164">
        <v>32</v>
      </c>
      <c r="J164" t="s">
        <v>72</v>
      </c>
      <c r="K164">
        <f>------4</f>
        <v>4</v>
      </c>
    </row>
    <row r="165" spans="2:11">
      <c r="B165">
        <v>485</v>
      </c>
      <c r="C165">
        <v>162</v>
      </c>
      <c r="D165">
        <v>0</v>
      </c>
      <c r="E165">
        <v>1</v>
      </c>
      <c r="F165">
        <v>0</v>
      </c>
      <c r="G165">
        <v>4</v>
      </c>
      <c r="H165">
        <f>------28</f>
        <v>28</v>
      </c>
      <c r="I165">
        <v>32</v>
      </c>
      <c r="J165" t="s">
        <v>72</v>
      </c>
      <c r="K165">
        <f>------4</f>
        <v>4</v>
      </c>
    </row>
    <row r="166" spans="2:11">
      <c r="B166">
        <v>488</v>
      </c>
      <c r="C166">
        <v>163</v>
      </c>
      <c r="D166">
        <v>0</v>
      </c>
      <c r="E166">
        <v>1</v>
      </c>
      <c r="F166">
        <v>0</v>
      </c>
      <c r="G166">
        <v>4</v>
      </c>
      <c r="H166">
        <f>------28</f>
        <v>28</v>
      </c>
      <c r="I166">
        <v>32</v>
      </c>
      <c r="J166" t="s">
        <v>72</v>
      </c>
      <c r="K166">
        <f>------4</f>
        <v>4</v>
      </c>
    </row>
    <row r="167" spans="2:11">
      <c r="B167">
        <v>491</v>
      </c>
      <c r="C167">
        <v>164</v>
      </c>
      <c r="D167">
        <v>0</v>
      </c>
      <c r="E167">
        <v>1</v>
      </c>
      <c r="F167">
        <v>0</v>
      </c>
      <c r="G167">
        <v>4</v>
      </c>
      <c r="H167">
        <f>------28</f>
        <v>28</v>
      </c>
      <c r="I167">
        <v>32</v>
      </c>
      <c r="J167" t="s">
        <v>72</v>
      </c>
      <c r="K167">
        <f>------4</f>
        <v>4</v>
      </c>
    </row>
    <row r="168" spans="2:11">
      <c r="B168">
        <v>494</v>
      </c>
      <c r="C168">
        <v>165</v>
      </c>
      <c r="D168">
        <v>0</v>
      </c>
      <c r="E168">
        <v>1</v>
      </c>
      <c r="F168">
        <v>0</v>
      </c>
      <c r="G168">
        <v>4</v>
      </c>
      <c r="H168">
        <f>------28</f>
        <v>28</v>
      </c>
      <c r="I168">
        <v>32</v>
      </c>
      <c r="J168" t="s">
        <v>72</v>
      </c>
      <c r="K168">
        <f>------4</f>
        <v>4</v>
      </c>
    </row>
    <row r="169" spans="2:11">
      <c r="B169">
        <v>497</v>
      </c>
      <c r="C169">
        <v>166</v>
      </c>
      <c r="D169">
        <v>1</v>
      </c>
      <c r="E169">
        <v>1</v>
      </c>
      <c r="F169">
        <v>4</v>
      </c>
      <c r="G169">
        <v>4</v>
      </c>
      <c r="H169">
        <f>------32</f>
        <v>32</v>
      </c>
      <c r="I169">
        <v>32</v>
      </c>
      <c r="J169" t="s">
        <v>80</v>
      </c>
      <c r="K169">
        <f>------2</f>
        <v>2</v>
      </c>
    </row>
    <row r="170" spans="2:11">
      <c r="B170">
        <v>500</v>
      </c>
      <c r="C170">
        <v>167</v>
      </c>
      <c r="D170">
        <v>0</v>
      </c>
      <c r="E170">
        <v>0</v>
      </c>
      <c r="F170">
        <v>20</v>
      </c>
      <c r="G170">
        <v>4</v>
      </c>
      <c r="H170">
        <f>------12</f>
        <v>12</v>
      </c>
      <c r="I170">
        <v>12</v>
      </c>
      <c r="J170" t="s">
        <v>80</v>
      </c>
      <c r="K170">
        <f>------3</f>
        <v>3</v>
      </c>
    </row>
    <row r="171" spans="2:11">
      <c r="B171">
        <v>503</v>
      </c>
      <c r="C171">
        <v>168</v>
      </c>
      <c r="D171">
        <v>0</v>
      </c>
      <c r="E171">
        <v>0</v>
      </c>
      <c r="F171">
        <v>12</v>
      </c>
      <c r="G171">
        <v>4</v>
      </c>
      <c r="H171">
        <f>0</f>
        <v>0</v>
      </c>
      <c r="I171">
        <v>0</v>
      </c>
      <c r="J171" t="s">
        <v>79</v>
      </c>
      <c r="K171">
        <f>------1</f>
        <v>1</v>
      </c>
    </row>
    <row r="172" spans="2:11">
      <c r="B172">
        <v>506</v>
      </c>
      <c r="C172">
        <v>169</v>
      </c>
      <c r="D172">
        <v>0</v>
      </c>
      <c r="E172">
        <v>1</v>
      </c>
      <c r="F172">
        <v>28</v>
      </c>
      <c r="G172">
        <v>4</v>
      </c>
      <c r="H172">
        <f>------28</f>
        <v>28</v>
      </c>
      <c r="I172">
        <v>32</v>
      </c>
      <c r="J172" t="s">
        <v>72</v>
      </c>
      <c r="K172">
        <f>------4</f>
        <v>4</v>
      </c>
    </row>
    <row r="173" spans="2:11">
      <c r="B173">
        <v>509</v>
      </c>
      <c r="C173">
        <v>170</v>
      </c>
      <c r="D173">
        <v>0</v>
      </c>
      <c r="E173">
        <v>1</v>
      </c>
      <c r="F173">
        <v>0</v>
      </c>
      <c r="G173">
        <v>4</v>
      </c>
      <c r="H173">
        <f>------28</f>
        <v>28</v>
      </c>
      <c r="I173">
        <v>32</v>
      </c>
      <c r="J173" t="s">
        <v>72</v>
      </c>
      <c r="K173">
        <f>------4</f>
        <v>4</v>
      </c>
    </row>
    <row r="174" spans="2:11">
      <c r="B174">
        <v>512</v>
      </c>
      <c r="C174">
        <v>171</v>
      </c>
      <c r="D174">
        <v>0</v>
      </c>
      <c r="E174">
        <v>1</v>
      </c>
      <c r="F174">
        <v>0</v>
      </c>
      <c r="G174">
        <v>4</v>
      </c>
      <c r="H174">
        <f>------28</f>
        <v>28</v>
      </c>
      <c r="I174">
        <v>32</v>
      </c>
      <c r="J174" t="s">
        <v>72</v>
      </c>
      <c r="K174">
        <f>------4</f>
        <v>4</v>
      </c>
    </row>
    <row r="175" spans="2:11">
      <c r="B175">
        <v>515</v>
      </c>
      <c r="C175">
        <v>172</v>
      </c>
      <c r="D175">
        <v>0</v>
      </c>
      <c r="E175">
        <v>1</v>
      </c>
      <c r="F175">
        <v>0</v>
      </c>
      <c r="G175">
        <v>4</v>
      </c>
      <c r="H175">
        <f>------28</f>
        <v>28</v>
      </c>
      <c r="I175">
        <v>32</v>
      </c>
      <c r="J175" t="s">
        <v>72</v>
      </c>
      <c r="K175">
        <f>------4</f>
        <v>4</v>
      </c>
    </row>
    <row r="176" spans="2:11">
      <c r="B176">
        <v>518</v>
      </c>
      <c r="C176">
        <v>173</v>
      </c>
      <c r="D176">
        <v>0</v>
      </c>
      <c r="E176">
        <v>1</v>
      </c>
      <c r="F176">
        <v>0</v>
      </c>
      <c r="G176">
        <v>4</v>
      </c>
      <c r="H176">
        <f>------28</f>
        <v>28</v>
      </c>
      <c r="I176">
        <v>32</v>
      </c>
      <c r="J176" t="s">
        <v>72</v>
      </c>
      <c r="K176">
        <f>------4</f>
        <v>4</v>
      </c>
    </row>
    <row r="177" spans="2:11">
      <c r="B177">
        <v>521</v>
      </c>
      <c r="C177">
        <v>174</v>
      </c>
      <c r="D177">
        <v>1</v>
      </c>
      <c r="E177">
        <v>1</v>
      </c>
      <c r="F177">
        <v>4</v>
      </c>
      <c r="G177">
        <v>4</v>
      </c>
      <c r="H177">
        <f>------32</f>
        <v>32</v>
      </c>
      <c r="I177">
        <v>32</v>
      </c>
      <c r="J177" t="s">
        <v>80</v>
      </c>
      <c r="K177">
        <f>------2</f>
        <v>2</v>
      </c>
    </row>
    <row r="178" spans="2:11">
      <c r="B178">
        <v>524</v>
      </c>
      <c r="C178">
        <v>175</v>
      </c>
      <c r="D178">
        <v>0</v>
      </c>
      <c r="E178">
        <v>0</v>
      </c>
      <c r="F178">
        <v>20</v>
      </c>
      <c r="G178">
        <v>4</v>
      </c>
      <c r="H178">
        <f>------12</f>
        <v>12</v>
      </c>
      <c r="I178">
        <v>12</v>
      </c>
      <c r="J178" t="s">
        <v>80</v>
      </c>
      <c r="K178">
        <f>------3</f>
        <v>3</v>
      </c>
    </row>
    <row r="179" spans="2:11">
      <c r="B179">
        <v>527</v>
      </c>
      <c r="C179">
        <v>176</v>
      </c>
      <c r="D179">
        <v>0</v>
      </c>
      <c r="E179">
        <v>0</v>
      </c>
      <c r="F179">
        <v>12</v>
      </c>
      <c r="G179">
        <v>4</v>
      </c>
      <c r="H179">
        <f>0</f>
        <v>0</v>
      </c>
      <c r="I179">
        <v>0</v>
      </c>
      <c r="J179" t="s">
        <v>79</v>
      </c>
      <c r="K179">
        <f>------1</f>
        <v>1</v>
      </c>
    </row>
    <row r="180" spans="2:11">
      <c r="B180">
        <v>530</v>
      </c>
      <c r="C180">
        <v>177</v>
      </c>
      <c r="D180">
        <v>0</v>
      </c>
      <c r="E180">
        <v>1</v>
      </c>
      <c r="F180">
        <v>28</v>
      </c>
      <c r="G180">
        <v>4</v>
      </c>
      <c r="H180">
        <f>------28</f>
        <v>28</v>
      </c>
      <c r="I180">
        <v>32</v>
      </c>
      <c r="J180" t="s">
        <v>72</v>
      </c>
      <c r="K180">
        <f>------4</f>
        <v>4</v>
      </c>
    </row>
    <row r="181" spans="2:11">
      <c r="B181">
        <v>533</v>
      </c>
      <c r="C181">
        <v>178</v>
      </c>
      <c r="D181">
        <v>0</v>
      </c>
      <c r="E181">
        <v>1</v>
      </c>
      <c r="F181">
        <v>0</v>
      </c>
      <c r="G181">
        <v>4</v>
      </c>
      <c r="H181">
        <f>------28</f>
        <v>28</v>
      </c>
      <c r="I181">
        <v>32</v>
      </c>
      <c r="J181" t="s">
        <v>72</v>
      </c>
      <c r="K181">
        <f>------4</f>
        <v>4</v>
      </c>
    </row>
    <row r="182" spans="2:11">
      <c r="B182">
        <v>536</v>
      </c>
      <c r="C182">
        <v>179</v>
      </c>
      <c r="D182">
        <v>0</v>
      </c>
      <c r="E182">
        <v>1</v>
      </c>
      <c r="F182">
        <v>0</v>
      </c>
      <c r="G182">
        <v>4</v>
      </c>
      <c r="H182">
        <f>------28</f>
        <v>28</v>
      </c>
      <c r="I182">
        <v>32</v>
      </c>
      <c r="J182" t="s">
        <v>72</v>
      </c>
      <c r="K182">
        <f>------4</f>
        <v>4</v>
      </c>
    </row>
    <row r="183" spans="2:11">
      <c r="B183">
        <v>539</v>
      </c>
      <c r="C183">
        <v>180</v>
      </c>
      <c r="D183">
        <v>0</v>
      </c>
      <c r="E183">
        <v>1</v>
      </c>
      <c r="F183">
        <v>0</v>
      </c>
      <c r="G183">
        <v>4</v>
      </c>
      <c r="H183">
        <f>------28</f>
        <v>28</v>
      </c>
      <c r="I183">
        <v>32</v>
      </c>
      <c r="J183" t="s">
        <v>72</v>
      </c>
      <c r="K183">
        <f>------4</f>
        <v>4</v>
      </c>
    </row>
    <row r="184" spans="2:11">
      <c r="B184">
        <v>542</v>
      </c>
      <c r="C184">
        <v>181</v>
      </c>
      <c r="D184">
        <v>0</v>
      </c>
      <c r="E184">
        <v>1</v>
      </c>
      <c r="F184">
        <v>0</v>
      </c>
      <c r="G184">
        <v>4</v>
      </c>
      <c r="H184">
        <f>------28</f>
        <v>28</v>
      </c>
      <c r="I184">
        <v>32</v>
      </c>
      <c r="J184" t="s">
        <v>72</v>
      </c>
      <c r="K184">
        <f>------4</f>
        <v>4</v>
      </c>
    </row>
    <row r="185" spans="2:11">
      <c r="B185">
        <v>545</v>
      </c>
      <c r="C185">
        <v>182</v>
      </c>
      <c r="D185">
        <v>1</v>
      </c>
      <c r="E185">
        <v>1</v>
      </c>
      <c r="F185">
        <v>4</v>
      </c>
      <c r="G185">
        <v>4</v>
      </c>
      <c r="H185">
        <f>------32</f>
        <v>32</v>
      </c>
      <c r="I185">
        <v>32</v>
      </c>
      <c r="J185" t="s">
        <v>80</v>
      </c>
      <c r="K185">
        <f>------2</f>
        <v>2</v>
      </c>
    </row>
    <row r="186" spans="2:11">
      <c r="B186">
        <v>548</v>
      </c>
      <c r="C186">
        <v>183</v>
      </c>
      <c r="D186">
        <v>0</v>
      </c>
      <c r="E186">
        <v>0</v>
      </c>
      <c r="F186">
        <v>20</v>
      </c>
      <c r="G186">
        <v>4</v>
      </c>
      <c r="H186">
        <f>------12</f>
        <v>12</v>
      </c>
      <c r="I186">
        <v>12</v>
      </c>
      <c r="J186" t="s">
        <v>80</v>
      </c>
      <c r="K186">
        <f>------3</f>
        <v>3</v>
      </c>
    </row>
    <row r="187" spans="2:11">
      <c r="B187">
        <v>551</v>
      </c>
      <c r="C187">
        <v>184</v>
      </c>
      <c r="D187">
        <v>0</v>
      </c>
      <c r="E187">
        <v>0</v>
      </c>
      <c r="F187">
        <v>12</v>
      </c>
      <c r="G187">
        <v>4</v>
      </c>
      <c r="H187">
        <f>0</f>
        <v>0</v>
      </c>
      <c r="I187">
        <v>0</v>
      </c>
      <c r="J187" t="s">
        <v>79</v>
      </c>
      <c r="K187">
        <f>------1</f>
        <v>1</v>
      </c>
    </row>
    <row r="188" spans="2:11">
      <c r="B188">
        <v>554</v>
      </c>
      <c r="C188">
        <v>185</v>
      </c>
      <c r="D188">
        <v>0</v>
      </c>
      <c r="E188">
        <v>1</v>
      </c>
      <c r="F188">
        <v>28</v>
      </c>
      <c r="G188">
        <v>4</v>
      </c>
      <c r="H188">
        <f>------28</f>
        <v>28</v>
      </c>
      <c r="I188">
        <v>32</v>
      </c>
      <c r="J188" t="s">
        <v>72</v>
      </c>
      <c r="K188">
        <f>------4</f>
        <v>4</v>
      </c>
    </row>
    <row r="189" spans="2:11">
      <c r="B189">
        <v>557</v>
      </c>
      <c r="C189">
        <v>186</v>
      </c>
      <c r="D189">
        <v>0</v>
      </c>
      <c r="E189">
        <v>1</v>
      </c>
      <c r="F189">
        <v>0</v>
      </c>
      <c r="G189">
        <v>4</v>
      </c>
      <c r="H189">
        <f>------28</f>
        <v>28</v>
      </c>
      <c r="I189">
        <v>32</v>
      </c>
      <c r="J189" t="s">
        <v>72</v>
      </c>
      <c r="K189">
        <f>------4</f>
        <v>4</v>
      </c>
    </row>
    <row r="190" spans="2:11">
      <c r="B190">
        <v>560</v>
      </c>
      <c r="C190">
        <v>187</v>
      </c>
      <c r="D190">
        <v>0</v>
      </c>
      <c r="E190">
        <v>1</v>
      </c>
      <c r="F190">
        <v>0</v>
      </c>
      <c r="G190">
        <v>4</v>
      </c>
      <c r="H190">
        <f>------28</f>
        <v>28</v>
      </c>
      <c r="I190">
        <v>32</v>
      </c>
      <c r="J190" t="s">
        <v>72</v>
      </c>
      <c r="K190">
        <f>------4</f>
        <v>4</v>
      </c>
    </row>
    <row r="191" spans="2:11">
      <c r="B191">
        <v>563</v>
      </c>
      <c r="C191">
        <v>188</v>
      </c>
      <c r="D191">
        <v>0</v>
      </c>
      <c r="E191">
        <v>1</v>
      </c>
      <c r="F191">
        <v>0</v>
      </c>
      <c r="G191">
        <v>4</v>
      </c>
      <c r="H191">
        <f>------28</f>
        <v>28</v>
      </c>
      <c r="I191">
        <v>32</v>
      </c>
      <c r="J191" t="s">
        <v>72</v>
      </c>
      <c r="K191">
        <f>------4</f>
        <v>4</v>
      </c>
    </row>
    <row r="192" spans="2:11">
      <c r="B192">
        <v>566</v>
      </c>
      <c r="C192">
        <v>189</v>
      </c>
      <c r="D192">
        <v>0</v>
      </c>
      <c r="E192">
        <v>1</v>
      </c>
      <c r="F192">
        <v>0</v>
      </c>
      <c r="G192">
        <v>4</v>
      </c>
      <c r="H192">
        <f>------28</f>
        <v>28</v>
      </c>
      <c r="I192">
        <v>32</v>
      </c>
      <c r="J192" t="s">
        <v>72</v>
      </c>
      <c r="K192">
        <f>------4</f>
        <v>4</v>
      </c>
    </row>
    <row r="193" spans="2:11">
      <c r="B193">
        <v>569</v>
      </c>
      <c r="C193">
        <v>190</v>
      </c>
      <c r="D193">
        <v>1</v>
      </c>
      <c r="E193">
        <v>1</v>
      </c>
      <c r="F193">
        <v>4</v>
      </c>
      <c r="G193">
        <v>4</v>
      </c>
      <c r="H193">
        <f>------32</f>
        <v>32</v>
      </c>
      <c r="I193">
        <v>32</v>
      </c>
      <c r="J193" t="s">
        <v>80</v>
      </c>
      <c r="K193">
        <f>------2</f>
        <v>2</v>
      </c>
    </row>
    <row r="194" spans="2:11">
      <c r="B194">
        <v>572</v>
      </c>
      <c r="C194">
        <v>191</v>
      </c>
      <c r="D194">
        <v>0</v>
      </c>
      <c r="E194">
        <v>0</v>
      </c>
      <c r="F194">
        <v>20</v>
      </c>
      <c r="G194">
        <v>4</v>
      </c>
      <c r="H194">
        <f>------12</f>
        <v>12</v>
      </c>
      <c r="I194">
        <v>12</v>
      </c>
      <c r="J194" t="s">
        <v>80</v>
      </c>
      <c r="K194">
        <f>------3</f>
        <v>3</v>
      </c>
    </row>
    <row r="195" spans="2:11">
      <c r="B195">
        <v>575</v>
      </c>
      <c r="C195">
        <v>192</v>
      </c>
      <c r="D195">
        <v>0</v>
      </c>
      <c r="E195">
        <v>0</v>
      </c>
      <c r="F195">
        <v>12</v>
      </c>
      <c r="G195">
        <v>4</v>
      </c>
      <c r="H195">
        <f>0</f>
        <v>0</v>
      </c>
      <c r="I195">
        <v>0</v>
      </c>
      <c r="J195" t="s">
        <v>79</v>
      </c>
      <c r="K195">
        <f>------1</f>
        <v>1</v>
      </c>
    </row>
    <row r="196" spans="2:11">
      <c r="B196">
        <v>578</v>
      </c>
      <c r="C196">
        <v>193</v>
      </c>
      <c r="D196">
        <v>0</v>
      </c>
      <c r="E196">
        <v>1</v>
      </c>
      <c r="F196">
        <v>28</v>
      </c>
      <c r="G196">
        <v>4</v>
      </c>
      <c r="H196">
        <f>------28</f>
        <v>28</v>
      </c>
      <c r="I196">
        <v>32</v>
      </c>
      <c r="J196" t="s">
        <v>72</v>
      </c>
      <c r="K196">
        <f>------4</f>
        <v>4</v>
      </c>
    </row>
    <row r="197" spans="2:11">
      <c r="B197">
        <v>581</v>
      </c>
      <c r="C197">
        <v>194</v>
      </c>
      <c r="D197">
        <v>0</v>
      </c>
      <c r="E197">
        <v>1</v>
      </c>
      <c r="F197">
        <v>0</v>
      </c>
      <c r="G197">
        <v>4</v>
      </c>
      <c r="H197">
        <f>------28</f>
        <v>28</v>
      </c>
      <c r="I197">
        <v>32</v>
      </c>
      <c r="J197" t="s">
        <v>72</v>
      </c>
      <c r="K197">
        <f>------4</f>
        <v>4</v>
      </c>
    </row>
    <row r="198" spans="2:11">
      <c r="B198">
        <v>584</v>
      </c>
      <c r="C198">
        <v>195</v>
      </c>
      <c r="D198">
        <v>0</v>
      </c>
      <c r="E198">
        <v>1</v>
      </c>
      <c r="F198">
        <v>0</v>
      </c>
      <c r="G198">
        <v>4</v>
      </c>
      <c r="H198">
        <f>------28</f>
        <v>28</v>
      </c>
      <c r="I198">
        <v>32</v>
      </c>
      <c r="J198" t="s">
        <v>72</v>
      </c>
      <c r="K198">
        <f>------4</f>
        <v>4</v>
      </c>
    </row>
    <row r="199" spans="2:11">
      <c r="B199">
        <v>587</v>
      </c>
      <c r="C199">
        <v>196</v>
      </c>
      <c r="D199">
        <v>0</v>
      </c>
      <c r="E199">
        <v>1</v>
      </c>
      <c r="F199">
        <v>0</v>
      </c>
      <c r="G199">
        <v>4</v>
      </c>
      <c r="H199">
        <f>------28</f>
        <v>28</v>
      </c>
      <c r="I199">
        <v>32</v>
      </c>
      <c r="J199" t="s">
        <v>72</v>
      </c>
      <c r="K199">
        <f>------4</f>
        <v>4</v>
      </c>
    </row>
    <row r="200" spans="2:11">
      <c r="B200">
        <v>590</v>
      </c>
      <c r="C200">
        <v>197</v>
      </c>
      <c r="D200">
        <v>0</v>
      </c>
      <c r="E200">
        <v>1</v>
      </c>
      <c r="F200">
        <v>0</v>
      </c>
      <c r="G200">
        <v>4</v>
      </c>
      <c r="H200">
        <f>------28</f>
        <v>28</v>
      </c>
      <c r="I200">
        <v>32</v>
      </c>
      <c r="J200" t="s">
        <v>72</v>
      </c>
      <c r="K200">
        <f>------4</f>
        <v>4</v>
      </c>
    </row>
    <row r="201" spans="2:11">
      <c r="B201">
        <v>593</v>
      </c>
      <c r="C201">
        <v>198</v>
      </c>
      <c r="D201">
        <v>1</v>
      </c>
      <c r="E201">
        <v>1</v>
      </c>
      <c r="F201">
        <v>4</v>
      </c>
      <c r="G201">
        <v>4</v>
      </c>
      <c r="H201">
        <f>------32</f>
        <v>32</v>
      </c>
      <c r="I201">
        <v>32</v>
      </c>
      <c r="J201" t="s">
        <v>80</v>
      </c>
      <c r="K201">
        <f>------2</f>
        <v>2</v>
      </c>
    </row>
    <row r="202" spans="2:11">
      <c r="B202">
        <v>596</v>
      </c>
      <c r="C202">
        <v>199</v>
      </c>
      <c r="D202">
        <v>0</v>
      </c>
      <c r="E202">
        <v>0</v>
      </c>
      <c r="F202">
        <v>20</v>
      </c>
      <c r="G202">
        <v>4</v>
      </c>
      <c r="H202">
        <f>------12</f>
        <v>12</v>
      </c>
      <c r="I202">
        <v>12</v>
      </c>
      <c r="J202" t="s">
        <v>80</v>
      </c>
      <c r="K202">
        <f>------3</f>
        <v>3</v>
      </c>
    </row>
    <row r="203" spans="2:11">
      <c r="B203">
        <v>599</v>
      </c>
      <c r="C203">
        <v>200</v>
      </c>
      <c r="D203">
        <v>0</v>
      </c>
      <c r="E203">
        <v>0</v>
      </c>
      <c r="F203">
        <v>12</v>
      </c>
      <c r="G203">
        <v>4</v>
      </c>
      <c r="H203">
        <f>0</f>
        <v>0</v>
      </c>
      <c r="I203">
        <v>0</v>
      </c>
      <c r="J203" t="s">
        <v>79</v>
      </c>
      <c r="K203">
        <f>------1</f>
        <v>1</v>
      </c>
    </row>
    <row r="204" spans="2:11">
      <c r="B204">
        <v>602</v>
      </c>
      <c r="C204">
        <v>201</v>
      </c>
      <c r="D204">
        <v>0</v>
      </c>
      <c r="E204">
        <v>1</v>
      </c>
      <c r="F204">
        <v>28</v>
      </c>
      <c r="G204">
        <v>4</v>
      </c>
      <c r="H204">
        <f>------28</f>
        <v>28</v>
      </c>
      <c r="I204">
        <v>32</v>
      </c>
      <c r="J204" t="s">
        <v>72</v>
      </c>
      <c r="K204">
        <f>------4</f>
        <v>4</v>
      </c>
    </row>
    <row r="205" spans="2:11">
      <c r="B205">
        <v>605</v>
      </c>
      <c r="C205">
        <v>202</v>
      </c>
      <c r="D205">
        <v>0</v>
      </c>
      <c r="E205">
        <v>1</v>
      </c>
      <c r="F205">
        <v>0</v>
      </c>
      <c r="G205">
        <v>4</v>
      </c>
      <c r="H205">
        <f>------28</f>
        <v>28</v>
      </c>
      <c r="I205">
        <v>32</v>
      </c>
      <c r="J205" t="s">
        <v>72</v>
      </c>
      <c r="K205">
        <f>------4</f>
        <v>4</v>
      </c>
    </row>
    <row r="206" spans="2:11">
      <c r="B206">
        <v>608</v>
      </c>
      <c r="C206">
        <v>203</v>
      </c>
      <c r="D206">
        <v>0</v>
      </c>
      <c r="E206">
        <v>1</v>
      </c>
      <c r="F206">
        <v>0</v>
      </c>
      <c r="G206">
        <v>4</v>
      </c>
      <c r="H206">
        <f>------28</f>
        <v>28</v>
      </c>
      <c r="I206">
        <v>32</v>
      </c>
      <c r="J206" t="s">
        <v>72</v>
      </c>
      <c r="K206">
        <f>------4</f>
        <v>4</v>
      </c>
    </row>
    <row r="207" spans="2:11">
      <c r="B207">
        <v>611</v>
      </c>
      <c r="C207">
        <v>204</v>
      </c>
      <c r="D207">
        <v>0</v>
      </c>
      <c r="E207">
        <v>1</v>
      </c>
      <c r="F207">
        <v>0</v>
      </c>
      <c r="G207">
        <v>4</v>
      </c>
      <c r="H207">
        <f>------28</f>
        <v>28</v>
      </c>
      <c r="I207">
        <v>32</v>
      </c>
      <c r="J207" t="s">
        <v>72</v>
      </c>
      <c r="K207">
        <f>------4</f>
        <v>4</v>
      </c>
    </row>
    <row r="208" spans="2:11">
      <c r="B208">
        <v>614</v>
      </c>
      <c r="C208">
        <v>205</v>
      </c>
      <c r="D208">
        <v>0</v>
      </c>
      <c r="E208">
        <v>1</v>
      </c>
      <c r="F208">
        <v>0</v>
      </c>
      <c r="G208">
        <v>4</v>
      </c>
      <c r="H208">
        <f>------28</f>
        <v>28</v>
      </c>
      <c r="I208">
        <v>32</v>
      </c>
      <c r="J208" t="s">
        <v>72</v>
      </c>
      <c r="K208">
        <f>------4</f>
        <v>4</v>
      </c>
    </row>
    <row r="209" spans="2:11">
      <c r="B209">
        <v>617</v>
      </c>
      <c r="C209">
        <v>206</v>
      </c>
      <c r="D209">
        <v>1</v>
      </c>
      <c r="E209">
        <v>1</v>
      </c>
      <c r="F209">
        <v>4</v>
      </c>
      <c r="G209">
        <v>4</v>
      </c>
      <c r="H209">
        <f>------32</f>
        <v>32</v>
      </c>
      <c r="I209">
        <v>32</v>
      </c>
      <c r="J209" t="s">
        <v>80</v>
      </c>
      <c r="K209">
        <f>------2</f>
        <v>2</v>
      </c>
    </row>
    <row r="210" spans="2:11">
      <c r="B210">
        <v>620</v>
      </c>
      <c r="C210">
        <v>207</v>
      </c>
      <c r="D210">
        <v>0</v>
      </c>
      <c r="E210">
        <v>0</v>
      </c>
      <c r="F210">
        <v>20</v>
      </c>
      <c r="G210">
        <v>4</v>
      </c>
      <c r="H210">
        <f>------12</f>
        <v>12</v>
      </c>
      <c r="I210">
        <v>12</v>
      </c>
      <c r="J210" t="s">
        <v>80</v>
      </c>
      <c r="K210">
        <f>------3</f>
        <v>3</v>
      </c>
    </row>
    <row r="211" spans="2:11">
      <c r="B211">
        <v>623</v>
      </c>
      <c r="C211">
        <v>208</v>
      </c>
      <c r="D211">
        <v>0</v>
      </c>
      <c r="E211">
        <v>0</v>
      </c>
      <c r="F211">
        <v>12</v>
      </c>
      <c r="G211">
        <v>4</v>
      </c>
      <c r="H211">
        <f>0</f>
        <v>0</v>
      </c>
      <c r="I211">
        <v>0</v>
      </c>
      <c r="J211" t="s">
        <v>79</v>
      </c>
      <c r="K211">
        <f>------1</f>
        <v>1</v>
      </c>
    </row>
    <row r="212" spans="2:11">
      <c r="B212">
        <v>626</v>
      </c>
      <c r="C212">
        <v>209</v>
      </c>
      <c r="D212">
        <v>0</v>
      </c>
      <c r="E212">
        <v>1</v>
      </c>
      <c r="F212">
        <v>28</v>
      </c>
      <c r="G212">
        <v>4</v>
      </c>
      <c r="H212">
        <f>------28</f>
        <v>28</v>
      </c>
      <c r="I212">
        <v>32</v>
      </c>
      <c r="J212" t="s">
        <v>72</v>
      </c>
      <c r="K212">
        <f>------4</f>
        <v>4</v>
      </c>
    </row>
    <row r="213" spans="2:11">
      <c r="B213">
        <v>629</v>
      </c>
      <c r="C213">
        <v>210</v>
      </c>
      <c r="D213">
        <v>0</v>
      </c>
      <c r="E213">
        <v>1</v>
      </c>
      <c r="F213">
        <v>0</v>
      </c>
      <c r="G213">
        <v>4</v>
      </c>
      <c r="H213">
        <f>------28</f>
        <v>28</v>
      </c>
      <c r="I213">
        <v>32</v>
      </c>
      <c r="J213" t="s">
        <v>72</v>
      </c>
      <c r="K213">
        <f>------4</f>
        <v>4</v>
      </c>
    </row>
    <row r="214" spans="2:11">
      <c r="B214">
        <v>632</v>
      </c>
      <c r="C214">
        <v>211</v>
      </c>
      <c r="D214">
        <v>0</v>
      </c>
      <c r="E214">
        <v>1</v>
      </c>
      <c r="F214">
        <v>0</v>
      </c>
      <c r="G214">
        <v>4</v>
      </c>
      <c r="H214">
        <f>------28</f>
        <v>28</v>
      </c>
      <c r="I214">
        <v>32</v>
      </c>
      <c r="J214" t="s">
        <v>72</v>
      </c>
      <c r="K214">
        <f>------4</f>
        <v>4</v>
      </c>
    </row>
    <row r="215" spans="2:11">
      <c r="B215">
        <v>635</v>
      </c>
      <c r="C215">
        <v>212</v>
      </c>
      <c r="D215">
        <v>0</v>
      </c>
      <c r="E215">
        <v>1</v>
      </c>
      <c r="F215">
        <v>0</v>
      </c>
      <c r="G215">
        <v>4</v>
      </c>
      <c r="H215">
        <f>------28</f>
        <v>28</v>
      </c>
      <c r="I215">
        <v>32</v>
      </c>
      <c r="J215" t="s">
        <v>72</v>
      </c>
      <c r="K215">
        <f>------4</f>
        <v>4</v>
      </c>
    </row>
    <row r="216" spans="2:11">
      <c r="B216">
        <v>638</v>
      </c>
      <c r="C216">
        <v>213</v>
      </c>
      <c r="D216">
        <v>0</v>
      </c>
      <c r="E216">
        <v>1</v>
      </c>
      <c r="F216">
        <v>0</v>
      </c>
      <c r="G216">
        <v>4</v>
      </c>
      <c r="H216">
        <f>------28</f>
        <v>28</v>
      </c>
      <c r="I216">
        <v>32</v>
      </c>
      <c r="J216" t="s">
        <v>72</v>
      </c>
      <c r="K216">
        <f>------4</f>
        <v>4</v>
      </c>
    </row>
    <row r="217" spans="2:11">
      <c r="B217">
        <v>641</v>
      </c>
      <c r="C217">
        <v>214</v>
      </c>
      <c r="D217">
        <v>1</v>
      </c>
      <c r="E217">
        <v>1</v>
      </c>
      <c r="F217">
        <v>4</v>
      </c>
      <c r="G217">
        <v>4</v>
      </c>
      <c r="H217">
        <f>------32</f>
        <v>32</v>
      </c>
      <c r="I217">
        <v>32</v>
      </c>
      <c r="J217" t="s">
        <v>80</v>
      </c>
      <c r="K217">
        <f>------2</f>
        <v>2</v>
      </c>
    </row>
    <row r="218" spans="2:11">
      <c r="B218">
        <v>644</v>
      </c>
      <c r="C218">
        <v>215</v>
      </c>
      <c r="D218">
        <v>0</v>
      </c>
      <c r="E218">
        <v>0</v>
      </c>
      <c r="F218">
        <v>20</v>
      </c>
      <c r="G218">
        <v>4</v>
      </c>
      <c r="H218">
        <f>------12</f>
        <v>12</v>
      </c>
      <c r="I218">
        <v>12</v>
      </c>
      <c r="J218" t="s">
        <v>80</v>
      </c>
      <c r="K218">
        <f>------3</f>
        <v>3</v>
      </c>
    </row>
    <row r="219" spans="2:11">
      <c r="B219">
        <v>647</v>
      </c>
      <c r="C219">
        <v>216</v>
      </c>
      <c r="D219">
        <v>0</v>
      </c>
      <c r="E219">
        <v>0</v>
      </c>
      <c r="F219">
        <v>12</v>
      </c>
      <c r="G219">
        <v>4</v>
      </c>
      <c r="H219">
        <f>0</f>
        <v>0</v>
      </c>
      <c r="I219">
        <v>0</v>
      </c>
      <c r="J219" t="s">
        <v>79</v>
      </c>
      <c r="K219">
        <f>------1</f>
        <v>1</v>
      </c>
    </row>
    <row r="220" spans="2:11">
      <c r="B220">
        <v>650</v>
      </c>
      <c r="C220">
        <v>217</v>
      </c>
      <c r="D220">
        <v>0</v>
      </c>
      <c r="E220">
        <v>1</v>
      </c>
      <c r="F220">
        <v>28</v>
      </c>
      <c r="G220">
        <v>4</v>
      </c>
      <c r="H220">
        <f>------28</f>
        <v>28</v>
      </c>
      <c r="I220">
        <v>32</v>
      </c>
      <c r="J220" t="s">
        <v>72</v>
      </c>
      <c r="K220">
        <f>------4</f>
        <v>4</v>
      </c>
    </row>
    <row r="221" spans="2:11">
      <c r="B221">
        <v>653</v>
      </c>
      <c r="C221">
        <v>218</v>
      </c>
      <c r="D221">
        <v>0</v>
      </c>
      <c r="E221">
        <v>1</v>
      </c>
      <c r="F221">
        <v>0</v>
      </c>
      <c r="G221">
        <v>4</v>
      </c>
      <c r="H221">
        <f>------28</f>
        <v>28</v>
      </c>
      <c r="I221">
        <v>32</v>
      </c>
      <c r="J221" t="s">
        <v>72</v>
      </c>
      <c r="K221">
        <f>------4</f>
        <v>4</v>
      </c>
    </row>
    <row r="222" spans="2:11">
      <c r="B222">
        <v>656</v>
      </c>
      <c r="C222">
        <v>219</v>
      </c>
      <c r="D222">
        <v>0</v>
      </c>
      <c r="E222">
        <v>1</v>
      </c>
      <c r="F222">
        <v>0</v>
      </c>
      <c r="G222">
        <v>4</v>
      </c>
      <c r="H222">
        <f>------28</f>
        <v>28</v>
      </c>
      <c r="I222">
        <v>32</v>
      </c>
      <c r="J222" t="s">
        <v>72</v>
      </c>
      <c r="K222">
        <f>------4</f>
        <v>4</v>
      </c>
    </row>
    <row r="223" spans="2:11">
      <c r="B223">
        <v>659</v>
      </c>
      <c r="C223">
        <v>220</v>
      </c>
      <c r="D223">
        <v>0</v>
      </c>
      <c r="E223">
        <v>1</v>
      </c>
      <c r="F223">
        <v>0</v>
      </c>
      <c r="G223">
        <v>4</v>
      </c>
      <c r="H223">
        <f>------28</f>
        <v>28</v>
      </c>
      <c r="I223">
        <v>32</v>
      </c>
      <c r="J223" t="s">
        <v>72</v>
      </c>
      <c r="K223">
        <f>------4</f>
        <v>4</v>
      </c>
    </row>
    <row r="224" spans="2:11">
      <c r="B224">
        <v>662</v>
      </c>
      <c r="C224">
        <v>221</v>
      </c>
      <c r="D224">
        <v>0</v>
      </c>
      <c r="E224">
        <v>1</v>
      </c>
      <c r="F224">
        <v>0</v>
      </c>
      <c r="G224">
        <v>4</v>
      </c>
      <c r="H224">
        <f>------28</f>
        <v>28</v>
      </c>
      <c r="I224">
        <v>32</v>
      </c>
      <c r="J224" t="s">
        <v>72</v>
      </c>
      <c r="K224">
        <f>------4</f>
        <v>4</v>
      </c>
    </row>
    <row r="225" spans="2:11">
      <c r="B225">
        <v>665</v>
      </c>
      <c r="C225">
        <v>222</v>
      </c>
      <c r="D225">
        <v>1</v>
      </c>
      <c r="E225">
        <v>1</v>
      </c>
      <c r="F225">
        <v>4</v>
      </c>
      <c r="G225">
        <v>4</v>
      </c>
      <c r="H225">
        <f>------32</f>
        <v>32</v>
      </c>
      <c r="I225">
        <v>32</v>
      </c>
      <c r="J225" t="s">
        <v>80</v>
      </c>
      <c r="K225">
        <f>------2</f>
        <v>2</v>
      </c>
    </row>
    <row r="226" spans="2:11">
      <c r="B226">
        <v>668</v>
      </c>
      <c r="C226">
        <v>223</v>
      </c>
      <c r="D226">
        <v>0</v>
      </c>
      <c r="E226">
        <v>0</v>
      </c>
      <c r="F226">
        <v>20</v>
      </c>
      <c r="G226">
        <v>4</v>
      </c>
      <c r="H226">
        <f>------12</f>
        <v>12</v>
      </c>
      <c r="I226">
        <v>12</v>
      </c>
      <c r="J226" t="s">
        <v>80</v>
      </c>
      <c r="K226">
        <f>------3</f>
        <v>3</v>
      </c>
    </row>
    <row r="227" spans="2:11">
      <c r="B227">
        <v>671</v>
      </c>
      <c r="C227">
        <v>224</v>
      </c>
      <c r="D227">
        <v>0</v>
      </c>
      <c r="E227">
        <v>0</v>
      </c>
      <c r="F227">
        <v>12</v>
      </c>
      <c r="G227">
        <v>4</v>
      </c>
      <c r="H227">
        <f>0</f>
        <v>0</v>
      </c>
      <c r="I227">
        <v>0</v>
      </c>
      <c r="J227" t="s">
        <v>79</v>
      </c>
      <c r="K227">
        <f>------1</f>
        <v>1</v>
      </c>
    </row>
    <row r="228" spans="2:11">
      <c r="B228">
        <v>674</v>
      </c>
      <c r="C228">
        <v>225</v>
      </c>
      <c r="D228">
        <v>0</v>
      </c>
      <c r="E228">
        <v>1</v>
      </c>
      <c r="F228">
        <v>28</v>
      </c>
      <c r="G228">
        <v>4</v>
      </c>
      <c r="H228">
        <f>------28</f>
        <v>28</v>
      </c>
      <c r="I228">
        <v>32</v>
      </c>
      <c r="J228" t="s">
        <v>72</v>
      </c>
      <c r="K228">
        <f>------4</f>
        <v>4</v>
      </c>
    </row>
    <row r="229" spans="2:11">
      <c r="B229">
        <v>677</v>
      </c>
      <c r="C229">
        <v>226</v>
      </c>
      <c r="D229">
        <v>0</v>
      </c>
      <c r="E229">
        <v>1</v>
      </c>
      <c r="F229">
        <v>0</v>
      </c>
      <c r="G229">
        <v>4</v>
      </c>
      <c r="H229">
        <f>------28</f>
        <v>28</v>
      </c>
      <c r="I229">
        <v>32</v>
      </c>
      <c r="J229" t="s">
        <v>72</v>
      </c>
      <c r="K229">
        <f>------4</f>
        <v>4</v>
      </c>
    </row>
    <row r="230" spans="2:11">
      <c r="B230">
        <v>680</v>
      </c>
      <c r="C230">
        <v>227</v>
      </c>
      <c r="D230">
        <v>0</v>
      </c>
      <c r="E230">
        <v>1</v>
      </c>
      <c r="F230">
        <v>0</v>
      </c>
      <c r="G230">
        <v>4</v>
      </c>
      <c r="H230">
        <f>------28</f>
        <v>28</v>
      </c>
      <c r="I230">
        <v>32</v>
      </c>
      <c r="J230" t="s">
        <v>72</v>
      </c>
      <c r="K230">
        <f>------4</f>
        <v>4</v>
      </c>
    </row>
    <row r="231" spans="2:11">
      <c r="B231">
        <v>683</v>
      </c>
      <c r="C231">
        <v>228</v>
      </c>
      <c r="D231">
        <v>0</v>
      </c>
      <c r="E231">
        <v>1</v>
      </c>
      <c r="F231">
        <v>0</v>
      </c>
      <c r="G231">
        <v>4</v>
      </c>
      <c r="H231">
        <f>------28</f>
        <v>28</v>
      </c>
      <c r="I231">
        <v>32</v>
      </c>
      <c r="J231" t="s">
        <v>72</v>
      </c>
      <c r="K231">
        <f>------4</f>
        <v>4</v>
      </c>
    </row>
    <row r="232" spans="2:11">
      <c r="B232">
        <v>686</v>
      </c>
      <c r="C232">
        <v>229</v>
      </c>
      <c r="D232">
        <v>0</v>
      </c>
      <c r="E232">
        <v>1</v>
      </c>
      <c r="F232">
        <v>0</v>
      </c>
      <c r="G232">
        <v>4</v>
      </c>
      <c r="H232">
        <f>------28</f>
        <v>28</v>
      </c>
      <c r="I232">
        <v>32</v>
      </c>
      <c r="J232" t="s">
        <v>72</v>
      </c>
      <c r="K232">
        <f>------4</f>
        <v>4</v>
      </c>
    </row>
    <row r="233" spans="2:11">
      <c r="B233">
        <v>689</v>
      </c>
      <c r="C233">
        <v>230</v>
      </c>
      <c r="D233">
        <v>1</v>
      </c>
      <c r="E233">
        <v>1</v>
      </c>
      <c r="F233">
        <v>4</v>
      </c>
      <c r="G233">
        <v>4</v>
      </c>
      <c r="H233">
        <f>------32</f>
        <v>32</v>
      </c>
      <c r="I233">
        <v>32</v>
      </c>
      <c r="J233" t="s">
        <v>80</v>
      </c>
      <c r="K233">
        <f>------2</f>
        <v>2</v>
      </c>
    </row>
    <row r="234" spans="2:11">
      <c r="B234">
        <v>692</v>
      </c>
      <c r="C234">
        <v>231</v>
      </c>
      <c r="D234">
        <v>0</v>
      </c>
      <c r="E234">
        <v>0</v>
      </c>
      <c r="F234">
        <v>20</v>
      </c>
      <c r="G234">
        <v>4</v>
      </c>
      <c r="H234">
        <f>------12</f>
        <v>12</v>
      </c>
      <c r="I234">
        <v>12</v>
      </c>
      <c r="J234" t="s">
        <v>80</v>
      </c>
      <c r="K234">
        <f>------3</f>
        <v>3</v>
      </c>
    </row>
    <row r="235" spans="2:11">
      <c r="B235">
        <v>695</v>
      </c>
      <c r="C235">
        <v>232</v>
      </c>
      <c r="D235">
        <v>0</v>
      </c>
      <c r="E235">
        <v>0</v>
      </c>
      <c r="F235">
        <v>12</v>
      </c>
      <c r="G235">
        <v>4</v>
      </c>
      <c r="H235">
        <f>0</f>
        <v>0</v>
      </c>
      <c r="I235">
        <v>0</v>
      </c>
      <c r="J235" t="s">
        <v>79</v>
      </c>
      <c r="K235">
        <f>------1</f>
        <v>1</v>
      </c>
    </row>
    <row r="236" spans="2:11">
      <c r="B236">
        <v>698</v>
      </c>
      <c r="C236">
        <v>233</v>
      </c>
      <c r="D236">
        <v>0</v>
      </c>
      <c r="E236">
        <v>1</v>
      </c>
      <c r="F236">
        <v>28</v>
      </c>
      <c r="G236">
        <v>4</v>
      </c>
      <c r="H236">
        <f>------28</f>
        <v>28</v>
      </c>
      <c r="I236">
        <v>32</v>
      </c>
      <c r="J236" t="s">
        <v>72</v>
      </c>
      <c r="K236">
        <f>------4</f>
        <v>4</v>
      </c>
    </row>
    <row r="237" spans="2:11">
      <c r="B237">
        <v>701</v>
      </c>
      <c r="C237">
        <v>234</v>
      </c>
      <c r="D237">
        <v>0</v>
      </c>
      <c r="E237">
        <v>1</v>
      </c>
      <c r="F237">
        <v>0</v>
      </c>
      <c r="G237">
        <v>4</v>
      </c>
      <c r="H237">
        <f>------28</f>
        <v>28</v>
      </c>
      <c r="I237">
        <v>32</v>
      </c>
      <c r="J237" t="s">
        <v>72</v>
      </c>
      <c r="K237">
        <f>------4</f>
        <v>4</v>
      </c>
    </row>
    <row r="238" spans="2:11">
      <c r="B238">
        <v>704</v>
      </c>
      <c r="C238">
        <v>235</v>
      </c>
      <c r="D238">
        <v>0</v>
      </c>
      <c r="E238">
        <v>1</v>
      </c>
      <c r="F238">
        <v>0</v>
      </c>
      <c r="G238">
        <v>4</v>
      </c>
      <c r="H238">
        <f>------28</f>
        <v>28</v>
      </c>
      <c r="I238">
        <v>32</v>
      </c>
      <c r="J238" t="s">
        <v>72</v>
      </c>
      <c r="K238">
        <f>------4</f>
        <v>4</v>
      </c>
    </row>
    <row r="239" spans="2:11">
      <c r="B239">
        <v>707</v>
      </c>
      <c r="C239">
        <v>236</v>
      </c>
      <c r="D239">
        <v>0</v>
      </c>
      <c r="E239">
        <v>1</v>
      </c>
      <c r="F239">
        <v>0</v>
      </c>
      <c r="G239">
        <v>4</v>
      </c>
      <c r="H239">
        <f>------28</f>
        <v>28</v>
      </c>
      <c r="I239">
        <v>32</v>
      </c>
      <c r="J239" t="s">
        <v>72</v>
      </c>
      <c r="K239">
        <f>------4</f>
        <v>4</v>
      </c>
    </row>
    <row r="240" spans="2:11">
      <c r="B240">
        <v>710</v>
      </c>
      <c r="C240">
        <v>237</v>
      </c>
      <c r="D240">
        <v>0</v>
      </c>
      <c r="E240">
        <v>1</v>
      </c>
      <c r="F240">
        <v>0</v>
      </c>
      <c r="G240">
        <v>4</v>
      </c>
      <c r="H240">
        <f>------28</f>
        <v>28</v>
      </c>
      <c r="I240">
        <v>32</v>
      </c>
      <c r="J240" t="s">
        <v>72</v>
      </c>
      <c r="K240">
        <f>------4</f>
        <v>4</v>
      </c>
    </row>
    <row r="241" spans="2:11">
      <c r="B241">
        <v>713</v>
      </c>
      <c r="C241">
        <v>238</v>
      </c>
      <c r="D241">
        <v>1</v>
      </c>
      <c r="E241">
        <v>1</v>
      </c>
      <c r="F241">
        <v>4</v>
      </c>
      <c r="G241">
        <v>4</v>
      </c>
      <c r="H241">
        <f>------32</f>
        <v>32</v>
      </c>
      <c r="I241">
        <v>32</v>
      </c>
      <c r="J241" t="s">
        <v>80</v>
      </c>
      <c r="K241">
        <f>------2</f>
        <v>2</v>
      </c>
    </row>
    <row r="242" spans="2:11">
      <c r="B242">
        <v>716</v>
      </c>
      <c r="C242">
        <v>239</v>
      </c>
      <c r="D242">
        <v>0</v>
      </c>
      <c r="E242">
        <v>0</v>
      </c>
      <c r="F242">
        <v>20</v>
      </c>
      <c r="G242">
        <v>4</v>
      </c>
      <c r="H242">
        <f>------12</f>
        <v>12</v>
      </c>
      <c r="I242">
        <v>12</v>
      </c>
      <c r="J242" t="s">
        <v>80</v>
      </c>
      <c r="K242">
        <f>------3</f>
        <v>3</v>
      </c>
    </row>
    <row r="243" spans="2:11">
      <c r="B243">
        <v>719</v>
      </c>
      <c r="C243">
        <v>240</v>
      </c>
      <c r="D243">
        <v>0</v>
      </c>
      <c r="E243">
        <v>0</v>
      </c>
      <c r="F243">
        <v>12</v>
      </c>
      <c r="G243">
        <v>4</v>
      </c>
      <c r="H243">
        <f>0</f>
        <v>0</v>
      </c>
      <c r="I243">
        <v>0</v>
      </c>
      <c r="J243" t="s">
        <v>79</v>
      </c>
      <c r="K243">
        <f>------1</f>
        <v>1</v>
      </c>
    </row>
    <row r="244" spans="2:11">
      <c r="B244">
        <v>722</v>
      </c>
      <c r="C244">
        <v>241</v>
      </c>
      <c r="D244">
        <v>0</v>
      </c>
      <c r="E244">
        <v>1</v>
      </c>
      <c r="F244">
        <v>28</v>
      </c>
      <c r="G244">
        <v>4</v>
      </c>
      <c r="H244">
        <f>------28</f>
        <v>28</v>
      </c>
      <c r="I244">
        <v>32</v>
      </c>
      <c r="J244" t="s">
        <v>72</v>
      </c>
      <c r="K244">
        <f>------4</f>
        <v>4</v>
      </c>
    </row>
    <row r="245" spans="2:11">
      <c r="B245">
        <v>725</v>
      </c>
      <c r="C245">
        <v>242</v>
      </c>
      <c r="D245">
        <v>0</v>
      </c>
      <c r="E245">
        <v>1</v>
      </c>
      <c r="F245">
        <v>0</v>
      </c>
      <c r="G245">
        <v>4</v>
      </c>
      <c r="H245">
        <f>------28</f>
        <v>28</v>
      </c>
      <c r="I245">
        <v>32</v>
      </c>
      <c r="J245" t="s">
        <v>72</v>
      </c>
      <c r="K245">
        <f>------4</f>
        <v>4</v>
      </c>
    </row>
    <row r="246" spans="2:11">
      <c r="B246">
        <v>728</v>
      </c>
      <c r="C246">
        <v>243</v>
      </c>
      <c r="D246">
        <v>0</v>
      </c>
      <c r="E246">
        <v>1</v>
      </c>
      <c r="F246">
        <v>0</v>
      </c>
      <c r="G246">
        <v>4</v>
      </c>
      <c r="H246">
        <f>------28</f>
        <v>28</v>
      </c>
      <c r="I246">
        <v>32</v>
      </c>
      <c r="J246" t="s">
        <v>72</v>
      </c>
      <c r="K246">
        <f>------4</f>
        <v>4</v>
      </c>
    </row>
    <row r="247" spans="2:11">
      <c r="B247">
        <v>731</v>
      </c>
      <c r="C247">
        <v>244</v>
      </c>
      <c r="D247">
        <v>0</v>
      </c>
      <c r="E247">
        <v>1</v>
      </c>
      <c r="F247">
        <v>0</v>
      </c>
      <c r="G247">
        <v>4</v>
      </c>
      <c r="H247">
        <f>------28</f>
        <v>28</v>
      </c>
      <c r="I247">
        <v>32</v>
      </c>
      <c r="J247" t="s">
        <v>72</v>
      </c>
      <c r="K247">
        <f>------4</f>
        <v>4</v>
      </c>
    </row>
    <row r="248" spans="2:11">
      <c r="B248">
        <v>734</v>
      </c>
      <c r="C248">
        <v>245</v>
      </c>
      <c r="D248">
        <v>0</v>
      </c>
      <c r="E248">
        <v>1</v>
      </c>
      <c r="F248">
        <v>0</v>
      </c>
      <c r="G248">
        <v>4</v>
      </c>
      <c r="H248">
        <f>------28</f>
        <v>28</v>
      </c>
      <c r="I248">
        <v>32</v>
      </c>
      <c r="J248" t="s">
        <v>72</v>
      </c>
      <c r="K248">
        <f>------4</f>
        <v>4</v>
      </c>
    </row>
    <row r="249" spans="2:11">
      <c r="B249">
        <v>737</v>
      </c>
      <c r="C249">
        <v>246</v>
      </c>
      <c r="D249">
        <v>1</v>
      </c>
      <c r="E249">
        <v>1</v>
      </c>
      <c r="F249">
        <v>4</v>
      </c>
      <c r="G249">
        <v>4</v>
      </c>
      <c r="H249">
        <f>------32</f>
        <v>32</v>
      </c>
      <c r="I249">
        <v>32</v>
      </c>
      <c r="J249" t="s">
        <v>80</v>
      </c>
      <c r="K249">
        <f>------2</f>
        <v>2</v>
      </c>
    </row>
    <row r="250" spans="2:11">
      <c r="B250">
        <v>740</v>
      </c>
      <c r="C250">
        <v>247</v>
      </c>
      <c r="D250">
        <v>0</v>
      </c>
      <c r="E250">
        <v>0</v>
      </c>
      <c r="F250">
        <v>20</v>
      </c>
      <c r="G250">
        <v>4</v>
      </c>
      <c r="H250">
        <f>------12</f>
        <v>12</v>
      </c>
      <c r="I250">
        <v>12</v>
      </c>
      <c r="J250" t="s">
        <v>80</v>
      </c>
      <c r="K250">
        <f>------3</f>
        <v>3</v>
      </c>
    </row>
    <row r="251" spans="2:11">
      <c r="B251">
        <v>743</v>
      </c>
      <c r="C251">
        <v>248</v>
      </c>
      <c r="D251">
        <v>0</v>
      </c>
      <c r="E251">
        <v>0</v>
      </c>
      <c r="F251">
        <v>12</v>
      </c>
      <c r="G251">
        <v>4</v>
      </c>
      <c r="H251">
        <f>0</f>
        <v>0</v>
      </c>
      <c r="I251">
        <v>0</v>
      </c>
      <c r="J251" t="s">
        <v>79</v>
      </c>
      <c r="K251">
        <f>------1</f>
        <v>1</v>
      </c>
    </row>
    <row r="252" spans="2:11">
      <c r="B252">
        <v>746</v>
      </c>
      <c r="C252">
        <v>249</v>
      </c>
      <c r="D252">
        <v>0</v>
      </c>
      <c r="E252">
        <v>1</v>
      </c>
      <c r="F252">
        <v>28</v>
      </c>
      <c r="G252">
        <v>4</v>
      </c>
      <c r="H252">
        <f>------28</f>
        <v>28</v>
      </c>
      <c r="I252">
        <v>32</v>
      </c>
      <c r="J252" t="s">
        <v>72</v>
      </c>
      <c r="K252">
        <f>------4</f>
        <v>4</v>
      </c>
    </row>
    <row r="253" spans="2:11">
      <c r="B253">
        <v>749</v>
      </c>
      <c r="C253">
        <v>250</v>
      </c>
      <c r="D253">
        <v>0</v>
      </c>
      <c r="E253">
        <v>1</v>
      </c>
      <c r="F253">
        <v>0</v>
      </c>
      <c r="G253">
        <v>4</v>
      </c>
      <c r="H253">
        <f>------28</f>
        <v>28</v>
      </c>
      <c r="I253">
        <v>32</v>
      </c>
      <c r="J253" t="s">
        <v>72</v>
      </c>
      <c r="K253">
        <f>------4</f>
        <v>4</v>
      </c>
    </row>
    <row r="254" spans="2:11">
      <c r="B254">
        <v>752</v>
      </c>
      <c r="C254">
        <v>251</v>
      </c>
      <c r="D254">
        <v>0</v>
      </c>
      <c r="E254">
        <v>1</v>
      </c>
      <c r="F254">
        <v>0</v>
      </c>
      <c r="G254">
        <v>4</v>
      </c>
      <c r="H254">
        <f>------28</f>
        <v>28</v>
      </c>
      <c r="I254">
        <v>32</v>
      </c>
      <c r="J254" t="s">
        <v>72</v>
      </c>
      <c r="K254">
        <f>------4</f>
        <v>4</v>
      </c>
    </row>
    <row r="255" spans="2:11">
      <c r="B255">
        <v>755</v>
      </c>
      <c r="C255">
        <v>252</v>
      </c>
      <c r="D255">
        <v>0</v>
      </c>
      <c r="E255">
        <v>1</v>
      </c>
      <c r="F255">
        <v>0</v>
      </c>
      <c r="G255">
        <v>4</v>
      </c>
      <c r="H255">
        <f>------28</f>
        <v>28</v>
      </c>
      <c r="I255">
        <v>32</v>
      </c>
      <c r="J255" t="s">
        <v>72</v>
      </c>
      <c r="K255">
        <f>------4</f>
        <v>4</v>
      </c>
    </row>
    <row r="256" spans="2:11">
      <c r="B256">
        <v>758</v>
      </c>
      <c r="C256">
        <v>253</v>
      </c>
      <c r="D256">
        <v>0</v>
      </c>
      <c r="E256">
        <v>1</v>
      </c>
      <c r="F256">
        <v>0</v>
      </c>
      <c r="G256">
        <v>4</v>
      </c>
      <c r="H256">
        <f>------28</f>
        <v>28</v>
      </c>
      <c r="I256">
        <v>32</v>
      </c>
      <c r="J256" t="s">
        <v>72</v>
      </c>
      <c r="K256">
        <f>------4</f>
        <v>4</v>
      </c>
    </row>
    <row r="257" spans="2:11">
      <c r="B257">
        <v>761</v>
      </c>
      <c r="C257">
        <v>254</v>
      </c>
      <c r="D257">
        <v>1</v>
      </c>
      <c r="E257">
        <v>1</v>
      </c>
      <c r="F257">
        <v>4</v>
      </c>
      <c r="G257">
        <v>4</v>
      </c>
      <c r="H257">
        <f>------32</f>
        <v>32</v>
      </c>
      <c r="I257">
        <v>32</v>
      </c>
      <c r="J257" t="s">
        <v>80</v>
      </c>
      <c r="K257">
        <f>------2</f>
        <v>2</v>
      </c>
    </row>
    <row r="258" spans="2:11">
      <c r="B258">
        <v>764</v>
      </c>
      <c r="C258">
        <v>255</v>
      </c>
      <c r="D258">
        <v>0</v>
      </c>
      <c r="E258">
        <v>0</v>
      </c>
      <c r="F258">
        <v>20</v>
      </c>
      <c r="G258">
        <v>4</v>
      </c>
      <c r="H258">
        <f>------12</f>
        <v>12</v>
      </c>
      <c r="I258">
        <v>12</v>
      </c>
      <c r="J258" t="s">
        <v>80</v>
      </c>
      <c r="K258">
        <f>------3</f>
        <v>3</v>
      </c>
    </row>
    <row r="259" spans="2:11">
      <c r="B259">
        <v>767</v>
      </c>
      <c r="C259">
        <v>256</v>
      </c>
      <c r="D259">
        <v>0</v>
      </c>
      <c r="E259">
        <v>0</v>
      </c>
      <c r="F259">
        <v>12</v>
      </c>
      <c r="G259">
        <v>4</v>
      </c>
      <c r="H259">
        <f>0</f>
        <v>0</v>
      </c>
      <c r="I259">
        <v>0</v>
      </c>
      <c r="J259" t="s">
        <v>79</v>
      </c>
      <c r="K259">
        <f>------1</f>
        <v>1</v>
      </c>
    </row>
    <row r="260" spans="2:11">
      <c r="B260">
        <v>770</v>
      </c>
      <c r="C260">
        <v>257</v>
      </c>
      <c r="D260">
        <v>0</v>
      </c>
      <c r="E260">
        <v>1</v>
      </c>
      <c r="F260">
        <v>28</v>
      </c>
      <c r="G260">
        <v>4</v>
      </c>
      <c r="H260">
        <f>------28</f>
        <v>28</v>
      </c>
      <c r="I260">
        <v>32</v>
      </c>
      <c r="J260" t="s">
        <v>72</v>
      </c>
      <c r="K260">
        <f>------4</f>
        <v>4</v>
      </c>
    </row>
    <row r="261" spans="2:11">
      <c r="B261">
        <v>773</v>
      </c>
      <c r="C261">
        <v>258</v>
      </c>
      <c r="D261">
        <v>0</v>
      </c>
      <c r="E261">
        <v>1</v>
      </c>
      <c r="F261">
        <v>0</v>
      </c>
      <c r="G261">
        <v>4</v>
      </c>
      <c r="H261">
        <f>------28</f>
        <v>28</v>
      </c>
      <c r="I261">
        <v>32</v>
      </c>
      <c r="J261" t="s">
        <v>72</v>
      </c>
      <c r="K261">
        <f>------4</f>
        <v>4</v>
      </c>
    </row>
    <row r="262" spans="2:11">
      <c r="B262">
        <v>776</v>
      </c>
      <c r="C262">
        <v>259</v>
      </c>
      <c r="D262">
        <v>0</v>
      </c>
      <c r="E262">
        <v>1</v>
      </c>
      <c r="F262">
        <v>0</v>
      </c>
      <c r="G262">
        <v>4</v>
      </c>
      <c r="H262">
        <f>------28</f>
        <v>28</v>
      </c>
      <c r="I262">
        <v>32</v>
      </c>
      <c r="J262" t="s">
        <v>72</v>
      </c>
      <c r="K262">
        <f>------4</f>
        <v>4</v>
      </c>
    </row>
    <row r="263" spans="2:11">
      <c r="B263">
        <v>779</v>
      </c>
      <c r="C263">
        <v>260</v>
      </c>
      <c r="D263">
        <v>0</v>
      </c>
      <c r="E263">
        <v>1</v>
      </c>
      <c r="F263">
        <v>0</v>
      </c>
      <c r="G263">
        <v>4</v>
      </c>
      <c r="H263">
        <f>------28</f>
        <v>28</v>
      </c>
      <c r="I263">
        <v>32</v>
      </c>
      <c r="J263" t="s">
        <v>72</v>
      </c>
      <c r="K263">
        <f>------4</f>
        <v>4</v>
      </c>
    </row>
    <row r="264" spans="2:11">
      <c r="B264">
        <v>782</v>
      </c>
      <c r="C264">
        <v>261</v>
      </c>
      <c r="D264">
        <v>0</v>
      </c>
      <c r="E264">
        <v>1</v>
      </c>
      <c r="F264">
        <v>0</v>
      </c>
      <c r="G264">
        <v>4</v>
      </c>
      <c r="H264">
        <f>------28</f>
        <v>28</v>
      </c>
      <c r="I264">
        <v>32</v>
      </c>
      <c r="J264" t="s">
        <v>72</v>
      </c>
      <c r="K264">
        <f>------4</f>
        <v>4</v>
      </c>
    </row>
    <row r="265" spans="2:11">
      <c r="B265">
        <v>785</v>
      </c>
      <c r="C265">
        <v>262</v>
      </c>
      <c r="D265">
        <v>1</v>
      </c>
      <c r="E265">
        <v>1</v>
      </c>
      <c r="F265">
        <v>4</v>
      </c>
      <c r="G265">
        <v>4</v>
      </c>
      <c r="H265">
        <f>------32</f>
        <v>32</v>
      </c>
      <c r="I265">
        <v>32</v>
      </c>
      <c r="J265" t="s">
        <v>80</v>
      </c>
      <c r="K265">
        <f>------2</f>
        <v>2</v>
      </c>
    </row>
    <row r="266" spans="2:11">
      <c r="B266">
        <v>788</v>
      </c>
      <c r="C266">
        <v>263</v>
      </c>
      <c r="D266">
        <v>0</v>
      </c>
      <c r="E266">
        <v>0</v>
      </c>
      <c r="F266">
        <v>20</v>
      </c>
      <c r="G266">
        <v>4</v>
      </c>
      <c r="H266">
        <f>------12</f>
        <v>12</v>
      </c>
      <c r="I266">
        <v>12</v>
      </c>
      <c r="J266" t="s">
        <v>80</v>
      </c>
      <c r="K266">
        <f>------3</f>
        <v>3</v>
      </c>
    </row>
    <row r="267" spans="2:11">
      <c r="B267">
        <v>791</v>
      </c>
      <c r="C267">
        <v>264</v>
      </c>
      <c r="D267">
        <v>0</v>
      </c>
      <c r="E267">
        <v>0</v>
      </c>
      <c r="F267">
        <v>12</v>
      </c>
      <c r="G267">
        <v>4</v>
      </c>
      <c r="H267">
        <f>0</f>
        <v>0</v>
      </c>
      <c r="I267">
        <v>0</v>
      </c>
      <c r="J267" t="s">
        <v>79</v>
      </c>
      <c r="K267">
        <f>------1</f>
        <v>1</v>
      </c>
    </row>
    <row r="268" spans="2:11">
      <c r="B268">
        <v>794</v>
      </c>
      <c r="C268">
        <v>265</v>
      </c>
      <c r="D268">
        <v>0</v>
      </c>
      <c r="E268">
        <v>1</v>
      </c>
      <c r="F268">
        <v>28</v>
      </c>
      <c r="G268">
        <v>4</v>
      </c>
      <c r="H268">
        <f>------28</f>
        <v>28</v>
      </c>
      <c r="I268">
        <v>32</v>
      </c>
      <c r="J268" t="s">
        <v>72</v>
      </c>
      <c r="K268">
        <f>------4</f>
        <v>4</v>
      </c>
    </row>
    <row r="269" spans="2:11">
      <c r="B269">
        <v>797</v>
      </c>
      <c r="C269">
        <v>266</v>
      </c>
      <c r="D269">
        <v>0</v>
      </c>
      <c r="E269">
        <v>1</v>
      </c>
      <c r="F269">
        <v>0</v>
      </c>
      <c r="G269">
        <v>4</v>
      </c>
      <c r="H269">
        <f>------28</f>
        <v>28</v>
      </c>
      <c r="I269">
        <v>32</v>
      </c>
      <c r="J269" t="s">
        <v>72</v>
      </c>
      <c r="K269">
        <f>------4</f>
        <v>4</v>
      </c>
    </row>
    <row r="270" spans="2:11">
      <c r="B270">
        <v>800</v>
      </c>
      <c r="C270">
        <v>267</v>
      </c>
      <c r="D270">
        <v>0</v>
      </c>
      <c r="E270">
        <v>1</v>
      </c>
      <c r="F270">
        <v>0</v>
      </c>
      <c r="G270">
        <v>4</v>
      </c>
      <c r="H270">
        <f>------28</f>
        <v>28</v>
      </c>
      <c r="I270">
        <v>32</v>
      </c>
      <c r="J270" t="s">
        <v>72</v>
      </c>
      <c r="K270">
        <f>------4</f>
        <v>4</v>
      </c>
    </row>
    <row r="271" spans="2:11">
      <c r="B271">
        <v>803</v>
      </c>
      <c r="C271">
        <v>268</v>
      </c>
      <c r="D271">
        <v>0</v>
      </c>
      <c r="E271">
        <v>1</v>
      </c>
      <c r="F271">
        <v>0</v>
      </c>
      <c r="G271">
        <v>4</v>
      </c>
      <c r="H271">
        <f>------28</f>
        <v>28</v>
      </c>
      <c r="I271">
        <v>32</v>
      </c>
      <c r="J271" t="s">
        <v>72</v>
      </c>
      <c r="K271">
        <f>------4</f>
        <v>4</v>
      </c>
    </row>
    <row r="272" spans="2:11">
      <c r="B272">
        <v>806</v>
      </c>
      <c r="C272">
        <v>269</v>
      </c>
      <c r="D272">
        <v>0</v>
      </c>
      <c r="E272">
        <v>1</v>
      </c>
      <c r="F272">
        <v>0</v>
      </c>
      <c r="G272">
        <v>4</v>
      </c>
      <c r="H272">
        <f>------28</f>
        <v>28</v>
      </c>
      <c r="I272">
        <v>32</v>
      </c>
      <c r="J272" t="s">
        <v>72</v>
      </c>
      <c r="K272">
        <f>------4</f>
        <v>4</v>
      </c>
    </row>
    <row r="273" spans="2:11">
      <c r="B273">
        <v>809</v>
      </c>
      <c r="C273">
        <v>270</v>
      </c>
      <c r="D273">
        <v>1</v>
      </c>
      <c r="E273">
        <v>1</v>
      </c>
      <c r="F273">
        <v>4</v>
      </c>
      <c r="G273">
        <v>4</v>
      </c>
      <c r="H273">
        <f>------32</f>
        <v>32</v>
      </c>
      <c r="I273">
        <v>32</v>
      </c>
      <c r="J273" t="s">
        <v>80</v>
      </c>
      <c r="K273">
        <f>------2</f>
        <v>2</v>
      </c>
    </row>
    <row r="274" spans="2:11">
      <c r="B274">
        <v>812</v>
      </c>
      <c r="C274">
        <v>271</v>
      </c>
      <c r="D274">
        <v>0</v>
      </c>
      <c r="E274">
        <v>0</v>
      </c>
      <c r="F274">
        <v>20</v>
      </c>
      <c r="G274">
        <v>4</v>
      </c>
      <c r="H274">
        <f>------12</f>
        <v>12</v>
      </c>
      <c r="I274">
        <v>12</v>
      </c>
      <c r="J274" t="s">
        <v>80</v>
      </c>
      <c r="K274">
        <f>------3</f>
        <v>3</v>
      </c>
    </row>
    <row r="275" spans="2:11">
      <c r="B275">
        <v>815</v>
      </c>
      <c r="C275">
        <v>272</v>
      </c>
      <c r="D275">
        <v>0</v>
      </c>
      <c r="E275">
        <v>0</v>
      </c>
      <c r="F275">
        <v>12</v>
      </c>
      <c r="G275">
        <v>4</v>
      </c>
      <c r="H275">
        <f>0</f>
        <v>0</v>
      </c>
      <c r="I275">
        <v>0</v>
      </c>
      <c r="J275" t="s">
        <v>79</v>
      </c>
      <c r="K275">
        <f>------1</f>
        <v>1</v>
      </c>
    </row>
    <row r="276" spans="2:11">
      <c r="B276">
        <v>818</v>
      </c>
      <c r="C276">
        <v>273</v>
      </c>
      <c r="D276">
        <v>0</v>
      </c>
      <c r="E276">
        <v>1</v>
      </c>
      <c r="F276">
        <v>28</v>
      </c>
      <c r="G276">
        <v>4</v>
      </c>
      <c r="H276">
        <f>------28</f>
        <v>28</v>
      </c>
      <c r="I276">
        <v>32</v>
      </c>
      <c r="J276" t="s">
        <v>72</v>
      </c>
      <c r="K276">
        <f>------4</f>
        <v>4</v>
      </c>
    </row>
    <row r="277" spans="2:11">
      <c r="B277">
        <v>821</v>
      </c>
      <c r="C277">
        <v>274</v>
      </c>
      <c r="D277">
        <v>0</v>
      </c>
      <c r="E277">
        <v>1</v>
      </c>
      <c r="F277">
        <v>0</v>
      </c>
      <c r="G277">
        <v>4</v>
      </c>
      <c r="H277">
        <f>------28</f>
        <v>28</v>
      </c>
      <c r="I277">
        <v>32</v>
      </c>
      <c r="J277" t="s">
        <v>72</v>
      </c>
      <c r="K277">
        <f>------4</f>
        <v>4</v>
      </c>
    </row>
    <row r="278" spans="2:11">
      <c r="B278">
        <v>824</v>
      </c>
      <c r="C278">
        <v>275</v>
      </c>
      <c r="D278">
        <v>0</v>
      </c>
      <c r="E278">
        <v>1</v>
      </c>
      <c r="F278">
        <v>0</v>
      </c>
      <c r="G278">
        <v>4</v>
      </c>
      <c r="H278">
        <f>------28</f>
        <v>28</v>
      </c>
      <c r="I278">
        <v>32</v>
      </c>
      <c r="J278" t="s">
        <v>72</v>
      </c>
      <c r="K278">
        <f>------4</f>
        <v>4</v>
      </c>
    </row>
    <row r="279" spans="2:11">
      <c r="B279">
        <v>827</v>
      </c>
      <c r="C279">
        <v>276</v>
      </c>
      <c r="D279">
        <v>0</v>
      </c>
      <c r="E279">
        <v>1</v>
      </c>
      <c r="F279">
        <v>0</v>
      </c>
      <c r="G279">
        <v>4</v>
      </c>
      <c r="H279">
        <f>------28</f>
        <v>28</v>
      </c>
      <c r="I279">
        <v>32</v>
      </c>
      <c r="J279" t="s">
        <v>72</v>
      </c>
      <c r="K279">
        <f>------4</f>
        <v>4</v>
      </c>
    </row>
    <row r="280" spans="2:11">
      <c r="B280">
        <v>830</v>
      </c>
      <c r="C280">
        <v>277</v>
      </c>
      <c r="D280">
        <v>0</v>
      </c>
      <c r="E280">
        <v>1</v>
      </c>
      <c r="F280">
        <v>0</v>
      </c>
      <c r="G280">
        <v>4</v>
      </c>
      <c r="H280">
        <f>------28</f>
        <v>28</v>
      </c>
      <c r="I280">
        <v>32</v>
      </c>
      <c r="J280" t="s">
        <v>72</v>
      </c>
      <c r="K280">
        <f>------4</f>
        <v>4</v>
      </c>
    </row>
    <row r="281" spans="2:11">
      <c r="B281">
        <v>833</v>
      </c>
      <c r="C281">
        <v>278</v>
      </c>
      <c r="D281">
        <v>1</v>
      </c>
      <c r="E281">
        <v>1</v>
      </c>
      <c r="F281">
        <v>4</v>
      </c>
      <c r="G281">
        <v>4</v>
      </c>
      <c r="H281">
        <f>------32</f>
        <v>32</v>
      </c>
      <c r="I281">
        <v>32</v>
      </c>
      <c r="J281" t="s">
        <v>80</v>
      </c>
      <c r="K281">
        <f>------2</f>
        <v>2</v>
      </c>
    </row>
    <row r="282" spans="2:11">
      <c r="B282">
        <v>836</v>
      </c>
      <c r="C282">
        <v>279</v>
      </c>
      <c r="D282">
        <v>0</v>
      </c>
      <c r="E282">
        <v>0</v>
      </c>
      <c r="F282">
        <v>20</v>
      </c>
      <c r="G282">
        <v>4</v>
      </c>
      <c r="H282">
        <f>------12</f>
        <v>12</v>
      </c>
      <c r="I282">
        <v>12</v>
      </c>
      <c r="J282" t="s">
        <v>80</v>
      </c>
      <c r="K282">
        <f>------3</f>
        <v>3</v>
      </c>
    </row>
    <row r="283" spans="2:11">
      <c r="B283">
        <v>839</v>
      </c>
      <c r="C283">
        <v>280</v>
      </c>
      <c r="D283">
        <v>0</v>
      </c>
      <c r="E283">
        <v>0</v>
      </c>
      <c r="F283">
        <v>12</v>
      </c>
      <c r="G283">
        <v>4</v>
      </c>
      <c r="H283">
        <f>0</f>
        <v>0</v>
      </c>
      <c r="I283">
        <v>0</v>
      </c>
      <c r="J283" t="s">
        <v>79</v>
      </c>
      <c r="K283">
        <f>------1</f>
        <v>1</v>
      </c>
    </row>
    <row r="284" spans="2:11">
      <c r="B284">
        <v>842</v>
      </c>
      <c r="C284">
        <v>281</v>
      </c>
      <c r="D284">
        <v>0</v>
      </c>
      <c r="E284">
        <v>1</v>
      </c>
      <c r="F284">
        <v>28</v>
      </c>
      <c r="G284">
        <v>4</v>
      </c>
      <c r="H284">
        <f>------28</f>
        <v>28</v>
      </c>
      <c r="I284">
        <v>32</v>
      </c>
      <c r="J284" t="s">
        <v>72</v>
      </c>
      <c r="K284">
        <f>------4</f>
        <v>4</v>
      </c>
    </row>
    <row r="285" spans="2:11">
      <c r="B285">
        <v>845</v>
      </c>
      <c r="C285">
        <v>282</v>
      </c>
      <c r="D285">
        <v>0</v>
      </c>
      <c r="E285">
        <v>1</v>
      </c>
      <c r="F285">
        <v>0</v>
      </c>
      <c r="G285">
        <v>4</v>
      </c>
      <c r="H285">
        <f>------28</f>
        <v>28</v>
      </c>
      <c r="I285">
        <v>32</v>
      </c>
      <c r="J285" t="s">
        <v>72</v>
      </c>
      <c r="K285">
        <f>------4</f>
        <v>4</v>
      </c>
    </row>
    <row r="286" spans="2:11">
      <c r="B286">
        <v>848</v>
      </c>
      <c r="C286">
        <v>283</v>
      </c>
      <c r="D286">
        <v>0</v>
      </c>
      <c r="E286">
        <v>1</v>
      </c>
      <c r="F286">
        <v>0</v>
      </c>
      <c r="G286">
        <v>4</v>
      </c>
      <c r="H286">
        <f>------28</f>
        <v>28</v>
      </c>
      <c r="I286">
        <v>32</v>
      </c>
      <c r="J286" t="s">
        <v>72</v>
      </c>
      <c r="K286">
        <f>------4</f>
        <v>4</v>
      </c>
    </row>
    <row r="287" spans="2:11">
      <c r="B287">
        <v>851</v>
      </c>
      <c r="C287">
        <v>284</v>
      </c>
      <c r="D287">
        <v>0</v>
      </c>
      <c r="E287">
        <v>1</v>
      </c>
      <c r="F287">
        <v>0</v>
      </c>
      <c r="G287">
        <v>4</v>
      </c>
      <c r="H287">
        <f>------28</f>
        <v>28</v>
      </c>
      <c r="I287">
        <v>32</v>
      </c>
      <c r="J287" t="s">
        <v>72</v>
      </c>
      <c r="K287">
        <f>------4</f>
        <v>4</v>
      </c>
    </row>
    <row r="288" spans="2:11">
      <c r="B288">
        <v>854</v>
      </c>
      <c r="C288">
        <v>285</v>
      </c>
      <c r="D288">
        <v>0</v>
      </c>
      <c r="E288">
        <v>1</v>
      </c>
      <c r="F288">
        <v>0</v>
      </c>
      <c r="G288">
        <v>4</v>
      </c>
      <c r="H288">
        <f>------28</f>
        <v>28</v>
      </c>
      <c r="I288">
        <v>32</v>
      </c>
      <c r="J288" t="s">
        <v>72</v>
      </c>
      <c r="K288">
        <f>------4</f>
        <v>4</v>
      </c>
    </row>
    <row r="289" spans="2:11">
      <c r="B289">
        <v>857</v>
      </c>
      <c r="C289">
        <v>286</v>
      </c>
      <c r="D289">
        <v>1</v>
      </c>
      <c r="E289">
        <v>1</v>
      </c>
      <c r="F289">
        <v>4</v>
      </c>
      <c r="G289">
        <v>4</v>
      </c>
      <c r="H289">
        <f>------32</f>
        <v>32</v>
      </c>
      <c r="I289">
        <v>32</v>
      </c>
      <c r="J289" t="s">
        <v>80</v>
      </c>
      <c r="K289">
        <f>------2</f>
        <v>2</v>
      </c>
    </row>
    <row r="290" spans="2:11">
      <c r="B290">
        <v>860</v>
      </c>
      <c r="C290">
        <v>287</v>
      </c>
      <c r="D290">
        <v>0</v>
      </c>
      <c r="E290">
        <v>0</v>
      </c>
      <c r="F290">
        <v>20</v>
      </c>
      <c r="G290">
        <v>4</v>
      </c>
      <c r="H290">
        <f>------12</f>
        <v>12</v>
      </c>
      <c r="I290">
        <v>12</v>
      </c>
      <c r="J290" t="s">
        <v>80</v>
      </c>
      <c r="K290">
        <f>------3</f>
        <v>3</v>
      </c>
    </row>
    <row r="291" spans="2:11">
      <c r="B291">
        <v>863</v>
      </c>
      <c r="C291">
        <v>288</v>
      </c>
      <c r="D291">
        <v>0</v>
      </c>
      <c r="E291">
        <v>0</v>
      </c>
      <c r="F291">
        <v>12</v>
      </c>
      <c r="G291">
        <v>4</v>
      </c>
      <c r="H291">
        <f>0</f>
        <v>0</v>
      </c>
      <c r="I291">
        <v>0</v>
      </c>
      <c r="J291" t="s">
        <v>79</v>
      </c>
      <c r="K291">
        <f>------1</f>
        <v>1</v>
      </c>
    </row>
    <row r="292" spans="2:11">
      <c r="B292">
        <v>866</v>
      </c>
      <c r="C292">
        <v>289</v>
      </c>
      <c r="D292">
        <v>0</v>
      </c>
      <c r="E292">
        <v>1</v>
      </c>
      <c r="F292">
        <v>28</v>
      </c>
      <c r="G292">
        <v>4</v>
      </c>
      <c r="H292">
        <f>------28</f>
        <v>28</v>
      </c>
      <c r="I292">
        <v>32</v>
      </c>
      <c r="J292" t="s">
        <v>72</v>
      </c>
      <c r="K292">
        <f>------4</f>
        <v>4</v>
      </c>
    </row>
    <row r="293" spans="2:11">
      <c r="B293">
        <v>869</v>
      </c>
      <c r="C293">
        <v>290</v>
      </c>
      <c r="D293">
        <v>0</v>
      </c>
      <c r="E293">
        <v>1</v>
      </c>
      <c r="F293">
        <v>0</v>
      </c>
      <c r="G293">
        <v>4</v>
      </c>
      <c r="H293">
        <f>------28</f>
        <v>28</v>
      </c>
      <c r="I293">
        <v>32</v>
      </c>
      <c r="J293" t="s">
        <v>72</v>
      </c>
      <c r="K293">
        <f>------4</f>
        <v>4</v>
      </c>
    </row>
    <row r="294" spans="2:11">
      <c r="B294">
        <v>872</v>
      </c>
      <c r="C294">
        <v>291</v>
      </c>
      <c r="D294">
        <v>0</v>
      </c>
      <c r="E294">
        <v>1</v>
      </c>
      <c r="F294">
        <v>0</v>
      </c>
      <c r="G294">
        <v>4</v>
      </c>
      <c r="H294">
        <f>------28</f>
        <v>28</v>
      </c>
      <c r="I294">
        <v>32</v>
      </c>
      <c r="J294" t="s">
        <v>72</v>
      </c>
      <c r="K294">
        <f>------4</f>
        <v>4</v>
      </c>
    </row>
    <row r="295" spans="2:11">
      <c r="B295">
        <v>875</v>
      </c>
      <c r="C295">
        <v>292</v>
      </c>
      <c r="D295">
        <v>0</v>
      </c>
      <c r="E295">
        <v>1</v>
      </c>
      <c r="F295">
        <v>0</v>
      </c>
      <c r="G295">
        <v>4</v>
      </c>
      <c r="H295">
        <f>------28</f>
        <v>28</v>
      </c>
      <c r="I295">
        <v>32</v>
      </c>
      <c r="J295" t="s">
        <v>72</v>
      </c>
      <c r="K295">
        <f>------4</f>
        <v>4</v>
      </c>
    </row>
    <row r="296" spans="2:11">
      <c r="B296">
        <v>878</v>
      </c>
      <c r="C296">
        <v>293</v>
      </c>
      <c r="D296">
        <v>0</v>
      </c>
      <c r="E296">
        <v>1</v>
      </c>
      <c r="F296">
        <v>0</v>
      </c>
      <c r="G296">
        <v>4</v>
      </c>
      <c r="H296">
        <f>------28</f>
        <v>28</v>
      </c>
      <c r="I296">
        <v>32</v>
      </c>
      <c r="J296" t="s">
        <v>72</v>
      </c>
      <c r="K296">
        <f>------4</f>
        <v>4</v>
      </c>
    </row>
    <row r="297" spans="2:11">
      <c r="B297">
        <v>881</v>
      </c>
      <c r="C297">
        <v>294</v>
      </c>
      <c r="D297">
        <v>1</v>
      </c>
      <c r="E297">
        <v>1</v>
      </c>
      <c r="F297">
        <v>4</v>
      </c>
      <c r="G297">
        <v>4</v>
      </c>
      <c r="H297">
        <f>------32</f>
        <v>32</v>
      </c>
      <c r="I297">
        <v>32</v>
      </c>
      <c r="J297" t="s">
        <v>80</v>
      </c>
      <c r="K297">
        <f>------2</f>
        <v>2</v>
      </c>
    </row>
    <row r="298" spans="2:11">
      <c r="B298">
        <v>884</v>
      </c>
      <c r="C298">
        <v>295</v>
      </c>
      <c r="D298">
        <v>0</v>
      </c>
      <c r="E298">
        <v>0</v>
      </c>
      <c r="F298">
        <v>20</v>
      </c>
      <c r="G298">
        <v>4</v>
      </c>
      <c r="H298">
        <f>------12</f>
        <v>12</v>
      </c>
      <c r="I298">
        <v>12</v>
      </c>
      <c r="J298" t="s">
        <v>80</v>
      </c>
      <c r="K298">
        <f>------3</f>
        <v>3</v>
      </c>
    </row>
    <row r="299" spans="2:11">
      <c r="B299">
        <v>887</v>
      </c>
      <c r="C299">
        <v>296</v>
      </c>
      <c r="D299">
        <v>0</v>
      </c>
      <c r="E299">
        <v>0</v>
      </c>
      <c r="F299">
        <v>12</v>
      </c>
      <c r="G299">
        <v>4</v>
      </c>
      <c r="H299">
        <f>0</f>
        <v>0</v>
      </c>
      <c r="I299">
        <v>0</v>
      </c>
      <c r="J299" t="s">
        <v>79</v>
      </c>
      <c r="K299">
        <f>------1</f>
        <v>1</v>
      </c>
    </row>
    <row r="300" spans="2:11">
      <c r="B300">
        <v>890</v>
      </c>
      <c r="C300">
        <v>297</v>
      </c>
      <c r="D300">
        <v>0</v>
      </c>
      <c r="E300">
        <v>1</v>
      </c>
      <c r="F300">
        <v>28</v>
      </c>
      <c r="G300">
        <v>4</v>
      </c>
      <c r="H300">
        <f>------28</f>
        <v>28</v>
      </c>
      <c r="I300">
        <v>32</v>
      </c>
      <c r="J300" t="s">
        <v>72</v>
      </c>
      <c r="K300">
        <f>------4</f>
        <v>4</v>
      </c>
    </row>
    <row r="301" spans="2:11">
      <c r="B301">
        <v>893</v>
      </c>
      <c r="C301">
        <v>298</v>
      </c>
      <c r="D301">
        <v>0</v>
      </c>
      <c r="E301">
        <v>1</v>
      </c>
      <c r="F301">
        <v>0</v>
      </c>
      <c r="G301">
        <v>4</v>
      </c>
      <c r="H301">
        <f>------28</f>
        <v>28</v>
      </c>
      <c r="I301">
        <v>32</v>
      </c>
      <c r="J301" t="s">
        <v>72</v>
      </c>
      <c r="K301">
        <f>------4</f>
        <v>4</v>
      </c>
    </row>
    <row r="302" spans="2:11">
      <c r="B302">
        <v>896</v>
      </c>
      <c r="C302">
        <v>299</v>
      </c>
      <c r="D302">
        <v>0</v>
      </c>
      <c r="E302">
        <v>1</v>
      </c>
      <c r="F302">
        <v>0</v>
      </c>
      <c r="G302">
        <v>4</v>
      </c>
      <c r="H302">
        <f>------28</f>
        <v>28</v>
      </c>
      <c r="I302">
        <v>32</v>
      </c>
      <c r="J302" t="s">
        <v>72</v>
      </c>
      <c r="K302">
        <f>------4</f>
        <v>4</v>
      </c>
    </row>
    <row r="303" spans="2:11">
      <c r="B303">
        <v>899</v>
      </c>
      <c r="C303">
        <v>300</v>
      </c>
      <c r="D303">
        <v>0</v>
      </c>
      <c r="E303">
        <v>1</v>
      </c>
      <c r="F303">
        <v>0</v>
      </c>
      <c r="G303">
        <v>4</v>
      </c>
      <c r="H303">
        <f>------28</f>
        <v>28</v>
      </c>
      <c r="I303">
        <v>32</v>
      </c>
      <c r="J303" t="s">
        <v>72</v>
      </c>
      <c r="K303">
        <f>------4</f>
        <v>4</v>
      </c>
    </row>
    <row r="304" spans="2:11">
      <c r="B304">
        <v>902</v>
      </c>
      <c r="C304">
        <v>301</v>
      </c>
      <c r="D304">
        <v>0</v>
      </c>
      <c r="E304">
        <v>1</v>
      </c>
      <c r="F304">
        <v>0</v>
      </c>
      <c r="G304">
        <v>4</v>
      </c>
      <c r="H304">
        <f>------28</f>
        <v>28</v>
      </c>
      <c r="I304">
        <v>32</v>
      </c>
      <c r="J304" t="s">
        <v>72</v>
      </c>
      <c r="K304">
        <f>------4</f>
        <v>4</v>
      </c>
    </row>
    <row r="305" spans="2:11">
      <c r="B305">
        <v>905</v>
      </c>
      <c r="C305">
        <v>302</v>
      </c>
      <c r="D305">
        <v>1</v>
      </c>
      <c r="E305">
        <v>1</v>
      </c>
      <c r="F305">
        <v>4</v>
      </c>
      <c r="G305">
        <v>4</v>
      </c>
      <c r="H305">
        <f>------32</f>
        <v>32</v>
      </c>
      <c r="I305">
        <v>32</v>
      </c>
      <c r="J305" t="s">
        <v>80</v>
      </c>
      <c r="K305">
        <f>------2</f>
        <v>2</v>
      </c>
    </row>
    <row r="306" spans="2:11">
      <c r="B306">
        <v>908</v>
      </c>
      <c r="C306">
        <v>303</v>
      </c>
      <c r="D306">
        <v>0</v>
      </c>
      <c r="E306">
        <v>0</v>
      </c>
      <c r="F306">
        <v>20</v>
      </c>
      <c r="G306">
        <v>4</v>
      </c>
      <c r="H306">
        <f>------12</f>
        <v>12</v>
      </c>
      <c r="I306">
        <v>12</v>
      </c>
      <c r="J306" t="s">
        <v>80</v>
      </c>
      <c r="K306">
        <f>------3</f>
        <v>3</v>
      </c>
    </row>
    <row r="307" spans="2:11">
      <c r="B307">
        <v>911</v>
      </c>
      <c r="C307">
        <v>304</v>
      </c>
      <c r="D307">
        <v>0</v>
      </c>
      <c r="E307">
        <v>0</v>
      </c>
      <c r="F307">
        <v>12</v>
      </c>
      <c r="G307">
        <v>4</v>
      </c>
      <c r="H307">
        <f>0</f>
        <v>0</v>
      </c>
      <c r="I307">
        <v>0</v>
      </c>
      <c r="J307" t="s">
        <v>79</v>
      </c>
      <c r="K307">
        <f>------1</f>
        <v>1</v>
      </c>
    </row>
    <row r="308" spans="2:11">
      <c r="B308">
        <v>914</v>
      </c>
      <c r="C308">
        <v>305</v>
      </c>
      <c r="D308">
        <v>0</v>
      </c>
      <c r="E308">
        <v>1</v>
      </c>
      <c r="F308">
        <v>28</v>
      </c>
      <c r="G308">
        <v>4</v>
      </c>
      <c r="H308">
        <f>------28</f>
        <v>28</v>
      </c>
      <c r="I308">
        <v>32</v>
      </c>
      <c r="J308" t="s">
        <v>72</v>
      </c>
      <c r="K308">
        <f>------4</f>
        <v>4</v>
      </c>
    </row>
    <row r="309" spans="2:11">
      <c r="B309">
        <v>917</v>
      </c>
      <c r="C309">
        <v>306</v>
      </c>
      <c r="D309">
        <v>0</v>
      </c>
      <c r="E309">
        <v>1</v>
      </c>
      <c r="F309">
        <v>0</v>
      </c>
      <c r="G309">
        <v>4</v>
      </c>
      <c r="H309">
        <f>------28</f>
        <v>28</v>
      </c>
      <c r="I309">
        <v>32</v>
      </c>
      <c r="J309" t="s">
        <v>72</v>
      </c>
      <c r="K309">
        <f>------4</f>
        <v>4</v>
      </c>
    </row>
    <row r="310" spans="2:11">
      <c r="B310">
        <v>920</v>
      </c>
      <c r="C310">
        <v>307</v>
      </c>
      <c r="D310">
        <v>0</v>
      </c>
      <c r="E310">
        <v>1</v>
      </c>
      <c r="F310">
        <v>0</v>
      </c>
      <c r="G310">
        <v>4</v>
      </c>
      <c r="H310">
        <f>------28</f>
        <v>28</v>
      </c>
      <c r="I310">
        <v>32</v>
      </c>
      <c r="J310" t="s">
        <v>72</v>
      </c>
      <c r="K310">
        <f>------4</f>
        <v>4</v>
      </c>
    </row>
    <row r="311" spans="2:11">
      <c r="B311">
        <v>923</v>
      </c>
      <c r="C311">
        <v>308</v>
      </c>
      <c r="D311">
        <v>0</v>
      </c>
      <c r="E311">
        <v>1</v>
      </c>
      <c r="F311">
        <v>0</v>
      </c>
      <c r="G311">
        <v>4</v>
      </c>
      <c r="H311">
        <f>------28</f>
        <v>28</v>
      </c>
      <c r="I311">
        <v>32</v>
      </c>
      <c r="J311" t="s">
        <v>72</v>
      </c>
      <c r="K311">
        <f>------4</f>
        <v>4</v>
      </c>
    </row>
    <row r="312" spans="2:11">
      <c r="B312">
        <v>926</v>
      </c>
      <c r="C312">
        <v>309</v>
      </c>
      <c r="D312">
        <v>0</v>
      </c>
      <c r="E312">
        <v>1</v>
      </c>
      <c r="F312">
        <v>0</v>
      </c>
      <c r="G312">
        <v>4</v>
      </c>
      <c r="H312">
        <f>------28</f>
        <v>28</v>
      </c>
      <c r="I312">
        <v>32</v>
      </c>
      <c r="J312" t="s">
        <v>72</v>
      </c>
      <c r="K312">
        <f>------4</f>
        <v>4</v>
      </c>
    </row>
    <row r="313" spans="2:11">
      <c r="B313">
        <v>929</v>
      </c>
      <c r="C313">
        <v>310</v>
      </c>
      <c r="D313">
        <v>1</v>
      </c>
      <c r="E313">
        <v>1</v>
      </c>
      <c r="F313">
        <v>4</v>
      </c>
      <c r="G313">
        <v>4</v>
      </c>
      <c r="H313">
        <f>------32</f>
        <v>32</v>
      </c>
      <c r="I313">
        <v>32</v>
      </c>
      <c r="J313" t="s">
        <v>80</v>
      </c>
      <c r="K313">
        <f>------2</f>
        <v>2</v>
      </c>
    </row>
    <row r="314" spans="2:11">
      <c r="B314">
        <v>932</v>
      </c>
      <c r="C314">
        <v>311</v>
      </c>
      <c r="D314">
        <v>0</v>
      </c>
      <c r="E314">
        <v>0</v>
      </c>
      <c r="F314">
        <v>20</v>
      </c>
      <c r="G314">
        <v>4</v>
      </c>
      <c r="H314">
        <f>------12</f>
        <v>12</v>
      </c>
      <c r="I314">
        <v>12</v>
      </c>
      <c r="J314" t="s">
        <v>80</v>
      </c>
      <c r="K314">
        <f>------3</f>
        <v>3</v>
      </c>
    </row>
    <row r="315" spans="2:11">
      <c r="B315">
        <v>935</v>
      </c>
      <c r="C315">
        <v>312</v>
      </c>
      <c r="D315">
        <v>0</v>
      </c>
      <c r="E315">
        <v>0</v>
      </c>
      <c r="F315">
        <v>12</v>
      </c>
      <c r="G315">
        <v>4</v>
      </c>
      <c r="H315">
        <f>0</f>
        <v>0</v>
      </c>
      <c r="I315">
        <v>0</v>
      </c>
      <c r="J315" t="s">
        <v>79</v>
      </c>
      <c r="K315">
        <f>------1</f>
        <v>1</v>
      </c>
    </row>
    <row r="316" spans="2:11">
      <c r="B316">
        <v>938</v>
      </c>
      <c r="C316">
        <v>313</v>
      </c>
      <c r="D316">
        <v>0</v>
      </c>
      <c r="E316">
        <v>1</v>
      </c>
      <c r="F316">
        <v>28</v>
      </c>
      <c r="G316">
        <v>4</v>
      </c>
      <c r="H316">
        <f>------28</f>
        <v>28</v>
      </c>
      <c r="I316">
        <v>32</v>
      </c>
      <c r="J316" t="s">
        <v>72</v>
      </c>
      <c r="K316">
        <f>------4</f>
        <v>4</v>
      </c>
    </row>
    <row r="317" spans="2:11">
      <c r="B317">
        <v>941</v>
      </c>
      <c r="C317">
        <v>314</v>
      </c>
      <c r="D317">
        <v>0</v>
      </c>
      <c r="E317">
        <v>1</v>
      </c>
      <c r="F317">
        <v>0</v>
      </c>
      <c r="G317">
        <v>4</v>
      </c>
      <c r="H317">
        <f>------28</f>
        <v>28</v>
      </c>
      <c r="I317">
        <v>32</v>
      </c>
      <c r="J317" t="s">
        <v>72</v>
      </c>
      <c r="K317">
        <f>------4</f>
        <v>4</v>
      </c>
    </row>
    <row r="318" spans="2:11">
      <c r="B318">
        <v>944</v>
      </c>
      <c r="C318">
        <v>315</v>
      </c>
      <c r="D318">
        <v>0</v>
      </c>
      <c r="E318">
        <v>1</v>
      </c>
      <c r="F318">
        <v>0</v>
      </c>
      <c r="G318">
        <v>4</v>
      </c>
      <c r="H318">
        <f>------28</f>
        <v>28</v>
      </c>
      <c r="I318">
        <v>32</v>
      </c>
      <c r="J318" t="s">
        <v>72</v>
      </c>
      <c r="K318">
        <f>------4</f>
        <v>4</v>
      </c>
    </row>
    <row r="319" spans="2:11">
      <c r="B319">
        <v>947</v>
      </c>
      <c r="C319">
        <v>316</v>
      </c>
      <c r="D319">
        <v>0</v>
      </c>
      <c r="E319">
        <v>1</v>
      </c>
      <c r="F319">
        <v>0</v>
      </c>
      <c r="G319">
        <v>4</v>
      </c>
      <c r="H319">
        <f>------28</f>
        <v>28</v>
      </c>
      <c r="I319">
        <v>32</v>
      </c>
      <c r="J319" t="s">
        <v>72</v>
      </c>
      <c r="K319">
        <f>------4</f>
        <v>4</v>
      </c>
    </row>
    <row r="320" spans="2:11">
      <c r="B320">
        <v>950</v>
      </c>
      <c r="C320">
        <v>317</v>
      </c>
      <c r="D320">
        <v>0</v>
      </c>
      <c r="E320">
        <v>1</v>
      </c>
      <c r="F320">
        <v>0</v>
      </c>
      <c r="G320">
        <v>4</v>
      </c>
      <c r="H320">
        <f>------28</f>
        <v>28</v>
      </c>
      <c r="I320">
        <v>32</v>
      </c>
      <c r="J320" t="s">
        <v>72</v>
      </c>
      <c r="K320">
        <f>------4</f>
        <v>4</v>
      </c>
    </row>
    <row r="321" spans="2:11">
      <c r="B321">
        <v>953</v>
      </c>
      <c r="C321">
        <v>318</v>
      </c>
      <c r="D321">
        <v>1</v>
      </c>
      <c r="E321">
        <v>1</v>
      </c>
      <c r="F321">
        <v>4</v>
      </c>
      <c r="G321">
        <v>4</v>
      </c>
      <c r="H321">
        <f>------32</f>
        <v>32</v>
      </c>
      <c r="I321">
        <v>32</v>
      </c>
      <c r="J321" t="s">
        <v>80</v>
      </c>
      <c r="K321">
        <f>------2</f>
        <v>2</v>
      </c>
    </row>
    <row r="322" spans="2:11">
      <c r="B322">
        <v>956</v>
      </c>
      <c r="C322">
        <v>319</v>
      </c>
      <c r="D322">
        <v>0</v>
      </c>
      <c r="E322">
        <v>0</v>
      </c>
      <c r="F322">
        <v>20</v>
      </c>
      <c r="G322">
        <v>4</v>
      </c>
      <c r="H322">
        <f>------12</f>
        <v>12</v>
      </c>
      <c r="I322">
        <v>12</v>
      </c>
      <c r="J322" t="s">
        <v>80</v>
      </c>
      <c r="K322">
        <f>------3</f>
        <v>3</v>
      </c>
    </row>
    <row r="323" spans="2:11">
      <c r="B323">
        <v>959</v>
      </c>
      <c r="C323">
        <v>320</v>
      </c>
      <c r="D323">
        <v>0</v>
      </c>
      <c r="E323">
        <v>0</v>
      </c>
      <c r="F323">
        <v>12</v>
      </c>
      <c r="G323">
        <v>4</v>
      </c>
      <c r="H323">
        <f>0</f>
        <v>0</v>
      </c>
      <c r="I323">
        <v>0</v>
      </c>
      <c r="J323" t="s">
        <v>79</v>
      </c>
      <c r="K323">
        <f>------1</f>
        <v>1</v>
      </c>
    </row>
    <row r="324" spans="2:11">
      <c r="B324">
        <v>962</v>
      </c>
      <c r="C324">
        <v>321</v>
      </c>
      <c r="D324">
        <v>0</v>
      </c>
      <c r="E324">
        <v>1</v>
      </c>
      <c r="F324">
        <v>28</v>
      </c>
      <c r="G324">
        <v>4</v>
      </c>
      <c r="H324">
        <f>------28</f>
        <v>28</v>
      </c>
      <c r="I324">
        <v>32</v>
      </c>
      <c r="J324" t="s">
        <v>72</v>
      </c>
      <c r="K324">
        <f>------4</f>
        <v>4</v>
      </c>
    </row>
    <row r="325" spans="2:11">
      <c r="B325">
        <v>965</v>
      </c>
      <c r="C325">
        <v>322</v>
      </c>
      <c r="D325">
        <v>0</v>
      </c>
      <c r="E325">
        <v>1</v>
      </c>
      <c r="F325">
        <v>0</v>
      </c>
      <c r="G325">
        <v>4</v>
      </c>
      <c r="H325">
        <f>------28</f>
        <v>28</v>
      </c>
      <c r="I325">
        <v>32</v>
      </c>
      <c r="J325" t="s">
        <v>72</v>
      </c>
      <c r="K325">
        <f>------4</f>
        <v>4</v>
      </c>
    </row>
    <row r="326" spans="2:11">
      <c r="B326">
        <v>968</v>
      </c>
      <c r="C326">
        <v>323</v>
      </c>
      <c r="D326">
        <v>0</v>
      </c>
      <c r="E326">
        <v>1</v>
      </c>
      <c r="F326">
        <v>0</v>
      </c>
      <c r="G326">
        <v>4</v>
      </c>
      <c r="H326">
        <f>------28</f>
        <v>28</v>
      </c>
      <c r="I326">
        <v>32</v>
      </c>
      <c r="J326" t="s">
        <v>72</v>
      </c>
      <c r="K326">
        <f>------4</f>
        <v>4</v>
      </c>
    </row>
    <row r="327" spans="2:11">
      <c r="B327">
        <v>971</v>
      </c>
      <c r="C327">
        <v>324</v>
      </c>
      <c r="D327">
        <v>0</v>
      </c>
      <c r="E327">
        <v>1</v>
      </c>
      <c r="F327">
        <v>0</v>
      </c>
      <c r="G327">
        <v>4</v>
      </c>
      <c r="H327">
        <f>------28</f>
        <v>28</v>
      </c>
      <c r="I327">
        <v>32</v>
      </c>
      <c r="J327" t="s">
        <v>72</v>
      </c>
      <c r="K327">
        <f>------4</f>
        <v>4</v>
      </c>
    </row>
    <row r="328" spans="2:11">
      <c r="B328">
        <v>974</v>
      </c>
      <c r="C328">
        <v>325</v>
      </c>
      <c r="D328">
        <v>0</v>
      </c>
      <c r="E328">
        <v>1</v>
      </c>
      <c r="F328">
        <v>0</v>
      </c>
      <c r="G328">
        <v>4</v>
      </c>
      <c r="H328">
        <f>------28</f>
        <v>28</v>
      </c>
      <c r="I328">
        <v>32</v>
      </c>
      <c r="J328" t="s">
        <v>72</v>
      </c>
      <c r="K328">
        <f>------4</f>
        <v>4</v>
      </c>
    </row>
    <row r="329" spans="2:11">
      <c r="B329">
        <v>977</v>
      </c>
      <c r="C329">
        <v>326</v>
      </c>
      <c r="D329">
        <v>1</v>
      </c>
      <c r="E329">
        <v>1</v>
      </c>
      <c r="F329">
        <v>4</v>
      </c>
      <c r="G329">
        <v>4</v>
      </c>
      <c r="H329">
        <f>------32</f>
        <v>32</v>
      </c>
      <c r="I329">
        <v>32</v>
      </c>
      <c r="J329" t="s">
        <v>80</v>
      </c>
      <c r="K329">
        <f>------2</f>
        <v>2</v>
      </c>
    </row>
    <row r="330" spans="2:11">
      <c r="B330">
        <v>980</v>
      </c>
      <c r="C330">
        <v>327</v>
      </c>
      <c r="D330">
        <v>0</v>
      </c>
      <c r="E330">
        <v>0</v>
      </c>
      <c r="F330">
        <v>20</v>
      </c>
      <c r="G330">
        <v>4</v>
      </c>
      <c r="H330">
        <f>------12</f>
        <v>12</v>
      </c>
      <c r="I330">
        <v>12</v>
      </c>
      <c r="J330" t="s">
        <v>80</v>
      </c>
      <c r="K330">
        <f>------3</f>
        <v>3</v>
      </c>
    </row>
    <row r="331" spans="2:11">
      <c r="B331">
        <v>983</v>
      </c>
      <c r="C331">
        <v>328</v>
      </c>
      <c r="D331">
        <v>0</v>
      </c>
      <c r="E331">
        <v>0</v>
      </c>
      <c r="F331">
        <v>12</v>
      </c>
      <c r="G331">
        <v>4</v>
      </c>
      <c r="H331">
        <f>0</f>
        <v>0</v>
      </c>
      <c r="I331">
        <v>0</v>
      </c>
      <c r="J331" t="s">
        <v>79</v>
      </c>
      <c r="K331">
        <f>------1</f>
        <v>1</v>
      </c>
    </row>
    <row r="332" spans="2:11">
      <c r="B332">
        <v>986</v>
      </c>
      <c r="C332">
        <v>329</v>
      </c>
      <c r="D332">
        <v>0</v>
      </c>
      <c r="E332">
        <v>1</v>
      </c>
      <c r="F332">
        <v>28</v>
      </c>
      <c r="G332">
        <v>4</v>
      </c>
      <c r="H332">
        <f>------28</f>
        <v>28</v>
      </c>
      <c r="I332">
        <v>32</v>
      </c>
      <c r="J332" t="s">
        <v>72</v>
      </c>
      <c r="K332">
        <f>------4</f>
        <v>4</v>
      </c>
    </row>
    <row r="333" spans="2:11">
      <c r="B333">
        <v>989</v>
      </c>
      <c r="C333">
        <v>330</v>
      </c>
      <c r="D333">
        <v>0</v>
      </c>
      <c r="E333">
        <v>1</v>
      </c>
      <c r="F333">
        <v>0</v>
      </c>
      <c r="G333">
        <v>4</v>
      </c>
      <c r="H333">
        <f>------28</f>
        <v>28</v>
      </c>
      <c r="I333">
        <v>32</v>
      </c>
      <c r="J333" t="s">
        <v>72</v>
      </c>
      <c r="K333">
        <f>------4</f>
        <v>4</v>
      </c>
    </row>
    <row r="334" spans="2:11">
      <c r="B334">
        <v>992</v>
      </c>
      <c r="C334">
        <v>331</v>
      </c>
      <c r="D334">
        <v>0</v>
      </c>
      <c r="E334">
        <v>1</v>
      </c>
      <c r="F334">
        <v>0</v>
      </c>
      <c r="G334">
        <v>4</v>
      </c>
      <c r="H334">
        <f>------28</f>
        <v>28</v>
      </c>
      <c r="I334">
        <v>32</v>
      </c>
      <c r="J334" t="s">
        <v>72</v>
      </c>
      <c r="K334">
        <f>------4</f>
        <v>4</v>
      </c>
    </row>
    <row r="335" spans="2:11">
      <c r="B335">
        <v>995</v>
      </c>
      <c r="C335">
        <v>332</v>
      </c>
      <c r="D335">
        <v>0</v>
      </c>
      <c r="E335">
        <v>1</v>
      </c>
      <c r="F335">
        <v>0</v>
      </c>
      <c r="G335">
        <v>4</v>
      </c>
      <c r="H335">
        <f>------28</f>
        <v>28</v>
      </c>
      <c r="I335">
        <v>32</v>
      </c>
      <c r="J335" t="s">
        <v>72</v>
      </c>
      <c r="K335">
        <f>------4</f>
        <v>4</v>
      </c>
    </row>
    <row r="336" spans="2:11">
      <c r="B336">
        <v>998</v>
      </c>
      <c r="C336">
        <v>333</v>
      </c>
      <c r="D336">
        <v>0</v>
      </c>
      <c r="E336">
        <v>1</v>
      </c>
      <c r="F336">
        <v>0</v>
      </c>
      <c r="G336">
        <v>4</v>
      </c>
      <c r="H336">
        <f>------28</f>
        <v>28</v>
      </c>
      <c r="I336">
        <v>32</v>
      </c>
      <c r="J336" t="s">
        <v>72</v>
      </c>
      <c r="K336">
        <f>------4</f>
        <v>4</v>
      </c>
    </row>
    <row r="337" spans="2:11">
      <c r="B337">
        <v>1001</v>
      </c>
      <c r="C337">
        <v>334</v>
      </c>
      <c r="D337">
        <v>1</v>
      </c>
      <c r="E337">
        <v>1</v>
      </c>
      <c r="F337">
        <v>4</v>
      </c>
      <c r="G337">
        <v>4</v>
      </c>
      <c r="H337">
        <f>------32</f>
        <v>32</v>
      </c>
      <c r="I337">
        <v>32</v>
      </c>
      <c r="J337" t="s">
        <v>80</v>
      </c>
      <c r="K337">
        <f>------2</f>
        <v>2</v>
      </c>
    </row>
    <row r="338" spans="2:11">
      <c r="B338">
        <v>1004</v>
      </c>
      <c r="C338">
        <v>335</v>
      </c>
      <c r="D338">
        <v>0</v>
      </c>
      <c r="E338">
        <v>0</v>
      </c>
      <c r="F338">
        <v>20</v>
      </c>
      <c r="G338">
        <v>4</v>
      </c>
      <c r="H338">
        <f>------12</f>
        <v>12</v>
      </c>
      <c r="I338">
        <v>12</v>
      </c>
      <c r="J338" t="s">
        <v>80</v>
      </c>
      <c r="K338">
        <f>------3</f>
        <v>3</v>
      </c>
    </row>
    <row r="339" spans="2:11">
      <c r="B339">
        <v>1007</v>
      </c>
      <c r="C339">
        <v>336</v>
      </c>
      <c r="D339">
        <v>0</v>
      </c>
      <c r="E339">
        <v>0</v>
      </c>
      <c r="F339">
        <v>12</v>
      </c>
      <c r="G339">
        <v>4</v>
      </c>
      <c r="H339">
        <f>0</f>
        <v>0</v>
      </c>
      <c r="I339">
        <v>0</v>
      </c>
      <c r="J339" t="s">
        <v>79</v>
      </c>
      <c r="K339">
        <f>------1</f>
        <v>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747"/>
  <sheetViews>
    <sheetView topLeftCell="G1" workbookViewId="0">
      <selection activeCell="AC23" sqref="AC23"/>
    </sheetView>
  </sheetViews>
  <sheetFormatPr defaultRowHeight="15"/>
  <cols>
    <col min="8" max="8" width="17.28515625" customWidth="1"/>
  </cols>
  <sheetData>
    <row r="1" spans="1:11">
      <c r="A1" s="17" t="s">
        <v>163</v>
      </c>
      <c r="B1" s="18"/>
      <c r="C1" s="18"/>
      <c r="D1" s="18"/>
      <c r="E1" s="18"/>
      <c r="F1" s="18"/>
      <c r="G1" s="18"/>
      <c r="H1" s="18"/>
      <c r="I1" s="18"/>
    </row>
    <row r="3" spans="1:11">
      <c r="A3" t="s">
        <v>81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</row>
    <row r="4" spans="1:11">
      <c r="B4">
        <v>2</v>
      </c>
      <c r="C4">
        <v>1</v>
      </c>
      <c r="D4">
        <v>0</v>
      </c>
      <c r="E4">
        <v>1</v>
      </c>
      <c r="F4">
        <v>0</v>
      </c>
      <c r="G4">
        <v>1</v>
      </c>
      <c r="H4">
        <f>--0</f>
        <v>0</v>
      </c>
      <c r="I4">
        <v>0</v>
      </c>
      <c r="J4" t="s">
        <v>79</v>
      </c>
      <c r="K4">
        <f>------1</f>
        <v>1</v>
      </c>
    </row>
    <row r="5" spans="1:11">
      <c r="B5">
        <v>5</v>
      </c>
      <c r="C5">
        <v>2</v>
      </c>
      <c r="D5">
        <v>0</v>
      </c>
      <c r="E5">
        <v>1</v>
      </c>
      <c r="F5">
        <v>0</v>
      </c>
      <c r="G5">
        <v>1</v>
      </c>
      <c r="H5">
        <f>--0</f>
        <v>0</v>
      </c>
      <c r="I5">
        <v>0</v>
      </c>
      <c r="J5" t="s">
        <v>79</v>
      </c>
      <c r="K5">
        <f>------1</f>
        <v>1</v>
      </c>
    </row>
    <row r="6" spans="1:11">
      <c r="B6">
        <v>8</v>
      </c>
      <c r="C6">
        <v>3</v>
      </c>
      <c r="D6">
        <v>0</v>
      </c>
      <c r="E6">
        <v>1</v>
      </c>
      <c r="F6">
        <v>0</v>
      </c>
      <c r="G6">
        <v>1</v>
      </c>
      <c r="H6">
        <f>--0</f>
        <v>0</v>
      </c>
      <c r="I6">
        <v>0</v>
      </c>
      <c r="J6" t="s">
        <v>79</v>
      </c>
      <c r="K6">
        <f>------1</f>
        <v>1</v>
      </c>
    </row>
    <row r="7" spans="1:11">
      <c r="B7">
        <v>11</v>
      </c>
      <c r="C7">
        <v>4</v>
      </c>
      <c r="D7">
        <v>0</v>
      </c>
      <c r="E7">
        <v>1</v>
      </c>
      <c r="F7">
        <v>0</v>
      </c>
      <c r="G7">
        <v>1</v>
      </c>
      <c r="H7">
        <f>--0</f>
        <v>0</v>
      </c>
      <c r="I7">
        <v>0</v>
      </c>
      <c r="J7" t="s">
        <v>79</v>
      </c>
      <c r="K7">
        <f>------1</f>
        <v>1</v>
      </c>
    </row>
    <row r="8" spans="1:11">
      <c r="B8">
        <v>14</v>
      </c>
      <c r="C8">
        <v>5</v>
      </c>
      <c r="D8">
        <v>0</v>
      </c>
      <c r="E8">
        <v>1</v>
      </c>
      <c r="F8">
        <v>0</v>
      </c>
      <c r="G8">
        <v>1</v>
      </c>
      <c r="H8">
        <f>--0</f>
        <v>0</v>
      </c>
      <c r="I8">
        <v>0</v>
      </c>
      <c r="J8" t="s">
        <v>79</v>
      </c>
      <c r="K8">
        <f>------1</f>
        <v>1</v>
      </c>
    </row>
    <row r="9" spans="1:11">
      <c r="B9">
        <v>17</v>
      </c>
      <c r="C9">
        <v>6</v>
      </c>
      <c r="D9">
        <v>1</v>
      </c>
      <c r="E9">
        <v>1</v>
      </c>
      <c r="F9">
        <v>32</v>
      </c>
      <c r="G9">
        <v>2</v>
      </c>
      <c r="H9">
        <f>------32</f>
        <v>32</v>
      </c>
      <c r="I9">
        <v>32</v>
      </c>
      <c r="J9" t="s">
        <v>80</v>
      </c>
      <c r="K9">
        <f>------2</f>
        <v>2</v>
      </c>
    </row>
    <row r="10" spans="1:11">
      <c r="B10">
        <v>20</v>
      </c>
      <c r="C10">
        <v>7</v>
      </c>
      <c r="D10">
        <v>1</v>
      </c>
      <c r="E10">
        <v>0</v>
      </c>
      <c r="F10">
        <v>0</v>
      </c>
      <c r="G10">
        <v>2</v>
      </c>
      <c r="H10">
        <f>------32</f>
        <v>32</v>
      </c>
      <c r="I10">
        <v>32</v>
      </c>
      <c r="J10" t="s">
        <v>80</v>
      </c>
      <c r="K10">
        <f>------2</f>
        <v>2</v>
      </c>
    </row>
    <row r="11" spans="1:11">
      <c r="B11">
        <v>23</v>
      </c>
      <c r="C11">
        <v>8</v>
      </c>
      <c r="D11">
        <v>0</v>
      </c>
      <c r="E11">
        <v>0</v>
      </c>
      <c r="F11">
        <v>20</v>
      </c>
      <c r="G11">
        <v>3</v>
      </c>
      <c r="H11">
        <f>------12</f>
        <v>12</v>
      </c>
      <c r="I11">
        <v>12</v>
      </c>
      <c r="J11" t="s">
        <v>80</v>
      </c>
      <c r="K11">
        <f>------3</f>
        <v>3</v>
      </c>
    </row>
    <row r="12" spans="1:11">
      <c r="B12">
        <v>26</v>
      </c>
      <c r="C12">
        <v>9</v>
      </c>
      <c r="D12">
        <v>0</v>
      </c>
      <c r="E12">
        <v>0</v>
      </c>
      <c r="F12">
        <v>0</v>
      </c>
      <c r="G12">
        <v>3</v>
      </c>
      <c r="H12">
        <f>------12</f>
        <v>12</v>
      </c>
      <c r="I12">
        <v>12</v>
      </c>
      <c r="J12" t="s">
        <v>80</v>
      </c>
      <c r="K12">
        <f>------3</f>
        <v>3</v>
      </c>
    </row>
    <row r="13" spans="1:11">
      <c r="B13">
        <v>29</v>
      </c>
      <c r="C13">
        <v>10</v>
      </c>
      <c r="D13">
        <v>0</v>
      </c>
      <c r="E13">
        <v>0</v>
      </c>
      <c r="F13">
        <v>0</v>
      </c>
      <c r="G13">
        <v>3</v>
      </c>
      <c r="H13">
        <f>------12</f>
        <v>12</v>
      </c>
      <c r="I13">
        <v>12</v>
      </c>
      <c r="J13" t="s">
        <v>80</v>
      </c>
      <c r="K13">
        <f>------3</f>
        <v>3</v>
      </c>
    </row>
    <row r="14" spans="1:11">
      <c r="B14">
        <v>32</v>
      </c>
      <c r="C14">
        <v>11</v>
      </c>
      <c r="D14">
        <v>0</v>
      </c>
      <c r="E14">
        <v>0</v>
      </c>
      <c r="F14">
        <v>0</v>
      </c>
      <c r="G14">
        <v>3</v>
      </c>
      <c r="H14">
        <f>------12</f>
        <v>12</v>
      </c>
      <c r="I14">
        <v>12</v>
      </c>
      <c r="J14" t="s">
        <v>80</v>
      </c>
      <c r="K14">
        <f>------3</f>
        <v>3</v>
      </c>
    </row>
    <row r="15" spans="1:11">
      <c r="B15">
        <v>35</v>
      </c>
      <c r="C15">
        <v>12</v>
      </c>
      <c r="D15">
        <v>0</v>
      </c>
      <c r="E15">
        <v>0</v>
      </c>
      <c r="F15">
        <v>12</v>
      </c>
      <c r="G15">
        <v>3</v>
      </c>
      <c r="H15">
        <f>--0</f>
        <v>0</v>
      </c>
      <c r="I15">
        <v>0</v>
      </c>
      <c r="J15" t="s">
        <v>79</v>
      </c>
      <c r="K15">
        <f>------1</f>
        <v>1</v>
      </c>
    </row>
    <row r="16" spans="1:11">
      <c r="B16">
        <v>38</v>
      </c>
      <c r="C16">
        <v>13</v>
      </c>
      <c r="D16">
        <v>0</v>
      </c>
      <c r="E16">
        <v>1</v>
      </c>
      <c r="F16">
        <v>0</v>
      </c>
      <c r="G16">
        <v>3</v>
      </c>
      <c r="H16">
        <f>--0</f>
        <v>0</v>
      </c>
      <c r="I16">
        <v>0</v>
      </c>
      <c r="J16" t="s">
        <v>79</v>
      </c>
      <c r="K16">
        <f>------1</f>
        <v>1</v>
      </c>
    </row>
    <row r="17" spans="2:11">
      <c r="B17">
        <v>41</v>
      </c>
      <c r="C17">
        <v>14</v>
      </c>
      <c r="D17">
        <v>0</v>
      </c>
      <c r="E17">
        <v>1</v>
      </c>
      <c r="F17">
        <v>28</v>
      </c>
      <c r="G17">
        <v>4</v>
      </c>
      <c r="H17">
        <f t="shared" ref="H17:H22" si="0">------28</f>
        <v>28</v>
      </c>
      <c r="I17">
        <v>32</v>
      </c>
      <c r="J17" t="s">
        <v>72</v>
      </c>
      <c r="K17">
        <f t="shared" ref="K17:K22" si="1">------4</f>
        <v>4</v>
      </c>
    </row>
    <row r="18" spans="2:11">
      <c r="B18">
        <v>44</v>
      </c>
      <c r="C18">
        <v>15</v>
      </c>
      <c r="D18">
        <v>0</v>
      </c>
      <c r="E18">
        <v>1</v>
      </c>
      <c r="F18">
        <v>0</v>
      </c>
      <c r="G18">
        <v>4</v>
      </c>
      <c r="H18">
        <f t="shared" si="0"/>
        <v>28</v>
      </c>
      <c r="I18">
        <v>32</v>
      </c>
      <c r="J18" t="s">
        <v>72</v>
      </c>
      <c r="K18">
        <f t="shared" si="1"/>
        <v>4</v>
      </c>
    </row>
    <row r="19" spans="2:11">
      <c r="B19">
        <v>47</v>
      </c>
      <c r="C19">
        <v>16</v>
      </c>
      <c r="D19">
        <v>0</v>
      </c>
      <c r="E19">
        <v>1</v>
      </c>
      <c r="F19">
        <v>0</v>
      </c>
      <c r="G19">
        <v>4</v>
      </c>
      <c r="H19">
        <f t="shared" si="0"/>
        <v>28</v>
      </c>
      <c r="I19">
        <v>32</v>
      </c>
      <c r="J19" t="s">
        <v>72</v>
      </c>
      <c r="K19">
        <f t="shared" si="1"/>
        <v>4</v>
      </c>
    </row>
    <row r="20" spans="2:11">
      <c r="B20">
        <v>50</v>
      </c>
      <c r="C20">
        <v>17</v>
      </c>
      <c r="D20">
        <v>0</v>
      </c>
      <c r="E20">
        <v>1</v>
      </c>
      <c r="F20">
        <v>0</v>
      </c>
      <c r="G20">
        <v>4</v>
      </c>
      <c r="H20">
        <f t="shared" si="0"/>
        <v>28</v>
      </c>
      <c r="I20">
        <v>32</v>
      </c>
      <c r="J20" t="s">
        <v>72</v>
      </c>
      <c r="K20">
        <f t="shared" si="1"/>
        <v>4</v>
      </c>
    </row>
    <row r="21" spans="2:11">
      <c r="B21">
        <v>53</v>
      </c>
      <c r="C21">
        <v>18</v>
      </c>
      <c r="D21">
        <v>0</v>
      </c>
      <c r="E21">
        <v>1</v>
      </c>
      <c r="F21">
        <v>0</v>
      </c>
      <c r="G21">
        <v>4</v>
      </c>
      <c r="H21">
        <f t="shared" si="0"/>
        <v>28</v>
      </c>
      <c r="I21">
        <v>32</v>
      </c>
      <c r="J21" t="s">
        <v>72</v>
      </c>
      <c r="K21">
        <f t="shared" si="1"/>
        <v>4</v>
      </c>
    </row>
    <row r="22" spans="2:11">
      <c r="B22">
        <v>56</v>
      </c>
      <c r="C22">
        <v>19</v>
      </c>
      <c r="D22">
        <v>0</v>
      </c>
      <c r="E22">
        <v>1</v>
      </c>
      <c r="F22">
        <v>0</v>
      </c>
      <c r="G22">
        <v>4</v>
      </c>
      <c r="H22">
        <f t="shared" si="0"/>
        <v>28</v>
      </c>
      <c r="I22">
        <v>32</v>
      </c>
      <c r="J22" t="s">
        <v>72</v>
      </c>
      <c r="K22">
        <f t="shared" si="1"/>
        <v>4</v>
      </c>
    </row>
    <row r="23" spans="2:11">
      <c r="B23">
        <v>59</v>
      </c>
      <c r="C23">
        <v>20</v>
      </c>
      <c r="D23">
        <v>1</v>
      </c>
      <c r="E23">
        <v>1</v>
      </c>
      <c r="F23">
        <v>4</v>
      </c>
      <c r="G23">
        <v>4</v>
      </c>
      <c r="H23">
        <f t="shared" ref="H23:H28" si="2">------32</f>
        <v>32</v>
      </c>
      <c r="I23">
        <v>32</v>
      </c>
      <c r="J23" t="s">
        <v>80</v>
      </c>
      <c r="K23">
        <f t="shared" ref="K23:K28" si="3">------2</f>
        <v>2</v>
      </c>
    </row>
    <row r="24" spans="2:11">
      <c r="B24">
        <v>62</v>
      </c>
      <c r="C24">
        <v>21</v>
      </c>
      <c r="D24">
        <v>1</v>
      </c>
      <c r="E24">
        <v>1</v>
      </c>
      <c r="F24">
        <v>0</v>
      </c>
      <c r="G24">
        <v>4</v>
      </c>
      <c r="H24">
        <f t="shared" si="2"/>
        <v>32</v>
      </c>
      <c r="I24">
        <v>32</v>
      </c>
      <c r="J24" t="s">
        <v>80</v>
      </c>
      <c r="K24">
        <f t="shared" si="3"/>
        <v>2</v>
      </c>
    </row>
    <row r="25" spans="2:11">
      <c r="B25">
        <v>65</v>
      </c>
      <c r="C25">
        <v>22</v>
      </c>
      <c r="D25">
        <v>1</v>
      </c>
      <c r="E25">
        <v>1</v>
      </c>
      <c r="F25">
        <v>0</v>
      </c>
      <c r="G25">
        <v>4</v>
      </c>
      <c r="H25">
        <f t="shared" si="2"/>
        <v>32</v>
      </c>
      <c r="I25">
        <v>32</v>
      </c>
      <c r="J25" t="s">
        <v>80</v>
      </c>
      <c r="K25">
        <f t="shared" si="3"/>
        <v>2</v>
      </c>
    </row>
    <row r="26" spans="2:11">
      <c r="B26">
        <v>68</v>
      </c>
      <c r="C26">
        <v>23</v>
      </c>
      <c r="D26">
        <v>1</v>
      </c>
      <c r="E26">
        <v>1</v>
      </c>
      <c r="F26">
        <v>0</v>
      </c>
      <c r="G26">
        <v>4</v>
      </c>
      <c r="H26">
        <f t="shared" si="2"/>
        <v>32</v>
      </c>
      <c r="I26">
        <v>32</v>
      </c>
      <c r="J26" t="s">
        <v>80</v>
      </c>
      <c r="K26">
        <f t="shared" si="3"/>
        <v>2</v>
      </c>
    </row>
    <row r="27" spans="2:11">
      <c r="B27">
        <v>71</v>
      </c>
      <c r="C27">
        <v>24</v>
      </c>
      <c r="D27">
        <v>1</v>
      </c>
      <c r="E27">
        <v>1</v>
      </c>
      <c r="F27">
        <v>0</v>
      </c>
      <c r="G27">
        <v>4</v>
      </c>
      <c r="H27">
        <f t="shared" si="2"/>
        <v>32</v>
      </c>
      <c r="I27">
        <v>32</v>
      </c>
      <c r="J27" t="s">
        <v>80</v>
      </c>
      <c r="K27">
        <f t="shared" si="3"/>
        <v>2</v>
      </c>
    </row>
    <row r="28" spans="2:11">
      <c r="B28">
        <v>74</v>
      </c>
      <c r="C28">
        <v>25</v>
      </c>
      <c r="D28">
        <v>1</v>
      </c>
      <c r="E28">
        <v>0</v>
      </c>
      <c r="F28">
        <v>0</v>
      </c>
      <c r="G28">
        <v>4</v>
      </c>
      <c r="H28">
        <f t="shared" si="2"/>
        <v>32</v>
      </c>
      <c r="I28">
        <v>32</v>
      </c>
      <c r="J28" t="s">
        <v>80</v>
      </c>
      <c r="K28">
        <f t="shared" si="3"/>
        <v>2</v>
      </c>
    </row>
    <row r="29" spans="2:11">
      <c r="B29">
        <v>77</v>
      </c>
      <c r="C29">
        <v>26</v>
      </c>
      <c r="D29">
        <v>0</v>
      </c>
      <c r="E29">
        <v>0</v>
      </c>
      <c r="F29">
        <v>20</v>
      </c>
      <c r="G29">
        <v>4</v>
      </c>
      <c r="H29">
        <f t="shared" ref="H29:H34" si="4">------12</f>
        <v>12</v>
      </c>
      <c r="I29">
        <v>12</v>
      </c>
      <c r="J29" t="s">
        <v>80</v>
      </c>
      <c r="K29">
        <f t="shared" ref="K29:K34" si="5">------3</f>
        <v>3</v>
      </c>
    </row>
    <row r="30" spans="2:11">
      <c r="B30">
        <v>80</v>
      </c>
      <c r="C30">
        <v>27</v>
      </c>
      <c r="D30">
        <v>0</v>
      </c>
      <c r="E30">
        <v>0</v>
      </c>
      <c r="F30">
        <v>0</v>
      </c>
      <c r="G30">
        <v>4</v>
      </c>
      <c r="H30">
        <f t="shared" si="4"/>
        <v>12</v>
      </c>
      <c r="I30">
        <v>12</v>
      </c>
      <c r="J30" t="s">
        <v>80</v>
      </c>
      <c r="K30">
        <f t="shared" si="5"/>
        <v>3</v>
      </c>
    </row>
    <row r="31" spans="2:11">
      <c r="B31">
        <v>83</v>
      </c>
      <c r="C31">
        <v>28</v>
      </c>
      <c r="D31">
        <v>0</v>
      </c>
      <c r="E31">
        <v>0</v>
      </c>
      <c r="F31">
        <v>0</v>
      </c>
      <c r="G31">
        <v>4</v>
      </c>
      <c r="H31">
        <f t="shared" si="4"/>
        <v>12</v>
      </c>
      <c r="I31">
        <v>12</v>
      </c>
      <c r="J31" t="s">
        <v>80</v>
      </c>
      <c r="K31">
        <f t="shared" si="5"/>
        <v>3</v>
      </c>
    </row>
    <row r="32" spans="2:11">
      <c r="B32">
        <v>86</v>
      </c>
      <c r="C32">
        <v>29</v>
      </c>
      <c r="D32">
        <v>0</v>
      </c>
      <c r="E32">
        <v>0</v>
      </c>
      <c r="F32">
        <v>0</v>
      </c>
      <c r="G32">
        <v>4</v>
      </c>
      <c r="H32">
        <f t="shared" si="4"/>
        <v>12</v>
      </c>
      <c r="I32">
        <v>12</v>
      </c>
      <c r="J32" t="s">
        <v>80</v>
      </c>
      <c r="K32">
        <f t="shared" si="5"/>
        <v>3</v>
      </c>
    </row>
    <row r="33" spans="2:11">
      <c r="B33">
        <v>89</v>
      </c>
      <c r="C33">
        <v>30</v>
      </c>
      <c r="D33">
        <v>0</v>
      </c>
      <c r="E33">
        <v>0</v>
      </c>
      <c r="F33">
        <v>0</v>
      </c>
      <c r="G33">
        <v>4</v>
      </c>
      <c r="H33">
        <f t="shared" si="4"/>
        <v>12</v>
      </c>
      <c r="I33">
        <v>12</v>
      </c>
      <c r="J33" t="s">
        <v>80</v>
      </c>
      <c r="K33">
        <f t="shared" si="5"/>
        <v>3</v>
      </c>
    </row>
    <row r="34" spans="2:11">
      <c r="B34">
        <v>92</v>
      </c>
      <c r="C34">
        <v>31</v>
      </c>
      <c r="D34">
        <v>0</v>
      </c>
      <c r="E34">
        <v>1</v>
      </c>
      <c r="F34">
        <v>0</v>
      </c>
      <c r="G34">
        <v>4</v>
      </c>
      <c r="H34">
        <f t="shared" si="4"/>
        <v>12</v>
      </c>
      <c r="I34">
        <v>12</v>
      </c>
      <c r="J34" t="s">
        <v>80</v>
      </c>
      <c r="K34">
        <f t="shared" si="5"/>
        <v>3</v>
      </c>
    </row>
    <row r="35" spans="2:11">
      <c r="B35">
        <v>95</v>
      </c>
      <c r="C35">
        <v>32</v>
      </c>
      <c r="D35">
        <v>1</v>
      </c>
      <c r="E35">
        <v>1</v>
      </c>
      <c r="F35">
        <v>20</v>
      </c>
      <c r="G35">
        <v>4</v>
      </c>
      <c r="H35">
        <f t="shared" ref="H35:H40" si="6">------32</f>
        <v>32</v>
      </c>
      <c r="I35">
        <v>32</v>
      </c>
      <c r="J35" t="s">
        <v>80</v>
      </c>
      <c r="K35">
        <f t="shared" ref="K35:K40" si="7">------2</f>
        <v>2</v>
      </c>
    </row>
    <row r="36" spans="2:11">
      <c r="B36">
        <v>98</v>
      </c>
      <c r="C36">
        <v>33</v>
      </c>
      <c r="D36">
        <v>1</v>
      </c>
      <c r="E36">
        <v>1</v>
      </c>
      <c r="F36">
        <v>0</v>
      </c>
      <c r="G36">
        <v>4</v>
      </c>
      <c r="H36">
        <f t="shared" si="6"/>
        <v>32</v>
      </c>
      <c r="I36">
        <v>32</v>
      </c>
      <c r="J36" t="s">
        <v>80</v>
      </c>
      <c r="K36">
        <f t="shared" si="7"/>
        <v>2</v>
      </c>
    </row>
    <row r="37" spans="2:11">
      <c r="B37">
        <v>101</v>
      </c>
      <c r="C37">
        <v>34</v>
      </c>
      <c r="D37">
        <v>1</v>
      </c>
      <c r="E37">
        <v>1</v>
      </c>
      <c r="F37">
        <v>0</v>
      </c>
      <c r="G37">
        <v>4</v>
      </c>
      <c r="H37">
        <f t="shared" si="6"/>
        <v>32</v>
      </c>
      <c r="I37">
        <v>32</v>
      </c>
      <c r="J37" t="s">
        <v>80</v>
      </c>
      <c r="K37">
        <f t="shared" si="7"/>
        <v>2</v>
      </c>
    </row>
    <row r="38" spans="2:11">
      <c r="B38">
        <v>104</v>
      </c>
      <c r="C38">
        <v>35</v>
      </c>
      <c r="D38">
        <v>1</v>
      </c>
      <c r="E38">
        <v>1</v>
      </c>
      <c r="F38">
        <v>0</v>
      </c>
      <c r="G38">
        <v>4</v>
      </c>
      <c r="H38">
        <f t="shared" si="6"/>
        <v>32</v>
      </c>
      <c r="I38">
        <v>32</v>
      </c>
      <c r="J38" t="s">
        <v>80</v>
      </c>
      <c r="K38">
        <f t="shared" si="7"/>
        <v>2</v>
      </c>
    </row>
    <row r="39" spans="2:11">
      <c r="B39">
        <v>107</v>
      </c>
      <c r="C39">
        <v>36</v>
      </c>
      <c r="D39">
        <v>1</v>
      </c>
      <c r="E39">
        <v>1</v>
      </c>
      <c r="F39">
        <v>0</v>
      </c>
      <c r="G39">
        <v>4</v>
      </c>
      <c r="H39">
        <f t="shared" si="6"/>
        <v>32</v>
      </c>
      <c r="I39">
        <v>32</v>
      </c>
      <c r="J39" t="s">
        <v>80</v>
      </c>
      <c r="K39">
        <f t="shared" si="7"/>
        <v>2</v>
      </c>
    </row>
    <row r="40" spans="2:11">
      <c r="B40">
        <v>110</v>
      </c>
      <c r="C40">
        <v>37</v>
      </c>
      <c r="D40">
        <v>1</v>
      </c>
      <c r="E40">
        <v>0</v>
      </c>
      <c r="F40">
        <v>0</v>
      </c>
      <c r="G40">
        <v>4</v>
      </c>
      <c r="H40">
        <f t="shared" si="6"/>
        <v>32</v>
      </c>
      <c r="I40">
        <v>32</v>
      </c>
      <c r="J40" t="s">
        <v>80</v>
      </c>
      <c r="K40">
        <f t="shared" si="7"/>
        <v>2</v>
      </c>
    </row>
    <row r="41" spans="2:11">
      <c r="B41">
        <v>113</v>
      </c>
      <c r="C41">
        <v>38</v>
      </c>
      <c r="D41">
        <v>0</v>
      </c>
      <c r="E41">
        <v>0</v>
      </c>
      <c r="F41">
        <v>20</v>
      </c>
      <c r="G41">
        <v>4</v>
      </c>
      <c r="H41">
        <f>------12</f>
        <v>12</v>
      </c>
      <c r="I41">
        <v>12</v>
      </c>
      <c r="J41" t="s">
        <v>80</v>
      </c>
      <c r="K41">
        <f>------3</f>
        <v>3</v>
      </c>
    </row>
    <row r="42" spans="2:11">
      <c r="B42">
        <v>116</v>
      </c>
      <c r="C42">
        <v>39</v>
      </c>
      <c r="D42">
        <v>0</v>
      </c>
      <c r="E42">
        <v>0</v>
      </c>
      <c r="F42">
        <v>0</v>
      </c>
      <c r="G42">
        <v>4</v>
      </c>
      <c r="H42">
        <f>------12</f>
        <v>12</v>
      </c>
      <c r="I42">
        <v>12</v>
      </c>
      <c r="J42" t="s">
        <v>80</v>
      </c>
      <c r="K42">
        <f>------3</f>
        <v>3</v>
      </c>
    </row>
    <row r="43" spans="2:11">
      <c r="B43">
        <v>119</v>
      </c>
      <c r="C43">
        <v>40</v>
      </c>
      <c r="D43">
        <v>0</v>
      </c>
      <c r="E43">
        <v>0</v>
      </c>
      <c r="F43">
        <v>0</v>
      </c>
      <c r="G43">
        <v>4</v>
      </c>
      <c r="H43">
        <f>------12</f>
        <v>12</v>
      </c>
      <c r="I43">
        <v>12</v>
      </c>
      <c r="J43" t="s">
        <v>80</v>
      </c>
      <c r="K43">
        <f>------3</f>
        <v>3</v>
      </c>
    </row>
    <row r="44" spans="2:11">
      <c r="B44">
        <v>122</v>
      </c>
      <c r="C44">
        <v>41</v>
      </c>
      <c r="D44">
        <v>0</v>
      </c>
      <c r="E44">
        <v>0</v>
      </c>
      <c r="F44">
        <v>0</v>
      </c>
      <c r="G44">
        <v>4</v>
      </c>
      <c r="H44">
        <f>------12</f>
        <v>12</v>
      </c>
      <c r="I44">
        <v>12</v>
      </c>
      <c r="J44" t="s">
        <v>80</v>
      </c>
      <c r="K44">
        <f>------3</f>
        <v>3</v>
      </c>
    </row>
    <row r="45" spans="2:11">
      <c r="B45">
        <v>125</v>
      </c>
      <c r="C45">
        <v>42</v>
      </c>
      <c r="D45">
        <v>0</v>
      </c>
      <c r="E45">
        <v>0</v>
      </c>
      <c r="F45">
        <v>12</v>
      </c>
      <c r="G45">
        <v>4</v>
      </c>
      <c r="H45">
        <f>--0</f>
        <v>0</v>
      </c>
      <c r="I45">
        <v>0</v>
      </c>
      <c r="J45" t="s">
        <v>79</v>
      </c>
      <c r="K45">
        <f>------1</f>
        <v>1</v>
      </c>
    </row>
    <row r="46" spans="2:11">
      <c r="B46">
        <v>128</v>
      </c>
      <c r="C46">
        <v>43</v>
      </c>
      <c r="D46">
        <v>0</v>
      </c>
      <c r="E46">
        <v>1</v>
      </c>
      <c r="F46">
        <v>0</v>
      </c>
      <c r="G46">
        <v>4</v>
      </c>
      <c r="H46">
        <f>--0</f>
        <v>0</v>
      </c>
      <c r="I46">
        <v>0</v>
      </c>
      <c r="J46" t="s">
        <v>79</v>
      </c>
      <c r="K46">
        <f>------1</f>
        <v>1</v>
      </c>
    </row>
    <row r="47" spans="2:11">
      <c r="B47">
        <v>131</v>
      </c>
      <c r="C47">
        <v>44</v>
      </c>
      <c r="D47">
        <v>0</v>
      </c>
      <c r="E47">
        <v>1</v>
      </c>
      <c r="F47">
        <v>28</v>
      </c>
      <c r="G47">
        <v>4</v>
      </c>
      <c r="H47">
        <f t="shared" ref="H47:H52" si="8">------28</f>
        <v>28</v>
      </c>
      <c r="I47">
        <v>32</v>
      </c>
      <c r="J47" t="s">
        <v>72</v>
      </c>
      <c r="K47">
        <f t="shared" ref="K47:K52" si="9">------4</f>
        <v>4</v>
      </c>
    </row>
    <row r="48" spans="2:11">
      <c r="B48">
        <v>134</v>
      </c>
      <c r="C48">
        <v>45</v>
      </c>
      <c r="D48">
        <v>0</v>
      </c>
      <c r="E48">
        <v>1</v>
      </c>
      <c r="F48">
        <v>0</v>
      </c>
      <c r="G48">
        <v>4</v>
      </c>
      <c r="H48">
        <f t="shared" si="8"/>
        <v>28</v>
      </c>
      <c r="I48">
        <v>32</v>
      </c>
      <c r="J48" t="s">
        <v>72</v>
      </c>
      <c r="K48">
        <f t="shared" si="9"/>
        <v>4</v>
      </c>
    </row>
    <row r="49" spans="2:11">
      <c r="B49">
        <v>137</v>
      </c>
      <c r="C49">
        <v>46</v>
      </c>
      <c r="D49">
        <v>0</v>
      </c>
      <c r="E49">
        <v>1</v>
      </c>
      <c r="F49">
        <v>0</v>
      </c>
      <c r="G49">
        <v>4</v>
      </c>
      <c r="H49">
        <f t="shared" si="8"/>
        <v>28</v>
      </c>
      <c r="I49">
        <v>32</v>
      </c>
      <c r="J49" t="s">
        <v>72</v>
      </c>
      <c r="K49">
        <f t="shared" si="9"/>
        <v>4</v>
      </c>
    </row>
    <row r="50" spans="2:11">
      <c r="B50">
        <v>140</v>
      </c>
      <c r="C50">
        <v>47</v>
      </c>
      <c r="D50">
        <v>0</v>
      </c>
      <c r="E50">
        <v>1</v>
      </c>
      <c r="F50">
        <v>0</v>
      </c>
      <c r="G50">
        <v>4</v>
      </c>
      <c r="H50">
        <f t="shared" si="8"/>
        <v>28</v>
      </c>
      <c r="I50">
        <v>32</v>
      </c>
      <c r="J50" t="s">
        <v>72</v>
      </c>
      <c r="K50">
        <f t="shared" si="9"/>
        <v>4</v>
      </c>
    </row>
    <row r="51" spans="2:11">
      <c r="B51">
        <v>143</v>
      </c>
      <c r="C51">
        <v>48</v>
      </c>
      <c r="D51">
        <v>0</v>
      </c>
      <c r="E51">
        <v>1</v>
      </c>
      <c r="F51">
        <v>0</v>
      </c>
      <c r="G51">
        <v>4</v>
      </c>
      <c r="H51">
        <f t="shared" si="8"/>
        <v>28</v>
      </c>
      <c r="I51">
        <v>32</v>
      </c>
      <c r="J51" t="s">
        <v>72</v>
      </c>
      <c r="K51">
        <f t="shared" si="9"/>
        <v>4</v>
      </c>
    </row>
    <row r="52" spans="2:11">
      <c r="B52">
        <v>146</v>
      </c>
      <c r="C52">
        <v>49</v>
      </c>
      <c r="D52">
        <v>0</v>
      </c>
      <c r="E52">
        <v>1</v>
      </c>
      <c r="F52">
        <v>0</v>
      </c>
      <c r="G52">
        <v>4</v>
      </c>
      <c r="H52">
        <f t="shared" si="8"/>
        <v>28</v>
      </c>
      <c r="I52">
        <v>32</v>
      </c>
      <c r="J52" t="s">
        <v>72</v>
      </c>
      <c r="K52">
        <f t="shared" si="9"/>
        <v>4</v>
      </c>
    </row>
    <row r="53" spans="2:11">
      <c r="B53">
        <v>149</v>
      </c>
      <c r="C53">
        <v>50</v>
      </c>
      <c r="D53">
        <v>1</v>
      </c>
      <c r="E53">
        <v>1</v>
      </c>
      <c r="F53">
        <v>4</v>
      </c>
      <c r="G53">
        <v>4</v>
      </c>
      <c r="H53">
        <f t="shared" ref="H53:H58" si="10">------32</f>
        <v>32</v>
      </c>
      <c r="I53">
        <v>32</v>
      </c>
      <c r="J53" t="s">
        <v>80</v>
      </c>
      <c r="K53">
        <f t="shared" ref="K53:K58" si="11">------2</f>
        <v>2</v>
      </c>
    </row>
    <row r="54" spans="2:11">
      <c r="B54">
        <v>152</v>
      </c>
      <c r="C54">
        <v>51</v>
      </c>
      <c r="D54">
        <v>1</v>
      </c>
      <c r="E54">
        <v>1</v>
      </c>
      <c r="F54">
        <v>0</v>
      </c>
      <c r="G54">
        <v>4</v>
      </c>
      <c r="H54">
        <f t="shared" si="10"/>
        <v>32</v>
      </c>
      <c r="I54">
        <v>32</v>
      </c>
      <c r="J54" t="s">
        <v>80</v>
      </c>
      <c r="K54">
        <f t="shared" si="11"/>
        <v>2</v>
      </c>
    </row>
    <row r="55" spans="2:11">
      <c r="B55">
        <v>155</v>
      </c>
      <c r="C55">
        <v>52</v>
      </c>
      <c r="D55">
        <v>1</v>
      </c>
      <c r="E55">
        <v>1</v>
      </c>
      <c r="F55">
        <v>0</v>
      </c>
      <c r="G55">
        <v>4</v>
      </c>
      <c r="H55">
        <f t="shared" si="10"/>
        <v>32</v>
      </c>
      <c r="I55">
        <v>32</v>
      </c>
      <c r="J55" t="s">
        <v>80</v>
      </c>
      <c r="K55">
        <f t="shared" si="11"/>
        <v>2</v>
      </c>
    </row>
    <row r="56" spans="2:11">
      <c r="B56">
        <v>158</v>
      </c>
      <c r="C56">
        <v>53</v>
      </c>
      <c r="D56">
        <v>1</v>
      </c>
      <c r="E56">
        <v>1</v>
      </c>
      <c r="F56">
        <v>0</v>
      </c>
      <c r="G56">
        <v>4</v>
      </c>
      <c r="H56">
        <f t="shared" si="10"/>
        <v>32</v>
      </c>
      <c r="I56">
        <v>32</v>
      </c>
      <c r="J56" t="s">
        <v>80</v>
      </c>
      <c r="K56">
        <f t="shared" si="11"/>
        <v>2</v>
      </c>
    </row>
    <row r="57" spans="2:11">
      <c r="B57">
        <v>161</v>
      </c>
      <c r="C57">
        <v>54</v>
      </c>
      <c r="D57">
        <v>1</v>
      </c>
      <c r="E57">
        <v>1</v>
      </c>
      <c r="F57">
        <v>0</v>
      </c>
      <c r="G57">
        <v>4</v>
      </c>
      <c r="H57">
        <f t="shared" si="10"/>
        <v>32</v>
      </c>
      <c r="I57">
        <v>32</v>
      </c>
      <c r="J57" t="s">
        <v>80</v>
      </c>
      <c r="K57">
        <f t="shared" si="11"/>
        <v>2</v>
      </c>
    </row>
    <row r="58" spans="2:11">
      <c r="B58">
        <v>164</v>
      </c>
      <c r="C58">
        <v>55</v>
      </c>
      <c r="D58">
        <v>1</v>
      </c>
      <c r="E58">
        <v>0</v>
      </c>
      <c r="F58">
        <v>0</v>
      </c>
      <c r="G58">
        <v>4</v>
      </c>
      <c r="H58">
        <f t="shared" si="10"/>
        <v>32</v>
      </c>
      <c r="I58">
        <v>32</v>
      </c>
      <c r="J58" t="s">
        <v>80</v>
      </c>
      <c r="K58">
        <f t="shared" si="11"/>
        <v>2</v>
      </c>
    </row>
    <row r="59" spans="2:11">
      <c r="B59">
        <v>167</v>
      </c>
      <c r="C59">
        <v>56</v>
      </c>
      <c r="D59">
        <v>0</v>
      </c>
      <c r="E59">
        <v>0</v>
      </c>
      <c r="F59">
        <v>20</v>
      </c>
      <c r="G59">
        <v>4</v>
      </c>
      <c r="H59">
        <f t="shared" ref="H59:H64" si="12">------12</f>
        <v>12</v>
      </c>
      <c r="I59">
        <v>12</v>
      </c>
      <c r="J59" t="s">
        <v>80</v>
      </c>
      <c r="K59">
        <f t="shared" ref="K59:K64" si="13">------3</f>
        <v>3</v>
      </c>
    </row>
    <row r="60" spans="2:11">
      <c r="B60">
        <v>170</v>
      </c>
      <c r="C60">
        <v>57</v>
      </c>
      <c r="D60">
        <v>0</v>
      </c>
      <c r="E60">
        <v>0</v>
      </c>
      <c r="F60">
        <v>0</v>
      </c>
      <c r="G60">
        <v>4</v>
      </c>
      <c r="H60">
        <f t="shared" si="12"/>
        <v>12</v>
      </c>
      <c r="I60">
        <v>12</v>
      </c>
      <c r="J60" t="s">
        <v>80</v>
      </c>
      <c r="K60">
        <f t="shared" si="13"/>
        <v>3</v>
      </c>
    </row>
    <row r="61" spans="2:11">
      <c r="B61">
        <v>173</v>
      </c>
      <c r="C61">
        <v>58</v>
      </c>
      <c r="D61">
        <v>0</v>
      </c>
      <c r="E61">
        <v>0</v>
      </c>
      <c r="F61">
        <v>0</v>
      </c>
      <c r="G61">
        <v>4</v>
      </c>
      <c r="H61">
        <f t="shared" si="12"/>
        <v>12</v>
      </c>
      <c r="I61">
        <v>12</v>
      </c>
      <c r="J61" t="s">
        <v>80</v>
      </c>
      <c r="K61">
        <f t="shared" si="13"/>
        <v>3</v>
      </c>
    </row>
    <row r="62" spans="2:11">
      <c r="B62">
        <v>176</v>
      </c>
      <c r="C62">
        <v>59</v>
      </c>
      <c r="D62">
        <v>0</v>
      </c>
      <c r="E62">
        <v>0</v>
      </c>
      <c r="F62">
        <v>0</v>
      </c>
      <c r="G62">
        <v>4</v>
      </c>
      <c r="H62">
        <f t="shared" si="12"/>
        <v>12</v>
      </c>
      <c r="I62">
        <v>12</v>
      </c>
      <c r="J62" t="s">
        <v>80</v>
      </c>
      <c r="K62">
        <f t="shared" si="13"/>
        <v>3</v>
      </c>
    </row>
    <row r="63" spans="2:11">
      <c r="B63">
        <v>179</v>
      </c>
      <c r="C63">
        <v>60</v>
      </c>
      <c r="D63">
        <v>0</v>
      </c>
      <c r="E63">
        <v>0</v>
      </c>
      <c r="F63">
        <v>0</v>
      </c>
      <c r="G63">
        <v>4</v>
      </c>
      <c r="H63">
        <f t="shared" si="12"/>
        <v>12</v>
      </c>
      <c r="I63">
        <v>12</v>
      </c>
      <c r="J63" t="s">
        <v>80</v>
      </c>
      <c r="K63">
        <f t="shared" si="13"/>
        <v>3</v>
      </c>
    </row>
    <row r="64" spans="2:11">
      <c r="B64">
        <v>182</v>
      </c>
      <c r="C64">
        <v>61</v>
      </c>
      <c r="D64">
        <v>0</v>
      </c>
      <c r="E64">
        <v>1</v>
      </c>
      <c r="F64">
        <v>0</v>
      </c>
      <c r="G64">
        <v>4</v>
      </c>
      <c r="H64">
        <f t="shared" si="12"/>
        <v>12</v>
      </c>
      <c r="I64">
        <v>12</v>
      </c>
      <c r="J64" t="s">
        <v>80</v>
      </c>
      <c r="K64">
        <f t="shared" si="13"/>
        <v>3</v>
      </c>
    </row>
    <row r="65" spans="2:11">
      <c r="B65">
        <v>185</v>
      </c>
      <c r="C65">
        <v>62</v>
      </c>
      <c r="D65">
        <v>1</v>
      </c>
      <c r="E65">
        <v>1</v>
      </c>
      <c r="F65">
        <v>20</v>
      </c>
      <c r="G65">
        <v>4</v>
      </c>
      <c r="H65">
        <f t="shared" ref="H65:H70" si="14">------32</f>
        <v>32</v>
      </c>
      <c r="I65">
        <v>32</v>
      </c>
      <c r="J65" t="s">
        <v>80</v>
      </c>
      <c r="K65">
        <f t="shared" ref="K65:K70" si="15">------2</f>
        <v>2</v>
      </c>
    </row>
    <row r="66" spans="2:11">
      <c r="B66">
        <v>188</v>
      </c>
      <c r="C66">
        <v>63</v>
      </c>
      <c r="D66">
        <v>1</v>
      </c>
      <c r="E66">
        <v>1</v>
      </c>
      <c r="F66">
        <v>0</v>
      </c>
      <c r="G66">
        <v>4</v>
      </c>
      <c r="H66">
        <f t="shared" si="14"/>
        <v>32</v>
      </c>
      <c r="I66">
        <v>32</v>
      </c>
      <c r="J66" t="s">
        <v>80</v>
      </c>
      <c r="K66">
        <f t="shared" si="15"/>
        <v>2</v>
      </c>
    </row>
    <row r="67" spans="2:11">
      <c r="B67">
        <v>191</v>
      </c>
      <c r="C67">
        <v>64</v>
      </c>
      <c r="D67">
        <v>1</v>
      </c>
      <c r="E67">
        <v>1</v>
      </c>
      <c r="F67">
        <v>0</v>
      </c>
      <c r="G67">
        <v>4</v>
      </c>
      <c r="H67">
        <f t="shared" si="14"/>
        <v>32</v>
      </c>
      <c r="I67">
        <v>32</v>
      </c>
      <c r="J67" t="s">
        <v>80</v>
      </c>
      <c r="K67">
        <f t="shared" si="15"/>
        <v>2</v>
      </c>
    </row>
    <row r="68" spans="2:11">
      <c r="B68">
        <v>194</v>
      </c>
      <c r="C68">
        <v>65</v>
      </c>
      <c r="D68">
        <v>1</v>
      </c>
      <c r="E68">
        <v>1</v>
      </c>
      <c r="F68">
        <v>0</v>
      </c>
      <c r="G68">
        <v>4</v>
      </c>
      <c r="H68">
        <f t="shared" si="14"/>
        <v>32</v>
      </c>
      <c r="I68">
        <v>32</v>
      </c>
      <c r="J68" t="s">
        <v>80</v>
      </c>
      <c r="K68">
        <f t="shared" si="15"/>
        <v>2</v>
      </c>
    </row>
    <row r="69" spans="2:11">
      <c r="B69">
        <v>197</v>
      </c>
      <c r="C69">
        <v>66</v>
      </c>
      <c r="D69">
        <v>1</v>
      </c>
      <c r="E69">
        <v>1</v>
      </c>
      <c r="F69">
        <v>0</v>
      </c>
      <c r="G69">
        <v>4</v>
      </c>
      <c r="H69">
        <f t="shared" si="14"/>
        <v>32</v>
      </c>
      <c r="I69">
        <v>32</v>
      </c>
      <c r="J69" t="s">
        <v>80</v>
      </c>
      <c r="K69">
        <f t="shared" si="15"/>
        <v>2</v>
      </c>
    </row>
    <row r="70" spans="2:11">
      <c r="B70">
        <v>200</v>
      </c>
      <c r="C70">
        <v>67</v>
      </c>
      <c r="D70">
        <v>1</v>
      </c>
      <c r="E70">
        <v>0</v>
      </c>
      <c r="F70">
        <v>0</v>
      </c>
      <c r="G70">
        <v>4</v>
      </c>
      <c r="H70">
        <f t="shared" si="14"/>
        <v>32</v>
      </c>
      <c r="I70">
        <v>32</v>
      </c>
      <c r="J70" t="s">
        <v>80</v>
      </c>
      <c r="K70">
        <f t="shared" si="15"/>
        <v>2</v>
      </c>
    </row>
    <row r="71" spans="2:11">
      <c r="B71">
        <v>203</v>
      </c>
      <c r="C71">
        <v>68</v>
      </c>
      <c r="D71">
        <v>0</v>
      </c>
      <c r="E71">
        <v>0</v>
      </c>
      <c r="F71">
        <v>20</v>
      </c>
      <c r="G71">
        <v>4</v>
      </c>
      <c r="H71">
        <f>------12</f>
        <v>12</v>
      </c>
      <c r="I71">
        <v>12</v>
      </c>
      <c r="J71" t="s">
        <v>80</v>
      </c>
      <c r="K71">
        <f>------3</f>
        <v>3</v>
      </c>
    </row>
    <row r="72" spans="2:11">
      <c r="B72">
        <v>206</v>
      </c>
      <c r="C72">
        <v>69</v>
      </c>
      <c r="D72">
        <v>0</v>
      </c>
      <c r="E72">
        <v>0</v>
      </c>
      <c r="F72">
        <v>0</v>
      </c>
      <c r="G72">
        <v>4</v>
      </c>
      <c r="H72">
        <f>------12</f>
        <v>12</v>
      </c>
      <c r="I72">
        <v>12</v>
      </c>
      <c r="J72" t="s">
        <v>80</v>
      </c>
      <c r="K72">
        <f>------3</f>
        <v>3</v>
      </c>
    </row>
    <row r="73" spans="2:11">
      <c r="B73">
        <v>209</v>
      </c>
      <c r="C73">
        <v>70</v>
      </c>
      <c r="D73">
        <v>0</v>
      </c>
      <c r="E73">
        <v>0</v>
      </c>
      <c r="F73">
        <v>0</v>
      </c>
      <c r="G73">
        <v>4</v>
      </c>
      <c r="H73">
        <f>------12</f>
        <v>12</v>
      </c>
      <c r="I73">
        <v>12</v>
      </c>
      <c r="J73" t="s">
        <v>80</v>
      </c>
      <c r="K73">
        <f>------3</f>
        <v>3</v>
      </c>
    </row>
    <row r="74" spans="2:11">
      <c r="B74">
        <v>212</v>
      </c>
      <c r="C74">
        <v>71</v>
      </c>
      <c r="D74">
        <v>0</v>
      </c>
      <c r="E74">
        <v>0</v>
      </c>
      <c r="F74">
        <v>0</v>
      </c>
      <c r="G74">
        <v>4</v>
      </c>
      <c r="H74">
        <f>------12</f>
        <v>12</v>
      </c>
      <c r="I74">
        <v>12</v>
      </c>
      <c r="J74" t="s">
        <v>80</v>
      </c>
      <c r="K74">
        <f>------3</f>
        <v>3</v>
      </c>
    </row>
    <row r="75" spans="2:11">
      <c r="B75">
        <v>215</v>
      </c>
      <c r="C75">
        <v>72</v>
      </c>
      <c r="D75">
        <v>0</v>
      </c>
      <c r="E75">
        <v>0</v>
      </c>
      <c r="F75">
        <v>12</v>
      </c>
      <c r="G75">
        <v>4</v>
      </c>
      <c r="H75">
        <f>--0</f>
        <v>0</v>
      </c>
      <c r="I75">
        <v>0</v>
      </c>
      <c r="J75" t="s">
        <v>79</v>
      </c>
      <c r="K75">
        <f>------1</f>
        <v>1</v>
      </c>
    </row>
    <row r="76" spans="2:11">
      <c r="B76">
        <v>218</v>
      </c>
      <c r="C76">
        <v>73</v>
      </c>
      <c r="D76">
        <v>0</v>
      </c>
      <c r="E76">
        <v>1</v>
      </c>
      <c r="F76">
        <v>0</v>
      </c>
      <c r="G76">
        <v>4</v>
      </c>
      <c r="H76">
        <f>--0</f>
        <v>0</v>
      </c>
      <c r="I76">
        <v>0</v>
      </c>
      <c r="J76" t="s">
        <v>79</v>
      </c>
      <c r="K76">
        <f>------1</f>
        <v>1</v>
      </c>
    </row>
    <row r="77" spans="2:11">
      <c r="B77">
        <v>221</v>
      </c>
      <c r="C77">
        <v>74</v>
      </c>
      <c r="D77">
        <v>0</v>
      </c>
      <c r="E77">
        <v>1</v>
      </c>
      <c r="F77">
        <v>28</v>
      </c>
      <c r="G77">
        <v>4</v>
      </c>
      <c r="H77">
        <f t="shared" ref="H77:H82" si="16">------28</f>
        <v>28</v>
      </c>
      <c r="I77">
        <v>32</v>
      </c>
      <c r="J77" t="s">
        <v>72</v>
      </c>
      <c r="K77">
        <f t="shared" ref="K77:K82" si="17">------4</f>
        <v>4</v>
      </c>
    </row>
    <row r="78" spans="2:11">
      <c r="B78">
        <v>224</v>
      </c>
      <c r="C78">
        <v>75</v>
      </c>
      <c r="D78">
        <v>0</v>
      </c>
      <c r="E78">
        <v>1</v>
      </c>
      <c r="F78">
        <v>0</v>
      </c>
      <c r="G78">
        <v>4</v>
      </c>
      <c r="H78">
        <f t="shared" si="16"/>
        <v>28</v>
      </c>
      <c r="I78">
        <v>32</v>
      </c>
      <c r="J78" t="s">
        <v>72</v>
      </c>
      <c r="K78">
        <f t="shared" si="17"/>
        <v>4</v>
      </c>
    </row>
    <row r="79" spans="2:11">
      <c r="B79">
        <v>227</v>
      </c>
      <c r="C79">
        <v>76</v>
      </c>
      <c r="D79">
        <v>0</v>
      </c>
      <c r="E79">
        <v>1</v>
      </c>
      <c r="F79">
        <v>0</v>
      </c>
      <c r="G79">
        <v>4</v>
      </c>
      <c r="H79">
        <f t="shared" si="16"/>
        <v>28</v>
      </c>
      <c r="I79">
        <v>32</v>
      </c>
      <c r="J79" t="s">
        <v>72</v>
      </c>
      <c r="K79">
        <f t="shared" si="17"/>
        <v>4</v>
      </c>
    </row>
    <row r="80" spans="2:11">
      <c r="B80">
        <v>230</v>
      </c>
      <c r="C80">
        <v>77</v>
      </c>
      <c r="D80">
        <v>0</v>
      </c>
      <c r="E80">
        <v>1</v>
      </c>
      <c r="F80">
        <v>0</v>
      </c>
      <c r="G80">
        <v>4</v>
      </c>
      <c r="H80">
        <f t="shared" si="16"/>
        <v>28</v>
      </c>
      <c r="I80">
        <v>32</v>
      </c>
      <c r="J80" t="s">
        <v>72</v>
      </c>
      <c r="K80">
        <f t="shared" si="17"/>
        <v>4</v>
      </c>
    </row>
    <row r="81" spans="2:11">
      <c r="B81">
        <v>233</v>
      </c>
      <c r="C81">
        <v>78</v>
      </c>
      <c r="D81">
        <v>0</v>
      </c>
      <c r="E81">
        <v>1</v>
      </c>
      <c r="F81">
        <v>0</v>
      </c>
      <c r="G81">
        <v>4</v>
      </c>
      <c r="H81">
        <f t="shared" si="16"/>
        <v>28</v>
      </c>
      <c r="I81">
        <v>32</v>
      </c>
      <c r="J81" t="s">
        <v>72</v>
      </c>
      <c r="K81">
        <f t="shared" si="17"/>
        <v>4</v>
      </c>
    </row>
    <row r="82" spans="2:11">
      <c r="B82">
        <v>236</v>
      </c>
      <c r="C82">
        <v>79</v>
      </c>
      <c r="D82">
        <v>0</v>
      </c>
      <c r="E82">
        <v>1</v>
      </c>
      <c r="F82">
        <v>0</v>
      </c>
      <c r="G82">
        <v>4</v>
      </c>
      <c r="H82">
        <f t="shared" si="16"/>
        <v>28</v>
      </c>
      <c r="I82">
        <v>32</v>
      </c>
      <c r="J82" t="s">
        <v>72</v>
      </c>
      <c r="K82">
        <f t="shared" si="17"/>
        <v>4</v>
      </c>
    </row>
    <row r="83" spans="2:11">
      <c r="B83">
        <v>239</v>
      </c>
      <c r="C83">
        <v>80</v>
      </c>
      <c r="D83">
        <v>1</v>
      </c>
      <c r="E83">
        <v>1</v>
      </c>
      <c r="F83">
        <v>4</v>
      </c>
      <c r="G83">
        <v>4</v>
      </c>
      <c r="H83">
        <f t="shared" ref="H83:H88" si="18">------32</f>
        <v>32</v>
      </c>
      <c r="I83">
        <v>32</v>
      </c>
      <c r="J83" t="s">
        <v>80</v>
      </c>
      <c r="K83">
        <f t="shared" ref="K83:K88" si="19">------2</f>
        <v>2</v>
      </c>
    </row>
    <row r="84" spans="2:11">
      <c r="B84">
        <v>242</v>
      </c>
      <c r="C84">
        <v>81</v>
      </c>
      <c r="D84">
        <v>1</v>
      </c>
      <c r="E84">
        <v>1</v>
      </c>
      <c r="F84">
        <v>0</v>
      </c>
      <c r="G84">
        <v>4</v>
      </c>
      <c r="H84">
        <f t="shared" si="18"/>
        <v>32</v>
      </c>
      <c r="I84">
        <v>32</v>
      </c>
      <c r="J84" t="s">
        <v>80</v>
      </c>
      <c r="K84">
        <f t="shared" si="19"/>
        <v>2</v>
      </c>
    </row>
    <row r="85" spans="2:11">
      <c r="B85">
        <v>245</v>
      </c>
      <c r="C85">
        <v>82</v>
      </c>
      <c r="D85">
        <v>1</v>
      </c>
      <c r="E85">
        <v>1</v>
      </c>
      <c r="F85">
        <v>0</v>
      </c>
      <c r="G85">
        <v>4</v>
      </c>
      <c r="H85">
        <f t="shared" si="18"/>
        <v>32</v>
      </c>
      <c r="I85">
        <v>32</v>
      </c>
      <c r="J85" t="s">
        <v>80</v>
      </c>
      <c r="K85">
        <f t="shared" si="19"/>
        <v>2</v>
      </c>
    </row>
    <row r="86" spans="2:11">
      <c r="B86">
        <v>248</v>
      </c>
      <c r="C86">
        <v>83</v>
      </c>
      <c r="D86">
        <v>1</v>
      </c>
      <c r="E86">
        <v>1</v>
      </c>
      <c r="F86">
        <v>0</v>
      </c>
      <c r="G86">
        <v>4</v>
      </c>
      <c r="H86">
        <f t="shared" si="18"/>
        <v>32</v>
      </c>
      <c r="I86">
        <v>32</v>
      </c>
      <c r="J86" t="s">
        <v>80</v>
      </c>
      <c r="K86">
        <f t="shared" si="19"/>
        <v>2</v>
      </c>
    </row>
    <row r="87" spans="2:11">
      <c r="B87">
        <v>251</v>
      </c>
      <c r="C87">
        <v>84</v>
      </c>
      <c r="D87">
        <v>1</v>
      </c>
      <c r="E87">
        <v>1</v>
      </c>
      <c r="F87">
        <v>0</v>
      </c>
      <c r="G87">
        <v>4</v>
      </c>
      <c r="H87">
        <f t="shared" si="18"/>
        <v>32</v>
      </c>
      <c r="I87">
        <v>32</v>
      </c>
      <c r="J87" t="s">
        <v>80</v>
      </c>
      <c r="K87">
        <f t="shared" si="19"/>
        <v>2</v>
      </c>
    </row>
    <row r="88" spans="2:11">
      <c r="B88">
        <v>254</v>
      </c>
      <c r="C88">
        <v>85</v>
      </c>
      <c r="D88">
        <v>1</v>
      </c>
      <c r="E88">
        <v>0</v>
      </c>
      <c r="F88">
        <v>0</v>
      </c>
      <c r="G88">
        <v>4</v>
      </c>
      <c r="H88">
        <f t="shared" si="18"/>
        <v>32</v>
      </c>
      <c r="I88">
        <v>32</v>
      </c>
      <c r="J88" t="s">
        <v>80</v>
      </c>
      <c r="K88">
        <f t="shared" si="19"/>
        <v>2</v>
      </c>
    </row>
    <row r="89" spans="2:11">
      <c r="B89">
        <v>257</v>
      </c>
      <c r="C89">
        <v>86</v>
      </c>
      <c r="D89">
        <v>0</v>
      </c>
      <c r="E89">
        <v>0</v>
      </c>
      <c r="F89">
        <v>20</v>
      </c>
      <c r="G89">
        <v>4</v>
      </c>
      <c r="H89">
        <f t="shared" ref="H89:H94" si="20">------12</f>
        <v>12</v>
      </c>
      <c r="I89">
        <v>12</v>
      </c>
      <c r="J89" t="s">
        <v>80</v>
      </c>
      <c r="K89">
        <f t="shared" ref="K89:K94" si="21">------3</f>
        <v>3</v>
      </c>
    </row>
    <row r="90" spans="2:11">
      <c r="B90">
        <v>260</v>
      </c>
      <c r="C90">
        <v>87</v>
      </c>
      <c r="D90">
        <v>0</v>
      </c>
      <c r="E90">
        <v>0</v>
      </c>
      <c r="F90">
        <v>0</v>
      </c>
      <c r="G90">
        <v>4</v>
      </c>
      <c r="H90">
        <f t="shared" si="20"/>
        <v>12</v>
      </c>
      <c r="I90">
        <v>12</v>
      </c>
      <c r="J90" t="s">
        <v>80</v>
      </c>
      <c r="K90">
        <f t="shared" si="21"/>
        <v>3</v>
      </c>
    </row>
    <row r="91" spans="2:11">
      <c r="B91">
        <v>263</v>
      </c>
      <c r="C91">
        <v>88</v>
      </c>
      <c r="D91">
        <v>0</v>
      </c>
      <c r="E91">
        <v>0</v>
      </c>
      <c r="F91">
        <v>0</v>
      </c>
      <c r="G91">
        <v>4</v>
      </c>
      <c r="H91">
        <f t="shared" si="20"/>
        <v>12</v>
      </c>
      <c r="I91">
        <v>12</v>
      </c>
      <c r="J91" t="s">
        <v>80</v>
      </c>
      <c r="K91">
        <f t="shared" si="21"/>
        <v>3</v>
      </c>
    </row>
    <row r="92" spans="2:11">
      <c r="B92">
        <v>266</v>
      </c>
      <c r="C92">
        <v>89</v>
      </c>
      <c r="D92">
        <v>0</v>
      </c>
      <c r="E92">
        <v>0</v>
      </c>
      <c r="F92">
        <v>0</v>
      </c>
      <c r="G92">
        <v>4</v>
      </c>
      <c r="H92">
        <f t="shared" si="20"/>
        <v>12</v>
      </c>
      <c r="I92">
        <v>12</v>
      </c>
      <c r="J92" t="s">
        <v>80</v>
      </c>
      <c r="K92">
        <f t="shared" si="21"/>
        <v>3</v>
      </c>
    </row>
    <row r="93" spans="2:11">
      <c r="B93">
        <v>269</v>
      </c>
      <c r="C93">
        <v>90</v>
      </c>
      <c r="D93">
        <v>0</v>
      </c>
      <c r="E93">
        <v>0</v>
      </c>
      <c r="F93">
        <v>0</v>
      </c>
      <c r="G93">
        <v>4</v>
      </c>
      <c r="H93">
        <f t="shared" si="20"/>
        <v>12</v>
      </c>
      <c r="I93">
        <v>12</v>
      </c>
      <c r="J93" t="s">
        <v>80</v>
      </c>
      <c r="K93">
        <f t="shared" si="21"/>
        <v>3</v>
      </c>
    </row>
    <row r="94" spans="2:11">
      <c r="B94">
        <v>272</v>
      </c>
      <c r="C94">
        <v>91</v>
      </c>
      <c r="D94">
        <v>0</v>
      </c>
      <c r="E94">
        <v>1</v>
      </c>
      <c r="F94">
        <v>0</v>
      </c>
      <c r="G94">
        <v>4</v>
      </c>
      <c r="H94">
        <f t="shared" si="20"/>
        <v>12</v>
      </c>
      <c r="I94">
        <v>12</v>
      </c>
      <c r="J94" t="s">
        <v>80</v>
      </c>
      <c r="K94">
        <f t="shared" si="21"/>
        <v>3</v>
      </c>
    </row>
    <row r="95" spans="2:11">
      <c r="B95">
        <v>275</v>
      </c>
      <c r="C95">
        <v>92</v>
      </c>
      <c r="D95">
        <v>1</v>
      </c>
      <c r="E95">
        <v>1</v>
      </c>
      <c r="F95">
        <v>20</v>
      </c>
      <c r="G95">
        <v>4</v>
      </c>
      <c r="H95">
        <f t="shared" ref="H95:H100" si="22">------32</f>
        <v>32</v>
      </c>
      <c r="I95">
        <v>32</v>
      </c>
      <c r="J95" t="s">
        <v>80</v>
      </c>
      <c r="K95">
        <f t="shared" ref="K95:K100" si="23">------2</f>
        <v>2</v>
      </c>
    </row>
    <row r="96" spans="2:11">
      <c r="B96">
        <v>278</v>
      </c>
      <c r="C96">
        <v>93</v>
      </c>
      <c r="D96">
        <v>1</v>
      </c>
      <c r="E96">
        <v>1</v>
      </c>
      <c r="F96">
        <v>0</v>
      </c>
      <c r="G96">
        <v>4</v>
      </c>
      <c r="H96">
        <f t="shared" si="22"/>
        <v>32</v>
      </c>
      <c r="I96">
        <v>32</v>
      </c>
      <c r="J96" t="s">
        <v>80</v>
      </c>
      <c r="K96">
        <f t="shared" si="23"/>
        <v>2</v>
      </c>
    </row>
    <row r="97" spans="2:11">
      <c r="B97">
        <v>281</v>
      </c>
      <c r="C97">
        <v>94</v>
      </c>
      <c r="D97">
        <v>1</v>
      </c>
      <c r="E97">
        <v>1</v>
      </c>
      <c r="F97">
        <v>0</v>
      </c>
      <c r="G97">
        <v>4</v>
      </c>
      <c r="H97">
        <f t="shared" si="22"/>
        <v>32</v>
      </c>
      <c r="I97">
        <v>32</v>
      </c>
      <c r="J97" t="s">
        <v>80</v>
      </c>
      <c r="K97">
        <f t="shared" si="23"/>
        <v>2</v>
      </c>
    </row>
    <row r="98" spans="2:11">
      <c r="B98">
        <v>284</v>
      </c>
      <c r="C98">
        <v>95</v>
      </c>
      <c r="D98">
        <v>1</v>
      </c>
      <c r="E98">
        <v>1</v>
      </c>
      <c r="F98">
        <v>0</v>
      </c>
      <c r="G98">
        <v>4</v>
      </c>
      <c r="H98">
        <f t="shared" si="22"/>
        <v>32</v>
      </c>
      <c r="I98">
        <v>32</v>
      </c>
      <c r="J98" t="s">
        <v>80</v>
      </c>
      <c r="K98">
        <f t="shared" si="23"/>
        <v>2</v>
      </c>
    </row>
    <row r="99" spans="2:11">
      <c r="B99">
        <v>287</v>
      </c>
      <c r="C99">
        <v>96</v>
      </c>
      <c r="D99">
        <v>1</v>
      </c>
      <c r="E99">
        <v>1</v>
      </c>
      <c r="F99">
        <v>0</v>
      </c>
      <c r="G99">
        <v>4</v>
      </c>
      <c r="H99">
        <f t="shared" si="22"/>
        <v>32</v>
      </c>
      <c r="I99">
        <v>32</v>
      </c>
      <c r="J99" t="s">
        <v>80</v>
      </c>
      <c r="K99">
        <f t="shared" si="23"/>
        <v>2</v>
      </c>
    </row>
    <row r="100" spans="2:11">
      <c r="B100">
        <v>290</v>
      </c>
      <c r="C100">
        <v>97</v>
      </c>
      <c r="D100">
        <v>1</v>
      </c>
      <c r="E100">
        <v>0</v>
      </c>
      <c r="F100">
        <v>0</v>
      </c>
      <c r="G100">
        <v>4</v>
      </c>
      <c r="H100">
        <f t="shared" si="22"/>
        <v>32</v>
      </c>
      <c r="I100">
        <v>32</v>
      </c>
      <c r="J100" t="s">
        <v>80</v>
      </c>
      <c r="K100">
        <f t="shared" si="23"/>
        <v>2</v>
      </c>
    </row>
    <row r="101" spans="2:11">
      <c r="B101">
        <v>293</v>
      </c>
      <c r="C101">
        <v>98</v>
      </c>
      <c r="D101">
        <v>0</v>
      </c>
      <c r="E101">
        <v>0</v>
      </c>
      <c r="F101">
        <v>20</v>
      </c>
      <c r="G101">
        <v>4</v>
      </c>
      <c r="H101">
        <f>------12</f>
        <v>12</v>
      </c>
      <c r="I101">
        <v>12</v>
      </c>
      <c r="J101" t="s">
        <v>80</v>
      </c>
      <c r="K101">
        <f>------3</f>
        <v>3</v>
      </c>
    </row>
    <row r="102" spans="2:11">
      <c r="B102">
        <v>296</v>
      </c>
      <c r="C102">
        <v>99</v>
      </c>
      <c r="D102">
        <v>0</v>
      </c>
      <c r="E102">
        <v>0</v>
      </c>
      <c r="F102">
        <v>0</v>
      </c>
      <c r="G102">
        <v>4</v>
      </c>
      <c r="H102">
        <f>------12</f>
        <v>12</v>
      </c>
      <c r="I102">
        <v>12</v>
      </c>
      <c r="J102" t="s">
        <v>80</v>
      </c>
      <c r="K102">
        <f>------3</f>
        <v>3</v>
      </c>
    </row>
    <row r="103" spans="2:11">
      <c r="B103">
        <v>299</v>
      </c>
      <c r="C103">
        <v>100</v>
      </c>
      <c r="D103">
        <v>0</v>
      </c>
      <c r="E103">
        <v>0</v>
      </c>
      <c r="F103">
        <v>0</v>
      </c>
      <c r="G103">
        <v>4</v>
      </c>
      <c r="H103">
        <f>------12</f>
        <v>12</v>
      </c>
      <c r="I103">
        <v>12</v>
      </c>
      <c r="J103" t="s">
        <v>80</v>
      </c>
      <c r="K103">
        <f>------3</f>
        <v>3</v>
      </c>
    </row>
    <row r="104" spans="2:11">
      <c r="B104">
        <v>302</v>
      </c>
      <c r="C104">
        <v>101</v>
      </c>
      <c r="D104">
        <v>0</v>
      </c>
      <c r="E104">
        <v>0</v>
      </c>
      <c r="F104">
        <v>0</v>
      </c>
      <c r="G104">
        <v>4</v>
      </c>
      <c r="H104">
        <f>------12</f>
        <v>12</v>
      </c>
      <c r="I104">
        <v>12</v>
      </c>
      <c r="J104" t="s">
        <v>80</v>
      </c>
      <c r="K104">
        <f>------3</f>
        <v>3</v>
      </c>
    </row>
    <row r="105" spans="2:11">
      <c r="B105">
        <v>305</v>
      </c>
      <c r="C105">
        <v>102</v>
      </c>
      <c r="D105">
        <v>0</v>
      </c>
      <c r="E105">
        <v>0</v>
      </c>
      <c r="F105">
        <v>12</v>
      </c>
      <c r="G105">
        <v>4</v>
      </c>
      <c r="H105">
        <f>--0</f>
        <v>0</v>
      </c>
      <c r="I105">
        <v>0</v>
      </c>
      <c r="J105" t="s">
        <v>79</v>
      </c>
      <c r="K105">
        <f>------1</f>
        <v>1</v>
      </c>
    </row>
    <row r="106" spans="2:11">
      <c r="B106">
        <v>308</v>
      </c>
      <c r="C106">
        <v>103</v>
      </c>
      <c r="D106">
        <v>0</v>
      </c>
      <c r="E106">
        <v>1</v>
      </c>
      <c r="F106">
        <v>0</v>
      </c>
      <c r="G106">
        <v>4</v>
      </c>
      <c r="H106">
        <f>--0</f>
        <v>0</v>
      </c>
      <c r="I106">
        <v>0</v>
      </c>
      <c r="J106" t="s">
        <v>79</v>
      </c>
      <c r="K106">
        <f>------1</f>
        <v>1</v>
      </c>
    </row>
    <row r="107" spans="2:11">
      <c r="B107">
        <v>311</v>
      </c>
      <c r="C107">
        <v>104</v>
      </c>
      <c r="D107">
        <v>0</v>
      </c>
      <c r="E107">
        <v>1</v>
      </c>
      <c r="F107">
        <v>28</v>
      </c>
      <c r="G107">
        <v>4</v>
      </c>
      <c r="H107">
        <f t="shared" ref="H107:H112" si="24">------28</f>
        <v>28</v>
      </c>
      <c r="I107">
        <v>32</v>
      </c>
      <c r="J107" t="s">
        <v>72</v>
      </c>
      <c r="K107">
        <f t="shared" ref="K107:K112" si="25">------4</f>
        <v>4</v>
      </c>
    </row>
    <row r="108" spans="2:11">
      <c r="B108">
        <v>314</v>
      </c>
      <c r="C108">
        <v>105</v>
      </c>
      <c r="D108">
        <v>0</v>
      </c>
      <c r="E108">
        <v>1</v>
      </c>
      <c r="F108">
        <v>0</v>
      </c>
      <c r="G108">
        <v>4</v>
      </c>
      <c r="H108">
        <f t="shared" si="24"/>
        <v>28</v>
      </c>
      <c r="I108">
        <v>32</v>
      </c>
      <c r="J108" t="s">
        <v>72</v>
      </c>
      <c r="K108">
        <f t="shared" si="25"/>
        <v>4</v>
      </c>
    </row>
    <row r="109" spans="2:11">
      <c r="B109">
        <v>317</v>
      </c>
      <c r="C109">
        <v>106</v>
      </c>
      <c r="D109">
        <v>0</v>
      </c>
      <c r="E109">
        <v>1</v>
      </c>
      <c r="F109">
        <v>0</v>
      </c>
      <c r="G109">
        <v>4</v>
      </c>
      <c r="H109">
        <f t="shared" si="24"/>
        <v>28</v>
      </c>
      <c r="I109">
        <v>32</v>
      </c>
      <c r="J109" t="s">
        <v>72</v>
      </c>
      <c r="K109">
        <f t="shared" si="25"/>
        <v>4</v>
      </c>
    </row>
    <row r="110" spans="2:11">
      <c r="B110">
        <v>320</v>
      </c>
      <c r="C110">
        <v>107</v>
      </c>
      <c r="D110">
        <v>0</v>
      </c>
      <c r="E110">
        <v>1</v>
      </c>
      <c r="F110">
        <v>0</v>
      </c>
      <c r="G110">
        <v>4</v>
      </c>
      <c r="H110">
        <f t="shared" si="24"/>
        <v>28</v>
      </c>
      <c r="I110">
        <v>32</v>
      </c>
      <c r="J110" t="s">
        <v>72</v>
      </c>
      <c r="K110">
        <f t="shared" si="25"/>
        <v>4</v>
      </c>
    </row>
    <row r="111" spans="2:11">
      <c r="B111">
        <v>323</v>
      </c>
      <c r="C111">
        <v>108</v>
      </c>
      <c r="D111">
        <v>0</v>
      </c>
      <c r="E111">
        <v>1</v>
      </c>
      <c r="F111">
        <v>0</v>
      </c>
      <c r="G111">
        <v>4</v>
      </c>
      <c r="H111">
        <f t="shared" si="24"/>
        <v>28</v>
      </c>
      <c r="I111">
        <v>32</v>
      </c>
      <c r="J111" t="s">
        <v>72</v>
      </c>
      <c r="K111">
        <f t="shared" si="25"/>
        <v>4</v>
      </c>
    </row>
    <row r="112" spans="2:11">
      <c r="B112">
        <v>326</v>
      </c>
      <c r="C112">
        <v>109</v>
      </c>
      <c r="D112">
        <v>0</v>
      </c>
      <c r="E112">
        <v>1</v>
      </c>
      <c r="F112">
        <v>0</v>
      </c>
      <c r="G112">
        <v>4</v>
      </c>
      <c r="H112">
        <f t="shared" si="24"/>
        <v>28</v>
      </c>
      <c r="I112">
        <v>32</v>
      </c>
      <c r="J112" t="s">
        <v>72</v>
      </c>
      <c r="K112">
        <f t="shared" si="25"/>
        <v>4</v>
      </c>
    </row>
    <row r="113" spans="2:11">
      <c r="B113">
        <v>329</v>
      </c>
      <c r="C113">
        <v>110</v>
      </c>
      <c r="D113">
        <v>1</v>
      </c>
      <c r="E113">
        <v>1</v>
      </c>
      <c r="F113">
        <v>4</v>
      </c>
      <c r="G113">
        <v>4</v>
      </c>
      <c r="H113">
        <f t="shared" ref="H113:H118" si="26">------32</f>
        <v>32</v>
      </c>
      <c r="I113">
        <v>32</v>
      </c>
      <c r="J113" t="s">
        <v>80</v>
      </c>
      <c r="K113">
        <f t="shared" ref="K113:K118" si="27">------2</f>
        <v>2</v>
      </c>
    </row>
    <row r="114" spans="2:11">
      <c r="B114">
        <v>332</v>
      </c>
      <c r="C114">
        <v>111</v>
      </c>
      <c r="D114">
        <v>1</v>
      </c>
      <c r="E114">
        <v>1</v>
      </c>
      <c r="F114">
        <v>0</v>
      </c>
      <c r="G114">
        <v>4</v>
      </c>
      <c r="H114">
        <f t="shared" si="26"/>
        <v>32</v>
      </c>
      <c r="I114">
        <v>32</v>
      </c>
      <c r="J114" t="s">
        <v>80</v>
      </c>
      <c r="K114">
        <f t="shared" si="27"/>
        <v>2</v>
      </c>
    </row>
    <row r="115" spans="2:11">
      <c r="B115">
        <v>335</v>
      </c>
      <c r="C115">
        <v>112</v>
      </c>
      <c r="D115">
        <v>1</v>
      </c>
      <c r="E115">
        <v>1</v>
      </c>
      <c r="F115">
        <v>0</v>
      </c>
      <c r="G115">
        <v>4</v>
      </c>
      <c r="H115">
        <f t="shared" si="26"/>
        <v>32</v>
      </c>
      <c r="I115">
        <v>32</v>
      </c>
      <c r="J115" t="s">
        <v>80</v>
      </c>
      <c r="K115">
        <f t="shared" si="27"/>
        <v>2</v>
      </c>
    </row>
    <row r="116" spans="2:11">
      <c r="B116">
        <v>338</v>
      </c>
      <c r="C116">
        <v>113</v>
      </c>
      <c r="D116">
        <v>1</v>
      </c>
      <c r="E116">
        <v>1</v>
      </c>
      <c r="F116">
        <v>0</v>
      </c>
      <c r="G116">
        <v>4</v>
      </c>
      <c r="H116">
        <f t="shared" si="26"/>
        <v>32</v>
      </c>
      <c r="I116">
        <v>32</v>
      </c>
      <c r="J116" t="s">
        <v>80</v>
      </c>
      <c r="K116">
        <f t="shared" si="27"/>
        <v>2</v>
      </c>
    </row>
    <row r="117" spans="2:11">
      <c r="B117">
        <v>341</v>
      </c>
      <c r="C117">
        <v>114</v>
      </c>
      <c r="D117">
        <v>1</v>
      </c>
      <c r="E117">
        <v>1</v>
      </c>
      <c r="F117">
        <v>0</v>
      </c>
      <c r="G117">
        <v>4</v>
      </c>
      <c r="H117">
        <f t="shared" si="26"/>
        <v>32</v>
      </c>
      <c r="I117">
        <v>32</v>
      </c>
      <c r="J117" t="s">
        <v>80</v>
      </c>
      <c r="K117">
        <f t="shared" si="27"/>
        <v>2</v>
      </c>
    </row>
    <row r="118" spans="2:11">
      <c r="B118">
        <v>344</v>
      </c>
      <c r="C118">
        <v>115</v>
      </c>
      <c r="D118">
        <v>1</v>
      </c>
      <c r="E118">
        <v>0</v>
      </c>
      <c r="F118">
        <v>0</v>
      </c>
      <c r="G118">
        <v>4</v>
      </c>
      <c r="H118">
        <f t="shared" si="26"/>
        <v>32</v>
      </c>
      <c r="I118">
        <v>32</v>
      </c>
      <c r="J118" t="s">
        <v>80</v>
      </c>
      <c r="K118">
        <f t="shared" si="27"/>
        <v>2</v>
      </c>
    </row>
    <row r="119" spans="2:11">
      <c r="B119">
        <v>347</v>
      </c>
      <c r="C119">
        <v>116</v>
      </c>
      <c r="D119">
        <v>0</v>
      </c>
      <c r="E119">
        <v>0</v>
      </c>
      <c r="F119">
        <v>20</v>
      </c>
      <c r="G119">
        <v>4</v>
      </c>
      <c r="H119">
        <f t="shared" ref="H119:H124" si="28">------12</f>
        <v>12</v>
      </c>
      <c r="I119">
        <v>12</v>
      </c>
      <c r="J119" t="s">
        <v>80</v>
      </c>
      <c r="K119">
        <f t="shared" ref="K119:K124" si="29">------3</f>
        <v>3</v>
      </c>
    </row>
    <row r="120" spans="2:11">
      <c r="B120">
        <v>350</v>
      </c>
      <c r="C120">
        <v>117</v>
      </c>
      <c r="D120">
        <v>0</v>
      </c>
      <c r="E120">
        <v>0</v>
      </c>
      <c r="F120">
        <v>0</v>
      </c>
      <c r="G120">
        <v>4</v>
      </c>
      <c r="H120">
        <f t="shared" si="28"/>
        <v>12</v>
      </c>
      <c r="I120">
        <v>12</v>
      </c>
      <c r="J120" t="s">
        <v>80</v>
      </c>
      <c r="K120">
        <f t="shared" si="29"/>
        <v>3</v>
      </c>
    </row>
    <row r="121" spans="2:11">
      <c r="B121">
        <v>353</v>
      </c>
      <c r="C121">
        <v>118</v>
      </c>
      <c r="D121">
        <v>0</v>
      </c>
      <c r="E121">
        <v>0</v>
      </c>
      <c r="F121">
        <v>0</v>
      </c>
      <c r="G121">
        <v>4</v>
      </c>
      <c r="H121">
        <f t="shared" si="28"/>
        <v>12</v>
      </c>
      <c r="I121">
        <v>12</v>
      </c>
      <c r="J121" t="s">
        <v>80</v>
      </c>
      <c r="K121">
        <f t="shared" si="29"/>
        <v>3</v>
      </c>
    </row>
    <row r="122" spans="2:11">
      <c r="B122">
        <v>356</v>
      </c>
      <c r="C122">
        <v>119</v>
      </c>
      <c r="D122">
        <v>0</v>
      </c>
      <c r="E122">
        <v>0</v>
      </c>
      <c r="F122">
        <v>0</v>
      </c>
      <c r="G122">
        <v>4</v>
      </c>
      <c r="H122">
        <f t="shared" si="28"/>
        <v>12</v>
      </c>
      <c r="I122">
        <v>12</v>
      </c>
      <c r="J122" t="s">
        <v>80</v>
      </c>
      <c r="K122">
        <f t="shared" si="29"/>
        <v>3</v>
      </c>
    </row>
    <row r="123" spans="2:11">
      <c r="B123">
        <v>359</v>
      </c>
      <c r="C123">
        <v>120</v>
      </c>
      <c r="D123">
        <v>0</v>
      </c>
      <c r="E123">
        <v>0</v>
      </c>
      <c r="F123">
        <v>0</v>
      </c>
      <c r="G123">
        <v>4</v>
      </c>
      <c r="H123">
        <f t="shared" si="28"/>
        <v>12</v>
      </c>
      <c r="I123">
        <v>12</v>
      </c>
      <c r="J123" t="s">
        <v>80</v>
      </c>
      <c r="K123">
        <f t="shared" si="29"/>
        <v>3</v>
      </c>
    </row>
    <row r="124" spans="2:11">
      <c r="B124">
        <v>362</v>
      </c>
      <c r="C124">
        <v>121</v>
      </c>
      <c r="D124">
        <v>0</v>
      </c>
      <c r="E124">
        <v>1</v>
      </c>
      <c r="F124">
        <v>0</v>
      </c>
      <c r="G124">
        <v>4</v>
      </c>
      <c r="H124">
        <f t="shared" si="28"/>
        <v>12</v>
      </c>
      <c r="I124">
        <v>12</v>
      </c>
      <c r="J124" t="s">
        <v>80</v>
      </c>
      <c r="K124">
        <f t="shared" si="29"/>
        <v>3</v>
      </c>
    </row>
    <row r="125" spans="2:11">
      <c r="B125">
        <v>365</v>
      </c>
      <c r="C125">
        <v>122</v>
      </c>
      <c r="D125">
        <v>1</v>
      </c>
      <c r="E125">
        <v>1</v>
      </c>
      <c r="F125">
        <v>20</v>
      </c>
      <c r="G125">
        <v>4</v>
      </c>
      <c r="H125">
        <f t="shared" ref="H125:H130" si="30">------32</f>
        <v>32</v>
      </c>
      <c r="I125">
        <v>32</v>
      </c>
      <c r="J125" t="s">
        <v>80</v>
      </c>
      <c r="K125">
        <f t="shared" ref="K125:K130" si="31">------2</f>
        <v>2</v>
      </c>
    </row>
    <row r="126" spans="2:11">
      <c r="B126">
        <v>368</v>
      </c>
      <c r="C126">
        <v>123</v>
      </c>
      <c r="D126">
        <v>1</v>
      </c>
      <c r="E126">
        <v>1</v>
      </c>
      <c r="F126">
        <v>0</v>
      </c>
      <c r="G126">
        <v>4</v>
      </c>
      <c r="H126">
        <f t="shared" si="30"/>
        <v>32</v>
      </c>
      <c r="I126">
        <v>32</v>
      </c>
      <c r="J126" t="s">
        <v>80</v>
      </c>
      <c r="K126">
        <f t="shared" si="31"/>
        <v>2</v>
      </c>
    </row>
    <row r="127" spans="2:11">
      <c r="B127">
        <v>371</v>
      </c>
      <c r="C127">
        <v>124</v>
      </c>
      <c r="D127">
        <v>1</v>
      </c>
      <c r="E127">
        <v>1</v>
      </c>
      <c r="F127">
        <v>0</v>
      </c>
      <c r="G127">
        <v>4</v>
      </c>
      <c r="H127">
        <f t="shared" si="30"/>
        <v>32</v>
      </c>
      <c r="I127">
        <v>32</v>
      </c>
      <c r="J127" t="s">
        <v>80</v>
      </c>
      <c r="K127">
        <f t="shared" si="31"/>
        <v>2</v>
      </c>
    </row>
    <row r="128" spans="2:11">
      <c r="B128">
        <v>374</v>
      </c>
      <c r="C128">
        <v>125</v>
      </c>
      <c r="D128">
        <v>1</v>
      </c>
      <c r="E128">
        <v>1</v>
      </c>
      <c r="F128">
        <v>0</v>
      </c>
      <c r="G128">
        <v>4</v>
      </c>
      <c r="H128">
        <f t="shared" si="30"/>
        <v>32</v>
      </c>
      <c r="I128">
        <v>32</v>
      </c>
      <c r="J128" t="s">
        <v>80</v>
      </c>
      <c r="K128">
        <f t="shared" si="31"/>
        <v>2</v>
      </c>
    </row>
    <row r="129" spans="2:11">
      <c r="B129">
        <v>377</v>
      </c>
      <c r="C129">
        <v>126</v>
      </c>
      <c r="D129">
        <v>1</v>
      </c>
      <c r="E129">
        <v>1</v>
      </c>
      <c r="F129">
        <v>0</v>
      </c>
      <c r="G129">
        <v>4</v>
      </c>
      <c r="H129">
        <f t="shared" si="30"/>
        <v>32</v>
      </c>
      <c r="I129">
        <v>32</v>
      </c>
      <c r="J129" t="s">
        <v>80</v>
      </c>
      <c r="K129">
        <f t="shared" si="31"/>
        <v>2</v>
      </c>
    </row>
    <row r="130" spans="2:11">
      <c r="B130">
        <v>380</v>
      </c>
      <c r="C130">
        <v>127</v>
      </c>
      <c r="D130">
        <v>1</v>
      </c>
      <c r="E130">
        <v>0</v>
      </c>
      <c r="F130">
        <v>0</v>
      </c>
      <c r="G130">
        <v>4</v>
      </c>
      <c r="H130">
        <f t="shared" si="30"/>
        <v>32</v>
      </c>
      <c r="I130">
        <v>32</v>
      </c>
      <c r="J130" t="s">
        <v>80</v>
      </c>
      <c r="K130">
        <f t="shared" si="31"/>
        <v>2</v>
      </c>
    </row>
    <row r="131" spans="2:11">
      <c r="B131">
        <v>383</v>
      </c>
      <c r="C131">
        <v>128</v>
      </c>
      <c r="D131">
        <v>0</v>
      </c>
      <c r="E131">
        <v>0</v>
      </c>
      <c r="F131">
        <v>20</v>
      </c>
      <c r="G131">
        <v>4</v>
      </c>
      <c r="H131">
        <f>------12</f>
        <v>12</v>
      </c>
      <c r="I131">
        <v>12</v>
      </c>
      <c r="J131" t="s">
        <v>80</v>
      </c>
      <c r="K131">
        <f>------3</f>
        <v>3</v>
      </c>
    </row>
    <row r="132" spans="2:11">
      <c r="B132">
        <v>386</v>
      </c>
      <c r="C132">
        <v>129</v>
      </c>
      <c r="D132">
        <v>0</v>
      </c>
      <c r="E132">
        <v>0</v>
      </c>
      <c r="F132">
        <v>0</v>
      </c>
      <c r="G132">
        <v>4</v>
      </c>
      <c r="H132">
        <f>------12</f>
        <v>12</v>
      </c>
      <c r="I132">
        <v>12</v>
      </c>
      <c r="J132" t="s">
        <v>80</v>
      </c>
      <c r="K132">
        <f>------3</f>
        <v>3</v>
      </c>
    </row>
    <row r="133" spans="2:11">
      <c r="B133">
        <v>389</v>
      </c>
      <c r="C133">
        <v>130</v>
      </c>
      <c r="D133">
        <v>0</v>
      </c>
      <c r="E133">
        <v>0</v>
      </c>
      <c r="F133">
        <v>0</v>
      </c>
      <c r="G133">
        <v>4</v>
      </c>
      <c r="H133">
        <f>------12</f>
        <v>12</v>
      </c>
      <c r="I133">
        <v>12</v>
      </c>
      <c r="J133" t="s">
        <v>80</v>
      </c>
      <c r="K133">
        <f>------3</f>
        <v>3</v>
      </c>
    </row>
    <row r="134" spans="2:11">
      <c r="B134">
        <v>392</v>
      </c>
      <c r="C134">
        <v>131</v>
      </c>
      <c r="D134">
        <v>0</v>
      </c>
      <c r="E134">
        <v>0</v>
      </c>
      <c r="F134">
        <v>0</v>
      </c>
      <c r="G134">
        <v>4</v>
      </c>
      <c r="H134">
        <f>------12</f>
        <v>12</v>
      </c>
      <c r="I134">
        <v>12</v>
      </c>
      <c r="J134" t="s">
        <v>80</v>
      </c>
      <c r="K134">
        <f>------3</f>
        <v>3</v>
      </c>
    </row>
    <row r="135" spans="2:11">
      <c r="B135">
        <v>395</v>
      </c>
      <c r="C135">
        <v>132</v>
      </c>
      <c r="D135">
        <v>0</v>
      </c>
      <c r="E135">
        <v>0</v>
      </c>
      <c r="F135">
        <v>12</v>
      </c>
      <c r="G135">
        <v>4</v>
      </c>
      <c r="H135">
        <f>--0</f>
        <v>0</v>
      </c>
      <c r="I135">
        <v>0</v>
      </c>
      <c r="J135" t="s">
        <v>79</v>
      </c>
      <c r="K135">
        <f>------1</f>
        <v>1</v>
      </c>
    </row>
    <row r="136" spans="2:11">
      <c r="B136">
        <v>398</v>
      </c>
      <c r="C136">
        <v>133</v>
      </c>
      <c r="D136">
        <v>0</v>
      </c>
      <c r="E136">
        <v>1</v>
      </c>
      <c r="F136">
        <v>0</v>
      </c>
      <c r="G136">
        <v>4</v>
      </c>
      <c r="H136">
        <f>--0</f>
        <v>0</v>
      </c>
      <c r="I136">
        <v>0</v>
      </c>
      <c r="J136" t="s">
        <v>79</v>
      </c>
      <c r="K136">
        <f>------1</f>
        <v>1</v>
      </c>
    </row>
    <row r="137" spans="2:11">
      <c r="B137">
        <v>401</v>
      </c>
      <c r="C137">
        <v>134</v>
      </c>
      <c r="D137">
        <v>0</v>
      </c>
      <c r="E137">
        <v>1</v>
      </c>
      <c r="F137">
        <v>28</v>
      </c>
      <c r="G137">
        <v>4</v>
      </c>
      <c r="H137">
        <f t="shared" ref="H137:H142" si="32">------28</f>
        <v>28</v>
      </c>
      <c r="I137">
        <v>32</v>
      </c>
      <c r="J137" t="s">
        <v>72</v>
      </c>
      <c r="K137">
        <f t="shared" ref="K137:K142" si="33">------4</f>
        <v>4</v>
      </c>
    </row>
    <row r="138" spans="2:11">
      <c r="B138">
        <v>404</v>
      </c>
      <c r="C138">
        <v>135</v>
      </c>
      <c r="D138">
        <v>0</v>
      </c>
      <c r="E138">
        <v>1</v>
      </c>
      <c r="F138">
        <v>0</v>
      </c>
      <c r="G138">
        <v>4</v>
      </c>
      <c r="H138">
        <f t="shared" si="32"/>
        <v>28</v>
      </c>
      <c r="I138">
        <v>32</v>
      </c>
      <c r="J138" t="s">
        <v>72</v>
      </c>
      <c r="K138">
        <f t="shared" si="33"/>
        <v>4</v>
      </c>
    </row>
    <row r="139" spans="2:11">
      <c r="B139">
        <v>407</v>
      </c>
      <c r="C139">
        <v>136</v>
      </c>
      <c r="D139">
        <v>0</v>
      </c>
      <c r="E139">
        <v>1</v>
      </c>
      <c r="F139">
        <v>0</v>
      </c>
      <c r="G139">
        <v>4</v>
      </c>
      <c r="H139">
        <f t="shared" si="32"/>
        <v>28</v>
      </c>
      <c r="I139">
        <v>32</v>
      </c>
      <c r="J139" t="s">
        <v>72</v>
      </c>
      <c r="K139">
        <f t="shared" si="33"/>
        <v>4</v>
      </c>
    </row>
    <row r="140" spans="2:11">
      <c r="B140">
        <v>410</v>
      </c>
      <c r="C140">
        <v>137</v>
      </c>
      <c r="D140">
        <v>0</v>
      </c>
      <c r="E140">
        <v>1</v>
      </c>
      <c r="F140">
        <v>0</v>
      </c>
      <c r="G140">
        <v>4</v>
      </c>
      <c r="H140">
        <f t="shared" si="32"/>
        <v>28</v>
      </c>
      <c r="I140">
        <v>32</v>
      </c>
      <c r="J140" t="s">
        <v>72</v>
      </c>
      <c r="K140">
        <f t="shared" si="33"/>
        <v>4</v>
      </c>
    </row>
    <row r="141" spans="2:11">
      <c r="B141">
        <v>413</v>
      </c>
      <c r="C141">
        <v>138</v>
      </c>
      <c r="D141">
        <v>0</v>
      </c>
      <c r="E141">
        <v>1</v>
      </c>
      <c r="F141">
        <v>0</v>
      </c>
      <c r="G141">
        <v>4</v>
      </c>
      <c r="H141">
        <f t="shared" si="32"/>
        <v>28</v>
      </c>
      <c r="I141">
        <v>32</v>
      </c>
      <c r="J141" t="s">
        <v>72</v>
      </c>
      <c r="K141">
        <f t="shared" si="33"/>
        <v>4</v>
      </c>
    </row>
    <row r="142" spans="2:11">
      <c r="B142">
        <v>416</v>
      </c>
      <c r="C142">
        <v>139</v>
      </c>
      <c r="D142">
        <v>0</v>
      </c>
      <c r="E142">
        <v>1</v>
      </c>
      <c r="F142">
        <v>0</v>
      </c>
      <c r="G142">
        <v>4</v>
      </c>
      <c r="H142">
        <f t="shared" si="32"/>
        <v>28</v>
      </c>
      <c r="I142">
        <v>32</v>
      </c>
      <c r="J142" t="s">
        <v>72</v>
      </c>
      <c r="K142">
        <f t="shared" si="33"/>
        <v>4</v>
      </c>
    </row>
    <row r="143" spans="2:11">
      <c r="B143">
        <v>419</v>
      </c>
      <c r="C143">
        <v>140</v>
      </c>
      <c r="D143">
        <v>1</v>
      </c>
      <c r="E143">
        <v>1</v>
      </c>
      <c r="F143">
        <v>4</v>
      </c>
      <c r="G143">
        <v>4</v>
      </c>
      <c r="H143">
        <f t="shared" ref="H143:H148" si="34">------32</f>
        <v>32</v>
      </c>
      <c r="I143">
        <v>32</v>
      </c>
      <c r="J143" t="s">
        <v>80</v>
      </c>
      <c r="K143">
        <f t="shared" ref="K143:K148" si="35">------2</f>
        <v>2</v>
      </c>
    </row>
    <row r="144" spans="2:11">
      <c r="B144">
        <v>422</v>
      </c>
      <c r="C144">
        <v>141</v>
      </c>
      <c r="D144">
        <v>1</v>
      </c>
      <c r="E144">
        <v>1</v>
      </c>
      <c r="F144">
        <v>0</v>
      </c>
      <c r="G144">
        <v>4</v>
      </c>
      <c r="H144">
        <f t="shared" si="34"/>
        <v>32</v>
      </c>
      <c r="I144">
        <v>32</v>
      </c>
      <c r="J144" t="s">
        <v>80</v>
      </c>
      <c r="K144">
        <f t="shared" si="35"/>
        <v>2</v>
      </c>
    </row>
    <row r="145" spans="2:11">
      <c r="B145">
        <v>425</v>
      </c>
      <c r="C145">
        <v>142</v>
      </c>
      <c r="D145">
        <v>1</v>
      </c>
      <c r="E145">
        <v>1</v>
      </c>
      <c r="F145">
        <v>0</v>
      </c>
      <c r="G145">
        <v>4</v>
      </c>
      <c r="H145">
        <f t="shared" si="34"/>
        <v>32</v>
      </c>
      <c r="I145">
        <v>32</v>
      </c>
      <c r="J145" t="s">
        <v>80</v>
      </c>
      <c r="K145">
        <f t="shared" si="35"/>
        <v>2</v>
      </c>
    </row>
    <row r="146" spans="2:11">
      <c r="B146">
        <v>428</v>
      </c>
      <c r="C146">
        <v>143</v>
      </c>
      <c r="D146">
        <v>1</v>
      </c>
      <c r="E146">
        <v>1</v>
      </c>
      <c r="F146">
        <v>0</v>
      </c>
      <c r="G146">
        <v>4</v>
      </c>
      <c r="H146">
        <f t="shared" si="34"/>
        <v>32</v>
      </c>
      <c r="I146">
        <v>32</v>
      </c>
      <c r="J146" t="s">
        <v>80</v>
      </c>
      <c r="K146">
        <f t="shared" si="35"/>
        <v>2</v>
      </c>
    </row>
    <row r="147" spans="2:11">
      <c r="B147">
        <v>431</v>
      </c>
      <c r="C147">
        <v>144</v>
      </c>
      <c r="D147">
        <v>1</v>
      </c>
      <c r="E147">
        <v>1</v>
      </c>
      <c r="F147">
        <v>0</v>
      </c>
      <c r="G147">
        <v>4</v>
      </c>
      <c r="H147">
        <f t="shared" si="34"/>
        <v>32</v>
      </c>
      <c r="I147">
        <v>32</v>
      </c>
      <c r="J147" t="s">
        <v>80</v>
      </c>
      <c r="K147">
        <f t="shared" si="35"/>
        <v>2</v>
      </c>
    </row>
    <row r="148" spans="2:11">
      <c r="B148">
        <v>434</v>
      </c>
      <c r="C148">
        <v>145</v>
      </c>
      <c r="D148">
        <v>1</v>
      </c>
      <c r="E148">
        <v>0</v>
      </c>
      <c r="F148">
        <v>0</v>
      </c>
      <c r="G148">
        <v>4</v>
      </c>
      <c r="H148">
        <f t="shared" si="34"/>
        <v>32</v>
      </c>
      <c r="I148">
        <v>32</v>
      </c>
      <c r="J148" t="s">
        <v>80</v>
      </c>
      <c r="K148">
        <f t="shared" si="35"/>
        <v>2</v>
      </c>
    </row>
    <row r="149" spans="2:11">
      <c r="B149">
        <v>437</v>
      </c>
      <c r="C149">
        <v>146</v>
      </c>
      <c r="D149">
        <v>0</v>
      </c>
      <c r="E149">
        <v>0</v>
      </c>
      <c r="F149">
        <v>20</v>
      </c>
      <c r="G149">
        <v>4</v>
      </c>
      <c r="H149">
        <f t="shared" ref="H149:H154" si="36">------12</f>
        <v>12</v>
      </c>
      <c r="I149">
        <v>12</v>
      </c>
      <c r="J149" t="s">
        <v>80</v>
      </c>
      <c r="K149">
        <f t="shared" ref="K149:K154" si="37">------3</f>
        <v>3</v>
      </c>
    </row>
    <row r="150" spans="2:11">
      <c r="B150">
        <v>440</v>
      </c>
      <c r="C150">
        <v>147</v>
      </c>
      <c r="D150">
        <v>0</v>
      </c>
      <c r="E150">
        <v>0</v>
      </c>
      <c r="F150">
        <v>0</v>
      </c>
      <c r="G150">
        <v>4</v>
      </c>
      <c r="H150">
        <f t="shared" si="36"/>
        <v>12</v>
      </c>
      <c r="I150">
        <v>12</v>
      </c>
      <c r="J150" t="s">
        <v>80</v>
      </c>
      <c r="K150">
        <f t="shared" si="37"/>
        <v>3</v>
      </c>
    </row>
    <row r="151" spans="2:11">
      <c r="B151">
        <v>443</v>
      </c>
      <c r="C151">
        <v>148</v>
      </c>
      <c r="D151">
        <v>0</v>
      </c>
      <c r="E151">
        <v>0</v>
      </c>
      <c r="F151">
        <v>0</v>
      </c>
      <c r="G151">
        <v>4</v>
      </c>
      <c r="H151">
        <f t="shared" si="36"/>
        <v>12</v>
      </c>
      <c r="I151">
        <v>12</v>
      </c>
      <c r="J151" t="s">
        <v>80</v>
      </c>
      <c r="K151">
        <f t="shared" si="37"/>
        <v>3</v>
      </c>
    </row>
    <row r="152" spans="2:11">
      <c r="B152">
        <v>446</v>
      </c>
      <c r="C152">
        <v>149</v>
      </c>
      <c r="D152">
        <v>0</v>
      </c>
      <c r="E152">
        <v>0</v>
      </c>
      <c r="F152">
        <v>0</v>
      </c>
      <c r="G152">
        <v>4</v>
      </c>
      <c r="H152">
        <f t="shared" si="36"/>
        <v>12</v>
      </c>
      <c r="I152">
        <v>12</v>
      </c>
      <c r="J152" t="s">
        <v>80</v>
      </c>
      <c r="K152">
        <f t="shared" si="37"/>
        <v>3</v>
      </c>
    </row>
    <row r="153" spans="2:11">
      <c r="B153">
        <v>449</v>
      </c>
      <c r="C153">
        <v>150</v>
      </c>
      <c r="D153">
        <v>0</v>
      </c>
      <c r="E153">
        <v>0</v>
      </c>
      <c r="F153">
        <v>0</v>
      </c>
      <c r="G153">
        <v>4</v>
      </c>
      <c r="H153">
        <f t="shared" si="36"/>
        <v>12</v>
      </c>
      <c r="I153">
        <v>12</v>
      </c>
      <c r="J153" t="s">
        <v>80</v>
      </c>
      <c r="K153">
        <f t="shared" si="37"/>
        <v>3</v>
      </c>
    </row>
    <row r="154" spans="2:11">
      <c r="B154">
        <v>452</v>
      </c>
      <c r="C154">
        <v>151</v>
      </c>
      <c r="D154">
        <v>0</v>
      </c>
      <c r="E154">
        <v>1</v>
      </c>
      <c r="F154">
        <v>0</v>
      </c>
      <c r="G154">
        <v>4</v>
      </c>
      <c r="H154">
        <f t="shared" si="36"/>
        <v>12</v>
      </c>
      <c r="I154">
        <v>12</v>
      </c>
      <c r="J154" t="s">
        <v>80</v>
      </c>
      <c r="K154">
        <f t="shared" si="37"/>
        <v>3</v>
      </c>
    </row>
    <row r="155" spans="2:11">
      <c r="B155">
        <v>455</v>
      </c>
      <c r="C155">
        <v>152</v>
      </c>
      <c r="D155">
        <v>1</v>
      </c>
      <c r="E155">
        <v>1</v>
      </c>
      <c r="F155">
        <v>20</v>
      </c>
      <c r="G155">
        <v>4</v>
      </c>
      <c r="H155">
        <f t="shared" ref="H155:H160" si="38">------32</f>
        <v>32</v>
      </c>
      <c r="I155">
        <v>32</v>
      </c>
      <c r="J155" t="s">
        <v>80</v>
      </c>
      <c r="K155">
        <f t="shared" ref="K155:K160" si="39">------2</f>
        <v>2</v>
      </c>
    </row>
    <row r="156" spans="2:11">
      <c r="B156">
        <v>458</v>
      </c>
      <c r="C156">
        <v>153</v>
      </c>
      <c r="D156">
        <v>1</v>
      </c>
      <c r="E156">
        <v>1</v>
      </c>
      <c r="F156">
        <v>0</v>
      </c>
      <c r="G156">
        <v>4</v>
      </c>
      <c r="H156">
        <f t="shared" si="38"/>
        <v>32</v>
      </c>
      <c r="I156">
        <v>32</v>
      </c>
      <c r="J156" t="s">
        <v>80</v>
      </c>
      <c r="K156">
        <f t="shared" si="39"/>
        <v>2</v>
      </c>
    </row>
    <row r="157" spans="2:11">
      <c r="B157">
        <v>461</v>
      </c>
      <c r="C157">
        <v>154</v>
      </c>
      <c r="D157">
        <v>1</v>
      </c>
      <c r="E157">
        <v>1</v>
      </c>
      <c r="F157">
        <v>0</v>
      </c>
      <c r="G157">
        <v>4</v>
      </c>
      <c r="H157">
        <f t="shared" si="38"/>
        <v>32</v>
      </c>
      <c r="I157">
        <v>32</v>
      </c>
      <c r="J157" t="s">
        <v>80</v>
      </c>
      <c r="K157">
        <f t="shared" si="39"/>
        <v>2</v>
      </c>
    </row>
    <row r="158" spans="2:11">
      <c r="B158">
        <v>464</v>
      </c>
      <c r="C158">
        <v>155</v>
      </c>
      <c r="D158">
        <v>1</v>
      </c>
      <c r="E158">
        <v>1</v>
      </c>
      <c r="F158">
        <v>0</v>
      </c>
      <c r="G158">
        <v>4</v>
      </c>
      <c r="H158">
        <f t="shared" si="38"/>
        <v>32</v>
      </c>
      <c r="I158">
        <v>32</v>
      </c>
      <c r="J158" t="s">
        <v>80</v>
      </c>
      <c r="K158">
        <f t="shared" si="39"/>
        <v>2</v>
      </c>
    </row>
    <row r="159" spans="2:11">
      <c r="B159">
        <v>467</v>
      </c>
      <c r="C159">
        <v>156</v>
      </c>
      <c r="D159">
        <v>1</v>
      </c>
      <c r="E159">
        <v>1</v>
      </c>
      <c r="F159">
        <v>0</v>
      </c>
      <c r="G159">
        <v>4</v>
      </c>
      <c r="H159">
        <f t="shared" si="38"/>
        <v>32</v>
      </c>
      <c r="I159">
        <v>32</v>
      </c>
      <c r="J159" t="s">
        <v>80</v>
      </c>
      <c r="K159">
        <f t="shared" si="39"/>
        <v>2</v>
      </c>
    </row>
    <row r="160" spans="2:11">
      <c r="B160">
        <v>470</v>
      </c>
      <c r="C160">
        <v>157</v>
      </c>
      <c r="D160">
        <v>1</v>
      </c>
      <c r="E160">
        <v>0</v>
      </c>
      <c r="F160">
        <v>0</v>
      </c>
      <c r="G160">
        <v>4</v>
      </c>
      <c r="H160">
        <f t="shared" si="38"/>
        <v>32</v>
      </c>
      <c r="I160">
        <v>32</v>
      </c>
      <c r="J160" t="s">
        <v>80</v>
      </c>
      <c r="K160">
        <f t="shared" si="39"/>
        <v>2</v>
      </c>
    </row>
    <row r="161" spans="2:11">
      <c r="B161">
        <v>473</v>
      </c>
      <c r="C161">
        <v>158</v>
      </c>
      <c r="D161">
        <v>0</v>
      </c>
      <c r="E161">
        <v>0</v>
      </c>
      <c r="F161">
        <v>20</v>
      </c>
      <c r="G161">
        <v>4</v>
      </c>
      <c r="H161">
        <f>------12</f>
        <v>12</v>
      </c>
      <c r="I161">
        <v>12</v>
      </c>
      <c r="J161" t="s">
        <v>80</v>
      </c>
      <c r="K161">
        <f>------3</f>
        <v>3</v>
      </c>
    </row>
    <row r="162" spans="2:11">
      <c r="B162">
        <v>476</v>
      </c>
      <c r="C162">
        <v>159</v>
      </c>
      <c r="D162">
        <v>0</v>
      </c>
      <c r="E162">
        <v>0</v>
      </c>
      <c r="F162">
        <v>0</v>
      </c>
      <c r="G162">
        <v>4</v>
      </c>
      <c r="H162">
        <f>------12</f>
        <v>12</v>
      </c>
      <c r="I162">
        <v>12</v>
      </c>
      <c r="J162" t="s">
        <v>80</v>
      </c>
      <c r="K162">
        <f>------3</f>
        <v>3</v>
      </c>
    </row>
    <row r="163" spans="2:11">
      <c r="B163">
        <v>479</v>
      </c>
      <c r="C163">
        <v>160</v>
      </c>
      <c r="D163">
        <v>0</v>
      </c>
      <c r="E163">
        <v>0</v>
      </c>
      <c r="F163">
        <v>0</v>
      </c>
      <c r="G163">
        <v>4</v>
      </c>
      <c r="H163">
        <f>------12</f>
        <v>12</v>
      </c>
      <c r="I163">
        <v>12</v>
      </c>
      <c r="J163" t="s">
        <v>80</v>
      </c>
      <c r="K163">
        <f>------3</f>
        <v>3</v>
      </c>
    </row>
    <row r="164" spans="2:11">
      <c r="B164">
        <v>482</v>
      </c>
      <c r="C164">
        <v>161</v>
      </c>
      <c r="D164">
        <v>0</v>
      </c>
      <c r="E164">
        <v>0</v>
      </c>
      <c r="F164">
        <v>0</v>
      </c>
      <c r="G164">
        <v>4</v>
      </c>
      <c r="H164">
        <f>------12</f>
        <v>12</v>
      </c>
      <c r="I164">
        <v>12</v>
      </c>
      <c r="J164" t="s">
        <v>80</v>
      </c>
      <c r="K164">
        <f>------3</f>
        <v>3</v>
      </c>
    </row>
    <row r="165" spans="2:11">
      <c r="B165">
        <v>485</v>
      </c>
      <c r="C165">
        <v>162</v>
      </c>
      <c r="D165">
        <v>0</v>
      </c>
      <c r="E165">
        <v>0</v>
      </c>
      <c r="F165">
        <v>12</v>
      </c>
      <c r="G165">
        <v>4</v>
      </c>
      <c r="H165">
        <f>--0</f>
        <v>0</v>
      </c>
      <c r="I165">
        <v>0</v>
      </c>
      <c r="J165" t="s">
        <v>79</v>
      </c>
      <c r="K165">
        <f>------1</f>
        <v>1</v>
      </c>
    </row>
    <row r="166" spans="2:11">
      <c r="B166">
        <v>488</v>
      </c>
      <c r="C166">
        <v>163</v>
      </c>
      <c r="D166">
        <v>0</v>
      </c>
      <c r="E166">
        <v>1</v>
      </c>
      <c r="F166">
        <v>0</v>
      </c>
      <c r="G166">
        <v>4</v>
      </c>
      <c r="H166">
        <f>--0</f>
        <v>0</v>
      </c>
      <c r="I166">
        <v>0</v>
      </c>
      <c r="J166" t="s">
        <v>79</v>
      </c>
      <c r="K166">
        <f>------1</f>
        <v>1</v>
      </c>
    </row>
    <row r="167" spans="2:11">
      <c r="B167">
        <v>491</v>
      </c>
      <c r="C167">
        <v>164</v>
      </c>
      <c r="D167">
        <v>0</v>
      </c>
      <c r="E167">
        <v>1</v>
      </c>
      <c r="F167">
        <v>28</v>
      </c>
      <c r="G167">
        <v>4</v>
      </c>
      <c r="H167">
        <f t="shared" ref="H167:H172" si="40">------28</f>
        <v>28</v>
      </c>
      <c r="I167">
        <v>32</v>
      </c>
      <c r="J167" t="s">
        <v>72</v>
      </c>
      <c r="K167">
        <f t="shared" ref="K167:K172" si="41">------4</f>
        <v>4</v>
      </c>
    </row>
    <row r="168" spans="2:11">
      <c r="B168">
        <v>494</v>
      </c>
      <c r="C168">
        <v>165</v>
      </c>
      <c r="D168">
        <v>0</v>
      </c>
      <c r="E168">
        <v>1</v>
      </c>
      <c r="F168">
        <v>0</v>
      </c>
      <c r="G168">
        <v>4</v>
      </c>
      <c r="H168">
        <f t="shared" si="40"/>
        <v>28</v>
      </c>
      <c r="I168">
        <v>32</v>
      </c>
      <c r="J168" t="s">
        <v>72</v>
      </c>
      <c r="K168">
        <f t="shared" si="41"/>
        <v>4</v>
      </c>
    </row>
    <row r="169" spans="2:11">
      <c r="B169">
        <v>497</v>
      </c>
      <c r="C169">
        <v>166</v>
      </c>
      <c r="D169">
        <v>0</v>
      </c>
      <c r="E169">
        <v>1</v>
      </c>
      <c r="F169">
        <v>0</v>
      </c>
      <c r="G169">
        <v>4</v>
      </c>
      <c r="H169">
        <f t="shared" si="40"/>
        <v>28</v>
      </c>
      <c r="I169">
        <v>32</v>
      </c>
      <c r="J169" t="s">
        <v>72</v>
      </c>
      <c r="K169">
        <f t="shared" si="41"/>
        <v>4</v>
      </c>
    </row>
    <row r="170" spans="2:11">
      <c r="B170">
        <v>500</v>
      </c>
      <c r="C170">
        <v>167</v>
      </c>
      <c r="D170">
        <v>0</v>
      </c>
      <c r="E170">
        <v>1</v>
      </c>
      <c r="F170">
        <v>0</v>
      </c>
      <c r="G170">
        <v>4</v>
      </c>
      <c r="H170">
        <f t="shared" si="40"/>
        <v>28</v>
      </c>
      <c r="I170">
        <v>32</v>
      </c>
      <c r="J170" t="s">
        <v>72</v>
      </c>
      <c r="K170">
        <f t="shared" si="41"/>
        <v>4</v>
      </c>
    </row>
    <row r="171" spans="2:11">
      <c r="B171">
        <v>503</v>
      </c>
      <c r="C171">
        <v>168</v>
      </c>
      <c r="D171">
        <v>0</v>
      </c>
      <c r="E171">
        <v>1</v>
      </c>
      <c r="F171">
        <v>0</v>
      </c>
      <c r="G171">
        <v>4</v>
      </c>
      <c r="H171">
        <f t="shared" si="40"/>
        <v>28</v>
      </c>
      <c r="I171">
        <v>32</v>
      </c>
      <c r="J171" t="s">
        <v>72</v>
      </c>
      <c r="K171">
        <f t="shared" si="41"/>
        <v>4</v>
      </c>
    </row>
    <row r="172" spans="2:11">
      <c r="B172">
        <v>506</v>
      </c>
      <c r="C172">
        <v>169</v>
      </c>
      <c r="D172">
        <v>0</v>
      </c>
      <c r="E172">
        <v>1</v>
      </c>
      <c r="F172">
        <v>0</v>
      </c>
      <c r="G172">
        <v>4</v>
      </c>
      <c r="H172">
        <f t="shared" si="40"/>
        <v>28</v>
      </c>
      <c r="I172">
        <v>32</v>
      </c>
      <c r="J172" t="s">
        <v>72</v>
      </c>
      <c r="K172">
        <f t="shared" si="41"/>
        <v>4</v>
      </c>
    </row>
    <row r="173" spans="2:11">
      <c r="B173">
        <v>509</v>
      </c>
      <c r="C173">
        <v>170</v>
      </c>
      <c r="D173">
        <v>1</v>
      </c>
      <c r="E173">
        <v>1</v>
      </c>
      <c r="F173">
        <v>4</v>
      </c>
      <c r="G173">
        <v>4</v>
      </c>
      <c r="H173">
        <f t="shared" ref="H173:H178" si="42">------32</f>
        <v>32</v>
      </c>
      <c r="I173">
        <v>32</v>
      </c>
      <c r="J173" t="s">
        <v>80</v>
      </c>
      <c r="K173">
        <f t="shared" ref="K173:K178" si="43">------2</f>
        <v>2</v>
      </c>
    </row>
    <row r="174" spans="2:11">
      <c r="B174">
        <v>512</v>
      </c>
      <c r="C174">
        <v>171</v>
      </c>
      <c r="D174">
        <v>1</v>
      </c>
      <c r="E174">
        <v>1</v>
      </c>
      <c r="F174">
        <v>0</v>
      </c>
      <c r="G174">
        <v>4</v>
      </c>
      <c r="H174">
        <f t="shared" si="42"/>
        <v>32</v>
      </c>
      <c r="I174">
        <v>32</v>
      </c>
      <c r="J174" t="s">
        <v>80</v>
      </c>
      <c r="K174">
        <f t="shared" si="43"/>
        <v>2</v>
      </c>
    </row>
    <row r="175" spans="2:11">
      <c r="B175">
        <v>515</v>
      </c>
      <c r="C175">
        <v>172</v>
      </c>
      <c r="D175">
        <v>1</v>
      </c>
      <c r="E175">
        <v>1</v>
      </c>
      <c r="F175">
        <v>0</v>
      </c>
      <c r="G175">
        <v>4</v>
      </c>
      <c r="H175">
        <f t="shared" si="42"/>
        <v>32</v>
      </c>
      <c r="I175">
        <v>32</v>
      </c>
      <c r="J175" t="s">
        <v>80</v>
      </c>
      <c r="K175">
        <f t="shared" si="43"/>
        <v>2</v>
      </c>
    </row>
    <row r="176" spans="2:11">
      <c r="B176">
        <v>518</v>
      </c>
      <c r="C176">
        <v>173</v>
      </c>
      <c r="D176">
        <v>1</v>
      </c>
      <c r="E176">
        <v>1</v>
      </c>
      <c r="F176">
        <v>0</v>
      </c>
      <c r="G176">
        <v>4</v>
      </c>
      <c r="H176">
        <f t="shared" si="42"/>
        <v>32</v>
      </c>
      <c r="I176">
        <v>32</v>
      </c>
      <c r="J176" t="s">
        <v>80</v>
      </c>
      <c r="K176">
        <f t="shared" si="43"/>
        <v>2</v>
      </c>
    </row>
    <row r="177" spans="2:11">
      <c r="B177">
        <v>521</v>
      </c>
      <c r="C177">
        <v>174</v>
      </c>
      <c r="D177">
        <v>1</v>
      </c>
      <c r="E177">
        <v>1</v>
      </c>
      <c r="F177">
        <v>0</v>
      </c>
      <c r="G177">
        <v>4</v>
      </c>
      <c r="H177">
        <f t="shared" si="42"/>
        <v>32</v>
      </c>
      <c r="I177">
        <v>32</v>
      </c>
      <c r="J177" t="s">
        <v>80</v>
      </c>
      <c r="K177">
        <f t="shared" si="43"/>
        <v>2</v>
      </c>
    </row>
    <row r="178" spans="2:11">
      <c r="B178">
        <v>524</v>
      </c>
      <c r="C178">
        <v>175</v>
      </c>
      <c r="D178">
        <v>1</v>
      </c>
      <c r="E178">
        <v>0</v>
      </c>
      <c r="F178">
        <v>0</v>
      </c>
      <c r="G178">
        <v>4</v>
      </c>
      <c r="H178">
        <f t="shared" si="42"/>
        <v>32</v>
      </c>
      <c r="I178">
        <v>32</v>
      </c>
      <c r="J178" t="s">
        <v>80</v>
      </c>
      <c r="K178">
        <f t="shared" si="43"/>
        <v>2</v>
      </c>
    </row>
    <row r="179" spans="2:11">
      <c r="B179">
        <v>527</v>
      </c>
      <c r="C179">
        <v>176</v>
      </c>
      <c r="D179">
        <v>0</v>
      </c>
      <c r="E179">
        <v>0</v>
      </c>
      <c r="F179">
        <v>20</v>
      </c>
      <c r="G179">
        <v>4</v>
      </c>
      <c r="H179">
        <f t="shared" ref="H179:H184" si="44">------12</f>
        <v>12</v>
      </c>
      <c r="I179">
        <v>12</v>
      </c>
      <c r="J179" t="s">
        <v>80</v>
      </c>
      <c r="K179">
        <f t="shared" ref="K179:K184" si="45">------3</f>
        <v>3</v>
      </c>
    </row>
    <row r="180" spans="2:11">
      <c r="B180">
        <v>530</v>
      </c>
      <c r="C180">
        <v>177</v>
      </c>
      <c r="D180">
        <v>0</v>
      </c>
      <c r="E180">
        <v>0</v>
      </c>
      <c r="F180">
        <v>0</v>
      </c>
      <c r="G180">
        <v>4</v>
      </c>
      <c r="H180">
        <f t="shared" si="44"/>
        <v>12</v>
      </c>
      <c r="I180">
        <v>12</v>
      </c>
      <c r="J180" t="s">
        <v>80</v>
      </c>
      <c r="K180">
        <f t="shared" si="45"/>
        <v>3</v>
      </c>
    </row>
    <row r="181" spans="2:11">
      <c r="B181">
        <v>533</v>
      </c>
      <c r="C181">
        <v>178</v>
      </c>
      <c r="D181">
        <v>0</v>
      </c>
      <c r="E181">
        <v>0</v>
      </c>
      <c r="F181">
        <v>0</v>
      </c>
      <c r="G181">
        <v>4</v>
      </c>
      <c r="H181">
        <f t="shared" si="44"/>
        <v>12</v>
      </c>
      <c r="I181">
        <v>12</v>
      </c>
      <c r="J181" t="s">
        <v>80</v>
      </c>
      <c r="K181">
        <f t="shared" si="45"/>
        <v>3</v>
      </c>
    </row>
    <row r="182" spans="2:11">
      <c r="B182">
        <v>536</v>
      </c>
      <c r="C182">
        <v>179</v>
      </c>
      <c r="D182">
        <v>0</v>
      </c>
      <c r="E182">
        <v>0</v>
      </c>
      <c r="F182">
        <v>0</v>
      </c>
      <c r="G182">
        <v>4</v>
      </c>
      <c r="H182">
        <f t="shared" si="44"/>
        <v>12</v>
      </c>
      <c r="I182">
        <v>12</v>
      </c>
      <c r="J182" t="s">
        <v>80</v>
      </c>
      <c r="K182">
        <f t="shared" si="45"/>
        <v>3</v>
      </c>
    </row>
    <row r="183" spans="2:11">
      <c r="B183">
        <v>539</v>
      </c>
      <c r="C183">
        <v>180</v>
      </c>
      <c r="D183">
        <v>0</v>
      </c>
      <c r="E183">
        <v>0</v>
      </c>
      <c r="F183">
        <v>0</v>
      </c>
      <c r="G183">
        <v>4</v>
      </c>
      <c r="H183">
        <f t="shared" si="44"/>
        <v>12</v>
      </c>
      <c r="I183">
        <v>12</v>
      </c>
      <c r="J183" t="s">
        <v>80</v>
      </c>
      <c r="K183">
        <f t="shared" si="45"/>
        <v>3</v>
      </c>
    </row>
    <row r="184" spans="2:11">
      <c r="B184">
        <v>542</v>
      </c>
      <c r="C184">
        <v>181</v>
      </c>
      <c r="D184">
        <v>0</v>
      </c>
      <c r="E184">
        <v>1</v>
      </c>
      <c r="F184">
        <v>0</v>
      </c>
      <c r="G184">
        <v>4</v>
      </c>
      <c r="H184">
        <f t="shared" si="44"/>
        <v>12</v>
      </c>
      <c r="I184">
        <v>12</v>
      </c>
      <c r="J184" t="s">
        <v>80</v>
      </c>
      <c r="K184">
        <f t="shared" si="45"/>
        <v>3</v>
      </c>
    </row>
    <row r="185" spans="2:11">
      <c r="B185">
        <v>545</v>
      </c>
      <c r="C185">
        <v>182</v>
      </c>
      <c r="D185">
        <v>1</v>
      </c>
      <c r="E185">
        <v>1</v>
      </c>
      <c r="F185">
        <v>20</v>
      </c>
      <c r="G185">
        <v>4</v>
      </c>
      <c r="H185">
        <f t="shared" ref="H185:H190" si="46">------32</f>
        <v>32</v>
      </c>
      <c r="I185">
        <v>32</v>
      </c>
      <c r="J185" t="s">
        <v>80</v>
      </c>
      <c r="K185">
        <f t="shared" ref="K185:K190" si="47">------2</f>
        <v>2</v>
      </c>
    </row>
    <row r="186" spans="2:11">
      <c r="B186">
        <v>548</v>
      </c>
      <c r="C186">
        <v>183</v>
      </c>
      <c r="D186">
        <v>1</v>
      </c>
      <c r="E186">
        <v>1</v>
      </c>
      <c r="F186">
        <v>0</v>
      </c>
      <c r="G186">
        <v>4</v>
      </c>
      <c r="H186">
        <f t="shared" si="46"/>
        <v>32</v>
      </c>
      <c r="I186">
        <v>32</v>
      </c>
      <c r="J186" t="s">
        <v>80</v>
      </c>
      <c r="K186">
        <f t="shared" si="47"/>
        <v>2</v>
      </c>
    </row>
    <row r="187" spans="2:11">
      <c r="B187">
        <v>551</v>
      </c>
      <c r="C187">
        <v>184</v>
      </c>
      <c r="D187">
        <v>1</v>
      </c>
      <c r="E187">
        <v>1</v>
      </c>
      <c r="F187">
        <v>0</v>
      </c>
      <c r="G187">
        <v>4</v>
      </c>
      <c r="H187">
        <f t="shared" si="46"/>
        <v>32</v>
      </c>
      <c r="I187">
        <v>32</v>
      </c>
      <c r="J187" t="s">
        <v>80</v>
      </c>
      <c r="K187">
        <f t="shared" si="47"/>
        <v>2</v>
      </c>
    </row>
    <row r="188" spans="2:11">
      <c r="B188">
        <v>554</v>
      </c>
      <c r="C188">
        <v>185</v>
      </c>
      <c r="D188">
        <v>1</v>
      </c>
      <c r="E188">
        <v>1</v>
      </c>
      <c r="F188">
        <v>0</v>
      </c>
      <c r="G188">
        <v>4</v>
      </c>
      <c r="H188">
        <f t="shared" si="46"/>
        <v>32</v>
      </c>
      <c r="I188">
        <v>32</v>
      </c>
      <c r="J188" t="s">
        <v>80</v>
      </c>
      <c r="K188">
        <f t="shared" si="47"/>
        <v>2</v>
      </c>
    </row>
    <row r="189" spans="2:11">
      <c r="B189">
        <v>557</v>
      </c>
      <c r="C189">
        <v>186</v>
      </c>
      <c r="D189">
        <v>1</v>
      </c>
      <c r="E189">
        <v>1</v>
      </c>
      <c r="F189">
        <v>0</v>
      </c>
      <c r="G189">
        <v>4</v>
      </c>
      <c r="H189">
        <f t="shared" si="46"/>
        <v>32</v>
      </c>
      <c r="I189">
        <v>32</v>
      </c>
      <c r="J189" t="s">
        <v>80</v>
      </c>
      <c r="K189">
        <f t="shared" si="47"/>
        <v>2</v>
      </c>
    </row>
    <row r="190" spans="2:11">
      <c r="B190">
        <v>560</v>
      </c>
      <c r="C190">
        <v>187</v>
      </c>
      <c r="D190">
        <v>1</v>
      </c>
      <c r="E190">
        <v>0</v>
      </c>
      <c r="F190">
        <v>0</v>
      </c>
      <c r="G190">
        <v>4</v>
      </c>
      <c r="H190">
        <f t="shared" si="46"/>
        <v>32</v>
      </c>
      <c r="I190">
        <v>32</v>
      </c>
      <c r="J190" t="s">
        <v>80</v>
      </c>
      <c r="K190">
        <f t="shared" si="47"/>
        <v>2</v>
      </c>
    </row>
    <row r="191" spans="2:11">
      <c r="B191">
        <v>563</v>
      </c>
      <c r="C191">
        <v>188</v>
      </c>
      <c r="D191">
        <v>0</v>
      </c>
      <c r="E191">
        <v>0</v>
      </c>
      <c r="F191">
        <v>20</v>
      </c>
      <c r="G191">
        <v>4</v>
      </c>
      <c r="H191">
        <f>------12</f>
        <v>12</v>
      </c>
      <c r="I191">
        <v>12</v>
      </c>
      <c r="J191" t="s">
        <v>80</v>
      </c>
      <c r="K191">
        <f>------3</f>
        <v>3</v>
      </c>
    </row>
    <row r="192" spans="2:11">
      <c r="B192">
        <v>566</v>
      </c>
      <c r="C192">
        <v>189</v>
      </c>
      <c r="D192">
        <v>0</v>
      </c>
      <c r="E192">
        <v>0</v>
      </c>
      <c r="F192">
        <v>0</v>
      </c>
      <c r="G192">
        <v>4</v>
      </c>
      <c r="H192">
        <f>------12</f>
        <v>12</v>
      </c>
      <c r="I192">
        <v>12</v>
      </c>
      <c r="J192" t="s">
        <v>80</v>
      </c>
      <c r="K192">
        <f>------3</f>
        <v>3</v>
      </c>
    </row>
    <row r="193" spans="2:11">
      <c r="B193">
        <v>569</v>
      </c>
      <c r="C193">
        <v>190</v>
      </c>
      <c r="D193">
        <v>0</v>
      </c>
      <c r="E193">
        <v>0</v>
      </c>
      <c r="F193">
        <v>0</v>
      </c>
      <c r="G193">
        <v>4</v>
      </c>
      <c r="H193">
        <f>------12</f>
        <v>12</v>
      </c>
      <c r="I193">
        <v>12</v>
      </c>
      <c r="J193" t="s">
        <v>80</v>
      </c>
      <c r="K193">
        <f>------3</f>
        <v>3</v>
      </c>
    </row>
    <row r="194" spans="2:11">
      <c r="B194">
        <v>572</v>
      </c>
      <c r="C194">
        <v>191</v>
      </c>
      <c r="D194">
        <v>0</v>
      </c>
      <c r="E194">
        <v>0</v>
      </c>
      <c r="F194">
        <v>0</v>
      </c>
      <c r="G194">
        <v>4</v>
      </c>
      <c r="H194">
        <f>------12</f>
        <v>12</v>
      </c>
      <c r="I194">
        <v>12</v>
      </c>
      <c r="J194" t="s">
        <v>80</v>
      </c>
      <c r="K194">
        <f>------3</f>
        <v>3</v>
      </c>
    </row>
    <row r="195" spans="2:11">
      <c r="B195">
        <v>575</v>
      </c>
      <c r="C195">
        <v>192</v>
      </c>
      <c r="D195">
        <v>0</v>
      </c>
      <c r="E195">
        <v>0</v>
      </c>
      <c r="F195">
        <v>12</v>
      </c>
      <c r="G195">
        <v>4</v>
      </c>
      <c r="H195">
        <f>--0</f>
        <v>0</v>
      </c>
      <c r="I195">
        <v>0</v>
      </c>
      <c r="J195" t="s">
        <v>79</v>
      </c>
      <c r="K195">
        <f>------1</f>
        <v>1</v>
      </c>
    </row>
    <row r="196" spans="2:11">
      <c r="B196">
        <v>578</v>
      </c>
      <c r="C196">
        <v>193</v>
      </c>
      <c r="D196">
        <v>0</v>
      </c>
      <c r="E196">
        <v>1</v>
      </c>
      <c r="F196">
        <v>0</v>
      </c>
      <c r="G196">
        <v>4</v>
      </c>
      <c r="H196">
        <f>--0</f>
        <v>0</v>
      </c>
      <c r="I196">
        <v>0</v>
      </c>
      <c r="J196" t="s">
        <v>79</v>
      </c>
      <c r="K196">
        <f>------1</f>
        <v>1</v>
      </c>
    </row>
    <row r="197" spans="2:11">
      <c r="B197">
        <v>581</v>
      </c>
      <c r="C197">
        <v>194</v>
      </c>
      <c r="D197">
        <v>0</v>
      </c>
      <c r="E197">
        <v>1</v>
      </c>
      <c r="F197">
        <v>28</v>
      </c>
      <c r="G197">
        <v>4</v>
      </c>
      <c r="H197">
        <f t="shared" ref="H197:H202" si="48">------28</f>
        <v>28</v>
      </c>
      <c r="I197">
        <v>32</v>
      </c>
      <c r="J197" t="s">
        <v>72</v>
      </c>
      <c r="K197">
        <f t="shared" ref="K197:K202" si="49">------4</f>
        <v>4</v>
      </c>
    </row>
    <row r="198" spans="2:11">
      <c r="B198">
        <v>584</v>
      </c>
      <c r="C198">
        <v>195</v>
      </c>
      <c r="D198">
        <v>0</v>
      </c>
      <c r="E198">
        <v>1</v>
      </c>
      <c r="F198">
        <v>0</v>
      </c>
      <c r="G198">
        <v>4</v>
      </c>
      <c r="H198">
        <f t="shared" si="48"/>
        <v>28</v>
      </c>
      <c r="I198">
        <v>32</v>
      </c>
      <c r="J198" t="s">
        <v>72</v>
      </c>
      <c r="K198">
        <f t="shared" si="49"/>
        <v>4</v>
      </c>
    </row>
    <row r="199" spans="2:11">
      <c r="B199">
        <v>587</v>
      </c>
      <c r="C199">
        <v>196</v>
      </c>
      <c r="D199">
        <v>0</v>
      </c>
      <c r="E199">
        <v>1</v>
      </c>
      <c r="F199">
        <v>0</v>
      </c>
      <c r="G199">
        <v>4</v>
      </c>
      <c r="H199">
        <f t="shared" si="48"/>
        <v>28</v>
      </c>
      <c r="I199">
        <v>32</v>
      </c>
      <c r="J199" t="s">
        <v>72</v>
      </c>
      <c r="K199">
        <f t="shared" si="49"/>
        <v>4</v>
      </c>
    </row>
    <row r="200" spans="2:11">
      <c r="B200">
        <v>590</v>
      </c>
      <c r="C200">
        <v>197</v>
      </c>
      <c r="D200">
        <v>0</v>
      </c>
      <c r="E200">
        <v>1</v>
      </c>
      <c r="F200">
        <v>0</v>
      </c>
      <c r="G200">
        <v>4</v>
      </c>
      <c r="H200">
        <f t="shared" si="48"/>
        <v>28</v>
      </c>
      <c r="I200">
        <v>32</v>
      </c>
      <c r="J200" t="s">
        <v>72</v>
      </c>
      <c r="K200">
        <f t="shared" si="49"/>
        <v>4</v>
      </c>
    </row>
    <row r="201" spans="2:11">
      <c r="B201">
        <v>593</v>
      </c>
      <c r="C201">
        <v>198</v>
      </c>
      <c r="D201">
        <v>0</v>
      </c>
      <c r="E201">
        <v>1</v>
      </c>
      <c r="F201">
        <v>0</v>
      </c>
      <c r="G201">
        <v>4</v>
      </c>
      <c r="H201">
        <f t="shared" si="48"/>
        <v>28</v>
      </c>
      <c r="I201">
        <v>32</v>
      </c>
      <c r="J201" t="s">
        <v>72</v>
      </c>
      <c r="K201">
        <f t="shared" si="49"/>
        <v>4</v>
      </c>
    </row>
    <row r="202" spans="2:11">
      <c r="B202">
        <v>596</v>
      </c>
      <c r="C202">
        <v>199</v>
      </c>
      <c r="D202">
        <v>0</v>
      </c>
      <c r="E202">
        <v>1</v>
      </c>
      <c r="F202">
        <v>0</v>
      </c>
      <c r="G202">
        <v>4</v>
      </c>
      <c r="H202">
        <f t="shared" si="48"/>
        <v>28</v>
      </c>
      <c r="I202">
        <v>32</v>
      </c>
      <c r="J202" t="s">
        <v>72</v>
      </c>
      <c r="K202">
        <f t="shared" si="49"/>
        <v>4</v>
      </c>
    </row>
    <row r="203" spans="2:11">
      <c r="B203">
        <v>599</v>
      </c>
      <c r="C203">
        <v>200</v>
      </c>
      <c r="D203">
        <v>1</v>
      </c>
      <c r="E203">
        <v>1</v>
      </c>
      <c r="F203">
        <v>4</v>
      </c>
      <c r="G203">
        <v>4</v>
      </c>
      <c r="H203">
        <f t="shared" ref="H203:H208" si="50">------32</f>
        <v>32</v>
      </c>
      <c r="I203">
        <v>32</v>
      </c>
      <c r="J203" t="s">
        <v>80</v>
      </c>
      <c r="K203">
        <f t="shared" ref="K203:K208" si="51">------2</f>
        <v>2</v>
      </c>
    </row>
    <row r="204" spans="2:11">
      <c r="B204">
        <v>602</v>
      </c>
      <c r="C204">
        <v>201</v>
      </c>
      <c r="D204">
        <v>1</v>
      </c>
      <c r="E204">
        <v>1</v>
      </c>
      <c r="F204">
        <v>0</v>
      </c>
      <c r="G204">
        <v>4</v>
      </c>
      <c r="H204">
        <f t="shared" si="50"/>
        <v>32</v>
      </c>
      <c r="I204">
        <v>32</v>
      </c>
      <c r="J204" t="s">
        <v>80</v>
      </c>
      <c r="K204">
        <f t="shared" si="51"/>
        <v>2</v>
      </c>
    </row>
    <row r="205" spans="2:11">
      <c r="B205">
        <v>605</v>
      </c>
      <c r="C205">
        <v>202</v>
      </c>
      <c r="D205">
        <v>1</v>
      </c>
      <c r="E205">
        <v>1</v>
      </c>
      <c r="F205">
        <v>0</v>
      </c>
      <c r="G205">
        <v>4</v>
      </c>
      <c r="H205">
        <f t="shared" si="50"/>
        <v>32</v>
      </c>
      <c r="I205">
        <v>32</v>
      </c>
      <c r="J205" t="s">
        <v>80</v>
      </c>
      <c r="K205">
        <f t="shared" si="51"/>
        <v>2</v>
      </c>
    </row>
    <row r="206" spans="2:11">
      <c r="B206">
        <v>608</v>
      </c>
      <c r="C206">
        <v>203</v>
      </c>
      <c r="D206">
        <v>1</v>
      </c>
      <c r="E206">
        <v>1</v>
      </c>
      <c r="F206">
        <v>0</v>
      </c>
      <c r="G206">
        <v>4</v>
      </c>
      <c r="H206">
        <f t="shared" si="50"/>
        <v>32</v>
      </c>
      <c r="I206">
        <v>32</v>
      </c>
      <c r="J206" t="s">
        <v>80</v>
      </c>
      <c r="K206">
        <f t="shared" si="51"/>
        <v>2</v>
      </c>
    </row>
    <row r="207" spans="2:11">
      <c r="B207">
        <v>611</v>
      </c>
      <c r="C207">
        <v>204</v>
      </c>
      <c r="D207">
        <v>1</v>
      </c>
      <c r="E207">
        <v>1</v>
      </c>
      <c r="F207">
        <v>0</v>
      </c>
      <c r="G207">
        <v>4</v>
      </c>
      <c r="H207">
        <f t="shared" si="50"/>
        <v>32</v>
      </c>
      <c r="I207">
        <v>32</v>
      </c>
      <c r="J207" t="s">
        <v>80</v>
      </c>
      <c r="K207">
        <f t="shared" si="51"/>
        <v>2</v>
      </c>
    </row>
    <row r="208" spans="2:11">
      <c r="B208">
        <v>614</v>
      </c>
      <c r="C208">
        <v>205</v>
      </c>
      <c r="D208">
        <v>1</v>
      </c>
      <c r="E208">
        <v>0</v>
      </c>
      <c r="F208">
        <v>0</v>
      </c>
      <c r="G208">
        <v>4</v>
      </c>
      <c r="H208">
        <f t="shared" si="50"/>
        <v>32</v>
      </c>
      <c r="I208">
        <v>32</v>
      </c>
      <c r="J208" t="s">
        <v>80</v>
      </c>
      <c r="K208">
        <f t="shared" si="51"/>
        <v>2</v>
      </c>
    </row>
    <row r="209" spans="2:11">
      <c r="B209">
        <v>617</v>
      </c>
      <c r="C209">
        <v>206</v>
      </c>
      <c r="D209">
        <v>0</v>
      </c>
      <c r="E209">
        <v>0</v>
      </c>
      <c r="F209">
        <v>20</v>
      </c>
      <c r="G209">
        <v>4</v>
      </c>
      <c r="H209">
        <f t="shared" ref="H209:H214" si="52">------12</f>
        <v>12</v>
      </c>
      <c r="I209">
        <v>12</v>
      </c>
      <c r="J209" t="s">
        <v>80</v>
      </c>
      <c r="K209">
        <f t="shared" ref="K209:K214" si="53">------3</f>
        <v>3</v>
      </c>
    </row>
    <row r="210" spans="2:11">
      <c r="B210">
        <v>620</v>
      </c>
      <c r="C210">
        <v>207</v>
      </c>
      <c r="D210">
        <v>0</v>
      </c>
      <c r="E210">
        <v>0</v>
      </c>
      <c r="F210">
        <v>0</v>
      </c>
      <c r="G210">
        <v>4</v>
      </c>
      <c r="H210">
        <f t="shared" si="52"/>
        <v>12</v>
      </c>
      <c r="I210">
        <v>12</v>
      </c>
      <c r="J210" t="s">
        <v>80</v>
      </c>
      <c r="K210">
        <f t="shared" si="53"/>
        <v>3</v>
      </c>
    </row>
    <row r="211" spans="2:11">
      <c r="B211">
        <v>623</v>
      </c>
      <c r="C211">
        <v>208</v>
      </c>
      <c r="D211">
        <v>0</v>
      </c>
      <c r="E211">
        <v>0</v>
      </c>
      <c r="F211">
        <v>0</v>
      </c>
      <c r="G211">
        <v>4</v>
      </c>
      <c r="H211">
        <f t="shared" si="52"/>
        <v>12</v>
      </c>
      <c r="I211">
        <v>12</v>
      </c>
      <c r="J211" t="s">
        <v>80</v>
      </c>
      <c r="K211">
        <f t="shared" si="53"/>
        <v>3</v>
      </c>
    </row>
    <row r="212" spans="2:11">
      <c r="B212">
        <v>626</v>
      </c>
      <c r="C212">
        <v>209</v>
      </c>
      <c r="D212">
        <v>0</v>
      </c>
      <c r="E212">
        <v>0</v>
      </c>
      <c r="F212">
        <v>0</v>
      </c>
      <c r="G212">
        <v>4</v>
      </c>
      <c r="H212">
        <f t="shared" si="52"/>
        <v>12</v>
      </c>
      <c r="I212">
        <v>12</v>
      </c>
      <c r="J212" t="s">
        <v>80</v>
      </c>
      <c r="K212">
        <f t="shared" si="53"/>
        <v>3</v>
      </c>
    </row>
    <row r="213" spans="2:11">
      <c r="B213">
        <v>629</v>
      </c>
      <c r="C213">
        <v>210</v>
      </c>
      <c r="D213">
        <v>0</v>
      </c>
      <c r="E213">
        <v>0</v>
      </c>
      <c r="F213">
        <v>0</v>
      </c>
      <c r="G213">
        <v>4</v>
      </c>
      <c r="H213">
        <f t="shared" si="52"/>
        <v>12</v>
      </c>
      <c r="I213">
        <v>12</v>
      </c>
      <c r="J213" t="s">
        <v>80</v>
      </c>
      <c r="K213">
        <f t="shared" si="53"/>
        <v>3</v>
      </c>
    </row>
    <row r="214" spans="2:11">
      <c r="B214">
        <v>632</v>
      </c>
      <c r="C214">
        <v>211</v>
      </c>
      <c r="D214">
        <v>0</v>
      </c>
      <c r="E214">
        <v>1</v>
      </c>
      <c r="F214">
        <v>0</v>
      </c>
      <c r="G214">
        <v>4</v>
      </c>
      <c r="H214">
        <f t="shared" si="52"/>
        <v>12</v>
      </c>
      <c r="I214">
        <v>12</v>
      </c>
      <c r="J214" t="s">
        <v>80</v>
      </c>
      <c r="K214">
        <f t="shared" si="53"/>
        <v>3</v>
      </c>
    </row>
    <row r="215" spans="2:11">
      <c r="B215">
        <v>635</v>
      </c>
      <c r="C215">
        <v>212</v>
      </c>
      <c r="D215">
        <v>1</v>
      </c>
      <c r="E215">
        <v>1</v>
      </c>
      <c r="F215">
        <v>20</v>
      </c>
      <c r="G215">
        <v>4</v>
      </c>
      <c r="H215">
        <f t="shared" ref="H215:H220" si="54">------32</f>
        <v>32</v>
      </c>
      <c r="I215">
        <v>32</v>
      </c>
      <c r="J215" t="s">
        <v>80</v>
      </c>
      <c r="K215">
        <f t="shared" ref="K215:K220" si="55">------2</f>
        <v>2</v>
      </c>
    </row>
    <row r="216" spans="2:11">
      <c r="B216">
        <v>638</v>
      </c>
      <c r="C216">
        <v>213</v>
      </c>
      <c r="D216">
        <v>1</v>
      </c>
      <c r="E216">
        <v>1</v>
      </c>
      <c r="F216">
        <v>0</v>
      </c>
      <c r="G216">
        <v>4</v>
      </c>
      <c r="H216">
        <f t="shared" si="54"/>
        <v>32</v>
      </c>
      <c r="I216">
        <v>32</v>
      </c>
      <c r="J216" t="s">
        <v>80</v>
      </c>
      <c r="K216">
        <f t="shared" si="55"/>
        <v>2</v>
      </c>
    </row>
    <row r="217" spans="2:11">
      <c r="B217">
        <v>641</v>
      </c>
      <c r="C217">
        <v>214</v>
      </c>
      <c r="D217">
        <v>1</v>
      </c>
      <c r="E217">
        <v>1</v>
      </c>
      <c r="F217">
        <v>0</v>
      </c>
      <c r="G217">
        <v>4</v>
      </c>
      <c r="H217">
        <f t="shared" si="54"/>
        <v>32</v>
      </c>
      <c r="I217">
        <v>32</v>
      </c>
      <c r="J217" t="s">
        <v>80</v>
      </c>
      <c r="K217">
        <f t="shared" si="55"/>
        <v>2</v>
      </c>
    </row>
    <row r="218" spans="2:11">
      <c r="B218">
        <v>644</v>
      </c>
      <c r="C218">
        <v>215</v>
      </c>
      <c r="D218">
        <v>1</v>
      </c>
      <c r="E218">
        <v>1</v>
      </c>
      <c r="F218">
        <v>0</v>
      </c>
      <c r="G218">
        <v>4</v>
      </c>
      <c r="H218">
        <f t="shared" si="54"/>
        <v>32</v>
      </c>
      <c r="I218">
        <v>32</v>
      </c>
      <c r="J218" t="s">
        <v>80</v>
      </c>
      <c r="K218">
        <f t="shared" si="55"/>
        <v>2</v>
      </c>
    </row>
    <row r="219" spans="2:11">
      <c r="B219">
        <v>647</v>
      </c>
      <c r="C219">
        <v>216</v>
      </c>
      <c r="D219">
        <v>1</v>
      </c>
      <c r="E219">
        <v>1</v>
      </c>
      <c r="F219">
        <v>0</v>
      </c>
      <c r="G219">
        <v>4</v>
      </c>
      <c r="H219">
        <f t="shared" si="54"/>
        <v>32</v>
      </c>
      <c r="I219">
        <v>32</v>
      </c>
      <c r="J219" t="s">
        <v>80</v>
      </c>
      <c r="K219">
        <f t="shared" si="55"/>
        <v>2</v>
      </c>
    </row>
    <row r="220" spans="2:11">
      <c r="B220">
        <v>650</v>
      </c>
      <c r="C220">
        <v>217</v>
      </c>
      <c r="D220">
        <v>1</v>
      </c>
      <c r="E220">
        <v>0</v>
      </c>
      <c r="F220">
        <v>0</v>
      </c>
      <c r="G220">
        <v>4</v>
      </c>
      <c r="H220">
        <f t="shared" si="54"/>
        <v>32</v>
      </c>
      <c r="I220">
        <v>32</v>
      </c>
      <c r="J220" t="s">
        <v>80</v>
      </c>
      <c r="K220">
        <f t="shared" si="55"/>
        <v>2</v>
      </c>
    </row>
    <row r="221" spans="2:11">
      <c r="B221">
        <v>653</v>
      </c>
      <c r="C221">
        <v>218</v>
      </c>
      <c r="D221">
        <v>0</v>
      </c>
      <c r="E221">
        <v>0</v>
      </c>
      <c r="F221">
        <v>20</v>
      </c>
      <c r="G221">
        <v>4</v>
      </c>
      <c r="H221">
        <f>------12</f>
        <v>12</v>
      </c>
      <c r="I221">
        <v>12</v>
      </c>
      <c r="J221" t="s">
        <v>80</v>
      </c>
      <c r="K221">
        <f>------3</f>
        <v>3</v>
      </c>
    </row>
    <row r="222" spans="2:11">
      <c r="B222">
        <v>656</v>
      </c>
      <c r="C222">
        <v>219</v>
      </c>
      <c r="D222">
        <v>0</v>
      </c>
      <c r="E222">
        <v>0</v>
      </c>
      <c r="F222">
        <v>0</v>
      </c>
      <c r="G222">
        <v>4</v>
      </c>
      <c r="H222">
        <f>------12</f>
        <v>12</v>
      </c>
      <c r="I222">
        <v>12</v>
      </c>
      <c r="J222" t="s">
        <v>80</v>
      </c>
      <c r="K222">
        <f>------3</f>
        <v>3</v>
      </c>
    </row>
    <row r="223" spans="2:11">
      <c r="B223">
        <v>659</v>
      </c>
      <c r="C223">
        <v>220</v>
      </c>
      <c r="D223">
        <v>0</v>
      </c>
      <c r="E223">
        <v>0</v>
      </c>
      <c r="F223">
        <v>0</v>
      </c>
      <c r="G223">
        <v>4</v>
      </c>
      <c r="H223">
        <f>------12</f>
        <v>12</v>
      </c>
      <c r="I223">
        <v>12</v>
      </c>
      <c r="J223" t="s">
        <v>80</v>
      </c>
      <c r="K223">
        <f>------3</f>
        <v>3</v>
      </c>
    </row>
    <row r="224" spans="2:11">
      <c r="B224">
        <v>662</v>
      </c>
      <c r="C224">
        <v>221</v>
      </c>
      <c r="D224">
        <v>0</v>
      </c>
      <c r="E224">
        <v>0</v>
      </c>
      <c r="F224">
        <v>0</v>
      </c>
      <c r="G224">
        <v>4</v>
      </c>
      <c r="H224">
        <f>------12</f>
        <v>12</v>
      </c>
      <c r="I224">
        <v>12</v>
      </c>
      <c r="J224" t="s">
        <v>80</v>
      </c>
      <c r="K224">
        <f>------3</f>
        <v>3</v>
      </c>
    </row>
    <row r="225" spans="2:11">
      <c r="B225">
        <v>665</v>
      </c>
      <c r="C225">
        <v>222</v>
      </c>
      <c r="D225">
        <v>0</v>
      </c>
      <c r="E225">
        <v>0</v>
      </c>
      <c r="F225">
        <v>12</v>
      </c>
      <c r="G225">
        <v>4</v>
      </c>
      <c r="H225">
        <f>--0</f>
        <v>0</v>
      </c>
      <c r="I225">
        <v>0</v>
      </c>
      <c r="J225" t="s">
        <v>79</v>
      </c>
      <c r="K225">
        <f>------1</f>
        <v>1</v>
      </c>
    </row>
    <row r="226" spans="2:11">
      <c r="B226">
        <v>668</v>
      </c>
      <c r="C226">
        <v>223</v>
      </c>
      <c r="D226">
        <v>0</v>
      </c>
      <c r="E226">
        <v>1</v>
      </c>
      <c r="F226">
        <v>0</v>
      </c>
      <c r="G226">
        <v>4</v>
      </c>
      <c r="H226">
        <f>--0</f>
        <v>0</v>
      </c>
      <c r="I226">
        <v>0</v>
      </c>
      <c r="J226" t="s">
        <v>79</v>
      </c>
      <c r="K226">
        <f>------1</f>
        <v>1</v>
      </c>
    </row>
    <row r="227" spans="2:11">
      <c r="B227">
        <v>671</v>
      </c>
      <c r="C227">
        <v>224</v>
      </c>
      <c r="D227">
        <v>0</v>
      </c>
      <c r="E227">
        <v>1</v>
      </c>
      <c r="F227">
        <v>28</v>
      </c>
      <c r="G227">
        <v>4</v>
      </c>
      <c r="H227">
        <f t="shared" ref="H227:H232" si="56">------28</f>
        <v>28</v>
      </c>
      <c r="I227">
        <v>32</v>
      </c>
      <c r="J227" t="s">
        <v>72</v>
      </c>
      <c r="K227">
        <f t="shared" ref="K227:K232" si="57">------4</f>
        <v>4</v>
      </c>
    </row>
    <row r="228" spans="2:11">
      <c r="B228">
        <v>674</v>
      </c>
      <c r="C228">
        <v>225</v>
      </c>
      <c r="D228">
        <v>0</v>
      </c>
      <c r="E228">
        <v>1</v>
      </c>
      <c r="F228">
        <v>0</v>
      </c>
      <c r="G228">
        <v>4</v>
      </c>
      <c r="H228">
        <f t="shared" si="56"/>
        <v>28</v>
      </c>
      <c r="I228">
        <v>32</v>
      </c>
      <c r="J228" t="s">
        <v>72</v>
      </c>
      <c r="K228">
        <f t="shared" si="57"/>
        <v>4</v>
      </c>
    </row>
    <row r="229" spans="2:11">
      <c r="B229">
        <v>677</v>
      </c>
      <c r="C229">
        <v>226</v>
      </c>
      <c r="D229">
        <v>0</v>
      </c>
      <c r="E229">
        <v>1</v>
      </c>
      <c r="F229">
        <v>0</v>
      </c>
      <c r="G229">
        <v>4</v>
      </c>
      <c r="H229">
        <f t="shared" si="56"/>
        <v>28</v>
      </c>
      <c r="I229">
        <v>32</v>
      </c>
      <c r="J229" t="s">
        <v>72</v>
      </c>
      <c r="K229">
        <f t="shared" si="57"/>
        <v>4</v>
      </c>
    </row>
    <row r="230" spans="2:11">
      <c r="B230">
        <v>680</v>
      </c>
      <c r="C230">
        <v>227</v>
      </c>
      <c r="D230">
        <v>0</v>
      </c>
      <c r="E230">
        <v>1</v>
      </c>
      <c r="F230">
        <v>0</v>
      </c>
      <c r="G230">
        <v>4</v>
      </c>
      <c r="H230">
        <f t="shared" si="56"/>
        <v>28</v>
      </c>
      <c r="I230">
        <v>32</v>
      </c>
      <c r="J230" t="s">
        <v>72</v>
      </c>
      <c r="K230">
        <f t="shared" si="57"/>
        <v>4</v>
      </c>
    </row>
    <row r="231" spans="2:11">
      <c r="B231">
        <v>683</v>
      </c>
      <c r="C231">
        <v>228</v>
      </c>
      <c r="D231">
        <v>0</v>
      </c>
      <c r="E231">
        <v>1</v>
      </c>
      <c r="F231">
        <v>0</v>
      </c>
      <c r="G231">
        <v>4</v>
      </c>
      <c r="H231">
        <f t="shared" si="56"/>
        <v>28</v>
      </c>
      <c r="I231">
        <v>32</v>
      </c>
      <c r="J231" t="s">
        <v>72</v>
      </c>
      <c r="K231">
        <f t="shared" si="57"/>
        <v>4</v>
      </c>
    </row>
    <row r="232" spans="2:11">
      <c r="B232">
        <v>686</v>
      </c>
      <c r="C232">
        <v>229</v>
      </c>
      <c r="D232">
        <v>0</v>
      </c>
      <c r="E232">
        <v>1</v>
      </c>
      <c r="F232">
        <v>0</v>
      </c>
      <c r="G232">
        <v>4</v>
      </c>
      <c r="H232">
        <f t="shared" si="56"/>
        <v>28</v>
      </c>
      <c r="I232">
        <v>32</v>
      </c>
      <c r="J232" t="s">
        <v>72</v>
      </c>
      <c r="K232">
        <f t="shared" si="57"/>
        <v>4</v>
      </c>
    </row>
    <row r="233" spans="2:11">
      <c r="B233">
        <v>689</v>
      </c>
      <c r="C233">
        <v>230</v>
      </c>
      <c r="D233">
        <v>1</v>
      </c>
      <c r="E233">
        <v>1</v>
      </c>
      <c r="F233">
        <v>4</v>
      </c>
      <c r="G233">
        <v>4</v>
      </c>
      <c r="H233">
        <f t="shared" ref="H233:H238" si="58">------32</f>
        <v>32</v>
      </c>
      <c r="I233">
        <v>32</v>
      </c>
      <c r="J233" t="s">
        <v>80</v>
      </c>
      <c r="K233">
        <f t="shared" ref="K233:K238" si="59">------2</f>
        <v>2</v>
      </c>
    </row>
    <row r="234" spans="2:11">
      <c r="B234">
        <v>692</v>
      </c>
      <c r="C234">
        <v>231</v>
      </c>
      <c r="D234">
        <v>1</v>
      </c>
      <c r="E234">
        <v>1</v>
      </c>
      <c r="F234">
        <v>0</v>
      </c>
      <c r="G234">
        <v>4</v>
      </c>
      <c r="H234">
        <f t="shared" si="58"/>
        <v>32</v>
      </c>
      <c r="I234">
        <v>32</v>
      </c>
      <c r="J234" t="s">
        <v>80</v>
      </c>
      <c r="K234">
        <f t="shared" si="59"/>
        <v>2</v>
      </c>
    </row>
    <row r="235" spans="2:11">
      <c r="B235">
        <v>695</v>
      </c>
      <c r="C235">
        <v>232</v>
      </c>
      <c r="D235">
        <v>1</v>
      </c>
      <c r="E235">
        <v>1</v>
      </c>
      <c r="F235">
        <v>0</v>
      </c>
      <c r="G235">
        <v>4</v>
      </c>
      <c r="H235">
        <f t="shared" si="58"/>
        <v>32</v>
      </c>
      <c r="I235">
        <v>32</v>
      </c>
      <c r="J235" t="s">
        <v>80</v>
      </c>
      <c r="K235">
        <f t="shared" si="59"/>
        <v>2</v>
      </c>
    </row>
    <row r="236" spans="2:11">
      <c r="B236">
        <v>698</v>
      </c>
      <c r="C236">
        <v>233</v>
      </c>
      <c r="D236">
        <v>1</v>
      </c>
      <c r="E236">
        <v>1</v>
      </c>
      <c r="F236">
        <v>0</v>
      </c>
      <c r="G236">
        <v>4</v>
      </c>
      <c r="H236">
        <f t="shared" si="58"/>
        <v>32</v>
      </c>
      <c r="I236">
        <v>32</v>
      </c>
      <c r="J236" t="s">
        <v>80</v>
      </c>
      <c r="K236">
        <f t="shared" si="59"/>
        <v>2</v>
      </c>
    </row>
    <row r="237" spans="2:11">
      <c r="B237">
        <v>701</v>
      </c>
      <c r="C237">
        <v>234</v>
      </c>
      <c r="D237">
        <v>1</v>
      </c>
      <c r="E237">
        <v>1</v>
      </c>
      <c r="F237">
        <v>0</v>
      </c>
      <c r="G237">
        <v>4</v>
      </c>
      <c r="H237">
        <f t="shared" si="58"/>
        <v>32</v>
      </c>
      <c r="I237">
        <v>32</v>
      </c>
      <c r="J237" t="s">
        <v>80</v>
      </c>
      <c r="K237">
        <f t="shared" si="59"/>
        <v>2</v>
      </c>
    </row>
    <row r="238" spans="2:11">
      <c r="B238">
        <v>704</v>
      </c>
      <c r="C238">
        <v>235</v>
      </c>
      <c r="D238">
        <v>1</v>
      </c>
      <c r="E238">
        <v>0</v>
      </c>
      <c r="F238">
        <v>0</v>
      </c>
      <c r="G238">
        <v>4</v>
      </c>
      <c r="H238">
        <f t="shared" si="58"/>
        <v>32</v>
      </c>
      <c r="I238">
        <v>32</v>
      </c>
      <c r="J238" t="s">
        <v>80</v>
      </c>
      <c r="K238">
        <f t="shared" si="59"/>
        <v>2</v>
      </c>
    </row>
    <row r="239" spans="2:11">
      <c r="B239">
        <v>707</v>
      </c>
      <c r="C239">
        <v>236</v>
      </c>
      <c r="D239">
        <v>0</v>
      </c>
      <c r="E239">
        <v>0</v>
      </c>
      <c r="F239">
        <v>20</v>
      </c>
      <c r="G239">
        <v>4</v>
      </c>
      <c r="H239">
        <f t="shared" ref="H239:H244" si="60">------12</f>
        <v>12</v>
      </c>
      <c r="I239">
        <v>12</v>
      </c>
      <c r="J239" t="s">
        <v>80</v>
      </c>
      <c r="K239">
        <f t="shared" ref="K239:K244" si="61">------3</f>
        <v>3</v>
      </c>
    </row>
    <row r="240" spans="2:11">
      <c r="B240">
        <v>710</v>
      </c>
      <c r="C240">
        <v>237</v>
      </c>
      <c r="D240">
        <v>0</v>
      </c>
      <c r="E240">
        <v>0</v>
      </c>
      <c r="F240">
        <v>0</v>
      </c>
      <c r="G240">
        <v>4</v>
      </c>
      <c r="H240">
        <f t="shared" si="60"/>
        <v>12</v>
      </c>
      <c r="I240">
        <v>12</v>
      </c>
      <c r="J240" t="s">
        <v>80</v>
      </c>
      <c r="K240">
        <f t="shared" si="61"/>
        <v>3</v>
      </c>
    </row>
    <row r="241" spans="2:11">
      <c r="B241">
        <v>713</v>
      </c>
      <c r="C241">
        <v>238</v>
      </c>
      <c r="D241">
        <v>0</v>
      </c>
      <c r="E241">
        <v>0</v>
      </c>
      <c r="F241">
        <v>0</v>
      </c>
      <c r="G241">
        <v>4</v>
      </c>
      <c r="H241">
        <f t="shared" si="60"/>
        <v>12</v>
      </c>
      <c r="I241">
        <v>12</v>
      </c>
      <c r="J241" t="s">
        <v>80</v>
      </c>
      <c r="K241">
        <f t="shared" si="61"/>
        <v>3</v>
      </c>
    </row>
    <row r="242" spans="2:11">
      <c r="B242">
        <v>716</v>
      </c>
      <c r="C242">
        <v>239</v>
      </c>
      <c r="D242">
        <v>0</v>
      </c>
      <c r="E242">
        <v>0</v>
      </c>
      <c r="F242">
        <v>0</v>
      </c>
      <c r="G242">
        <v>4</v>
      </c>
      <c r="H242">
        <f t="shared" si="60"/>
        <v>12</v>
      </c>
      <c r="I242">
        <v>12</v>
      </c>
      <c r="J242" t="s">
        <v>80</v>
      </c>
      <c r="K242">
        <f t="shared" si="61"/>
        <v>3</v>
      </c>
    </row>
    <row r="243" spans="2:11">
      <c r="B243">
        <v>719</v>
      </c>
      <c r="C243">
        <v>240</v>
      </c>
      <c r="D243">
        <v>0</v>
      </c>
      <c r="E243">
        <v>0</v>
      </c>
      <c r="F243">
        <v>0</v>
      </c>
      <c r="G243">
        <v>4</v>
      </c>
      <c r="H243">
        <f t="shared" si="60"/>
        <v>12</v>
      </c>
      <c r="I243">
        <v>12</v>
      </c>
      <c r="J243" t="s">
        <v>80</v>
      </c>
      <c r="K243">
        <f t="shared" si="61"/>
        <v>3</v>
      </c>
    </row>
    <row r="244" spans="2:11">
      <c r="B244">
        <v>722</v>
      </c>
      <c r="C244">
        <v>241</v>
      </c>
      <c r="D244">
        <v>0</v>
      </c>
      <c r="E244">
        <v>1</v>
      </c>
      <c r="F244">
        <v>0</v>
      </c>
      <c r="G244">
        <v>4</v>
      </c>
      <c r="H244">
        <f t="shared" si="60"/>
        <v>12</v>
      </c>
      <c r="I244">
        <v>12</v>
      </c>
      <c r="J244" t="s">
        <v>80</v>
      </c>
      <c r="K244">
        <f t="shared" si="61"/>
        <v>3</v>
      </c>
    </row>
    <row r="245" spans="2:11">
      <c r="B245">
        <v>725</v>
      </c>
      <c r="C245">
        <v>242</v>
      </c>
      <c r="D245">
        <v>1</v>
      </c>
      <c r="E245">
        <v>1</v>
      </c>
      <c r="F245">
        <v>20</v>
      </c>
      <c r="G245">
        <v>4</v>
      </c>
      <c r="H245">
        <f t="shared" ref="H245:H250" si="62">------32</f>
        <v>32</v>
      </c>
      <c r="I245">
        <v>32</v>
      </c>
      <c r="J245" t="s">
        <v>80</v>
      </c>
      <c r="K245">
        <f t="shared" ref="K245:K250" si="63">------2</f>
        <v>2</v>
      </c>
    </row>
    <row r="246" spans="2:11">
      <c r="B246">
        <v>728</v>
      </c>
      <c r="C246">
        <v>243</v>
      </c>
      <c r="D246">
        <v>1</v>
      </c>
      <c r="E246">
        <v>1</v>
      </c>
      <c r="F246">
        <v>0</v>
      </c>
      <c r="G246">
        <v>4</v>
      </c>
      <c r="H246">
        <f t="shared" si="62"/>
        <v>32</v>
      </c>
      <c r="I246">
        <v>32</v>
      </c>
      <c r="J246" t="s">
        <v>80</v>
      </c>
      <c r="K246">
        <f t="shared" si="63"/>
        <v>2</v>
      </c>
    </row>
    <row r="247" spans="2:11">
      <c r="B247">
        <v>731</v>
      </c>
      <c r="C247">
        <v>244</v>
      </c>
      <c r="D247">
        <v>1</v>
      </c>
      <c r="E247">
        <v>1</v>
      </c>
      <c r="F247">
        <v>0</v>
      </c>
      <c r="G247">
        <v>4</v>
      </c>
      <c r="H247">
        <f t="shared" si="62"/>
        <v>32</v>
      </c>
      <c r="I247">
        <v>32</v>
      </c>
      <c r="J247" t="s">
        <v>80</v>
      </c>
      <c r="K247">
        <f t="shared" si="63"/>
        <v>2</v>
      </c>
    </row>
    <row r="248" spans="2:11">
      <c r="B248">
        <v>734</v>
      </c>
      <c r="C248">
        <v>245</v>
      </c>
      <c r="D248">
        <v>1</v>
      </c>
      <c r="E248">
        <v>1</v>
      </c>
      <c r="F248">
        <v>0</v>
      </c>
      <c r="G248">
        <v>4</v>
      </c>
      <c r="H248">
        <f t="shared" si="62"/>
        <v>32</v>
      </c>
      <c r="I248">
        <v>32</v>
      </c>
      <c r="J248" t="s">
        <v>80</v>
      </c>
      <c r="K248">
        <f t="shared" si="63"/>
        <v>2</v>
      </c>
    </row>
    <row r="249" spans="2:11">
      <c r="B249">
        <v>737</v>
      </c>
      <c r="C249">
        <v>246</v>
      </c>
      <c r="D249">
        <v>1</v>
      </c>
      <c r="E249">
        <v>1</v>
      </c>
      <c r="F249">
        <v>0</v>
      </c>
      <c r="G249">
        <v>4</v>
      </c>
      <c r="H249">
        <f t="shared" si="62"/>
        <v>32</v>
      </c>
      <c r="I249">
        <v>32</v>
      </c>
      <c r="J249" t="s">
        <v>80</v>
      </c>
      <c r="K249">
        <f t="shared" si="63"/>
        <v>2</v>
      </c>
    </row>
    <row r="250" spans="2:11">
      <c r="B250">
        <v>740</v>
      </c>
      <c r="C250">
        <v>247</v>
      </c>
      <c r="D250">
        <v>1</v>
      </c>
      <c r="E250">
        <v>0</v>
      </c>
      <c r="F250">
        <v>0</v>
      </c>
      <c r="G250">
        <v>4</v>
      </c>
      <c r="H250">
        <f t="shared" si="62"/>
        <v>32</v>
      </c>
      <c r="I250">
        <v>32</v>
      </c>
      <c r="J250" t="s">
        <v>80</v>
      </c>
      <c r="K250">
        <f t="shared" si="63"/>
        <v>2</v>
      </c>
    </row>
    <row r="251" spans="2:11">
      <c r="B251">
        <v>743</v>
      </c>
      <c r="C251">
        <v>248</v>
      </c>
      <c r="D251">
        <v>0</v>
      </c>
      <c r="E251">
        <v>0</v>
      </c>
      <c r="F251">
        <v>20</v>
      </c>
      <c r="G251">
        <v>4</v>
      </c>
      <c r="H251">
        <f>------12</f>
        <v>12</v>
      </c>
      <c r="I251">
        <v>12</v>
      </c>
      <c r="J251" t="s">
        <v>80</v>
      </c>
      <c r="K251">
        <f>------3</f>
        <v>3</v>
      </c>
    </row>
    <row r="252" spans="2:11">
      <c r="B252">
        <v>746</v>
      </c>
      <c r="C252">
        <v>249</v>
      </c>
      <c r="D252">
        <v>0</v>
      </c>
      <c r="E252">
        <v>0</v>
      </c>
      <c r="F252">
        <v>0</v>
      </c>
      <c r="G252">
        <v>4</v>
      </c>
      <c r="H252">
        <f>------12</f>
        <v>12</v>
      </c>
      <c r="I252">
        <v>12</v>
      </c>
      <c r="J252" t="s">
        <v>80</v>
      </c>
      <c r="K252">
        <f>------3</f>
        <v>3</v>
      </c>
    </row>
    <row r="253" spans="2:11">
      <c r="B253">
        <v>749</v>
      </c>
      <c r="C253">
        <v>250</v>
      </c>
      <c r="D253">
        <v>0</v>
      </c>
      <c r="E253">
        <v>0</v>
      </c>
      <c r="F253">
        <v>0</v>
      </c>
      <c r="G253">
        <v>4</v>
      </c>
      <c r="H253">
        <f>------12</f>
        <v>12</v>
      </c>
      <c r="I253">
        <v>12</v>
      </c>
      <c r="J253" t="s">
        <v>80</v>
      </c>
      <c r="K253">
        <f>------3</f>
        <v>3</v>
      </c>
    </row>
    <row r="254" spans="2:11">
      <c r="B254">
        <v>752</v>
      </c>
      <c r="C254">
        <v>251</v>
      </c>
      <c r="D254">
        <v>0</v>
      </c>
      <c r="E254">
        <v>0</v>
      </c>
      <c r="F254">
        <v>0</v>
      </c>
      <c r="G254">
        <v>4</v>
      </c>
      <c r="H254">
        <f>------12</f>
        <v>12</v>
      </c>
      <c r="I254">
        <v>12</v>
      </c>
      <c r="J254" t="s">
        <v>80</v>
      </c>
      <c r="K254">
        <f>------3</f>
        <v>3</v>
      </c>
    </row>
    <row r="255" spans="2:11">
      <c r="B255">
        <v>755</v>
      </c>
      <c r="C255">
        <v>252</v>
      </c>
      <c r="D255">
        <v>0</v>
      </c>
      <c r="E255">
        <v>0</v>
      </c>
      <c r="F255">
        <v>12</v>
      </c>
      <c r="G255">
        <v>4</v>
      </c>
      <c r="H255">
        <f>--0</f>
        <v>0</v>
      </c>
      <c r="I255">
        <v>0</v>
      </c>
      <c r="J255" t="s">
        <v>79</v>
      </c>
      <c r="K255">
        <f>------1</f>
        <v>1</v>
      </c>
    </row>
    <row r="256" spans="2:11">
      <c r="B256">
        <v>758</v>
      </c>
      <c r="C256">
        <v>253</v>
      </c>
      <c r="D256">
        <v>0</v>
      </c>
      <c r="E256">
        <v>1</v>
      </c>
      <c r="F256">
        <v>0</v>
      </c>
      <c r="G256">
        <v>4</v>
      </c>
      <c r="H256">
        <f>--0</f>
        <v>0</v>
      </c>
      <c r="I256">
        <v>0</v>
      </c>
      <c r="J256" t="s">
        <v>79</v>
      </c>
      <c r="K256">
        <f>------1</f>
        <v>1</v>
      </c>
    </row>
    <row r="257" spans="2:11">
      <c r="B257">
        <v>761</v>
      </c>
      <c r="C257">
        <v>254</v>
      </c>
      <c r="D257">
        <v>0</v>
      </c>
      <c r="E257">
        <v>1</v>
      </c>
      <c r="F257">
        <v>28</v>
      </c>
      <c r="G257">
        <v>4</v>
      </c>
      <c r="H257">
        <f t="shared" ref="H257:H262" si="64">------28</f>
        <v>28</v>
      </c>
      <c r="I257">
        <v>32</v>
      </c>
      <c r="J257" t="s">
        <v>72</v>
      </c>
      <c r="K257">
        <f t="shared" ref="K257:K262" si="65">------4</f>
        <v>4</v>
      </c>
    </row>
    <row r="258" spans="2:11">
      <c r="B258">
        <v>764</v>
      </c>
      <c r="C258">
        <v>255</v>
      </c>
      <c r="D258">
        <v>0</v>
      </c>
      <c r="E258">
        <v>1</v>
      </c>
      <c r="F258">
        <v>0</v>
      </c>
      <c r="G258">
        <v>4</v>
      </c>
      <c r="H258">
        <f t="shared" si="64"/>
        <v>28</v>
      </c>
      <c r="I258">
        <v>32</v>
      </c>
      <c r="J258" t="s">
        <v>72</v>
      </c>
      <c r="K258">
        <f t="shared" si="65"/>
        <v>4</v>
      </c>
    </row>
    <row r="259" spans="2:11">
      <c r="B259">
        <v>767</v>
      </c>
      <c r="C259">
        <v>256</v>
      </c>
      <c r="D259">
        <v>0</v>
      </c>
      <c r="E259">
        <v>1</v>
      </c>
      <c r="F259">
        <v>0</v>
      </c>
      <c r="G259">
        <v>4</v>
      </c>
      <c r="H259">
        <f t="shared" si="64"/>
        <v>28</v>
      </c>
      <c r="I259">
        <v>32</v>
      </c>
      <c r="J259" t="s">
        <v>72</v>
      </c>
      <c r="K259">
        <f t="shared" si="65"/>
        <v>4</v>
      </c>
    </row>
    <row r="260" spans="2:11">
      <c r="B260">
        <v>770</v>
      </c>
      <c r="C260">
        <v>257</v>
      </c>
      <c r="D260">
        <v>0</v>
      </c>
      <c r="E260">
        <v>1</v>
      </c>
      <c r="F260">
        <v>0</v>
      </c>
      <c r="G260">
        <v>4</v>
      </c>
      <c r="H260">
        <f t="shared" si="64"/>
        <v>28</v>
      </c>
      <c r="I260">
        <v>32</v>
      </c>
      <c r="J260" t="s">
        <v>72</v>
      </c>
      <c r="K260">
        <f t="shared" si="65"/>
        <v>4</v>
      </c>
    </row>
    <row r="261" spans="2:11">
      <c r="B261">
        <v>773</v>
      </c>
      <c r="C261">
        <v>258</v>
      </c>
      <c r="D261">
        <v>0</v>
      </c>
      <c r="E261">
        <v>1</v>
      </c>
      <c r="F261">
        <v>0</v>
      </c>
      <c r="G261">
        <v>4</v>
      </c>
      <c r="H261">
        <f t="shared" si="64"/>
        <v>28</v>
      </c>
      <c r="I261">
        <v>32</v>
      </c>
      <c r="J261" t="s">
        <v>72</v>
      </c>
      <c r="K261">
        <f t="shared" si="65"/>
        <v>4</v>
      </c>
    </row>
    <row r="262" spans="2:11">
      <c r="B262">
        <v>776</v>
      </c>
      <c r="C262">
        <v>259</v>
      </c>
      <c r="D262">
        <v>0</v>
      </c>
      <c r="E262">
        <v>1</v>
      </c>
      <c r="F262">
        <v>0</v>
      </c>
      <c r="G262">
        <v>4</v>
      </c>
      <c r="H262">
        <f t="shared" si="64"/>
        <v>28</v>
      </c>
      <c r="I262">
        <v>32</v>
      </c>
      <c r="J262" t="s">
        <v>72</v>
      </c>
      <c r="K262">
        <f t="shared" si="65"/>
        <v>4</v>
      </c>
    </row>
    <row r="263" spans="2:11">
      <c r="B263">
        <v>779</v>
      </c>
      <c r="C263">
        <v>260</v>
      </c>
      <c r="D263">
        <v>1</v>
      </c>
      <c r="E263">
        <v>1</v>
      </c>
      <c r="F263">
        <v>4</v>
      </c>
      <c r="G263">
        <v>4</v>
      </c>
      <c r="H263">
        <f t="shared" ref="H263:H268" si="66">------32</f>
        <v>32</v>
      </c>
      <c r="I263">
        <v>32</v>
      </c>
      <c r="J263" t="s">
        <v>80</v>
      </c>
      <c r="K263">
        <f t="shared" ref="K263:K268" si="67">------2</f>
        <v>2</v>
      </c>
    </row>
    <row r="264" spans="2:11">
      <c r="B264">
        <v>782</v>
      </c>
      <c r="C264">
        <v>261</v>
      </c>
      <c r="D264">
        <v>1</v>
      </c>
      <c r="E264">
        <v>1</v>
      </c>
      <c r="F264">
        <v>0</v>
      </c>
      <c r="G264">
        <v>4</v>
      </c>
      <c r="H264">
        <f t="shared" si="66"/>
        <v>32</v>
      </c>
      <c r="I264">
        <v>32</v>
      </c>
      <c r="J264" t="s">
        <v>80</v>
      </c>
      <c r="K264">
        <f t="shared" si="67"/>
        <v>2</v>
      </c>
    </row>
    <row r="265" spans="2:11">
      <c r="B265">
        <v>785</v>
      </c>
      <c r="C265">
        <v>262</v>
      </c>
      <c r="D265">
        <v>1</v>
      </c>
      <c r="E265">
        <v>1</v>
      </c>
      <c r="F265">
        <v>0</v>
      </c>
      <c r="G265">
        <v>4</v>
      </c>
      <c r="H265">
        <f t="shared" si="66"/>
        <v>32</v>
      </c>
      <c r="I265">
        <v>32</v>
      </c>
      <c r="J265" t="s">
        <v>80</v>
      </c>
      <c r="K265">
        <f t="shared" si="67"/>
        <v>2</v>
      </c>
    </row>
    <row r="266" spans="2:11">
      <c r="B266">
        <v>788</v>
      </c>
      <c r="C266">
        <v>263</v>
      </c>
      <c r="D266">
        <v>1</v>
      </c>
      <c r="E266">
        <v>1</v>
      </c>
      <c r="F266">
        <v>0</v>
      </c>
      <c r="G266">
        <v>4</v>
      </c>
      <c r="H266">
        <f t="shared" si="66"/>
        <v>32</v>
      </c>
      <c r="I266">
        <v>32</v>
      </c>
      <c r="J266" t="s">
        <v>80</v>
      </c>
      <c r="K266">
        <f t="shared" si="67"/>
        <v>2</v>
      </c>
    </row>
    <row r="267" spans="2:11">
      <c r="B267">
        <v>791</v>
      </c>
      <c r="C267">
        <v>264</v>
      </c>
      <c r="D267">
        <v>1</v>
      </c>
      <c r="E267">
        <v>1</v>
      </c>
      <c r="F267">
        <v>0</v>
      </c>
      <c r="G267">
        <v>4</v>
      </c>
      <c r="H267">
        <f t="shared" si="66"/>
        <v>32</v>
      </c>
      <c r="I267">
        <v>32</v>
      </c>
      <c r="J267" t="s">
        <v>80</v>
      </c>
      <c r="K267">
        <f t="shared" si="67"/>
        <v>2</v>
      </c>
    </row>
    <row r="268" spans="2:11">
      <c r="B268">
        <v>794</v>
      </c>
      <c r="C268">
        <v>265</v>
      </c>
      <c r="D268">
        <v>1</v>
      </c>
      <c r="E268">
        <v>0</v>
      </c>
      <c r="F268">
        <v>0</v>
      </c>
      <c r="G268">
        <v>4</v>
      </c>
      <c r="H268">
        <f t="shared" si="66"/>
        <v>32</v>
      </c>
      <c r="I268">
        <v>32</v>
      </c>
      <c r="J268" t="s">
        <v>80</v>
      </c>
      <c r="K268">
        <f t="shared" si="67"/>
        <v>2</v>
      </c>
    </row>
    <row r="269" spans="2:11">
      <c r="B269">
        <v>797</v>
      </c>
      <c r="C269">
        <v>266</v>
      </c>
      <c r="D269">
        <v>0</v>
      </c>
      <c r="E269">
        <v>0</v>
      </c>
      <c r="F269">
        <v>20</v>
      </c>
      <c r="G269">
        <v>4</v>
      </c>
      <c r="H269">
        <f t="shared" ref="H269:H274" si="68">------12</f>
        <v>12</v>
      </c>
      <c r="I269">
        <v>12</v>
      </c>
      <c r="J269" t="s">
        <v>80</v>
      </c>
      <c r="K269">
        <f t="shared" ref="K269:K274" si="69">------3</f>
        <v>3</v>
      </c>
    </row>
    <row r="270" spans="2:11">
      <c r="B270">
        <v>800</v>
      </c>
      <c r="C270">
        <v>267</v>
      </c>
      <c r="D270">
        <v>0</v>
      </c>
      <c r="E270">
        <v>0</v>
      </c>
      <c r="F270">
        <v>0</v>
      </c>
      <c r="G270">
        <v>4</v>
      </c>
      <c r="H270">
        <f t="shared" si="68"/>
        <v>12</v>
      </c>
      <c r="I270">
        <v>12</v>
      </c>
      <c r="J270" t="s">
        <v>80</v>
      </c>
      <c r="K270">
        <f t="shared" si="69"/>
        <v>3</v>
      </c>
    </row>
    <row r="271" spans="2:11">
      <c r="B271">
        <v>803</v>
      </c>
      <c r="C271">
        <v>268</v>
      </c>
      <c r="D271">
        <v>0</v>
      </c>
      <c r="E271">
        <v>0</v>
      </c>
      <c r="F271">
        <v>0</v>
      </c>
      <c r="G271">
        <v>4</v>
      </c>
      <c r="H271">
        <f t="shared" si="68"/>
        <v>12</v>
      </c>
      <c r="I271">
        <v>12</v>
      </c>
      <c r="J271" t="s">
        <v>80</v>
      </c>
      <c r="K271">
        <f t="shared" si="69"/>
        <v>3</v>
      </c>
    </row>
    <row r="272" spans="2:11">
      <c r="B272">
        <v>806</v>
      </c>
      <c r="C272">
        <v>269</v>
      </c>
      <c r="D272">
        <v>0</v>
      </c>
      <c r="E272">
        <v>0</v>
      </c>
      <c r="F272">
        <v>0</v>
      </c>
      <c r="G272">
        <v>4</v>
      </c>
      <c r="H272">
        <f t="shared" si="68"/>
        <v>12</v>
      </c>
      <c r="I272">
        <v>12</v>
      </c>
      <c r="J272" t="s">
        <v>80</v>
      </c>
      <c r="K272">
        <f t="shared" si="69"/>
        <v>3</v>
      </c>
    </row>
    <row r="273" spans="2:11">
      <c r="B273">
        <v>809</v>
      </c>
      <c r="C273">
        <v>270</v>
      </c>
      <c r="D273">
        <v>0</v>
      </c>
      <c r="E273">
        <v>0</v>
      </c>
      <c r="F273">
        <v>0</v>
      </c>
      <c r="G273">
        <v>4</v>
      </c>
      <c r="H273">
        <f t="shared" si="68"/>
        <v>12</v>
      </c>
      <c r="I273">
        <v>12</v>
      </c>
      <c r="J273" t="s">
        <v>80</v>
      </c>
      <c r="K273">
        <f t="shared" si="69"/>
        <v>3</v>
      </c>
    </row>
    <row r="274" spans="2:11">
      <c r="B274">
        <v>812</v>
      </c>
      <c r="C274">
        <v>271</v>
      </c>
      <c r="D274">
        <v>0</v>
      </c>
      <c r="E274">
        <v>1</v>
      </c>
      <c r="F274">
        <v>0</v>
      </c>
      <c r="G274">
        <v>4</v>
      </c>
      <c r="H274">
        <f t="shared" si="68"/>
        <v>12</v>
      </c>
      <c r="I274">
        <v>12</v>
      </c>
      <c r="J274" t="s">
        <v>80</v>
      </c>
      <c r="K274">
        <f t="shared" si="69"/>
        <v>3</v>
      </c>
    </row>
    <row r="275" spans="2:11">
      <c r="B275">
        <v>815</v>
      </c>
      <c r="C275">
        <v>272</v>
      </c>
      <c r="D275">
        <v>1</v>
      </c>
      <c r="E275">
        <v>1</v>
      </c>
      <c r="F275">
        <v>20</v>
      </c>
      <c r="G275">
        <v>4</v>
      </c>
      <c r="H275">
        <f t="shared" ref="H275:H280" si="70">------32</f>
        <v>32</v>
      </c>
      <c r="I275">
        <v>32</v>
      </c>
      <c r="J275" t="s">
        <v>80</v>
      </c>
      <c r="K275">
        <f t="shared" ref="K275:K280" si="71">------2</f>
        <v>2</v>
      </c>
    </row>
    <row r="276" spans="2:11">
      <c r="B276">
        <v>818</v>
      </c>
      <c r="C276">
        <v>273</v>
      </c>
      <c r="D276">
        <v>1</v>
      </c>
      <c r="E276">
        <v>1</v>
      </c>
      <c r="F276">
        <v>0</v>
      </c>
      <c r="G276">
        <v>4</v>
      </c>
      <c r="H276">
        <f t="shared" si="70"/>
        <v>32</v>
      </c>
      <c r="I276">
        <v>32</v>
      </c>
      <c r="J276" t="s">
        <v>80</v>
      </c>
      <c r="K276">
        <f t="shared" si="71"/>
        <v>2</v>
      </c>
    </row>
    <row r="277" spans="2:11">
      <c r="B277">
        <v>821</v>
      </c>
      <c r="C277">
        <v>274</v>
      </c>
      <c r="D277">
        <v>1</v>
      </c>
      <c r="E277">
        <v>1</v>
      </c>
      <c r="F277">
        <v>0</v>
      </c>
      <c r="G277">
        <v>4</v>
      </c>
      <c r="H277">
        <f t="shared" si="70"/>
        <v>32</v>
      </c>
      <c r="I277">
        <v>32</v>
      </c>
      <c r="J277" t="s">
        <v>80</v>
      </c>
      <c r="K277">
        <f t="shared" si="71"/>
        <v>2</v>
      </c>
    </row>
    <row r="278" spans="2:11">
      <c r="B278">
        <v>824</v>
      </c>
      <c r="C278">
        <v>275</v>
      </c>
      <c r="D278">
        <v>1</v>
      </c>
      <c r="E278">
        <v>1</v>
      </c>
      <c r="F278">
        <v>0</v>
      </c>
      <c r="G278">
        <v>4</v>
      </c>
      <c r="H278">
        <f t="shared" si="70"/>
        <v>32</v>
      </c>
      <c r="I278">
        <v>32</v>
      </c>
      <c r="J278" t="s">
        <v>80</v>
      </c>
      <c r="K278">
        <f t="shared" si="71"/>
        <v>2</v>
      </c>
    </row>
    <row r="279" spans="2:11">
      <c r="B279">
        <v>827</v>
      </c>
      <c r="C279">
        <v>276</v>
      </c>
      <c r="D279">
        <v>1</v>
      </c>
      <c r="E279">
        <v>1</v>
      </c>
      <c r="F279">
        <v>0</v>
      </c>
      <c r="G279">
        <v>4</v>
      </c>
      <c r="H279">
        <f t="shared" si="70"/>
        <v>32</v>
      </c>
      <c r="I279">
        <v>32</v>
      </c>
      <c r="J279" t="s">
        <v>80</v>
      </c>
      <c r="K279">
        <f t="shared" si="71"/>
        <v>2</v>
      </c>
    </row>
    <row r="280" spans="2:11">
      <c r="B280">
        <v>830</v>
      </c>
      <c r="C280">
        <v>277</v>
      </c>
      <c r="D280">
        <v>1</v>
      </c>
      <c r="E280">
        <v>0</v>
      </c>
      <c r="F280">
        <v>0</v>
      </c>
      <c r="G280">
        <v>4</v>
      </c>
      <c r="H280">
        <f t="shared" si="70"/>
        <v>32</v>
      </c>
      <c r="I280">
        <v>32</v>
      </c>
      <c r="J280" t="s">
        <v>80</v>
      </c>
      <c r="K280">
        <f t="shared" si="71"/>
        <v>2</v>
      </c>
    </row>
    <row r="281" spans="2:11">
      <c r="B281">
        <v>833</v>
      </c>
      <c r="C281">
        <v>278</v>
      </c>
      <c r="D281">
        <v>0</v>
      </c>
      <c r="E281">
        <v>0</v>
      </c>
      <c r="F281">
        <v>20</v>
      </c>
      <c r="G281">
        <v>4</v>
      </c>
      <c r="H281">
        <f>------12</f>
        <v>12</v>
      </c>
      <c r="I281">
        <v>12</v>
      </c>
      <c r="J281" t="s">
        <v>80</v>
      </c>
      <c r="K281">
        <f>------3</f>
        <v>3</v>
      </c>
    </row>
    <row r="282" spans="2:11">
      <c r="B282">
        <v>836</v>
      </c>
      <c r="C282">
        <v>279</v>
      </c>
      <c r="D282">
        <v>0</v>
      </c>
      <c r="E282">
        <v>0</v>
      </c>
      <c r="F282">
        <v>0</v>
      </c>
      <c r="G282">
        <v>4</v>
      </c>
      <c r="H282">
        <f>------12</f>
        <v>12</v>
      </c>
      <c r="I282">
        <v>12</v>
      </c>
      <c r="J282" t="s">
        <v>80</v>
      </c>
      <c r="K282">
        <f>------3</f>
        <v>3</v>
      </c>
    </row>
    <row r="283" spans="2:11">
      <c r="B283">
        <v>839</v>
      </c>
      <c r="C283">
        <v>280</v>
      </c>
      <c r="D283">
        <v>0</v>
      </c>
      <c r="E283">
        <v>0</v>
      </c>
      <c r="F283">
        <v>0</v>
      </c>
      <c r="G283">
        <v>4</v>
      </c>
      <c r="H283">
        <f>------12</f>
        <v>12</v>
      </c>
      <c r="I283">
        <v>12</v>
      </c>
      <c r="J283" t="s">
        <v>80</v>
      </c>
      <c r="K283">
        <f>------3</f>
        <v>3</v>
      </c>
    </row>
    <row r="284" spans="2:11">
      <c r="B284">
        <v>842</v>
      </c>
      <c r="C284">
        <v>281</v>
      </c>
      <c r="D284">
        <v>0</v>
      </c>
      <c r="E284">
        <v>0</v>
      </c>
      <c r="F284">
        <v>0</v>
      </c>
      <c r="G284">
        <v>4</v>
      </c>
      <c r="H284">
        <f>------12</f>
        <v>12</v>
      </c>
      <c r="I284">
        <v>12</v>
      </c>
      <c r="J284" t="s">
        <v>80</v>
      </c>
      <c r="K284">
        <f>------3</f>
        <v>3</v>
      </c>
    </row>
    <row r="285" spans="2:11">
      <c r="B285">
        <v>845</v>
      </c>
      <c r="C285">
        <v>282</v>
      </c>
      <c r="D285">
        <v>0</v>
      </c>
      <c r="E285">
        <v>0</v>
      </c>
      <c r="F285">
        <v>12</v>
      </c>
      <c r="G285">
        <v>4</v>
      </c>
      <c r="H285">
        <f>--0</f>
        <v>0</v>
      </c>
      <c r="I285">
        <v>0</v>
      </c>
      <c r="J285" t="s">
        <v>79</v>
      </c>
      <c r="K285">
        <f>------1</f>
        <v>1</v>
      </c>
    </row>
    <row r="286" spans="2:11">
      <c r="B286">
        <v>848</v>
      </c>
      <c r="C286">
        <v>283</v>
      </c>
      <c r="D286">
        <v>0</v>
      </c>
      <c r="E286">
        <v>1</v>
      </c>
      <c r="F286">
        <v>0</v>
      </c>
      <c r="G286">
        <v>4</v>
      </c>
      <c r="H286">
        <f>--0</f>
        <v>0</v>
      </c>
      <c r="I286">
        <v>0</v>
      </c>
      <c r="J286" t="s">
        <v>79</v>
      </c>
      <c r="K286">
        <f>------1</f>
        <v>1</v>
      </c>
    </row>
    <row r="287" spans="2:11">
      <c r="B287">
        <v>851</v>
      </c>
      <c r="C287">
        <v>284</v>
      </c>
      <c r="D287">
        <v>0</v>
      </c>
      <c r="E287">
        <v>1</v>
      </c>
      <c r="F287">
        <v>28</v>
      </c>
      <c r="G287">
        <v>4</v>
      </c>
      <c r="H287">
        <f t="shared" ref="H287:H292" si="72">------28</f>
        <v>28</v>
      </c>
      <c r="I287">
        <v>32</v>
      </c>
      <c r="J287" t="s">
        <v>72</v>
      </c>
      <c r="K287">
        <f t="shared" ref="K287:K292" si="73">------4</f>
        <v>4</v>
      </c>
    </row>
    <row r="288" spans="2:11">
      <c r="B288">
        <v>854</v>
      </c>
      <c r="C288">
        <v>285</v>
      </c>
      <c r="D288">
        <v>0</v>
      </c>
      <c r="E288">
        <v>1</v>
      </c>
      <c r="F288">
        <v>0</v>
      </c>
      <c r="G288">
        <v>4</v>
      </c>
      <c r="H288">
        <f t="shared" si="72"/>
        <v>28</v>
      </c>
      <c r="I288">
        <v>32</v>
      </c>
      <c r="J288" t="s">
        <v>72</v>
      </c>
      <c r="K288">
        <f t="shared" si="73"/>
        <v>4</v>
      </c>
    </row>
    <row r="289" spans="2:11">
      <c r="B289">
        <v>857</v>
      </c>
      <c r="C289">
        <v>286</v>
      </c>
      <c r="D289">
        <v>0</v>
      </c>
      <c r="E289">
        <v>1</v>
      </c>
      <c r="F289">
        <v>0</v>
      </c>
      <c r="G289">
        <v>4</v>
      </c>
      <c r="H289">
        <f t="shared" si="72"/>
        <v>28</v>
      </c>
      <c r="I289">
        <v>32</v>
      </c>
      <c r="J289" t="s">
        <v>72</v>
      </c>
      <c r="K289">
        <f t="shared" si="73"/>
        <v>4</v>
      </c>
    </row>
    <row r="290" spans="2:11">
      <c r="B290">
        <v>860</v>
      </c>
      <c r="C290">
        <v>287</v>
      </c>
      <c r="D290">
        <v>0</v>
      </c>
      <c r="E290">
        <v>1</v>
      </c>
      <c r="F290">
        <v>0</v>
      </c>
      <c r="G290">
        <v>4</v>
      </c>
      <c r="H290">
        <f t="shared" si="72"/>
        <v>28</v>
      </c>
      <c r="I290">
        <v>32</v>
      </c>
      <c r="J290" t="s">
        <v>72</v>
      </c>
      <c r="K290">
        <f t="shared" si="73"/>
        <v>4</v>
      </c>
    </row>
    <row r="291" spans="2:11">
      <c r="B291">
        <v>863</v>
      </c>
      <c r="C291">
        <v>288</v>
      </c>
      <c r="D291">
        <v>0</v>
      </c>
      <c r="E291">
        <v>1</v>
      </c>
      <c r="F291">
        <v>0</v>
      </c>
      <c r="G291">
        <v>4</v>
      </c>
      <c r="H291">
        <f t="shared" si="72"/>
        <v>28</v>
      </c>
      <c r="I291">
        <v>32</v>
      </c>
      <c r="J291" t="s">
        <v>72</v>
      </c>
      <c r="K291">
        <f t="shared" si="73"/>
        <v>4</v>
      </c>
    </row>
    <row r="292" spans="2:11">
      <c r="B292">
        <v>866</v>
      </c>
      <c r="C292">
        <v>289</v>
      </c>
      <c r="D292">
        <v>0</v>
      </c>
      <c r="E292">
        <v>1</v>
      </c>
      <c r="F292">
        <v>0</v>
      </c>
      <c r="G292">
        <v>4</v>
      </c>
      <c r="H292">
        <f t="shared" si="72"/>
        <v>28</v>
      </c>
      <c r="I292">
        <v>32</v>
      </c>
      <c r="J292" t="s">
        <v>72</v>
      </c>
      <c r="K292">
        <f t="shared" si="73"/>
        <v>4</v>
      </c>
    </row>
    <row r="293" spans="2:11">
      <c r="B293">
        <v>869</v>
      </c>
      <c r="C293">
        <v>290</v>
      </c>
      <c r="D293">
        <v>1</v>
      </c>
      <c r="E293">
        <v>1</v>
      </c>
      <c r="F293">
        <v>4</v>
      </c>
      <c r="G293">
        <v>4</v>
      </c>
      <c r="H293">
        <f t="shared" ref="H293:H298" si="74">------32</f>
        <v>32</v>
      </c>
      <c r="I293">
        <v>32</v>
      </c>
      <c r="J293" t="s">
        <v>80</v>
      </c>
      <c r="K293">
        <f t="shared" ref="K293:K298" si="75">------2</f>
        <v>2</v>
      </c>
    </row>
    <row r="294" spans="2:11">
      <c r="B294">
        <v>872</v>
      </c>
      <c r="C294">
        <v>291</v>
      </c>
      <c r="D294">
        <v>1</v>
      </c>
      <c r="E294">
        <v>1</v>
      </c>
      <c r="F294">
        <v>0</v>
      </c>
      <c r="G294">
        <v>4</v>
      </c>
      <c r="H294">
        <f t="shared" si="74"/>
        <v>32</v>
      </c>
      <c r="I294">
        <v>32</v>
      </c>
      <c r="J294" t="s">
        <v>80</v>
      </c>
      <c r="K294">
        <f t="shared" si="75"/>
        <v>2</v>
      </c>
    </row>
    <row r="295" spans="2:11">
      <c r="B295">
        <v>875</v>
      </c>
      <c r="C295">
        <v>292</v>
      </c>
      <c r="D295">
        <v>1</v>
      </c>
      <c r="E295">
        <v>1</v>
      </c>
      <c r="F295">
        <v>0</v>
      </c>
      <c r="G295">
        <v>4</v>
      </c>
      <c r="H295">
        <f t="shared" si="74"/>
        <v>32</v>
      </c>
      <c r="I295">
        <v>32</v>
      </c>
      <c r="J295" t="s">
        <v>80</v>
      </c>
      <c r="K295">
        <f t="shared" si="75"/>
        <v>2</v>
      </c>
    </row>
    <row r="296" spans="2:11">
      <c r="B296">
        <v>878</v>
      </c>
      <c r="C296">
        <v>293</v>
      </c>
      <c r="D296">
        <v>1</v>
      </c>
      <c r="E296">
        <v>1</v>
      </c>
      <c r="F296">
        <v>0</v>
      </c>
      <c r="G296">
        <v>4</v>
      </c>
      <c r="H296">
        <f t="shared" si="74"/>
        <v>32</v>
      </c>
      <c r="I296">
        <v>32</v>
      </c>
      <c r="J296" t="s">
        <v>80</v>
      </c>
      <c r="K296">
        <f t="shared" si="75"/>
        <v>2</v>
      </c>
    </row>
    <row r="297" spans="2:11">
      <c r="B297">
        <v>881</v>
      </c>
      <c r="C297">
        <v>294</v>
      </c>
      <c r="D297">
        <v>1</v>
      </c>
      <c r="E297">
        <v>1</v>
      </c>
      <c r="F297">
        <v>0</v>
      </c>
      <c r="G297">
        <v>4</v>
      </c>
      <c r="H297">
        <f t="shared" si="74"/>
        <v>32</v>
      </c>
      <c r="I297">
        <v>32</v>
      </c>
      <c r="J297" t="s">
        <v>80</v>
      </c>
      <c r="K297">
        <f t="shared" si="75"/>
        <v>2</v>
      </c>
    </row>
    <row r="298" spans="2:11">
      <c r="B298">
        <v>884</v>
      </c>
      <c r="C298">
        <v>295</v>
      </c>
      <c r="D298">
        <v>1</v>
      </c>
      <c r="E298">
        <v>0</v>
      </c>
      <c r="F298">
        <v>0</v>
      </c>
      <c r="G298">
        <v>4</v>
      </c>
      <c r="H298">
        <f t="shared" si="74"/>
        <v>32</v>
      </c>
      <c r="I298">
        <v>32</v>
      </c>
      <c r="J298" t="s">
        <v>80</v>
      </c>
      <c r="K298">
        <f t="shared" si="75"/>
        <v>2</v>
      </c>
    </row>
    <row r="299" spans="2:11">
      <c r="B299">
        <v>887</v>
      </c>
      <c r="C299">
        <v>296</v>
      </c>
      <c r="D299">
        <v>0</v>
      </c>
      <c r="E299">
        <v>0</v>
      </c>
      <c r="F299">
        <v>20</v>
      </c>
      <c r="G299">
        <v>4</v>
      </c>
      <c r="H299">
        <f t="shared" ref="H299:H304" si="76">------12</f>
        <v>12</v>
      </c>
      <c r="I299">
        <v>12</v>
      </c>
      <c r="J299" t="s">
        <v>80</v>
      </c>
      <c r="K299">
        <f t="shared" ref="K299:K304" si="77">------3</f>
        <v>3</v>
      </c>
    </row>
    <row r="300" spans="2:11">
      <c r="B300">
        <v>890</v>
      </c>
      <c r="C300">
        <v>297</v>
      </c>
      <c r="D300">
        <v>0</v>
      </c>
      <c r="E300">
        <v>0</v>
      </c>
      <c r="F300">
        <v>0</v>
      </c>
      <c r="G300">
        <v>4</v>
      </c>
      <c r="H300">
        <f t="shared" si="76"/>
        <v>12</v>
      </c>
      <c r="I300">
        <v>12</v>
      </c>
      <c r="J300" t="s">
        <v>80</v>
      </c>
      <c r="K300">
        <f t="shared" si="77"/>
        <v>3</v>
      </c>
    </row>
    <row r="301" spans="2:11">
      <c r="B301">
        <v>893</v>
      </c>
      <c r="C301">
        <v>298</v>
      </c>
      <c r="D301">
        <v>0</v>
      </c>
      <c r="E301">
        <v>0</v>
      </c>
      <c r="F301">
        <v>0</v>
      </c>
      <c r="G301">
        <v>4</v>
      </c>
      <c r="H301">
        <f t="shared" si="76"/>
        <v>12</v>
      </c>
      <c r="I301">
        <v>12</v>
      </c>
      <c r="J301" t="s">
        <v>80</v>
      </c>
      <c r="K301">
        <f t="shared" si="77"/>
        <v>3</v>
      </c>
    </row>
    <row r="302" spans="2:11">
      <c r="B302">
        <v>896</v>
      </c>
      <c r="C302">
        <v>299</v>
      </c>
      <c r="D302">
        <v>0</v>
      </c>
      <c r="E302">
        <v>0</v>
      </c>
      <c r="F302">
        <v>0</v>
      </c>
      <c r="G302">
        <v>4</v>
      </c>
      <c r="H302">
        <f t="shared" si="76"/>
        <v>12</v>
      </c>
      <c r="I302">
        <v>12</v>
      </c>
      <c r="J302" t="s">
        <v>80</v>
      </c>
      <c r="K302">
        <f t="shared" si="77"/>
        <v>3</v>
      </c>
    </row>
    <row r="303" spans="2:11">
      <c r="B303">
        <v>899</v>
      </c>
      <c r="C303">
        <v>300</v>
      </c>
      <c r="D303">
        <v>0</v>
      </c>
      <c r="E303">
        <v>0</v>
      </c>
      <c r="F303">
        <v>0</v>
      </c>
      <c r="G303">
        <v>4</v>
      </c>
      <c r="H303">
        <f t="shared" si="76"/>
        <v>12</v>
      </c>
      <c r="I303">
        <v>12</v>
      </c>
      <c r="J303" t="s">
        <v>80</v>
      </c>
      <c r="K303">
        <f t="shared" si="77"/>
        <v>3</v>
      </c>
    </row>
    <row r="304" spans="2:11">
      <c r="B304">
        <v>902</v>
      </c>
      <c r="C304">
        <v>301</v>
      </c>
      <c r="D304">
        <v>0</v>
      </c>
      <c r="E304">
        <v>1</v>
      </c>
      <c r="F304">
        <v>0</v>
      </c>
      <c r="G304">
        <v>4</v>
      </c>
      <c r="H304">
        <f t="shared" si="76"/>
        <v>12</v>
      </c>
      <c r="I304">
        <v>12</v>
      </c>
      <c r="J304" t="s">
        <v>80</v>
      </c>
      <c r="K304">
        <f t="shared" si="77"/>
        <v>3</v>
      </c>
    </row>
    <row r="305" spans="2:11">
      <c r="B305">
        <v>905</v>
      </c>
      <c r="C305">
        <v>302</v>
      </c>
      <c r="D305">
        <v>1</v>
      </c>
      <c r="E305">
        <v>1</v>
      </c>
      <c r="F305">
        <v>20</v>
      </c>
      <c r="G305">
        <v>4</v>
      </c>
      <c r="H305">
        <f t="shared" ref="H305:H310" si="78">------32</f>
        <v>32</v>
      </c>
      <c r="I305">
        <v>32</v>
      </c>
      <c r="J305" t="s">
        <v>80</v>
      </c>
      <c r="K305">
        <f t="shared" ref="K305:K310" si="79">------2</f>
        <v>2</v>
      </c>
    </row>
    <row r="306" spans="2:11">
      <c r="B306">
        <v>908</v>
      </c>
      <c r="C306">
        <v>303</v>
      </c>
      <c r="D306">
        <v>1</v>
      </c>
      <c r="E306">
        <v>1</v>
      </c>
      <c r="F306">
        <v>0</v>
      </c>
      <c r="G306">
        <v>4</v>
      </c>
      <c r="H306">
        <f t="shared" si="78"/>
        <v>32</v>
      </c>
      <c r="I306">
        <v>32</v>
      </c>
      <c r="J306" t="s">
        <v>80</v>
      </c>
      <c r="K306">
        <f t="shared" si="79"/>
        <v>2</v>
      </c>
    </row>
    <row r="307" spans="2:11">
      <c r="B307">
        <v>911</v>
      </c>
      <c r="C307">
        <v>304</v>
      </c>
      <c r="D307">
        <v>1</v>
      </c>
      <c r="E307">
        <v>1</v>
      </c>
      <c r="F307">
        <v>0</v>
      </c>
      <c r="G307">
        <v>4</v>
      </c>
      <c r="H307">
        <f t="shared" si="78"/>
        <v>32</v>
      </c>
      <c r="I307">
        <v>32</v>
      </c>
      <c r="J307" t="s">
        <v>80</v>
      </c>
      <c r="K307">
        <f t="shared" si="79"/>
        <v>2</v>
      </c>
    </row>
    <row r="308" spans="2:11">
      <c r="B308">
        <v>914</v>
      </c>
      <c r="C308">
        <v>305</v>
      </c>
      <c r="D308">
        <v>1</v>
      </c>
      <c r="E308">
        <v>1</v>
      </c>
      <c r="F308">
        <v>0</v>
      </c>
      <c r="G308">
        <v>4</v>
      </c>
      <c r="H308">
        <f t="shared" si="78"/>
        <v>32</v>
      </c>
      <c r="I308">
        <v>32</v>
      </c>
      <c r="J308" t="s">
        <v>80</v>
      </c>
      <c r="K308">
        <f t="shared" si="79"/>
        <v>2</v>
      </c>
    </row>
    <row r="309" spans="2:11">
      <c r="B309">
        <v>917</v>
      </c>
      <c r="C309">
        <v>306</v>
      </c>
      <c r="D309">
        <v>1</v>
      </c>
      <c r="E309">
        <v>1</v>
      </c>
      <c r="F309">
        <v>0</v>
      </c>
      <c r="G309">
        <v>4</v>
      </c>
      <c r="H309">
        <f t="shared" si="78"/>
        <v>32</v>
      </c>
      <c r="I309">
        <v>32</v>
      </c>
      <c r="J309" t="s">
        <v>80</v>
      </c>
      <c r="K309">
        <f t="shared" si="79"/>
        <v>2</v>
      </c>
    </row>
    <row r="310" spans="2:11">
      <c r="B310">
        <v>920</v>
      </c>
      <c r="C310">
        <v>307</v>
      </c>
      <c r="D310">
        <v>1</v>
      </c>
      <c r="E310">
        <v>0</v>
      </c>
      <c r="F310">
        <v>0</v>
      </c>
      <c r="G310">
        <v>4</v>
      </c>
      <c r="H310">
        <f t="shared" si="78"/>
        <v>32</v>
      </c>
      <c r="I310">
        <v>32</v>
      </c>
      <c r="J310" t="s">
        <v>80</v>
      </c>
      <c r="K310">
        <f t="shared" si="79"/>
        <v>2</v>
      </c>
    </row>
    <row r="311" spans="2:11">
      <c r="B311">
        <v>923</v>
      </c>
      <c r="C311">
        <v>308</v>
      </c>
      <c r="D311">
        <v>0</v>
      </c>
      <c r="E311">
        <v>0</v>
      </c>
      <c r="F311">
        <v>20</v>
      </c>
      <c r="G311">
        <v>4</v>
      </c>
      <c r="H311">
        <f>------12</f>
        <v>12</v>
      </c>
      <c r="I311">
        <v>12</v>
      </c>
      <c r="J311" t="s">
        <v>80</v>
      </c>
      <c r="K311">
        <f>------3</f>
        <v>3</v>
      </c>
    </row>
    <row r="312" spans="2:11">
      <c r="B312">
        <v>926</v>
      </c>
      <c r="C312">
        <v>309</v>
      </c>
      <c r="D312">
        <v>0</v>
      </c>
      <c r="E312">
        <v>0</v>
      </c>
      <c r="F312">
        <v>0</v>
      </c>
      <c r="G312">
        <v>4</v>
      </c>
      <c r="H312">
        <f>------12</f>
        <v>12</v>
      </c>
      <c r="I312">
        <v>12</v>
      </c>
      <c r="J312" t="s">
        <v>80</v>
      </c>
      <c r="K312">
        <f>------3</f>
        <v>3</v>
      </c>
    </row>
    <row r="313" spans="2:11">
      <c r="B313">
        <v>929</v>
      </c>
      <c r="C313">
        <v>310</v>
      </c>
      <c r="D313">
        <v>0</v>
      </c>
      <c r="E313">
        <v>0</v>
      </c>
      <c r="F313">
        <v>0</v>
      </c>
      <c r="G313">
        <v>4</v>
      </c>
      <c r="H313">
        <f>------12</f>
        <v>12</v>
      </c>
      <c r="I313">
        <v>12</v>
      </c>
      <c r="J313" t="s">
        <v>80</v>
      </c>
      <c r="K313">
        <f>------3</f>
        <v>3</v>
      </c>
    </row>
    <row r="314" spans="2:11">
      <c r="B314">
        <v>932</v>
      </c>
      <c r="C314">
        <v>311</v>
      </c>
      <c r="D314">
        <v>0</v>
      </c>
      <c r="E314">
        <v>0</v>
      </c>
      <c r="F314">
        <v>0</v>
      </c>
      <c r="G314">
        <v>4</v>
      </c>
      <c r="H314">
        <f>------12</f>
        <v>12</v>
      </c>
      <c r="I314">
        <v>12</v>
      </c>
      <c r="J314" t="s">
        <v>80</v>
      </c>
      <c r="K314">
        <f>------3</f>
        <v>3</v>
      </c>
    </row>
    <row r="315" spans="2:11">
      <c r="B315">
        <v>935</v>
      </c>
      <c r="C315">
        <v>312</v>
      </c>
      <c r="D315">
        <v>0</v>
      </c>
      <c r="E315">
        <v>0</v>
      </c>
      <c r="F315">
        <v>12</v>
      </c>
      <c r="G315">
        <v>4</v>
      </c>
      <c r="H315">
        <f>--0</f>
        <v>0</v>
      </c>
      <c r="I315">
        <v>0</v>
      </c>
      <c r="J315" t="s">
        <v>79</v>
      </c>
      <c r="K315">
        <f>------1</f>
        <v>1</v>
      </c>
    </row>
    <row r="316" spans="2:11">
      <c r="B316">
        <v>938</v>
      </c>
      <c r="C316">
        <v>313</v>
      </c>
      <c r="D316">
        <v>0</v>
      </c>
      <c r="E316">
        <v>1</v>
      </c>
      <c r="F316">
        <v>0</v>
      </c>
      <c r="G316">
        <v>4</v>
      </c>
      <c r="H316">
        <f>--0</f>
        <v>0</v>
      </c>
      <c r="I316">
        <v>0</v>
      </c>
      <c r="J316" t="s">
        <v>79</v>
      </c>
      <c r="K316">
        <f>------1</f>
        <v>1</v>
      </c>
    </row>
    <row r="317" spans="2:11">
      <c r="B317">
        <v>941</v>
      </c>
      <c r="C317">
        <v>314</v>
      </c>
      <c r="D317">
        <v>0</v>
      </c>
      <c r="E317">
        <v>1</v>
      </c>
      <c r="F317">
        <v>28</v>
      </c>
      <c r="G317">
        <v>4</v>
      </c>
      <c r="H317">
        <f t="shared" ref="H317:H322" si="80">------28</f>
        <v>28</v>
      </c>
      <c r="I317">
        <v>32</v>
      </c>
      <c r="J317" t="s">
        <v>72</v>
      </c>
      <c r="K317">
        <f t="shared" ref="K317:K322" si="81">------4</f>
        <v>4</v>
      </c>
    </row>
    <row r="318" spans="2:11">
      <c r="B318">
        <v>944</v>
      </c>
      <c r="C318">
        <v>315</v>
      </c>
      <c r="D318">
        <v>0</v>
      </c>
      <c r="E318">
        <v>1</v>
      </c>
      <c r="F318">
        <v>0</v>
      </c>
      <c r="G318">
        <v>4</v>
      </c>
      <c r="H318">
        <f t="shared" si="80"/>
        <v>28</v>
      </c>
      <c r="I318">
        <v>32</v>
      </c>
      <c r="J318" t="s">
        <v>72</v>
      </c>
      <c r="K318">
        <f t="shared" si="81"/>
        <v>4</v>
      </c>
    </row>
    <row r="319" spans="2:11">
      <c r="B319">
        <v>947</v>
      </c>
      <c r="C319">
        <v>316</v>
      </c>
      <c r="D319">
        <v>0</v>
      </c>
      <c r="E319">
        <v>1</v>
      </c>
      <c r="F319">
        <v>0</v>
      </c>
      <c r="G319">
        <v>4</v>
      </c>
      <c r="H319">
        <f t="shared" si="80"/>
        <v>28</v>
      </c>
      <c r="I319">
        <v>32</v>
      </c>
      <c r="J319" t="s">
        <v>72</v>
      </c>
      <c r="K319">
        <f t="shared" si="81"/>
        <v>4</v>
      </c>
    </row>
    <row r="320" spans="2:11">
      <c r="B320">
        <v>950</v>
      </c>
      <c r="C320">
        <v>317</v>
      </c>
      <c r="D320">
        <v>0</v>
      </c>
      <c r="E320">
        <v>1</v>
      </c>
      <c r="F320">
        <v>0</v>
      </c>
      <c r="G320">
        <v>4</v>
      </c>
      <c r="H320">
        <f t="shared" si="80"/>
        <v>28</v>
      </c>
      <c r="I320">
        <v>32</v>
      </c>
      <c r="J320" t="s">
        <v>72</v>
      </c>
      <c r="K320">
        <f t="shared" si="81"/>
        <v>4</v>
      </c>
    </row>
    <row r="321" spans="2:11">
      <c r="B321">
        <v>953</v>
      </c>
      <c r="C321">
        <v>318</v>
      </c>
      <c r="D321">
        <v>0</v>
      </c>
      <c r="E321">
        <v>1</v>
      </c>
      <c r="F321">
        <v>0</v>
      </c>
      <c r="G321">
        <v>4</v>
      </c>
      <c r="H321">
        <f t="shared" si="80"/>
        <v>28</v>
      </c>
      <c r="I321">
        <v>32</v>
      </c>
      <c r="J321" t="s">
        <v>72</v>
      </c>
      <c r="K321">
        <f t="shared" si="81"/>
        <v>4</v>
      </c>
    </row>
    <row r="322" spans="2:11">
      <c r="B322">
        <v>956</v>
      </c>
      <c r="C322">
        <v>319</v>
      </c>
      <c r="D322">
        <v>0</v>
      </c>
      <c r="E322">
        <v>1</v>
      </c>
      <c r="F322">
        <v>0</v>
      </c>
      <c r="G322">
        <v>4</v>
      </c>
      <c r="H322">
        <f t="shared" si="80"/>
        <v>28</v>
      </c>
      <c r="I322">
        <v>32</v>
      </c>
      <c r="J322" t="s">
        <v>72</v>
      </c>
      <c r="K322">
        <f t="shared" si="81"/>
        <v>4</v>
      </c>
    </row>
    <row r="323" spans="2:11">
      <c r="B323">
        <v>959</v>
      </c>
      <c r="C323">
        <v>320</v>
      </c>
      <c r="D323">
        <v>1</v>
      </c>
      <c r="E323">
        <v>1</v>
      </c>
      <c r="F323">
        <v>4</v>
      </c>
      <c r="G323">
        <v>4</v>
      </c>
      <c r="H323">
        <f t="shared" ref="H323:H328" si="82">------32</f>
        <v>32</v>
      </c>
      <c r="I323">
        <v>32</v>
      </c>
      <c r="J323" t="s">
        <v>80</v>
      </c>
      <c r="K323">
        <f t="shared" ref="K323:K328" si="83">------2</f>
        <v>2</v>
      </c>
    </row>
    <row r="324" spans="2:11">
      <c r="B324">
        <v>962</v>
      </c>
      <c r="C324">
        <v>321</v>
      </c>
      <c r="D324">
        <v>1</v>
      </c>
      <c r="E324">
        <v>1</v>
      </c>
      <c r="F324">
        <v>0</v>
      </c>
      <c r="G324">
        <v>4</v>
      </c>
      <c r="H324">
        <f t="shared" si="82"/>
        <v>32</v>
      </c>
      <c r="I324">
        <v>32</v>
      </c>
      <c r="J324" t="s">
        <v>80</v>
      </c>
      <c r="K324">
        <f t="shared" si="83"/>
        <v>2</v>
      </c>
    </row>
    <row r="325" spans="2:11">
      <c r="B325">
        <v>965</v>
      </c>
      <c r="C325">
        <v>322</v>
      </c>
      <c r="D325">
        <v>1</v>
      </c>
      <c r="E325">
        <v>1</v>
      </c>
      <c r="F325">
        <v>0</v>
      </c>
      <c r="G325">
        <v>4</v>
      </c>
      <c r="H325">
        <f t="shared" si="82"/>
        <v>32</v>
      </c>
      <c r="I325">
        <v>32</v>
      </c>
      <c r="J325" t="s">
        <v>80</v>
      </c>
      <c r="K325">
        <f t="shared" si="83"/>
        <v>2</v>
      </c>
    </row>
    <row r="326" spans="2:11">
      <c r="B326">
        <v>968</v>
      </c>
      <c r="C326">
        <v>323</v>
      </c>
      <c r="D326">
        <v>1</v>
      </c>
      <c r="E326">
        <v>1</v>
      </c>
      <c r="F326">
        <v>0</v>
      </c>
      <c r="G326">
        <v>4</v>
      </c>
      <c r="H326">
        <f t="shared" si="82"/>
        <v>32</v>
      </c>
      <c r="I326">
        <v>32</v>
      </c>
      <c r="J326" t="s">
        <v>80</v>
      </c>
      <c r="K326">
        <f t="shared" si="83"/>
        <v>2</v>
      </c>
    </row>
    <row r="327" spans="2:11">
      <c r="B327">
        <v>971</v>
      </c>
      <c r="C327">
        <v>324</v>
      </c>
      <c r="D327">
        <v>1</v>
      </c>
      <c r="E327">
        <v>1</v>
      </c>
      <c r="F327">
        <v>0</v>
      </c>
      <c r="G327">
        <v>4</v>
      </c>
      <c r="H327">
        <f t="shared" si="82"/>
        <v>32</v>
      </c>
      <c r="I327">
        <v>32</v>
      </c>
      <c r="J327" t="s">
        <v>80</v>
      </c>
      <c r="K327">
        <f t="shared" si="83"/>
        <v>2</v>
      </c>
    </row>
    <row r="328" spans="2:11">
      <c r="B328">
        <v>974</v>
      </c>
      <c r="C328">
        <v>325</v>
      </c>
      <c r="D328">
        <v>1</v>
      </c>
      <c r="E328">
        <v>0</v>
      </c>
      <c r="F328">
        <v>0</v>
      </c>
      <c r="G328">
        <v>4</v>
      </c>
      <c r="H328">
        <f t="shared" si="82"/>
        <v>32</v>
      </c>
      <c r="I328">
        <v>32</v>
      </c>
      <c r="J328" t="s">
        <v>80</v>
      </c>
      <c r="K328">
        <f t="shared" si="83"/>
        <v>2</v>
      </c>
    </row>
    <row r="329" spans="2:11">
      <c r="B329">
        <v>977</v>
      </c>
      <c r="C329">
        <v>326</v>
      </c>
      <c r="D329">
        <v>0</v>
      </c>
      <c r="E329">
        <v>0</v>
      </c>
      <c r="F329">
        <v>20</v>
      </c>
      <c r="G329">
        <v>4</v>
      </c>
      <c r="H329">
        <f t="shared" ref="H329:H334" si="84">------12</f>
        <v>12</v>
      </c>
      <c r="I329">
        <v>12</v>
      </c>
      <c r="J329" t="s">
        <v>80</v>
      </c>
      <c r="K329">
        <f t="shared" ref="K329:K334" si="85">------3</f>
        <v>3</v>
      </c>
    </row>
    <row r="330" spans="2:11">
      <c r="B330">
        <v>980</v>
      </c>
      <c r="C330">
        <v>327</v>
      </c>
      <c r="D330">
        <v>0</v>
      </c>
      <c r="E330">
        <v>0</v>
      </c>
      <c r="F330">
        <v>0</v>
      </c>
      <c r="G330">
        <v>4</v>
      </c>
      <c r="H330">
        <f t="shared" si="84"/>
        <v>12</v>
      </c>
      <c r="I330">
        <v>12</v>
      </c>
      <c r="J330" t="s">
        <v>80</v>
      </c>
      <c r="K330">
        <f t="shared" si="85"/>
        <v>3</v>
      </c>
    </row>
    <row r="331" spans="2:11">
      <c r="B331">
        <v>983</v>
      </c>
      <c r="C331">
        <v>328</v>
      </c>
      <c r="D331">
        <v>0</v>
      </c>
      <c r="E331">
        <v>0</v>
      </c>
      <c r="F331">
        <v>0</v>
      </c>
      <c r="G331">
        <v>4</v>
      </c>
      <c r="H331">
        <f t="shared" si="84"/>
        <v>12</v>
      </c>
      <c r="I331">
        <v>12</v>
      </c>
      <c r="J331" t="s">
        <v>80</v>
      </c>
      <c r="K331">
        <f t="shared" si="85"/>
        <v>3</v>
      </c>
    </row>
    <row r="332" spans="2:11">
      <c r="B332">
        <v>986</v>
      </c>
      <c r="C332">
        <v>329</v>
      </c>
      <c r="D332">
        <v>0</v>
      </c>
      <c r="E332">
        <v>0</v>
      </c>
      <c r="F332">
        <v>0</v>
      </c>
      <c r="G332">
        <v>4</v>
      </c>
      <c r="H332">
        <f t="shared" si="84"/>
        <v>12</v>
      </c>
      <c r="I332">
        <v>12</v>
      </c>
      <c r="J332" t="s">
        <v>80</v>
      </c>
      <c r="K332">
        <f t="shared" si="85"/>
        <v>3</v>
      </c>
    </row>
    <row r="333" spans="2:11">
      <c r="B333">
        <v>989</v>
      </c>
      <c r="C333">
        <v>330</v>
      </c>
      <c r="D333">
        <v>0</v>
      </c>
      <c r="E333">
        <v>0</v>
      </c>
      <c r="F333">
        <v>0</v>
      </c>
      <c r="G333">
        <v>4</v>
      </c>
      <c r="H333">
        <f t="shared" si="84"/>
        <v>12</v>
      </c>
      <c r="I333">
        <v>12</v>
      </c>
      <c r="J333" t="s">
        <v>80</v>
      </c>
      <c r="K333">
        <f t="shared" si="85"/>
        <v>3</v>
      </c>
    </row>
    <row r="334" spans="2:11">
      <c r="B334">
        <v>992</v>
      </c>
      <c r="C334">
        <v>331</v>
      </c>
      <c r="D334">
        <v>0</v>
      </c>
      <c r="E334">
        <v>1</v>
      </c>
      <c r="F334">
        <v>0</v>
      </c>
      <c r="G334">
        <v>4</v>
      </c>
      <c r="H334">
        <f t="shared" si="84"/>
        <v>12</v>
      </c>
      <c r="I334">
        <v>12</v>
      </c>
      <c r="J334" t="s">
        <v>80</v>
      </c>
      <c r="K334">
        <f t="shared" si="85"/>
        <v>3</v>
      </c>
    </row>
    <row r="335" spans="2:11">
      <c r="B335">
        <v>995</v>
      </c>
      <c r="C335">
        <v>332</v>
      </c>
      <c r="D335">
        <v>1</v>
      </c>
      <c r="E335">
        <v>1</v>
      </c>
      <c r="F335">
        <v>20</v>
      </c>
      <c r="G335">
        <v>4</v>
      </c>
      <c r="H335">
        <f t="shared" ref="H335:H340" si="86">------32</f>
        <v>32</v>
      </c>
      <c r="I335">
        <v>32</v>
      </c>
      <c r="J335" t="s">
        <v>80</v>
      </c>
      <c r="K335">
        <f t="shared" ref="K335:K340" si="87">------2</f>
        <v>2</v>
      </c>
    </row>
    <row r="336" spans="2:11">
      <c r="B336">
        <v>998</v>
      </c>
      <c r="C336">
        <v>333</v>
      </c>
      <c r="D336">
        <v>1</v>
      </c>
      <c r="E336">
        <v>1</v>
      </c>
      <c r="F336">
        <v>0</v>
      </c>
      <c r="G336">
        <v>4</v>
      </c>
      <c r="H336">
        <f t="shared" si="86"/>
        <v>32</v>
      </c>
      <c r="I336">
        <v>32</v>
      </c>
      <c r="J336" t="s">
        <v>80</v>
      </c>
      <c r="K336">
        <f t="shared" si="87"/>
        <v>2</v>
      </c>
    </row>
    <row r="337" spans="2:11">
      <c r="B337">
        <v>1001</v>
      </c>
      <c r="C337">
        <v>334</v>
      </c>
      <c r="D337">
        <v>1</v>
      </c>
      <c r="E337">
        <v>1</v>
      </c>
      <c r="F337">
        <v>0</v>
      </c>
      <c r="G337">
        <v>4</v>
      </c>
      <c r="H337">
        <f t="shared" si="86"/>
        <v>32</v>
      </c>
      <c r="I337">
        <v>32</v>
      </c>
      <c r="J337" t="s">
        <v>80</v>
      </c>
      <c r="K337">
        <f t="shared" si="87"/>
        <v>2</v>
      </c>
    </row>
    <row r="338" spans="2:11">
      <c r="B338">
        <v>1004</v>
      </c>
      <c r="C338">
        <v>335</v>
      </c>
      <c r="D338">
        <v>1</v>
      </c>
      <c r="E338">
        <v>1</v>
      </c>
      <c r="F338">
        <v>0</v>
      </c>
      <c r="G338">
        <v>4</v>
      </c>
      <c r="H338">
        <f t="shared" si="86"/>
        <v>32</v>
      </c>
      <c r="I338">
        <v>32</v>
      </c>
      <c r="J338" t="s">
        <v>80</v>
      </c>
      <c r="K338">
        <f t="shared" si="87"/>
        <v>2</v>
      </c>
    </row>
    <row r="339" spans="2:11">
      <c r="B339">
        <v>1007</v>
      </c>
      <c r="C339">
        <v>336</v>
      </c>
      <c r="D339">
        <v>1</v>
      </c>
      <c r="E339">
        <v>1</v>
      </c>
      <c r="F339">
        <v>0</v>
      </c>
      <c r="G339">
        <v>4</v>
      </c>
      <c r="H339">
        <f t="shared" si="86"/>
        <v>32</v>
      </c>
      <c r="I339">
        <v>32</v>
      </c>
      <c r="J339" t="s">
        <v>80</v>
      </c>
      <c r="K339">
        <f t="shared" si="87"/>
        <v>2</v>
      </c>
    </row>
    <row r="340" spans="2:11">
      <c r="B340">
        <v>1010</v>
      </c>
      <c r="C340">
        <v>337</v>
      </c>
      <c r="D340">
        <v>1</v>
      </c>
      <c r="E340">
        <v>0</v>
      </c>
      <c r="F340">
        <v>0</v>
      </c>
      <c r="G340">
        <v>4</v>
      </c>
      <c r="H340">
        <f t="shared" si="86"/>
        <v>32</v>
      </c>
      <c r="I340">
        <v>32</v>
      </c>
      <c r="J340" t="s">
        <v>80</v>
      </c>
      <c r="K340">
        <f t="shared" si="87"/>
        <v>2</v>
      </c>
    </row>
    <row r="341" spans="2:11">
      <c r="B341">
        <v>1013</v>
      </c>
      <c r="C341">
        <v>338</v>
      </c>
      <c r="D341">
        <v>0</v>
      </c>
      <c r="E341">
        <v>0</v>
      </c>
      <c r="F341">
        <v>20</v>
      </c>
      <c r="G341">
        <v>4</v>
      </c>
      <c r="H341">
        <f>------12</f>
        <v>12</v>
      </c>
      <c r="I341">
        <v>12</v>
      </c>
      <c r="J341" t="s">
        <v>80</v>
      </c>
      <c r="K341">
        <f>------3</f>
        <v>3</v>
      </c>
    </row>
    <row r="342" spans="2:11">
      <c r="B342">
        <v>1016</v>
      </c>
      <c r="C342">
        <v>339</v>
      </c>
      <c r="D342">
        <v>0</v>
      </c>
      <c r="E342">
        <v>0</v>
      </c>
      <c r="F342">
        <v>0</v>
      </c>
      <c r="G342">
        <v>4</v>
      </c>
      <c r="H342">
        <f>------12</f>
        <v>12</v>
      </c>
      <c r="I342">
        <v>12</v>
      </c>
      <c r="J342" t="s">
        <v>80</v>
      </c>
      <c r="K342">
        <f>------3</f>
        <v>3</v>
      </c>
    </row>
    <row r="343" spans="2:11">
      <c r="B343">
        <v>1019</v>
      </c>
      <c r="C343">
        <v>340</v>
      </c>
      <c r="D343">
        <v>0</v>
      </c>
      <c r="E343">
        <v>0</v>
      </c>
      <c r="F343">
        <v>0</v>
      </c>
      <c r="G343">
        <v>4</v>
      </c>
      <c r="H343">
        <f>------12</f>
        <v>12</v>
      </c>
      <c r="I343">
        <v>12</v>
      </c>
      <c r="J343" t="s">
        <v>80</v>
      </c>
      <c r="K343">
        <f>------3</f>
        <v>3</v>
      </c>
    </row>
    <row r="344" spans="2:11">
      <c r="B344">
        <v>1022</v>
      </c>
      <c r="C344">
        <v>341</v>
      </c>
      <c r="D344">
        <v>0</v>
      </c>
      <c r="E344">
        <v>0</v>
      </c>
      <c r="F344">
        <v>0</v>
      </c>
      <c r="G344">
        <v>4</v>
      </c>
      <c r="H344">
        <f>------12</f>
        <v>12</v>
      </c>
      <c r="I344">
        <v>12</v>
      </c>
      <c r="J344" t="s">
        <v>80</v>
      </c>
      <c r="K344">
        <f>------3</f>
        <v>3</v>
      </c>
    </row>
    <row r="345" spans="2:11">
      <c r="B345">
        <v>1025</v>
      </c>
      <c r="C345">
        <v>342</v>
      </c>
      <c r="D345">
        <v>0</v>
      </c>
      <c r="E345">
        <v>0</v>
      </c>
      <c r="F345">
        <v>12</v>
      </c>
      <c r="G345">
        <v>4</v>
      </c>
      <c r="H345">
        <f>--0</f>
        <v>0</v>
      </c>
      <c r="I345">
        <v>0</v>
      </c>
      <c r="J345" t="s">
        <v>79</v>
      </c>
      <c r="K345">
        <f>------1</f>
        <v>1</v>
      </c>
    </row>
    <row r="346" spans="2:11">
      <c r="B346">
        <v>1028</v>
      </c>
      <c r="C346">
        <v>343</v>
      </c>
      <c r="D346">
        <v>0</v>
      </c>
      <c r="E346">
        <v>1</v>
      </c>
      <c r="F346">
        <v>0</v>
      </c>
      <c r="G346">
        <v>4</v>
      </c>
      <c r="H346">
        <f>--0</f>
        <v>0</v>
      </c>
      <c r="I346">
        <v>0</v>
      </c>
      <c r="J346" t="s">
        <v>79</v>
      </c>
      <c r="K346">
        <f>------1</f>
        <v>1</v>
      </c>
    </row>
    <row r="347" spans="2:11">
      <c r="B347">
        <v>1031</v>
      </c>
      <c r="C347">
        <v>344</v>
      </c>
      <c r="D347">
        <v>0</v>
      </c>
      <c r="E347">
        <v>1</v>
      </c>
      <c r="F347">
        <v>28</v>
      </c>
      <c r="G347">
        <v>4</v>
      </c>
      <c r="H347">
        <f t="shared" ref="H347:H352" si="88">------28</f>
        <v>28</v>
      </c>
      <c r="I347">
        <v>32</v>
      </c>
      <c r="J347" t="s">
        <v>72</v>
      </c>
      <c r="K347">
        <f t="shared" ref="K347:K352" si="89">------4</f>
        <v>4</v>
      </c>
    </row>
    <row r="348" spans="2:11">
      <c r="B348">
        <v>1034</v>
      </c>
      <c r="C348">
        <v>345</v>
      </c>
      <c r="D348">
        <v>0</v>
      </c>
      <c r="E348">
        <v>1</v>
      </c>
      <c r="F348">
        <v>0</v>
      </c>
      <c r="G348">
        <v>4</v>
      </c>
      <c r="H348">
        <f t="shared" si="88"/>
        <v>28</v>
      </c>
      <c r="I348">
        <v>32</v>
      </c>
      <c r="J348" t="s">
        <v>72</v>
      </c>
      <c r="K348">
        <f t="shared" si="89"/>
        <v>4</v>
      </c>
    </row>
    <row r="349" spans="2:11">
      <c r="B349">
        <v>1037</v>
      </c>
      <c r="C349">
        <v>346</v>
      </c>
      <c r="D349">
        <v>0</v>
      </c>
      <c r="E349">
        <v>1</v>
      </c>
      <c r="F349">
        <v>0</v>
      </c>
      <c r="G349">
        <v>4</v>
      </c>
      <c r="H349">
        <f t="shared" si="88"/>
        <v>28</v>
      </c>
      <c r="I349">
        <v>32</v>
      </c>
      <c r="J349" t="s">
        <v>72</v>
      </c>
      <c r="K349">
        <f t="shared" si="89"/>
        <v>4</v>
      </c>
    </row>
    <row r="350" spans="2:11">
      <c r="B350">
        <v>1040</v>
      </c>
      <c r="C350">
        <v>347</v>
      </c>
      <c r="D350">
        <v>0</v>
      </c>
      <c r="E350">
        <v>1</v>
      </c>
      <c r="F350">
        <v>0</v>
      </c>
      <c r="G350">
        <v>4</v>
      </c>
      <c r="H350">
        <f t="shared" si="88"/>
        <v>28</v>
      </c>
      <c r="I350">
        <v>32</v>
      </c>
      <c r="J350" t="s">
        <v>72</v>
      </c>
      <c r="K350">
        <f t="shared" si="89"/>
        <v>4</v>
      </c>
    </row>
    <row r="351" spans="2:11">
      <c r="B351">
        <v>1043</v>
      </c>
      <c r="C351">
        <v>348</v>
      </c>
      <c r="D351">
        <v>0</v>
      </c>
      <c r="E351">
        <v>1</v>
      </c>
      <c r="F351">
        <v>0</v>
      </c>
      <c r="G351">
        <v>4</v>
      </c>
      <c r="H351">
        <f t="shared" si="88"/>
        <v>28</v>
      </c>
      <c r="I351">
        <v>32</v>
      </c>
      <c r="J351" t="s">
        <v>72</v>
      </c>
      <c r="K351">
        <f t="shared" si="89"/>
        <v>4</v>
      </c>
    </row>
    <row r="352" spans="2:11">
      <c r="B352">
        <v>1046</v>
      </c>
      <c r="C352">
        <v>349</v>
      </c>
      <c r="D352">
        <v>0</v>
      </c>
      <c r="E352">
        <v>1</v>
      </c>
      <c r="F352">
        <v>0</v>
      </c>
      <c r="G352">
        <v>4</v>
      </c>
      <c r="H352">
        <f t="shared" si="88"/>
        <v>28</v>
      </c>
      <c r="I352">
        <v>32</v>
      </c>
      <c r="J352" t="s">
        <v>72</v>
      </c>
      <c r="K352">
        <f t="shared" si="89"/>
        <v>4</v>
      </c>
    </row>
    <row r="353" spans="2:11">
      <c r="B353">
        <v>1049</v>
      </c>
      <c r="C353">
        <v>350</v>
      </c>
      <c r="D353">
        <v>1</v>
      </c>
      <c r="E353">
        <v>1</v>
      </c>
      <c r="F353">
        <v>4</v>
      </c>
      <c r="G353">
        <v>4</v>
      </c>
      <c r="H353">
        <f t="shared" ref="H353:H358" si="90">------32</f>
        <v>32</v>
      </c>
      <c r="I353">
        <v>32</v>
      </c>
      <c r="J353" t="s">
        <v>80</v>
      </c>
      <c r="K353">
        <f t="shared" ref="K353:K358" si="91">------2</f>
        <v>2</v>
      </c>
    </row>
    <row r="354" spans="2:11">
      <c r="B354">
        <v>1052</v>
      </c>
      <c r="C354">
        <v>351</v>
      </c>
      <c r="D354">
        <v>1</v>
      </c>
      <c r="E354">
        <v>1</v>
      </c>
      <c r="F354">
        <v>0</v>
      </c>
      <c r="G354">
        <v>4</v>
      </c>
      <c r="H354">
        <f t="shared" si="90"/>
        <v>32</v>
      </c>
      <c r="I354">
        <v>32</v>
      </c>
      <c r="J354" t="s">
        <v>80</v>
      </c>
      <c r="K354">
        <f t="shared" si="91"/>
        <v>2</v>
      </c>
    </row>
    <row r="355" spans="2:11">
      <c r="B355">
        <v>1055</v>
      </c>
      <c r="C355">
        <v>352</v>
      </c>
      <c r="D355">
        <v>1</v>
      </c>
      <c r="E355">
        <v>1</v>
      </c>
      <c r="F355">
        <v>0</v>
      </c>
      <c r="G355">
        <v>4</v>
      </c>
      <c r="H355">
        <f t="shared" si="90"/>
        <v>32</v>
      </c>
      <c r="I355">
        <v>32</v>
      </c>
      <c r="J355" t="s">
        <v>80</v>
      </c>
      <c r="K355">
        <f t="shared" si="91"/>
        <v>2</v>
      </c>
    </row>
    <row r="356" spans="2:11">
      <c r="B356">
        <v>1058</v>
      </c>
      <c r="C356">
        <v>353</v>
      </c>
      <c r="D356">
        <v>1</v>
      </c>
      <c r="E356">
        <v>1</v>
      </c>
      <c r="F356">
        <v>0</v>
      </c>
      <c r="G356">
        <v>4</v>
      </c>
      <c r="H356">
        <f t="shared" si="90"/>
        <v>32</v>
      </c>
      <c r="I356">
        <v>32</v>
      </c>
      <c r="J356" t="s">
        <v>80</v>
      </c>
      <c r="K356">
        <f t="shared" si="91"/>
        <v>2</v>
      </c>
    </row>
    <row r="357" spans="2:11">
      <c r="B357">
        <v>1061</v>
      </c>
      <c r="C357">
        <v>354</v>
      </c>
      <c r="D357">
        <v>1</v>
      </c>
      <c r="E357">
        <v>1</v>
      </c>
      <c r="F357">
        <v>0</v>
      </c>
      <c r="G357">
        <v>4</v>
      </c>
      <c r="H357">
        <f t="shared" si="90"/>
        <v>32</v>
      </c>
      <c r="I357">
        <v>32</v>
      </c>
      <c r="J357" t="s">
        <v>80</v>
      </c>
      <c r="K357">
        <f t="shared" si="91"/>
        <v>2</v>
      </c>
    </row>
    <row r="358" spans="2:11">
      <c r="B358">
        <v>1064</v>
      </c>
      <c r="C358">
        <v>355</v>
      </c>
      <c r="D358">
        <v>1</v>
      </c>
      <c r="E358">
        <v>0</v>
      </c>
      <c r="F358">
        <v>0</v>
      </c>
      <c r="G358">
        <v>4</v>
      </c>
      <c r="H358">
        <f t="shared" si="90"/>
        <v>32</v>
      </c>
      <c r="I358">
        <v>32</v>
      </c>
      <c r="J358" t="s">
        <v>80</v>
      </c>
      <c r="K358">
        <f t="shared" si="91"/>
        <v>2</v>
      </c>
    </row>
    <row r="359" spans="2:11">
      <c r="B359">
        <v>1067</v>
      </c>
      <c r="C359">
        <v>356</v>
      </c>
      <c r="D359">
        <v>0</v>
      </c>
      <c r="E359">
        <v>0</v>
      </c>
      <c r="F359">
        <v>20</v>
      </c>
      <c r="G359">
        <v>4</v>
      </c>
      <c r="H359">
        <f t="shared" ref="H359:H364" si="92">------12</f>
        <v>12</v>
      </c>
      <c r="I359">
        <v>12</v>
      </c>
      <c r="J359" t="s">
        <v>80</v>
      </c>
      <c r="K359">
        <f t="shared" ref="K359:K364" si="93">------3</f>
        <v>3</v>
      </c>
    </row>
    <row r="360" spans="2:11">
      <c r="B360">
        <v>1070</v>
      </c>
      <c r="C360">
        <v>357</v>
      </c>
      <c r="D360">
        <v>0</v>
      </c>
      <c r="E360">
        <v>0</v>
      </c>
      <c r="F360">
        <v>0</v>
      </c>
      <c r="G360">
        <v>4</v>
      </c>
      <c r="H360">
        <f t="shared" si="92"/>
        <v>12</v>
      </c>
      <c r="I360">
        <v>12</v>
      </c>
      <c r="J360" t="s">
        <v>80</v>
      </c>
      <c r="K360">
        <f t="shared" si="93"/>
        <v>3</v>
      </c>
    </row>
    <row r="361" spans="2:11">
      <c r="B361">
        <v>1073</v>
      </c>
      <c r="C361">
        <v>358</v>
      </c>
      <c r="D361">
        <v>0</v>
      </c>
      <c r="E361">
        <v>0</v>
      </c>
      <c r="F361">
        <v>0</v>
      </c>
      <c r="G361">
        <v>4</v>
      </c>
      <c r="H361">
        <f t="shared" si="92"/>
        <v>12</v>
      </c>
      <c r="I361">
        <v>12</v>
      </c>
      <c r="J361" t="s">
        <v>80</v>
      </c>
      <c r="K361">
        <f t="shared" si="93"/>
        <v>3</v>
      </c>
    </row>
    <row r="362" spans="2:11">
      <c r="B362">
        <v>1076</v>
      </c>
      <c r="C362">
        <v>359</v>
      </c>
      <c r="D362">
        <v>0</v>
      </c>
      <c r="E362">
        <v>0</v>
      </c>
      <c r="F362">
        <v>0</v>
      </c>
      <c r="G362">
        <v>4</v>
      </c>
      <c r="H362">
        <f t="shared" si="92"/>
        <v>12</v>
      </c>
      <c r="I362">
        <v>12</v>
      </c>
      <c r="J362" t="s">
        <v>80</v>
      </c>
      <c r="K362">
        <f t="shared" si="93"/>
        <v>3</v>
      </c>
    </row>
    <row r="363" spans="2:11">
      <c r="B363">
        <v>1079</v>
      </c>
      <c r="C363">
        <v>360</v>
      </c>
      <c r="D363">
        <v>0</v>
      </c>
      <c r="E363">
        <v>0</v>
      </c>
      <c r="F363">
        <v>0</v>
      </c>
      <c r="G363">
        <v>4</v>
      </c>
      <c r="H363">
        <f t="shared" si="92"/>
        <v>12</v>
      </c>
      <c r="I363">
        <v>12</v>
      </c>
      <c r="J363" t="s">
        <v>80</v>
      </c>
      <c r="K363">
        <f t="shared" si="93"/>
        <v>3</v>
      </c>
    </row>
    <row r="364" spans="2:11">
      <c r="B364">
        <v>1082</v>
      </c>
      <c r="C364">
        <v>361</v>
      </c>
      <c r="D364">
        <v>0</v>
      </c>
      <c r="E364">
        <v>1</v>
      </c>
      <c r="F364">
        <v>0</v>
      </c>
      <c r="G364">
        <v>4</v>
      </c>
      <c r="H364">
        <f t="shared" si="92"/>
        <v>12</v>
      </c>
      <c r="I364">
        <v>12</v>
      </c>
      <c r="J364" t="s">
        <v>80</v>
      </c>
      <c r="K364">
        <f t="shared" si="93"/>
        <v>3</v>
      </c>
    </row>
    <row r="365" spans="2:11">
      <c r="B365">
        <v>1085</v>
      </c>
      <c r="C365">
        <v>362</v>
      </c>
      <c r="D365">
        <v>1</v>
      </c>
      <c r="E365">
        <v>1</v>
      </c>
      <c r="F365">
        <v>20</v>
      </c>
      <c r="G365">
        <v>4</v>
      </c>
      <c r="H365">
        <f t="shared" ref="H365:H370" si="94">------32</f>
        <v>32</v>
      </c>
      <c r="I365">
        <v>32</v>
      </c>
      <c r="J365" t="s">
        <v>80</v>
      </c>
      <c r="K365">
        <f t="shared" ref="K365:K370" si="95">------2</f>
        <v>2</v>
      </c>
    </row>
    <row r="366" spans="2:11">
      <c r="B366">
        <v>1088</v>
      </c>
      <c r="C366">
        <v>363</v>
      </c>
      <c r="D366">
        <v>1</v>
      </c>
      <c r="E366">
        <v>1</v>
      </c>
      <c r="F366">
        <v>0</v>
      </c>
      <c r="G366">
        <v>4</v>
      </c>
      <c r="H366">
        <f t="shared" si="94"/>
        <v>32</v>
      </c>
      <c r="I366">
        <v>32</v>
      </c>
      <c r="J366" t="s">
        <v>80</v>
      </c>
      <c r="K366">
        <f t="shared" si="95"/>
        <v>2</v>
      </c>
    </row>
    <row r="367" spans="2:11">
      <c r="B367">
        <v>1091</v>
      </c>
      <c r="C367">
        <v>364</v>
      </c>
      <c r="D367">
        <v>1</v>
      </c>
      <c r="E367">
        <v>1</v>
      </c>
      <c r="F367">
        <v>0</v>
      </c>
      <c r="G367">
        <v>4</v>
      </c>
      <c r="H367">
        <f t="shared" si="94"/>
        <v>32</v>
      </c>
      <c r="I367">
        <v>32</v>
      </c>
      <c r="J367" t="s">
        <v>80</v>
      </c>
      <c r="K367">
        <f t="shared" si="95"/>
        <v>2</v>
      </c>
    </row>
    <row r="368" spans="2:11">
      <c r="B368">
        <v>1094</v>
      </c>
      <c r="C368">
        <v>365</v>
      </c>
      <c r="D368">
        <v>1</v>
      </c>
      <c r="E368">
        <v>1</v>
      </c>
      <c r="F368">
        <v>0</v>
      </c>
      <c r="G368">
        <v>4</v>
      </c>
      <c r="H368">
        <f t="shared" si="94"/>
        <v>32</v>
      </c>
      <c r="I368">
        <v>32</v>
      </c>
      <c r="J368" t="s">
        <v>80</v>
      </c>
      <c r="K368">
        <f t="shared" si="95"/>
        <v>2</v>
      </c>
    </row>
    <row r="369" spans="2:11">
      <c r="B369">
        <v>1097</v>
      </c>
      <c r="C369">
        <v>366</v>
      </c>
      <c r="D369">
        <v>1</v>
      </c>
      <c r="E369">
        <v>1</v>
      </c>
      <c r="F369">
        <v>0</v>
      </c>
      <c r="G369">
        <v>4</v>
      </c>
      <c r="H369">
        <f t="shared" si="94"/>
        <v>32</v>
      </c>
      <c r="I369">
        <v>32</v>
      </c>
      <c r="J369" t="s">
        <v>80</v>
      </c>
      <c r="K369">
        <f t="shared" si="95"/>
        <v>2</v>
      </c>
    </row>
    <row r="370" spans="2:11">
      <c r="B370">
        <v>1100</v>
      </c>
      <c r="C370">
        <v>367</v>
      </c>
      <c r="D370">
        <v>1</v>
      </c>
      <c r="E370">
        <v>0</v>
      </c>
      <c r="F370">
        <v>0</v>
      </c>
      <c r="G370">
        <v>4</v>
      </c>
      <c r="H370">
        <f t="shared" si="94"/>
        <v>32</v>
      </c>
      <c r="I370">
        <v>32</v>
      </c>
      <c r="J370" t="s">
        <v>80</v>
      </c>
      <c r="K370">
        <f t="shared" si="95"/>
        <v>2</v>
      </c>
    </row>
    <row r="371" spans="2:11">
      <c r="B371">
        <v>1103</v>
      </c>
      <c r="C371">
        <v>368</v>
      </c>
      <c r="D371">
        <v>0</v>
      </c>
      <c r="E371">
        <v>0</v>
      </c>
      <c r="F371">
        <v>20</v>
      </c>
      <c r="G371">
        <v>4</v>
      </c>
      <c r="H371">
        <f>------12</f>
        <v>12</v>
      </c>
      <c r="I371">
        <v>12</v>
      </c>
      <c r="J371" t="s">
        <v>80</v>
      </c>
      <c r="K371">
        <f>------3</f>
        <v>3</v>
      </c>
    </row>
    <row r="372" spans="2:11">
      <c r="B372">
        <v>1106</v>
      </c>
      <c r="C372">
        <v>369</v>
      </c>
      <c r="D372">
        <v>0</v>
      </c>
      <c r="E372">
        <v>0</v>
      </c>
      <c r="F372">
        <v>0</v>
      </c>
      <c r="G372">
        <v>4</v>
      </c>
      <c r="H372">
        <f>------12</f>
        <v>12</v>
      </c>
      <c r="I372">
        <v>12</v>
      </c>
      <c r="J372" t="s">
        <v>80</v>
      </c>
      <c r="K372">
        <f>------3</f>
        <v>3</v>
      </c>
    </row>
    <row r="373" spans="2:11">
      <c r="B373">
        <v>1109</v>
      </c>
      <c r="C373">
        <v>370</v>
      </c>
      <c r="D373">
        <v>0</v>
      </c>
      <c r="E373">
        <v>0</v>
      </c>
      <c r="F373">
        <v>0</v>
      </c>
      <c r="G373">
        <v>4</v>
      </c>
      <c r="H373">
        <f>------12</f>
        <v>12</v>
      </c>
      <c r="I373">
        <v>12</v>
      </c>
      <c r="J373" t="s">
        <v>80</v>
      </c>
      <c r="K373">
        <f>------3</f>
        <v>3</v>
      </c>
    </row>
    <row r="374" spans="2:11">
      <c r="B374">
        <v>1112</v>
      </c>
      <c r="C374">
        <v>371</v>
      </c>
      <c r="D374">
        <v>0</v>
      </c>
      <c r="E374">
        <v>0</v>
      </c>
      <c r="F374">
        <v>0</v>
      </c>
      <c r="G374">
        <v>4</v>
      </c>
      <c r="H374">
        <f>------12</f>
        <v>12</v>
      </c>
      <c r="I374">
        <v>12</v>
      </c>
      <c r="J374" t="s">
        <v>80</v>
      </c>
      <c r="K374">
        <f>------3</f>
        <v>3</v>
      </c>
    </row>
    <row r="375" spans="2:11">
      <c r="B375">
        <v>1115</v>
      </c>
      <c r="C375">
        <v>372</v>
      </c>
      <c r="D375">
        <v>0</v>
      </c>
      <c r="E375">
        <v>0</v>
      </c>
      <c r="F375">
        <v>12</v>
      </c>
      <c r="G375">
        <v>4</v>
      </c>
      <c r="H375">
        <f>--0</f>
        <v>0</v>
      </c>
      <c r="I375">
        <v>0</v>
      </c>
      <c r="J375" t="s">
        <v>79</v>
      </c>
      <c r="K375">
        <f>------1</f>
        <v>1</v>
      </c>
    </row>
    <row r="376" spans="2:11">
      <c r="B376">
        <v>1118</v>
      </c>
      <c r="C376">
        <v>373</v>
      </c>
      <c r="D376">
        <v>0</v>
      </c>
      <c r="E376">
        <v>1</v>
      </c>
      <c r="F376">
        <v>0</v>
      </c>
      <c r="G376">
        <v>4</v>
      </c>
      <c r="H376">
        <f>--0</f>
        <v>0</v>
      </c>
      <c r="I376">
        <v>0</v>
      </c>
      <c r="J376" t="s">
        <v>79</v>
      </c>
      <c r="K376">
        <f>------1</f>
        <v>1</v>
      </c>
    </row>
    <row r="377" spans="2:11">
      <c r="B377">
        <v>1121</v>
      </c>
      <c r="C377">
        <v>374</v>
      </c>
      <c r="D377">
        <v>0</v>
      </c>
      <c r="E377">
        <v>1</v>
      </c>
      <c r="F377">
        <v>28</v>
      </c>
      <c r="G377">
        <v>4</v>
      </c>
      <c r="H377">
        <f t="shared" ref="H377:H382" si="96">------28</f>
        <v>28</v>
      </c>
      <c r="I377">
        <v>32</v>
      </c>
      <c r="J377" t="s">
        <v>72</v>
      </c>
      <c r="K377">
        <f t="shared" ref="K377:K382" si="97">------4</f>
        <v>4</v>
      </c>
    </row>
    <row r="378" spans="2:11">
      <c r="B378">
        <v>1124</v>
      </c>
      <c r="C378">
        <v>375</v>
      </c>
      <c r="D378">
        <v>0</v>
      </c>
      <c r="E378">
        <v>1</v>
      </c>
      <c r="F378">
        <v>0</v>
      </c>
      <c r="G378">
        <v>4</v>
      </c>
      <c r="H378">
        <f t="shared" si="96"/>
        <v>28</v>
      </c>
      <c r="I378">
        <v>32</v>
      </c>
      <c r="J378" t="s">
        <v>72</v>
      </c>
      <c r="K378">
        <f t="shared" si="97"/>
        <v>4</v>
      </c>
    </row>
    <row r="379" spans="2:11">
      <c r="B379">
        <v>1127</v>
      </c>
      <c r="C379">
        <v>376</v>
      </c>
      <c r="D379">
        <v>0</v>
      </c>
      <c r="E379">
        <v>1</v>
      </c>
      <c r="F379">
        <v>0</v>
      </c>
      <c r="G379">
        <v>4</v>
      </c>
      <c r="H379">
        <f t="shared" si="96"/>
        <v>28</v>
      </c>
      <c r="I379">
        <v>32</v>
      </c>
      <c r="J379" t="s">
        <v>72</v>
      </c>
      <c r="K379">
        <f t="shared" si="97"/>
        <v>4</v>
      </c>
    </row>
    <row r="380" spans="2:11">
      <c r="B380">
        <v>1130</v>
      </c>
      <c r="C380">
        <v>377</v>
      </c>
      <c r="D380">
        <v>0</v>
      </c>
      <c r="E380">
        <v>1</v>
      </c>
      <c r="F380">
        <v>0</v>
      </c>
      <c r="G380">
        <v>4</v>
      </c>
      <c r="H380">
        <f t="shared" si="96"/>
        <v>28</v>
      </c>
      <c r="I380">
        <v>32</v>
      </c>
      <c r="J380" t="s">
        <v>72</v>
      </c>
      <c r="K380">
        <f t="shared" si="97"/>
        <v>4</v>
      </c>
    </row>
    <row r="381" spans="2:11">
      <c r="B381">
        <v>1133</v>
      </c>
      <c r="C381">
        <v>378</v>
      </c>
      <c r="D381">
        <v>0</v>
      </c>
      <c r="E381">
        <v>1</v>
      </c>
      <c r="F381">
        <v>0</v>
      </c>
      <c r="G381">
        <v>4</v>
      </c>
      <c r="H381">
        <f t="shared" si="96"/>
        <v>28</v>
      </c>
      <c r="I381">
        <v>32</v>
      </c>
      <c r="J381" t="s">
        <v>72</v>
      </c>
      <c r="K381">
        <f t="shared" si="97"/>
        <v>4</v>
      </c>
    </row>
    <row r="382" spans="2:11">
      <c r="B382">
        <v>1136</v>
      </c>
      <c r="C382">
        <v>379</v>
      </c>
      <c r="D382">
        <v>0</v>
      </c>
      <c r="E382">
        <v>1</v>
      </c>
      <c r="F382">
        <v>0</v>
      </c>
      <c r="G382">
        <v>4</v>
      </c>
      <c r="H382">
        <f t="shared" si="96"/>
        <v>28</v>
      </c>
      <c r="I382">
        <v>32</v>
      </c>
      <c r="J382" t="s">
        <v>72</v>
      </c>
      <c r="K382">
        <f t="shared" si="97"/>
        <v>4</v>
      </c>
    </row>
    <row r="383" spans="2:11">
      <c r="B383">
        <v>1139</v>
      </c>
      <c r="C383">
        <v>380</v>
      </c>
      <c r="D383">
        <v>1</v>
      </c>
      <c r="E383">
        <v>1</v>
      </c>
      <c r="F383">
        <v>4</v>
      </c>
      <c r="G383">
        <v>4</v>
      </c>
      <c r="H383">
        <f t="shared" ref="H383:H388" si="98">------32</f>
        <v>32</v>
      </c>
      <c r="I383">
        <v>32</v>
      </c>
      <c r="J383" t="s">
        <v>80</v>
      </c>
      <c r="K383">
        <f t="shared" ref="K383:K388" si="99">------2</f>
        <v>2</v>
      </c>
    </row>
    <row r="384" spans="2:11">
      <c r="B384">
        <v>1142</v>
      </c>
      <c r="C384">
        <v>381</v>
      </c>
      <c r="D384">
        <v>1</v>
      </c>
      <c r="E384">
        <v>1</v>
      </c>
      <c r="F384">
        <v>0</v>
      </c>
      <c r="G384">
        <v>4</v>
      </c>
      <c r="H384">
        <f t="shared" si="98"/>
        <v>32</v>
      </c>
      <c r="I384">
        <v>32</v>
      </c>
      <c r="J384" t="s">
        <v>80</v>
      </c>
      <c r="K384">
        <f t="shared" si="99"/>
        <v>2</v>
      </c>
    </row>
    <row r="385" spans="2:11">
      <c r="B385">
        <v>1145</v>
      </c>
      <c r="C385">
        <v>382</v>
      </c>
      <c r="D385">
        <v>1</v>
      </c>
      <c r="E385">
        <v>1</v>
      </c>
      <c r="F385">
        <v>0</v>
      </c>
      <c r="G385">
        <v>4</v>
      </c>
      <c r="H385">
        <f t="shared" si="98"/>
        <v>32</v>
      </c>
      <c r="I385">
        <v>32</v>
      </c>
      <c r="J385" t="s">
        <v>80</v>
      </c>
      <c r="K385">
        <f t="shared" si="99"/>
        <v>2</v>
      </c>
    </row>
    <row r="386" spans="2:11">
      <c r="B386">
        <v>1148</v>
      </c>
      <c r="C386">
        <v>383</v>
      </c>
      <c r="D386">
        <v>1</v>
      </c>
      <c r="E386">
        <v>1</v>
      </c>
      <c r="F386">
        <v>0</v>
      </c>
      <c r="G386">
        <v>4</v>
      </c>
      <c r="H386">
        <f t="shared" si="98"/>
        <v>32</v>
      </c>
      <c r="I386">
        <v>32</v>
      </c>
      <c r="J386" t="s">
        <v>80</v>
      </c>
      <c r="K386">
        <f t="shared" si="99"/>
        <v>2</v>
      </c>
    </row>
    <row r="387" spans="2:11">
      <c r="B387">
        <v>1151</v>
      </c>
      <c r="C387">
        <v>384</v>
      </c>
      <c r="D387">
        <v>1</v>
      </c>
      <c r="E387">
        <v>1</v>
      </c>
      <c r="F387">
        <v>0</v>
      </c>
      <c r="G387">
        <v>4</v>
      </c>
      <c r="H387">
        <f t="shared" si="98"/>
        <v>32</v>
      </c>
      <c r="I387">
        <v>32</v>
      </c>
      <c r="J387" t="s">
        <v>80</v>
      </c>
      <c r="K387">
        <f t="shared" si="99"/>
        <v>2</v>
      </c>
    </row>
    <row r="388" spans="2:11">
      <c r="B388">
        <v>1154</v>
      </c>
      <c r="C388">
        <v>385</v>
      </c>
      <c r="D388">
        <v>1</v>
      </c>
      <c r="E388">
        <v>0</v>
      </c>
      <c r="F388">
        <v>0</v>
      </c>
      <c r="G388">
        <v>4</v>
      </c>
      <c r="H388">
        <f t="shared" si="98"/>
        <v>32</v>
      </c>
      <c r="I388">
        <v>32</v>
      </c>
      <c r="J388" t="s">
        <v>80</v>
      </c>
      <c r="K388">
        <f t="shared" si="99"/>
        <v>2</v>
      </c>
    </row>
    <row r="389" spans="2:11">
      <c r="B389">
        <v>1157</v>
      </c>
      <c r="C389">
        <v>386</v>
      </c>
      <c r="D389">
        <v>0</v>
      </c>
      <c r="E389">
        <v>0</v>
      </c>
      <c r="F389">
        <v>20</v>
      </c>
      <c r="G389">
        <v>4</v>
      </c>
      <c r="H389">
        <f t="shared" ref="H389:H394" si="100">------12</f>
        <v>12</v>
      </c>
      <c r="I389">
        <v>12</v>
      </c>
      <c r="J389" t="s">
        <v>80</v>
      </c>
      <c r="K389">
        <f t="shared" ref="K389:K394" si="101">------3</f>
        <v>3</v>
      </c>
    </row>
    <row r="390" spans="2:11">
      <c r="B390">
        <v>1160</v>
      </c>
      <c r="C390">
        <v>387</v>
      </c>
      <c r="D390">
        <v>0</v>
      </c>
      <c r="E390">
        <v>0</v>
      </c>
      <c r="F390">
        <v>0</v>
      </c>
      <c r="G390">
        <v>4</v>
      </c>
      <c r="H390">
        <f t="shared" si="100"/>
        <v>12</v>
      </c>
      <c r="I390">
        <v>12</v>
      </c>
      <c r="J390" t="s">
        <v>80</v>
      </c>
      <c r="K390">
        <f t="shared" si="101"/>
        <v>3</v>
      </c>
    </row>
    <row r="391" spans="2:11">
      <c r="B391">
        <v>1163</v>
      </c>
      <c r="C391">
        <v>388</v>
      </c>
      <c r="D391">
        <v>0</v>
      </c>
      <c r="E391">
        <v>0</v>
      </c>
      <c r="F391">
        <v>0</v>
      </c>
      <c r="G391">
        <v>4</v>
      </c>
      <c r="H391">
        <f t="shared" si="100"/>
        <v>12</v>
      </c>
      <c r="I391">
        <v>12</v>
      </c>
      <c r="J391" t="s">
        <v>80</v>
      </c>
      <c r="K391">
        <f t="shared" si="101"/>
        <v>3</v>
      </c>
    </row>
    <row r="392" spans="2:11">
      <c r="B392">
        <v>1166</v>
      </c>
      <c r="C392">
        <v>389</v>
      </c>
      <c r="D392">
        <v>0</v>
      </c>
      <c r="E392">
        <v>0</v>
      </c>
      <c r="F392">
        <v>0</v>
      </c>
      <c r="G392">
        <v>4</v>
      </c>
      <c r="H392">
        <f t="shared" si="100"/>
        <v>12</v>
      </c>
      <c r="I392">
        <v>12</v>
      </c>
      <c r="J392" t="s">
        <v>80</v>
      </c>
      <c r="K392">
        <f t="shared" si="101"/>
        <v>3</v>
      </c>
    </row>
    <row r="393" spans="2:11">
      <c r="B393">
        <v>1169</v>
      </c>
      <c r="C393">
        <v>390</v>
      </c>
      <c r="D393">
        <v>0</v>
      </c>
      <c r="E393">
        <v>0</v>
      </c>
      <c r="F393">
        <v>0</v>
      </c>
      <c r="G393">
        <v>4</v>
      </c>
      <c r="H393">
        <f t="shared" si="100"/>
        <v>12</v>
      </c>
      <c r="I393">
        <v>12</v>
      </c>
      <c r="J393" t="s">
        <v>80</v>
      </c>
      <c r="K393">
        <f t="shared" si="101"/>
        <v>3</v>
      </c>
    </row>
    <row r="394" spans="2:11">
      <c r="B394">
        <v>1172</v>
      </c>
      <c r="C394">
        <v>391</v>
      </c>
      <c r="D394">
        <v>0</v>
      </c>
      <c r="E394">
        <v>1</v>
      </c>
      <c r="F394">
        <v>0</v>
      </c>
      <c r="G394">
        <v>4</v>
      </c>
      <c r="H394">
        <f t="shared" si="100"/>
        <v>12</v>
      </c>
      <c r="I394">
        <v>12</v>
      </c>
      <c r="J394" t="s">
        <v>80</v>
      </c>
      <c r="K394">
        <f t="shared" si="101"/>
        <v>3</v>
      </c>
    </row>
    <row r="395" spans="2:11">
      <c r="B395">
        <v>1175</v>
      </c>
      <c r="C395">
        <v>392</v>
      </c>
      <c r="D395">
        <v>1</v>
      </c>
      <c r="E395">
        <v>1</v>
      </c>
      <c r="F395">
        <v>20</v>
      </c>
      <c r="G395">
        <v>4</v>
      </c>
      <c r="H395">
        <f t="shared" ref="H395:H400" si="102">------32</f>
        <v>32</v>
      </c>
      <c r="I395">
        <v>32</v>
      </c>
      <c r="J395" t="s">
        <v>80</v>
      </c>
      <c r="K395">
        <f t="shared" ref="K395:K400" si="103">------2</f>
        <v>2</v>
      </c>
    </row>
    <row r="396" spans="2:11">
      <c r="B396">
        <v>1178</v>
      </c>
      <c r="C396">
        <v>393</v>
      </c>
      <c r="D396">
        <v>1</v>
      </c>
      <c r="E396">
        <v>1</v>
      </c>
      <c r="F396">
        <v>0</v>
      </c>
      <c r="G396">
        <v>4</v>
      </c>
      <c r="H396">
        <f t="shared" si="102"/>
        <v>32</v>
      </c>
      <c r="I396">
        <v>32</v>
      </c>
      <c r="J396" t="s">
        <v>80</v>
      </c>
      <c r="K396">
        <f t="shared" si="103"/>
        <v>2</v>
      </c>
    </row>
    <row r="397" spans="2:11">
      <c r="B397">
        <v>1181</v>
      </c>
      <c r="C397">
        <v>394</v>
      </c>
      <c r="D397">
        <v>1</v>
      </c>
      <c r="E397">
        <v>1</v>
      </c>
      <c r="F397">
        <v>0</v>
      </c>
      <c r="G397">
        <v>4</v>
      </c>
      <c r="H397">
        <f t="shared" si="102"/>
        <v>32</v>
      </c>
      <c r="I397">
        <v>32</v>
      </c>
      <c r="J397" t="s">
        <v>80</v>
      </c>
      <c r="K397">
        <f t="shared" si="103"/>
        <v>2</v>
      </c>
    </row>
    <row r="398" spans="2:11">
      <c r="B398">
        <v>1184</v>
      </c>
      <c r="C398">
        <v>395</v>
      </c>
      <c r="D398">
        <v>1</v>
      </c>
      <c r="E398">
        <v>1</v>
      </c>
      <c r="F398">
        <v>0</v>
      </c>
      <c r="G398">
        <v>4</v>
      </c>
      <c r="H398">
        <f t="shared" si="102"/>
        <v>32</v>
      </c>
      <c r="I398">
        <v>32</v>
      </c>
      <c r="J398" t="s">
        <v>80</v>
      </c>
      <c r="K398">
        <f t="shared" si="103"/>
        <v>2</v>
      </c>
    </row>
    <row r="399" spans="2:11">
      <c r="B399">
        <v>1187</v>
      </c>
      <c r="C399">
        <v>396</v>
      </c>
      <c r="D399">
        <v>1</v>
      </c>
      <c r="E399">
        <v>1</v>
      </c>
      <c r="F399">
        <v>0</v>
      </c>
      <c r="G399">
        <v>4</v>
      </c>
      <c r="H399">
        <f t="shared" si="102"/>
        <v>32</v>
      </c>
      <c r="I399">
        <v>32</v>
      </c>
      <c r="J399" t="s">
        <v>80</v>
      </c>
      <c r="K399">
        <f t="shared" si="103"/>
        <v>2</v>
      </c>
    </row>
    <row r="400" spans="2:11">
      <c r="B400">
        <v>1190</v>
      </c>
      <c r="C400">
        <v>397</v>
      </c>
      <c r="D400">
        <v>1</v>
      </c>
      <c r="E400">
        <v>0</v>
      </c>
      <c r="F400">
        <v>0</v>
      </c>
      <c r="G400">
        <v>4</v>
      </c>
      <c r="H400">
        <f t="shared" si="102"/>
        <v>32</v>
      </c>
      <c r="I400">
        <v>32</v>
      </c>
      <c r="J400" t="s">
        <v>80</v>
      </c>
      <c r="K400">
        <f t="shared" si="103"/>
        <v>2</v>
      </c>
    </row>
    <row r="401" spans="2:11">
      <c r="B401">
        <v>1193</v>
      </c>
      <c r="C401">
        <v>398</v>
      </c>
      <c r="D401">
        <v>0</v>
      </c>
      <c r="E401">
        <v>0</v>
      </c>
      <c r="F401">
        <v>20</v>
      </c>
      <c r="G401">
        <v>4</v>
      </c>
      <c r="H401">
        <f>------12</f>
        <v>12</v>
      </c>
      <c r="I401">
        <v>12</v>
      </c>
      <c r="J401" t="s">
        <v>80</v>
      </c>
      <c r="K401">
        <f>------3</f>
        <v>3</v>
      </c>
    </row>
    <row r="402" spans="2:11">
      <c r="B402">
        <v>1196</v>
      </c>
      <c r="C402">
        <v>399</v>
      </c>
      <c r="D402">
        <v>0</v>
      </c>
      <c r="E402">
        <v>0</v>
      </c>
      <c r="F402">
        <v>0</v>
      </c>
      <c r="G402">
        <v>4</v>
      </c>
      <c r="H402">
        <f>------12</f>
        <v>12</v>
      </c>
      <c r="I402">
        <v>12</v>
      </c>
      <c r="J402" t="s">
        <v>80</v>
      </c>
      <c r="K402">
        <f>------3</f>
        <v>3</v>
      </c>
    </row>
    <row r="403" spans="2:11">
      <c r="B403">
        <v>1199</v>
      </c>
      <c r="C403">
        <v>400</v>
      </c>
      <c r="D403">
        <v>0</v>
      </c>
      <c r="E403">
        <v>0</v>
      </c>
      <c r="F403">
        <v>0</v>
      </c>
      <c r="G403">
        <v>4</v>
      </c>
      <c r="H403">
        <f>------12</f>
        <v>12</v>
      </c>
      <c r="I403">
        <v>12</v>
      </c>
      <c r="J403" t="s">
        <v>80</v>
      </c>
      <c r="K403">
        <f>------3</f>
        <v>3</v>
      </c>
    </row>
    <row r="404" spans="2:11">
      <c r="B404">
        <v>1202</v>
      </c>
      <c r="C404">
        <v>401</v>
      </c>
      <c r="D404">
        <v>0</v>
      </c>
      <c r="E404">
        <v>0</v>
      </c>
      <c r="F404">
        <v>0</v>
      </c>
      <c r="G404">
        <v>4</v>
      </c>
      <c r="H404">
        <f>------12</f>
        <v>12</v>
      </c>
      <c r="I404">
        <v>12</v>
      </c>
      <c r="J404" t="s">
        <v>80</v>
      </c>
      <c r="K404">
        <f>------3</f>
        <v>3</v>
      </c>
    </row>
    <row r="405" spans="2:11">
      <c r="B405">
        <v>1205</v>
      </c>
      <c r="C405">
        <v>402</v>
      </c>
      <c r="D405">
        <v>0</v>
      </c>
      <c r="E405">
        <v>0</v>
      </c>
      <c r="F405">
        <v>12</v>
      </c>
      <c r="G405">
        <v>4</v>
      </c>
      <c r="H405">
        <f>--0</f>
        <v>0</v>
      </c>
      <c r="I405">
        <v>0</v>
      </c>
      <c r="J405" t="s">
        <v>79</v>
      </c>
      <c r="K405">
        <f>------1</f>
        <v>1</v>
      </c>
    </row>
    <row r="406" spans="2:11">
      <c r="B406">
        <v>1208</v>
      </c>
      <c r="C406">
        <v>403</v>
      </c>
      <c r="D406">
        <v>0</v>
      </c>
      <c r="E406">
        <v>1</v>
      </c>
      <c r="F406">
        <v>0</v>
      </c>
      <c r="G406">
        <v>4</v>
      </c>
      <c r="H406">
        <f>--0</f>
        <v>0</v>
      </c>
      <c r="I406">
        <v>0</v>
      </c>
      <c r="J406" t="s">
        <v>79</v>
      </c>
      <c r="K406">
        <f>------1</f>
        <v>1</v>
      </c>
    </row>
    <row r="407" spans="2:11">
      <c r="B407">
        <v>1211</v>
      </c>
      <c r="C407">
        <v>404</v>
      </c>
      <c r="D407">
        <v>0</v>
      </c>
      <c r="E407">
        <v>1</v>
      </c>
      <c r="F407">
        <v>28</v>
      </c>
      <c r="G407">
        <v>4</v>
      </c>
      <c r="H407">
        <f t="shared" ref="H407:H412" si="104">------28</f>
        <v>28</v>
      </c>
      <c r="I407">
        <v>32</v>
      </c>
      <c r="J407" t="s">
        <v>72</v>
      </c>
      <c r="K407">
        <f t="shared" ref="K407:K412" si="105">------4</f>
        <v>4</v>
      </c>
    </row>
    <row r="408" spans="2:11">
      <c r="B408">
        <v>1214</v>
      </c>
      <c r="C408">
        <v>405</v>
      </c>
      <c r="D408">
        <v>0</v>
      </c>
      <c r="E408">
        <v>1</v>
      </c>
      <c r="F408">
        <v>0</v>
      </c>
      <c r="G408">
        <v>4</v>
      </c>
      <c r="H408">
        <f t="shared" si="104"/>
        <v>28</v>
      </c>
      <c r="I408">
        <v>32</v>
      </c>
      <c r="J408" t="s">
        <v>72</v>
      </c>
      <c r="K408">
        <f t="shared" si="105"/>
        <v>4</v>
      </c>
    </row>
    <row r="409" spans="2:11">
      <c r="B409">
        <v>1217</v>
      </c>
      <c r="C409">
        <v>406</v>
      </c>
      <c r="D409">
        <v>0</v>
      </c>
      <c r="E409">
        <v>1</v>
      </c>
      <c r="F409">
        <v>0</v>
      </c>
      <c r="G409">
        <v>4</v>
      </c>
      <c r="H409">
        <f t="shared" si="104"/>
        <v>28</v>
      </c>
      <c r="I409">
        <v>32</v>
      </c>
      <c r="J409" t="s">
        <v>72</v>
      </c>
      <c r="K409">
        <f t="shared" si="105"/>
        <v>4</v>
      </c>
    </row>
    <row r="410" spans="2:11">
      <c r="B410">
        <v>1220</v>
      </c>
      <c r="C410">
        <v>407</v>
      </c>
      <c r="D410">
        <v>0</v>
      </c>
      <c r="E410">
        <v>1</v>
      </c>
      <c r="F410">
        <v>0</v>
      </c>
      <c r="G410">
        <v>4</v>
      </c>
      <c r="H410">
        <f t="shared" si="104"/>
        <v>28</v>
      </c>
      <c r="I410">
        <v>32</v>
      </c>
      <c r="J410" t="s">
        <v>72</v>
      </c>
      <c r="K410">
        <f t="shared" si="105"/>
        <v>4</v>
      </c>
    </row>
    <row r="411" spans="2:11">
      <c r="B411">
        <v>1223</v>
      </c>
      <c r="C411">
        <v>408</v>
      </c>
      <c r="D411">
        <v>0</v>
      </c>
      <c r="E411">
        <v>1</v>
      </c>
      <c r="F411">
        <v>0</v>
      </c>
      <c r="G411">
        <v>4</v>
      </c>
      <c r="H411">
        <f t="shared" si="104"/>
        <v>28</v>
      </c>
      <c r="I411">
        <v>32</v>
      </c>
      <c r="J411" t="s">
        <v>72</v>
      </c>
      <c r="K411">
        <f t="shared" si="105"/>
        <v>4</v>
      </c>
    </row>
    <row r="412" spans="2:11">
      <c r="B412">
        <v>1226</v>
      </c>
      <c r="C412">
        <v>409</v>
      </c>
      <c r="D412">
        <v>0</v>
      </c>
      <c r="E412">
        <v>1</v>
      </c>
      <c r="F412">
        <v>0</v>
      </c>
      <c r="G412">
        <v>4</v>
      </c>
      <c r="H412">
        <f t="shared" si="104"/>
        <v>28</v>
      </c>
      <c r="I412">
        <v>32</v>
      </c>
      <c r="J412" t="s">
        <v>72</v>
      </c>
      <c r="K412">
        <f t="shared" si="105"/>
        <v>4</v>
      </c>
    </row>
    <row r="413" spans="2:11">
      <c r="B413">
        <v>1229</v>
      </c>
      <c r="C413">
        <v>410</v>
      </c>
      <c r="D413">
        <v>1</v>
      </c>
      <c r="E413">
        <v>1</v>
      </c>
      <c r="F413">
        <v>4</v>
      </c>
      <c r="G413">
        <v>4</v>
      </c>
      <c r="H413">
        <f t="shared" ref="H413:H418" si="106">------32</f>
        <v>32</v>
      </c>
      <c r="I413">
        <v>32</v>
      </c>
      <c r="J413" t="s">
        <v>80</v>
      </c>
      <c r="K413">
        <f t="shared" ref="K413:K418" si="107">------2</f>
        <v>2</v>
      </c>
    </row>
    <row r="414" spans="2:11">
      <c r="B414">
        <v>1232</v>
      </c>
      <c r="C414">
        <v>411</v>
      </c>
      <c r="D414">
        <v>1</v>
      </c>
      <c r="E414">
        <v>1</v>
      </c>
      <c r="F414">
        <v>0</v>
      </c>
      <c r="G414">
        <v>4</v>
      </c>
      <c r="H414">
        <f t="shared" si="106"/>
        <v>32</v>
      </c>
      <c r="I414">
        <v>32</v>
      </c>
      <c r="J414" t="s">
        <v>80</v>
      </c>
      <c r="K414">
        <f t="shared" si="107"/>
        <v>2</v>
      </c>
    </row>
    <row r="415" spans="2:11">
      <c r="B415">
        <v>1235</v>
      </c>
      <c r="C415">
        <v>412</v>
      </c>
      <c r="D415">
        <v>1</v>
      </c>
      <c r="E415">
        <v>1</v>
      </c>
      <c r="F415">
        <v>0</v>
      </c>
      <c r="G415">
        <v>4</v>
      </c>
      <c r="H415">
        <f t="shared" si="106"/>
        <v>32</v>
      </c>
      <c r="I415">
        <v>32</v>
      </c>
      <c r="J415" t="s">
        <v>80</v>
      </c>
      <c r="K415">
        <f t="shared" si="107"/>
        <v>2</v>
      </c>
    </row>
    <row r="416" spans="2:11">
      <c r="B416">
        <v>1238</v>
      </c>
      <c r="C416">
        <v>413</v>
      </c>
      <c r="D416">
        <v>1</v>
      </c>
      <c r="E416">
        <v>1</v>
      </c>
      <c r="F416">
        <v>0</v>
      </c>
      <c r="G416">
        <v>4</v>
      </c>
      <c r="H416">
        <f t="shared" si="106"/>
        <v>32</v>
      </c>
      <c r="I416">
        <v>32</v>
      </c>
      <c r="J416" t="s">
        <v>80</v>
      </c>
      <c r="K416">
        <f t="shared" si="107"/>
        <v>2</v>
      </c>
    </row>
    <row r="417" spans="2:11">
      <c r="B417">
        <v>1241</v>
      </c>
      <c r="C417">
        <v>414</v>
      </c>
      <c r="D417">
        <v>1</v>
      </c>
      <c r="E417">
        <v>1</v>
      </c>
      <c r="F417">
        <v>0</v>
      </c>
      <c r="G417">
        <v>4</v>
      </c>
      <c r="H417">
        <f t="shared" si="106"/>
        <v>32</v>
      </c>
      <c r="I417">
        <v>32</v>
      </c>
      <c r="J417" t="s">
        <v>80</v>
      </c>
      <c r="K417">
        <f t="shared" si="107"/>
        <v>2</v>
      </c>
    </row>
    <row r="418" spans="2:11">
      <c r="B418">
        <v>1244</v>
      </c>
      <c r="C418">
        <v>415</v>
      </c>
      <c r="D418">
        <v>1</v>
      </c>
      <c r="E418">
        <v>0</v>
      </c>
      <c r="F418">
        <v>0</v>
      </c>
      <c r="G418">
        <v>4</v>
      </c>
      <c r="H418">
        <f t="shared" si="106"/>
        <v>32</v>
      </c>
      <c r="I418">
        <v>32</v>
      </c>
      <c r="J418" t="s">
        <v>80</v>
      </c>
      <c r="K418">
        <f t="shared" si="107"/>
        <v>2</v>
      </c>
    </row>
    <row r="419" spans="2:11">
      <c r="B419">
        <v>1247</v>
      </c>
      <c r="C419">
        <v>416</v>
      </c>
      <c r="D419">
        <v>0</v>
      </c>
      <c r="E419">
        <v>0</v>
      </c>
      <c r="F419">
        <v>20</v>
      </c>
      <c r="G419">
        <v>4</v>
      </c>
      <c r="H419">
        <f t="shared" ref="H419:H424" si="108">------12</f>
        <v>12</v>
      </c>
      <c r="I419">
        <v>12</v>
      </c>
      <c r="J419" t="s">
        <v>80</v>
      </c>
      <c r="K419">
        <f t="shared" ref="K419:K424" si="109">------3</f>
        <v>3</v>
      </c>
    </row>
    <row r="420" spans="2:11">
      <c r="B420">
        <v>1250</v>
      </c>
      <c r="C420">
        <v>417</v>
      </c>
      <c r="D420">
        <v>0</v>
      </c>
      <c r="E420">
        <v>0</v>
      </c>
      <c r="F420">
        <v>0</v>
      </c>
      <c r="G420">
        <v>4</v>
      </c>
      <c r="H420">
        <f t="shared" si="108"/>
        <v>12</v>
      </c>
      <c r="I420">
        <v>12</v>
      </c>
      <c r="J420" t="s">
        <v>80</v>
      </c>
      <c r="K420">
        <f t="shared" si="109"/>
        <v>3</v>
      </c>
    </row>
    <row r="421" spans="2:11">
      <c r="B421">
        <v>1253</v>
      </c>
      <c r="C421">
        <v>418</v>
      </c>
      <c r="D421">
        <v>0</v>
      </c>
      <c r="E421">
        <v>0</v>
      </c>
      <c r="F421">
        <v>0</v>
      </c>
      <c r="G421">
        <v>4</v>
      </c>
      <c r="H421">
        <f t="shared" si="108"/>
        <v>12</v>
      </c>
      <c r="I421">
        <v>12</v>
      </c>
      <c r="J421" t="s">
        <v>80</v>
      </c>
      <c r="K421">
        <f t="shared" si="109"/>
        <v>3</v>
      </c>
    </row>
    <row r="422" spans="2:11">
      <c r="B422">
        <v>1256</v>
      </c>
      <c r="C422">
        <v>419</v>
      </c>
      <c r="D422">
        <v>0</v>
      </c>
      <c r="E422">
        <v>0</v>
      </c>
      <c r="F422">
        <v>0</v>
      </c>
      <c r="G422">
        <v>4</v>
      </c>
      <c r="H422">
        <f t="shared" si="108"/>
        <v>12</v>
      </c>
      <c r="I422">
        <v>12</v>
      </c>
      <c r="J422" t="s">
        <v>80</v>
      </c>
      <c r="K422">
        <f t="shared" si="109"/>
        <v>3</v>
      </c>
    </row>
    <row r="423" spans="2:11">
      <c r="B423">
        <v>1259</v>
      </c>
      <c r="C423">
        <v>420</v>
      </c>
      <c r="D423">
        <v>0</v>
      </c>
      <c r="E423">
        <v>0</v>
      </c>
      <c r="F423">
        <v>0</v>
      </c>
      <c r="G423">
        <v>4</v>
      </c>
      <c r="H423">
        <f t="shared" si="108"/>
        <v>12</v>
      </c>
      <c r="I423">
        <v>12</v>
      </c>
      <c r="J423" t="s">
        <v>80</v>
      </c>
      <c r="K423">
        <f t="shared" si="109"/>
        <v>3</v>
      </c>
    </row>
    <row r="424" spans="2:11">
      <c r="B424">
        <v>1262</v>
      </c>
      <c r="C424">
        <v>421</v>
      </c>
      <c r="D424">
        <v>0</v>
      </c>
      <c r="E424">
        <v>1</v>
      </c>
      <c r="F424">
        <v>0</v>
      </c>
      <c r="G424">
        <v>4</v>
      </c>
      <c r="H424">
        <f t="shared" si="108"/>
        <v>12</v>
      </c>
      <c r="I424">
        <v>12</v>
      </c>
      <c r="J424" t="s">
        <v>80</v>
      </c>
      <c r="K424">
        <f t="shared" si="109"/>
        <v>3</v>
      </c>
    </row>
    <row r="425" spans="2:11">
      <c r="B425">
        <v>1265</v>
      </c>
      <c r="C425">
        <v>422</v>
      </c>
      <c r="D425">
        <v>1</v>
      </c>
      <c r="E425">
        <v>1</v>
      </c>
      <c r="F425">
        <v>20</v>
      </c>
      <c r="G425">
        <v>4</v>
      </c>
      <c r="H425">
        <f t="shared" ref="H425:H430" si="110">------32</f>
        <v>32</v>
      </c>
      <c r="I425">
        <v>32</v>
      </c>
      <c r="J425" t="s">
        <v>80</v>
      </c>
      <c r="K425">
        <f t="shared" ref="K425:K430" si="111">------2</f>
        <v>2</v>
      </c>
    </row>
    <row r="426" spans="2:11">
      <c r="B426">
        <v>1268</v>
      </c>
      <c r="C426">
        <v>423</v>
      </c>
      <c r="D426">
        <v>1</v>
      </c>
      <c r="E426">
        <v>1</v>
      </c>
      <c r="F426">
        <v>0</v>
      </c>
      <c r="G426">
        <v>4</v>
      </c>
      <c r="H426">
        <f t="shared" si="110"/>
        <v>32</v>
      </c>
      <c r="I426">
        <v>32</v>
      </c>
      <c r="J426" t="s">
        <v>80</v>
      </c>
      <c r="K426">
        <f t="shared" si="111"/>
        <v>2</v>
      </c>
    </row>
    <row r="427" spans="2:11">
      <c r="B427">
        <v>1271</v>
      </c>
      <c r="C427">
        <v>424</v>
      </c>
      <c r="D427">
        <v>1</v>
      </c>
      <c r="E427">
        <v>1</v>
      </c>
      <c r="F427">
        <v>0</v>
      </c>
      <c r="G427">
        <v>4</v>
      </c>
      <c r="H427">
        <f t="shared" si="110"/>
        <v>32</v>
      </c>
      <c r="I427">
        <v>32</v>
      </c>
      <c r="J427" t="s">
        <v>80</v>
      </c>
      <c r="K427">
        <f t="shared" si="111"/>
        <v>2</v>
      </c>
    </row>
    <row r="428" spans="2:11">
      <c r="B428">
        <v>1274</v>
      </c>
      <c r="C428">
        <v>425</v>
      </c>
      <c r="D428">
        <v>1</v>
      </c>
      <c r="E428">
        <v>1</v>
      </c>
      <c r="F428">
        <v>0</v>
      </c>
      <c r="G428">
        <v>4</v>
      </c>
      <c r="H428">
        <f t="shared" si="110"/>
        <v>32</v>
      </c>
      <c r="I428">
        <v>32</v>
      </c>
      <c r="J428" t="s">
        <v>80</v>
      </c>
      <c r="K428">
        <f t="shared" si="111"/>
        <v>2</v>
      </c>
    </row>
    <row r="429" spans="2:11">
      <c r="B429">
        <v>1277</v>
      </c>
      <c r="C429">
        <v>426</v>
      </c>
      <c r="D429">
        <v>1</v>
      </c>
      <c r="E429">
        <v>1</v>
      </c>
      <c r="F429">
        <v>0</v>
      </c>
      <c r="G429">
        <v>4</v>
      </c>
      <c r="H429">
        <f t="shared" si="110"/>
        <v>32</v>
      </c>
      <c r="I429">
        <v>32</v>
      </c>
      <c r="J429" t="s">
        <v>80</v>
      </c>
      <c r="K429">
        <f t="shared" si="111"/>
        <v>2</v>
      </c>
    </row>
    <row r="430" spans="2:11">
      <c r="B430">
        <v>1280</v>
      </c>
      <c r="C430">
        <v>427</v>
      </c>
      <c r="D430">
        <v>1</v>
      </c>
      <c r="E430">
        <v>0</v>
      </c>
      <c r="F430">
        <v>0</v>
      </c>
      <c r="G430">
        <v>4</v>
      </c>
      <c r="H430">
        <f t="shared" si="110"/>
        <v>32</v>
      </c>
      <c r="I430">
        <v>32</v>
      </c>
      <c r="J430" t="s">
        <v>80</v>
      </c>
      <c r="K430">
        <f t="shared" si="111"/>
        <v>2</v>
      </c>
    </row>
    <row r="431" spans="2:11">
      <c r="B431">
        <v>1283</v>
      </c>
      <c r="C431">
        <v>428</v>
      </c>
      <c r="D431">
        <v>0</v>
      </c>
      <c r="E431">
        <v>0</v>
      </c>
      <c r="F431">
        <v>20</v>
      </c>
      <c r="G431">
        <v>4</v>
      </c>
      <c r="H431">
        <f>------12</f>
        <v>12</v>
      </c>
      <c r="I431">
        <v>12</v>
      </c>
      <c r="J431" t="s">
        <v>80</v>
      </c>
      <c r="K431">
        <f>------3</f>
        <v>3</v>
      </c>
    </row>
    <row r="432" spans="2:11">
      <c r="B432">
        <v>1286</v>
      </c>
      <c r="C432">
        <v>429</v>
      </c>
      <c r="D432">
        <v>0</v>
      </c>
      <c r="E432">
        <v>0</v>
      </c>
      <c r="F432">
        <v>0</v>
      </c>
      <c r="G432">
        <v>4</v>
      </c>
      <c r="H432">
        <f>------12</f>
        <v>12</v>
      </c>
      <c r="I432">
        <v>12</v>
      </c>
      <c r="J432" t="s">
        <v>80</v>
      </c>
      <c r="K432">
        <f>------3</f>
        <v>3</v>
      </c>
    </row>
    <row r="433" spans="2:11">
      <c r="B433">
        <v>1289</v>
      </c>
      <c r="C433">
        <v>430</v>
      </c>
      <c r="D433">
        <v>0</v>
      </c>
      <c r="E433">
        <v>0</v>
      </c>
      <c r="F433">
        <v>0</v>
      </c>
      <c r="G433">
        <v>4</v>
      </c>
      <c r="H433">
        <f>------12</f>
        <v>12</v>
      </c>
      <c r="I433">
        <v>12</v>
      </c>
      <c r="J433" t="s">
        <v>80</v>
      </c>
      <c r="K433">
        <f>------3</f>
        <v>3</v>
      </c>
    </row>
    <row r="434" spans="2:11">
      <c r="B434">
        <v>1292</v>
      </c>
      <c r="C434">
        <v>431</v>
      </c>
      <c r="D434">
        <v>0</v>
      </c>
      <c r="E434">
        <v>0</v>
      </c>
      <c r="F434">
        <v>0</v>
      </c>
      <c r="G434">
        <v>4</v>
      </c>
      <c r="H434">
        <f>------12</f>
        <v>12</v>
      </c>
      <c r="I434">
        <v>12</v>
      </c>
      <c r="J434" t="s">
        <v>80</v>
      </c>
      <c r="K434">
        <f>------3</f>
        <v>3</v>
      </c>
    </row>
    <row r="435" spans="2:11">
      <c r="B435">
        <v>1295</v>
      </c>
      <c r="C435">
        <v>432</v>
      </c>
      <c r="D435">
        <v>0</v>
      </c>
      <c r="E435">
        <v>0</v>
      </c>
      <c r="F435">
        <v>12</v>
      </c>
      <c r="G435">
        <v>4</v>
      </c>
      <c r="H435">
        <f>--0</f>
        <v>0</v>
      </c>
      <c r="I435">
        <v>0</v>
      </c>
      <c r="J435" t="s">
        <v>79</v>
      </c>
      <c r="K435">
        <f>------1</f>
        <v>1</v>
      </c>
    </row>
    <row r="436" spans="2:11">
      <c r="B436">
        <v>1298</v>
      </c>
      <c r="C436">
        <v>433</v>
      </c>
      <c r="D436">
        <v>0</v>
      </c>
      <c r="E436">
        <v>1</v>
      </c>
      <c r="F436">
        <v>0</v>
      </c>
      <c r="G436">
        <v>4</v>
      </c>
      <c r="H436">
        <f>--0</f>
        <v>0</v>
      </c>
      <c r="I436">
        <v>0</v>
      </c>
      <c r="J436" t="s">
        <v>79</v>
      </c>
      <c r="K436">
        <f>------1</f>
        <v>1</v>
      </c>
    </row>
    <row r="437" spans="2:11">
      <c r="B437">
        <v>1301</v>
      </c>
      <c r="C437">
        <v>434</v>
      </c>
      <c r="D437">
        <v>0</v>
      </c>
      <c r="E437">
        <v>1</v>
      </c>
      <c r="F437">
        <v>28</v>
      </c>
      <c r="G437">
        <v>4</v>
      </c>
      <c r="H437">
        <f t="shared" ref="H437:H442" si="112">------28</f>
        <v>28</v>
      </c>
      <c r="I437">
        <v>32</v>
      </c>
      <c r="J437" t="s">
        <v>72</v>
      </c>
      <c r="K437">
        <f t="shared" ref="K437:K442" si="113">------4</f>
        <v>4</v>
      </c>
    </row>
    <row r="438" spans="2:11">
      <c r="B438">
        <v>1304</v>
      </c>
      <c r="C438">
        <v>435</v>
      </c>
      <c r="D438">
        <v>0</v>
      </c>
      <c r="E438">
        <v>1</v>
      </c>
      <c r="F438">
        <v>0</v>
      </c>
      <c r="G438">
        <v>4</v>
      </c>
      <c r="H438">
        <f t="shared" si="112"/>
        <v>28</v>
      </c>
      <c r="I438">
        <v>32</v>
      </c>
      <c r="J438" t="s">
        <v>72</v>
      </c>
      <c r="K438">
        <f t="shared" si="113"/>
        <v>4</v>
      </c>
    </row>
    <row r="439" spans="2:11">
      <c r="B439">
        <v>1307</v>
      </c>
      <c r="C439">
        <v>436</v>
      </c>
      <c r="D439">
        <v>0</v>
      </c>
      <c r="E439">
        <v>1</v>
      </c>
      <c r="F439">
        <v>0</v>
      </c>
      <c r="G439">
        <v>4</v>
      </c>
      <c r="H439">
        <f t="shared" si="112"/>
        <v>28</v>
      </c>
      <c r="I439">
        <v>32</v>
      </c>
      <c r="J439" t="s">
        <v>72</v>
      </c>
      <c r="K439">
        <f t="shared" si="113"/>
        <v>4</v>
      </c>
    </row>
    <row r="440" spans="2:11">
      <c r="B440">
        <v>1310</v>
      </c>
      <c r="C440">
        <v>437</v>
      </c>
      <c r="D440">
        <v>0</v>
      </c>
      <c r="E440">
        <v>1</v>
      </c>
      <c r="F440">
        <v>0</v>
      </c>
      <c r="G440">
        <v>4</v>
      </c>
      <c r="H440">
        <f t="shared" si="112"/>
        <v>28</v>
      </c>
      <c r="I440">
        <v>32</v>
      </c>
      <c r="J440" t="s">
        <v>72</v>
      </c>
      <c r="K440">
        <f t="shared" si="113"/>
        <v>4</v>
      </c>
    </row>
    <row r="441" spans="2:11">
      <c r="B441">
        <v>1313</v>
      </c>
      <c r="C441">
        <v>438</v>
      </c>
      <c r="D441">
        <v>0</v>
      </c>
      <c r="E441">
        <v>1</v>
      </c>
      <c r="F441">
        <v>0</v>
      </c>
      <c r="G441">
        <v>4</v>
      </c>
      <c r="H441">
        <f t="shared" si="112"/>
        <v>28</v>
      </c>
      <c r="I441">
        <v>32</v>
      </c>
      <c r="J441" t="s">
        <v>72</v>
      </c>
      <c r="K441">
        <f t="shared" si="113"/>
        <v>4</v>
      </c>
    </row>
    <row r="442" spans="2:11">
      <c r="B442">
        <v>1316</v>
      </c>
      <c r="C442">
        <v>439</v>
      </c>
      <c r="D442">
        <v>0</v>
      </c>
      <c r="E442">
        <v>1</v>
      </c>
      <c r="F442">
        <v>0</v>
      </c>
      <c r="G442">
        <v>4</v>
      </c>
      <c r="H442">
        <f t="shared" si="112"/>
        <v>28</v>
      </c>
      <c r="I442">
        <v>32</v>
      </c>
      <c r="J442" t="s">
        <v>72</v>
      </c>
      <c r="K442">
        <f t="shared" si="113"/>
        <v>4</v>
      </c>
    </row>
    <row r="443" spans="2:11">
      <c r="B443">
        <v>1319</v>
      </c>
      <c r="C443">
        <v>440</v>
      </c>
      <c r="D443">
        <v>1</v>
      </c>
      <c r="E443">
        <v>1</v>
      </c>
      <c r="F443">
        <v>4</v>
      </c>
      <c r="G443">
        <v>4</v>
      </c>
      <c r="H443">
        <f t="shared" ref="H443:H448" si="114">------32</f>
        <v>32</v>
      </c>
      <c r="I443">
        <v>32</v>
      </c>
      <c r="J443" t="s">
        <v>80</v>
      </c>
      <c r="K443">
        <f t="shared" ref="K443:K448" si="115">------2</f>
        <v>2</v>
      </c>
    </row>
    <row r="444" spans="2:11">
      <c r="B444">
        <v>1322</v>
      </c>
      <c r="C444">
        <v>441</v>
      </c>
      <c r="D444">
        <v>1</v>
      </c>
      <c r="E444">
        <v>1</v>
      </c>
      <c r="F444">
        <v>0</v>
      </c>
      <c r="G444">
        <v>4</v>
      </c>
      <c r="H444">
        <f t="shared" si="114"/>
        <v>32</v>
      </c>
      <c r="I444">
        <v>32</v>
      </c>
      <c r="J444" t="s">
        <v>80</v>
      </c>
      <c r="K444">
        <f t="shared" si="115"/>
        <v>2</v>
      </c>
    </row>
    <row r="445" spans="2:11">
      <c r="B445">
        <v>1325</v>
      </c>
      <c r="C445">
        <v>442</v>
      </c>
      <c r="D445">
        <v>1</v>
      </c>
      <c r="E445">
        <v>1</v>
      </c>
      <c r="F445">
        <v>0</v>
      </c>
      <c r="G445">
        <v>4</v>
      </c>
      <c r="H445">
        <f t="shared" si="114"/>
        <v>32</v>
      </c>
      <c r="I445">
        <v>32</v>
      </c>
      <c r="J445" t="s">
        <v>80</v>
      </c>
      <c r="K445">
        <f t="shared" si="115"/>
        <v>2</v>
      </c>
    </row>
    <row r="446" spans="2:11">
      <c r="B446">
        <v>1328</v>
      </c>
      <c r="C446">
        <v>443</v>
      </c>
      <c r="D446">
        <v>1</v>
      </c>
      <c r="E446">
        <v>1</v>
      </c>
      <c r="F446">
        <v>0</v>
      </c>
      <c r="G446">
        <v>4</v>
      </c>
      <c r="H446">
        <f t="shared" si="114"/>
        <v>32</v>
      </c>
      <c r="I446">
        <v>32</v>
      </c>
      <c r="J446" t="s">
        <v>80</v>
      </c>
      <c r="K446">
        <f t="shared" si="115"/>
        <v>2</v>
      </c>
    </row>
    <row r="447" spans="2:11">
      <c r="B447">
        <v>1331</v>
      </c>
      <c r="C447">
        <v>444</v>
      </c>
      <c r="D447">
        <v>1</v>
      </c>
      <c r="E447">
        <v>1</v>
      </c>
      <c r="F447">
        <v>0</v>
      </c>
      <c r="G447">
        <v>4</v>
      </c>
      <c r="H447">
        <f t="shared" si="114"/>
        <v>32</v>
      </c>
      <c r="I447">
        <v>32</v>
      </c>
      <c r="J447" t="s">
        <v>80</v>
      </c>
      <c r="K447">
        <f t="shared" si="115"/>
        <v>2</v>
      </c>
    </row>
    <row r="448" spans="2:11">
      <c r="B448">
        <v>1334</v>
      </c>
      <c r="C448">
        <v>445</v>
      </c>
      <c r="D448">
        <v>1</v>
      </c>
      <c r="E448">
        <v>0</v>
      </c>
      <c r="F448">
        <v>0</v>
      </c>
      <c r="G448">
        <v>4</v>
      </c>
      <c r="H448">
        <f t="shared" si="114"/>
        <v>32</v>
      </c>
      <c r="I448">
        <v>32</v>
      </c>
      <c r="J448" t="s">
        <v>80</v>
      </c>
      <c r="K448">
        <f t="shared" si="115"/>
        <v>2</v>
      </c>
    </row>
    <row r="449" spans="2:11">
      <c r="B449">
        <v>1337</v>
      </c>
      <c r="C449">
        <v>446</v>
      </c>
      <c r="D449">
        <v>0</v>
      </c>
      <c r="E449">
        <v>0</v>
      </c>
      <c r="F449">
        <v>20</v>
      </c>
      <c r="G449">
        <v>4</v>
      </c>
      <c r="H449">
        <f t="shared" ref="H449:H454" si="116">------12</f>
        <v>12</v>
      </c>
      <c r="I449">
        <v>12</v>
      </c>
      <c r="J449" t="s">
        <v>80</v>
      </c>
      <c r="K449">
        <f t="shared" ref="K449:K454" si="117">------3</f>
        <v>3</v>
      </c>
    </row>
    <row r="450" spans="2:11">
      <c r="B450">
        <v>1340</v>
      </c>
      <c r="C450">
        <v>447</v>
      </c>
      <c r="D450">
        <v>0</v>
      </c>
      <c r="E450">
        <v>0</v>
      </c>
      <c r="F450">
        <v>0</v>
      </c>
      <c r="G450">
        <v>4</v>
      </c>
      <c r="H450">
        <f t="shared" si="116"/>
        <v>12</v>
      </c>
      <c r="I450">
        <v>12</v>
      </c>
      <c r="J450" t="s">
        <v>80</v>
      </c>
      <c r="K450">
        <f t="shared" si="117"/>
        <v>3</v>
      </c>
    </row>
    <row r="451" spans="2:11">
      <c r="B451">
        <v>1343</v>
      </c>
      <c r="C451">
        <v>448</v>
      </c>
      <c r="D451">
        <v>0</v>
      </c>
      <c r="E451">
        <v>0</v>
      </c>
      <c r="F451">
        <v>0</v>
      </c>
      <c r="G451">
        <v>4</v>
      </c>
      <c r="H451">
        <f t="shared" si="116"/>
        <v>12</v>
      </c>
      <c r="I451">
        <v>12</v>
      </c>
      <c r="J451" t="s">
        <v>80</v>
      </c>
      <c r="K451">
        <f t="shared" si="117"/>
        <v>3</v>
      </c>
    </row>
    <row r="452" spans="2:11">
      <c r="B452">
        <v>1346</v>
      </c>
      <c r="C452">
        <v>449</v>
      </c>
      <c r="D452">
        <v>0</v>
      </c>
      <c r="E452">
        <v>0</v>
      </c>
      <c r="F452">
        <v>0</v>
      </c>
      <c r="G452">
        <v>4</v>
      </c>
      <c r="H452">
        <f t="shared" si="116"/>
        <v>12</v>
      </c>
      <c r="I452">
        <v>12</v>
      </c>
      <c r="J452" t="s">
        <v>80</v>
      </c>
      <c r="K452">
        <f t="shared" si="117"/>
        <v>3</v>
      </c>
    </row>
    <row r="453" spans="2:11">
      <c r="B453">
        <v>1349</v>
      </c>
      <c r="C453">
        <v>450</v>
      </c>
      <c r="D453">
        <v>0</v>
      </c>
      <c r="E453">
        <v>0</v>
      </c>
      <c r="F453">
        <v>0</v>
      </c>
      <c r="G453">
        <v>4</v>
      </c>
      <c r="H453">
        <f t="shared" si="116"/>
        <v>12</v>
      </c>
      <c r="I453">
        <v>12</v>
      </c>
      <c r="J453" t="s">
        <v>80</v>
      </c>
      <c r="K453">
        <f t="shared" si="117"/>
        <v>3</v>
      </c>
    </row>
    <row r="454" spans="2:11">
      <c r="B454">
        <v>1352</v>
      </c>
      <c r="C454">
        <v>451</v>
      </c>
      <c r="D454">
        <v>0</v>
      </c>
      <c r="E454">
        <v>1</v>
      </c>
      <c r="F454">
        <v>0</v>
      </c>
      <c r="G454">
        <v>4</v>
      </c>
      <c r="H454">
        <f t="shared" si="116"/>
        <v>12</v>
      </c>
      <c r="I454">
        <v>12</v>
      </c>
      <c r="J454" t="s">
        <v>80</v>
      </c>
      <c r="K454">
        <f t="shared" si="117"/>
        <v>3</v>
      </c>
    </row>
    <row r="455" spans="2:11">
      <c r="B455">
        <v>1355</v>
      </c>
      <c r="C455">
        <v>452</v>
      </c>
      <c r="D455">
        <v>1</v>
      </c>
      <c r="E455">
        <v>1</v>
      </c>
      <c r="F455">
        <v>20</v>
      </c>
      <c r="G455">
        <v>4</v>
      </c>
      <c r="H455">
        <f t="shared" ref="H455:H460" si="118">------32</f>
        <v>32</v>
      </c>
      <c r="I455">
        <v>32</v>
      </c>
      <c r="J455" t="s">
        <v>80</v>
      </c>
      <c r="K455">
        <f t="shared" ref="K455:K460" si="119">------2</f>
        <v>2</v>
      </c>
    </row>
    <row r="456" spans="2:11">
      <c r="B456">
        <v>1358</v>
      </c>
      <c r="C456">
        <v>453</v>
      </c>
      <c r="D456">
        <v>1</v>
      </c>
      <c r="E456">
        <v>1</v>
      </c>
      <c r="F456">
        <v>0</v>
      </c>
      <c r="G456">
        <v>4</v>
      </c>
      <c r="H456">
        <f t="shared" si="118"/>
        <v>32</v>
      </c>
      <c r="I456">
        <v>32</v>
      </c>
      <c r="J456" t="s">
        <v>80</v>
      </c>
      <c r="K456">
        <f t="shared" si="119"/>
        <v>2</v>
      </c>
    </row>
    <row r="457" spans="2:11">
      <c r="B457">
        <v>1361</v>
      </c>
      <c r="C457">
        <v>454</v>
      </c>
      <c r="D457">
        <v>1</v>
      </c>
      <c r="E457">
        <v>1</v>
      </c>
      <c r="F457">
        <v>0</v>
      </c>
      <c r="G457">
        <v>4</v>
      </c>
      <c r="H457">
        <f t="shared" si="118"/>
        <v>32</v>
      </c>
      <c r="I457">
        <v>32</v>
      </c>
      <c r="J457" t="s">
        <v>80</v>
      </c>
      <c r="K457">
        <f t="shared" si="119"/>
        <v>2</v>
      </c>
    </row>
    <row r="458" spans="2:11">
      <c r="B458">
        <v>1364</v>
      </c>
      <c r="C458">
        <v>455</v>
      </c>
      <c r="D458">
        <v>1</v>
      </c>
      <c r="E458">
        <v>1</v>
      </c>
      <c r="F458">
        <v>0</v>
      </c>
      <c r="G458">
        <v>4</v>
      </c>
      <c r="H458">
        <f t="shared" si="118"/>
        <v>32</v>
      </c>
      <c r="I458">
        <v>32</v>
      </c>
      <c r="J458" t="s">
        <v>80</v>
      </c>
      <c r="K458">
        <f t="shared" si="119"/>
        <v>2</v>
      </c>
    </row>
    <row r="459" spans="2:11">
      <c r="B459">
        <v>1367</v>
      </c>
      <c r="C459">
        <v>456</v>
      </c>
      <c r="D459">
        <v>1</v>
      </c>
      <c r="E459">
        <v>1</v>
      </c>
      <c r="F459">
        <v>0</v>
      </c>
      <c r="G459">
        <v>4</v>
      </c>
      <c r="H459">
        <f t="shared" si="118"/>
        <v>32</v>
      </c>
      <c r="I459">
        <v>32</v>
      </c>
      <c r="J459" t="s">
        <v>80</v>
      </c>
      <c r="K459">
        <f t="shared" si="119"/>
        <v>2</v>
      </c>
    </row>
    <row r="460" spans="2:11">
      <c r="B460">
        <v>1370</v>
      </c>
      <c r="C460">
        <v>457</v>
      </c>
      <c r="D460">
        <v>1</v>
      </c>
      <c r="E460">
        <v>0</v>
      </c>
      <c r="F460">
        <v>0</v>
      </c>
      <c r="G460">
        <v>4</v>
      </c>
      <c r="H460">
        <f t="shared" si="118"/>
        <v>32</v>
      </c>
      <c r="I460">
        <v>32</v>
      </c>
      <c r="J460" t="s">
        <v>80</v>
      </c>
      <c r="K460">
        <f t="shared" si="119"/>
        <v>2</v>
      </c>
    </row>
    <row r="461" spans="2:11">
      <c r="B461">
        <v>1373</v>
      </c>
      <c r="C461">
        <v>458</v>
      </c>
      <c r="D461">
        <v>0</v>
      </c>
      <c r="E461">
        <v>0</v>
      </c>
      <c r="F461">
        <v>20</v>
      </c>
      <c r="G461">
        <v>4</v>
      </c>
      <c r="H461">
        <f>------12</f>
        <v>12</v>
      </c>
      <c r="I461">
        <v>12</v>
      </c>
      <c r="J461" t="s">
        <v>80</v>
      </c>
      <c r="K461">
        <f>------3</f>
        <v>3</v>
      </c>
    </row>
    <row r="462" spans="2:11">
      <c r="B462">
        <v>1376</v>
      </c>
      <c r="C462">
        <v>459</v>
      </c>
      <c r="D462">
        <v>0</v>
      </c>
      <c r="E462">
        <v>0</v>
      </c>
      <c r="F462">
        <v>0</v>
      </c>
      <c r="G462">
        <v>4</v>
      </c>
      <c r="H462">
        <f>------12</f>
        <v>12</v>
      </c>
      <c r="I462">
        <v>12</v>
      </c>
      <c r="J462" t="s">
        <v>80</v>
      </c>
      <c r="K462">
        <f>------3</f>
        <v>3</v>
      </c>
    </row>
    <row r="463" spans="2:11">
      <c r="B463">
        <v>1379</v>
      </c>
      <c r="C463">
        <v>460</v>
      </c>
      <c r="D463">
        <v>0</v>
      </c>
      <c r="E463">
        <v>0</v>
      </c>
      <c r="F463">
        <v>0</v>
      </c>
      <c r="G463">
        <v>4</v>
      </c>
      <c r="H463">
        <f>------12</f>
        <v>12</v>
      </c>
      <c r="I463">
        <v>12</v>
      </c>
      <c r="J463" t="s">
        <v>80</v>
      </c>
      <c r="K463">
        <f>------3</f>
        <v>3</v>
      </c>
    </row>
    <row r="464" spans="2:11">
      <c r="B464">
        <v>1382</v>
      </c>
      <c r="C464">
        <v>461</v>
      </c>
      <c r="D464">
        <v>0</v>
      </c>
      <c r="E464">
        <v>0</v>
      </c>
      <c r="F464">
        <v>0</v>
      </c>
      <c r="G464">
        <v>4</v>
      </c>
      <c r="H464">
        <f>------12</f>
        <v>12</v>
      </c>
      <c r="I464">
        <v>12</v>
      </c>
      <c r="J464" t="s">
        <v>80</v>
      </c>
      <c r="K464">
        <f>------3</f>
        <v>3</v>
      </c>
    </row>
    <row r="465" spans="2:11">
      <c r="B465">
        <v>1385</v>
      </c>
      <c r="C465">
        <v>462</v>
      </c>
      <c r="D465">
        <v>0</v>
      </c>
      <c r="E465">
        <v>0</v>
      </c>
      <c r="F465">
        <v>12</v>
      </c>
      <c r="G465">
        <v>4</v>
      </c>
      <c r="H465">
        <f>--0</f>
        <v>0</v>
      </c>
      <c r="I465">
        <v>0</v>
      </c>
      <c r="J465" t="s">
        <v>79</v>
      </c>
      <c r="K465">
        <f>------1</f>
        <v>1</v>
      </c>
    </row>
    <row r="466" spans="2:11">
      <c r="B466">
        <v>1388</v>
      </c>
      <c r="C466">
        <v>463</v>
      </c>
      <c r="D466">
        <v>0</v>
      </c>
      <c r="E466">
        <v>1</v>
      </c>
      <c r="F466">
        <v>0</v>
      </c>
      <c r="G466">
        <v>4</v>
      </c>
      <c r="H466">
        <f>--0</f>
        <v>0</v>
      </c>
      <c r="I466">
        <v>0</v>
      </c>
      <c r="J466" t="s">
        <v>79</v>
      </c>
      <c r="K466">
        <f>------1</f>
        <v>1</v>
      </c>
    </row>
    <row r="467" spans="2:11">
      <c r="B467">
        <v>1391</v>
      </c>
      <c r="C467">
        <v>464</v>
      </c>
      <c r="D467">
        <v>0</v>
      </c>
      <c r="E467">
        <v>1</v>
      </c>
      <c r="F467">
        <v>28</v>
      </c>
      <c r="G467">
        <v>4</v>
      </c>
      <c r="H467">
        <f t="shared" ref="H467:H472" si="120">------28</f>
        <v>28</v>
      </c>
      <c r="I467">
        <v>32</v>
      </c>
      <c r="J467" t="s">
        <v>72</v>
      </c>
      <c r="K467">
        <f t="shared" ref="K467:K472" si="121">------4</f>
        <v>4</v>
      </c>
    </row>
    <row r="468" spans="2:11">
      <c r="B468">
        <v>1394</v>
      </c>
      <c r="C468">
        <v>465</v>
      </c>
      <c r="D468">
        <v>0</v>
      </c>
      <c r="E468">
        <v>1</v>
      </c>
      <c r="F468">
        <v>0</v>
      </c>
      <c r="G468">
        <v>4</v>
      </c>
      <c r="H468">
        <f t="shared" si="120"/>
        <v>28</v>
      </c>
      <c r="I468">
        <v>32</v>
      </c>
      <c r="J468" t="s">
        <v>72</v>
      </c>
      <c r="K468">
        <f t="shared" si="121"/>
        <v>4</v>
      </c>
    </row>
    <row r="469" spans="2:11">
      <c r="B469">
        <v>1397</v>
      </c>
      <c r="C469">
        <v>466</v>
      </c>
      <c r="D469">
        <v>0</v>
      </c>
      <c r="E469">
        <v>1</v>
      </c>
      <c r="F469">
        <v>0</v>
      </c>
      <c r="G469">
        <v>4</v>
      </c>
      <c r="H469">
        <f t="shared" si="120"/>
        <v>28</v>
      </c>
      <c r="I469">
        <v>32</v>
      </c>
      <c r="J469" t="s">
        <v>72</v>
      </c>
      <c r="K469">
        <f t="shared" si="121"/>
        <v>4</v>
      </c>
    </row>
    <row r="470" spans="2:11">
      <c r="B470">
        <v>1400</v>
      </c>
      <c r="C470">
        <v>467</v>
      </c>
      <c r="D470">
        <v>0</v>
      </c>
      <c r="E470">
        <v>1</v>
      </c>
      <c r="F470">
        <v>0</v>
      </c>
      <c r="G470">
        <v>4</v>
      </c>
      <c r="H470">
        <f t="shared" si="120"/>
        <v>28</v>
      </c>
      <c r="I470">
        <v>32</v>
      </c>
      <c r="J470" t="s">
        <v>72</v>
      </c>
      <c r="K470">
        <f t="shared" si="121"/>
        <v>4</v>
      </c>
    </row>
    <row r="471" spans="2:11">
      <c r="B471">
        <v>1403</v>
      </c>
      <c r="C471">
        <v>468</v>
      </c>
      <c r="D471">
        <v>0</v>
      </c>
      <c r="E471">
        <v>1</v>
      </c>
      <c r="F471">
        <v>0</v>
      </c>
      <c r="G471">
        <v>4</v>
      </c>
      <c r="H471">
        <f t="shared" si="120"/>
        <v>28</v>
      </c>
      <c r="I471">
        <v>32</v>
      </c>
      <c r="J471" t="s">
        <v>72</v>
      </c>
      <c r="K471">
        <f t="shared" si="121"/>
        <v>4</v>
      </c>
    </row>
    <row r="472" spans="2:11">
      <c r="B472">
        <v>1406</v>
      </c>
      <c r="C472">
        <v>469</v>
      </c>
      <c r="D472">
        <v>0</v>
      </c>
      <c r="E472">
        <v>1</v>
      </c>
      <c r="F472">
        <v>0</v>
      </c>
      <c r="G472">
        <v>4</v>
      </c>
      <c r="H472">
        <f t="shared" si="120"/>
        <v>28</v>
      </c>
      <c r="I472">
        <v>32</v>
      </c>
      <c r="J472" t="s">
        <v>72</v>
      </c>
      <c r="K472">
        <f t="shared" si="121"/>
        <v>4</v>
      </c>
    </row>
    <row r="473" spans="2:11">
      <c r="B473">
        <v>1409</v>
      </c>
      <c r="C473">
        <v>470</v>
      </c>
      <c r="D473">
        <v>1</v>
      </c>
      <c r="E473">
        <v>1</v>
      </c>
      <c r="F473">
        <v>4</v>
      </c>
      <c r="G473">
        <v>4</v>
      </c>
      <c r="H473">
        <f t="shared" ref="H473:H478" si="122">------32</f>
        <v>32</v>
      </c>
      <c r="I473">
        <v>32</v>
      </c>
      <c r="J473" t="s">
        <v>80</v>
      </c>
      <c r="K473">
        <f t="shared" ref="K473:K478" si="123">------2</f>
        <v>2</v>
      </c>
    </row>
    <row r="474" spans="2:11">
      <c r="B474">
        <v>1412</v>
      </c>
      <c r="C474">
        <v>471</v>
      </c>
      <c r="D474">
        <v>1</v>
      </c>
      <c r="E474">
        <v>1</v>
      </c>
      <c r="F474">
        <v>0</v>
      </c>
      <c r="G474">
        <v>4</v>
      </c>
      <c r="H474">
        <f t="shared" si="122"/>
        <v>32</v>
      </c>
      <c r="I474">
        <v>32</v>
      </c>
      <c r="J474" t="s">
        <v>80</v>
      </c>
      <c r="K474">
        <f t="shared" si="123"/>
        <v>2</v>
      </c>
    </row>
    <row r="475" spans="2:11">
      <c r="B475">
        <v>1415</v>
      </c>
      <c r="C475">
        <v>472</v>
      </c>
      <c r="D475">
        <v>1</v>
      </c>
      <c r="E475">
        <v>1</v>
      </c>
      <c r="F475">
        <v>0</v>
      </c>
      <c r="G475">
        <v>4</v>
      </c>
      <c r="H475">
        <f t="shared" si="122"/>
        <v>32</v>
      </c>
      <c r="I475">
        <v>32</v>
      </c>
      <c r="J475" t="s">
        <v>80</v>
      </c>
      <c r="K475">
        <f t="shared" si="123"/>
        <v>2</v>
      </c>
    </row>
    <row r="476" spans="2:11">
      <c r="B476">
        <v>1418</v>
      </c>
      <c r="C476">
        <v>473</v>
      </c>
      <c r="D476">
        <v>1</v>
      </c>
      <c r="E476">
        <v>1</v>
      </c>
      <c r="F476">
        <v>0</v>
      </c>
      <c r="G476">
        <v>4</v>
      </c>
      <c r="H476">
        <f t="shared" si="122"/>
        <v>32</v>
      </c>
      <c r="I476">
        <v>32</v>
      </c>
      <c r="J476" t="s">
        <v>80</v>
      </c>
      <c r="K476">
        <f t="shared" si="123"/>
        <v>2</v>
      </c>
    </row>
    <row r="477" spans="2:11">
      <c r="B477">
        <v>1421</v>
      </c>
      <c r="C477">
        <v>474</v>
      </c>
      <c r="D477">
        <v>1</v>
      </c>
      <c r="E477">
        <v>1</v>
      </c>
      <c r="F477">
        <v>0</v>
      </c>
      <c r="G477">
        <v>4</v>
      </c>
      <c r="H477">
        <f t="shared" si="122"/>
        <v>32</v>
      </c>
      <c r="I477">
        <v>32</v>
      </c>
      <c r="J477" t="s">
        <v>80</v>
      </c>
      <c r="K477">
        <f t="shared" si="123"/>
        <v>2</v>
      </c>
    </row>
    <row r="478" spans="2:11">
      <c r="B478">
        <v>1424</v>
      </c>
      <c r="C478">
        <v>475</v>
      </c>
      <c r="D478">
        <v>1</v>
      </c>
      <c r="E478">
        <v>0</v>
      </c>
      <c r="F478">
        <v>0</v>
      </c>
      <c r="G478">
        <v>4</v>
      </c>
      <c r="H478">
        <f t="shared" si="122"/>
        <v>32</v>
      </c>
      <c r="I478">
        <v>32</v>
      </c>
      <c r="J478" t="s">
        <v>80</v>
      </c>
      <c r="K478">
        <f t="shared" si="123"/>
        <v>2</v>
      </c>
    </row>
    <row r="479" spans="2:11">
      <c r="B479">
        <v>1427</v>
      </c>
      <c r="C479">
        <v>476</v>
      </c>
      <c r="D479">
        <v>0</v>
      </c>
      <c r="E479">
        <v>0</v>
      </c>
      <c r="F479">
        <v>20</v>
      </c>
      <c r="G479">
        <v>4</v>
      </c>
      <c r="H479">
        <f t="shared" ref="H479:H484" si="124">------12</f>
        <v>12</v>
      </c>
      <c r="I479">
        <v>12</v>
      </c>
      <c r="J479" t="s">
        <v>80</v>
      </c>
      <c r="K479">
        <f t="shared" ref="K479:K484" si="125">------3</f>
        <v>3</v>
      </c>
    </row>
    <row r="480" spans="2:11">
      <c r="B480">
        <v>1430</v>
      </c>
      <c r="C480">
        <v>477</v>
      </c>
      <c r="D480">
        <v>0</v>
      </c>
      <c r="E480">
        <v>0</v>
      </c>
      <c r="F480">
        <v>0</v>
      </c>
      <c r="G480">
        <v>4</v>
      </c>
      <c r="H480">
        <f t="shared" si="124"/>
        <v>12</v>
      </c>
      <c r="I480">
        <v>12</v>
      </c>
      <c r="J480" t="s">
        <v>80</v>
      </c>
      <c r="K480">
        <f t="shared" si="125"/>
        <v>3</v>
      </c>
    </row>
    <row r="481" spans="2:11">
      <c r="B481">
        <v>1433</v>
      </c>
      <c r="C481">
        <v>478</v>
      </c>
      <c r="D481">
        <v>0</v>
      </c>
      <c r="E481">
        <v>0</v>
      </c>
      <c r="F481">
        <v>0</v>
      </c>
      <c r="G481">
        <v>4</v>
      </c>
      <c r="H481">
        <f t="shared" si="124"/>
        <v>12</v>
      </c>
      <c r="I481">
        <v>12</v>
      </c>
      <c r="J481" t="s">
        <v>80</v>
      </c>
      <c r="K481">
        <f t="shared" si="125"/>
        <v>3</v>
      </c>
    </row>
    <row r="482" spans="2:11">
      <c r="B482">
        <v>1436</v>
      </c>
      <c r="C482">
        <v>479</v>
      </c>
      <c r="D482">
        <v>0</v>
      </c>
      <c r="E482">
        <v>0</v>
      </c>
      <c r="F482">
        <v>0</v>
      </c>
      <c r="G482">
        <v>4</v>
      </c>
      <c r="H482">
        <f t="shared" si="124"/>
        <v>12</v>
      </c>
      <c r="I482">
        <v>12</v>
      </c>
      <c r="J482" t="s">
        <v>80</v>
      </c>
      <c r="K482">
        <f t="shared" si="125"/>
        <v>3</v>
      </c>
    </row>
    <row r="483" spans="2:11">
      <c r="B483">
        <v>1439</v>
      </c>
      <c r="C483">
        <v>480</v>
      </c>
      <c r="D483">
        <v>0</v>
      </c>
      <c r="E483">
        <v>0</v>
      </c>
      <c r="F483">
        <v>0</v>
      </c>
      <c r="G483">
        <v>4</v>
      </c>
      <c r="H483">
        <f t="shared" si="124"/>
        <v>12</v>
      </c>
      <c r="I483">
        <v>12</v>
      </c>
      <c r="J483" t="s">
        <v>80</v>
      </c>
      <c r="K483">
        <f t="shared" si="125"/>
        <v>3</v>
      </c>
    </row>
    <row r="484" spans="2:11">
      <c r="B484">
        <v>1442</v>
      </c>
      <c r="C484">
        <v>481</v>
      </c>
      <c r="D484">
        <v>0</v>
      </c>
      <c r="E484">
        <v>1</v>
      </c>
      <c r="F484">
        <v>0</v>
      </c>
      <c r="G484">
        <v>4</v>
      </c>
      <c r="H484">
        <f t="shared" si="124"/>
        <v>12</v>
      </c>
      <c r="I484">
        <v>12</v>
      </c>
      <c r="J484" t="s">
        <v>80</v>
      </c>
      <c r="K484">
        <f t="shared" si="125"/>
        <v>3</v>
      </c>
    </row>
    <row r="485" spans="2:11">
      <c r="B485">
        <v>1445</v>
      </c>
      <c r="C485">
        <v>482</v>
      </c>
      <c r="D485">
        <v>1</v>
      </c>
      <c r="E485">
        <v>1</v>
      </c>
      <c r="F485">
        <v>20</v>
      </c>
      <c r="G485">
        <v>4</v>
      </c>
      <c r="H485">
        <f t="shared" ref="H485:H490" si="126">------32</f>
        <v>32</v>
      </c>
      <c r="I485">
        <v>32</v>
      </c>
      <c r="J485" t="s">
        <v>80</v>
      </c>
      <c r="K485">
        <f t="shared" ref="K485:K490" si="127">------2</f>
        <v>2</v>
      </c>
    </row>
    <row r="486" spans="2:11">
      <c r="B486">
        <v>1448</v>
      </c>
      <c r="C486">
        <v>483</v>
      </c>
      <c r="D486">
        <v>1</v>
      </c>
      <c r="E486">
        <v>1</v>
      </c>
      <c r="F486">
        <v>0</v>
      </c>
      <c r="G486">
        <v>4</v>
      </c>
      <c r="H486">
        <f t="shared" si="126"/>
        <v>32</v>
      </c>
      <c r="I486">
        <v>32</v>
      </c>
      <c r="J486" t="s">
        <v>80</v>
      </c>
      <c r="K486">
        <f t="shared" si="127"/>
        <v>2</v>
      </c>
    </row>
    <row r="487" spans="2:11">
      <c r="B487">
        <v>1451</v>
      </c>
      <c r="C487">
        <v>484</v>
      </c>
      <c r="D487">
        <v>1</v>
      </c>
      <c r="E487">
        <v>1</v>
      </c>
      <c r="F487">
        <v>0</v>
      </c>
      <c r="G487">
        <v>4</v>
      </c>
      <c r="H487">
        <f t="shared" si="126"/>
        <v>32</v>
      </c>
      <c r="I487">
        <v>32</v>
      </c>
      <c r="J487" t="s">
        <v>80</v>
      </c>
      <c r="K487">
        <f t="shared" si="127"/>
        <v>2</v>
      </c>
    </row>
    <row r="488" spans="2:11">
      <c r="B488">
        <v>1454</v>
      </c>
      <c r="C488">
        <v>485</v>
      </c>
      <c r="D488">
        <v>1</v>
      </c>
      <c r="E488">
        <v>1</v>
      </c>
      <c r="F488">
        <v>0</v>
      </c>
      <c r="G488">
        <v>4</v>
      </c>
      <c r="H488">
        <f t="shared" si="126"/>
        <v>32</v>
      </c>
      <c r="I488">
        <v>32</v>
      </c>
      <c r="J488" t="s">
        <v>80</v>
      </c>
      <c r="K488">
        <f t="shared" si="127"/>
        <v>2</v>
      </c>
    </row>
    <row r="489" spans="2:11">
      <c r="B489">
        <v>1457</v>
      </c>
      <c r="C489">
        <v>486</v>
      </c>
      <c r="D489">
        <v>1</v>
      </c>
      <c r="E489">
        <v>1</v>
      </c>
      <c r="F489">
        <v>0</v>
      </c>
      <c r="G489">
        <v>4</v>
      </c>
      <c r="H489">
        <f t="shared" si="126"/>
        <v>32</v>
      </c>
      <c r="I489">
        <v>32</v>
      </c>
      <c r="J489" t="s">
        <v>80</v>
      </c>
      <c r="K489">
        <f t="shared" si="127"/>
        <v>2</v>
      </c>
    </row>
    <row r="490" spans="2:11">
      <c r="B490">
        <v>1460</v>
      </c>
      <c r="C490">
        <v>487</v>
      </c>
      <c r="D490">
        <v>1</v>
      </c>
      <c r="E490">
        <v>0</v>
      </c>
      <c r="F490">
        <v>0</v>
      </c>
      <c r="G490">
        <v>4</v>
      </c>
      <c r="H490">
        <f t="shared" si="126"/>
        <v>32</v>
      </c>
      <c r="I490">
        <v>32</v>
      </c>
      <c r="J490" t="s">
        <v>80</v>
      </c>
      <c r="K490">
        <f t="shared" si="127"/>
        <v>2</v>
      </c>
    </row>
    <row r="491" spans="2:11">
      <c r="B491">
        <v>1463</v>
      </c>
      <c r="C491">
        <v>488</v>
      </c>
      <c r="D491">
        <v>0</v>
      </c>
      <c r="E491">
        <v>0</v>
      </c>
      <c r="F491">
        <v>20</v>
      </c>
      <c r="G491">
        <v>4</v>
      </c>
      <c r="H491">
        <f>------12</f>
        <v>12</v>
      </c>
      <c r="I491">
        <v>12</v>
      </c>
      <c r="J491" t="s">
        <v>80</v>
      </c>
      <c r="K491">
        <f>------3</f>
        <v>3</v>
      </c>
    </row>
    <row r="492" spans="2:11">
      <c r="B492">
        <v>1466</v>
      </c>
      <c r="C492">
        <v>489</v>
      </c>
      <c r="D492">
        <v>0</v>
      </c>
      <c r="E492">
        <v>0</v>
      </c>
      <c r="F492">
        <v>0</v>
      </c>
      <c r="G492">
        <v>4</v>
      </c>
      <c r="H492">
        <f>------12</f>
        <v>12</v>
      </c>
      <c r="I492">
        <v>12</v>
      </c>
      <c r="J492" t="s">
        <v>80</v>
      </c>
      <c r="K492">
        <f>------3</f>
        <v>3</v>
      </c>
    </row>
    <row r="493" spans="2:11">
      <c r="B493">
        <v>1469</v>
      </c>
      <c r="C493">
        <v>490</v>
      </c>
      <c r="D493">
        <v>0</v>
      </c>
      <c r="E493">
        <v>0</v>
      </c>
      <c r="F493">
        <v>0</v>
      </c>
      <c r="G493">
        <v>4</v>
      </c>
      <c r="H493">
        <f>------12</f>
        <v>12</v>
      </c>
      <c r="I493">
        <v>12</v>
      </c>
      <c r="J493" t="s">
        <v>80</v>
      </c>
      <c r="K493">
        <f>------3</f>
        <v>3</v>
      </c>
    </row>
    <row r="494" spans="2:11">
      <c r="B494">
        <v>1472</v>
      </c>
      <c r="C494">
        <v>491</v>
      </c>
      <c r="D494">
        <v>0</v>
      </c>
      <c r="E494">
        <v>0</v>
      </c>
      <c r="F494">
        <v>0</v>
      </c>
      <c r="G494">
        <v>4</v>
      </c>
      <c r="H494">
        <f>------12</f>
        <v>12</v>
      </c>
      <c r="I494">
        <v>12</v>
      </c>
      <c r="J494" t="s">
        <v>80</v>
      </c>
      <c r="K494">
        <f>------3</f>
        <v>3</v>
      </c>
    </row>
    <row r="495" spans="2:11">
      <c r="B495">
        <v>1475</v>
      </c>
      <c r="C495">
        <v>492</v>
      </c>
      <c r="D495">
        <v>0</v>
      </c>
      <c r="E495">
        <v>0</v>
      </c>
      <c r="F495">
        <v>12</v>
      </c>
      <c r="G495">
        <v>4</v>
      </c>
      <c r="H495">
        <f>--0</f>
        <v>0</v>
      </c>
      <c r="I495">
        <v>0</v>
      </c>
      <c r="J495" t="s">
        <v>79</v>
      </c>
      <c r="K495">
        <f>------1</f>
        <v>1</v>
      </c>
    </row>
    <row r="496" spans="2:11">
      <c r="B496">
        <v>1478</v>
      </c>
      <c r="C496">
        <v>493</v>
      </c>
      <c r="D496">
        <v>0</v>
      </c>
      <c r="E496">
        <v>1</v>
      </c>
      <c r="F496">
        <v>0</v>
      </c>
      <c r="G496">
        <v>4</v>
      </c>
      <c r="H496">
        <f>--0</f>
        <v>0</v>
      </c>
      <c r="I496">
        <v>0</v>
      </c>
      <c r="J496" t="s">
        <v>79</v>
      </c>
      <c r="K496">
        <f>------1</f>
        <v>1</v>
      </c>
    </row>
    <row r="497" spans="2:11">
      <c r="B497">
        <v>1481</v>
      </c>
      <c r="C497">
        <v>494</v>
      </c>
      <c r="D497">
        <v>0</v>
      </c>
      <c r="E497">
        <v>1</v>
      </c>
      <c r="F497">
        <v>28</v>
      </c>
      <c r="G497">
        <v>4</v>
      </c>
      <c r="H497">
        <f t="shared" ref="H497:H502" si="128">------28</f>
        <v>28</v>
      </c>
      <c r="I497">
        <v>32</v>
      </c>
      <c r="J497" t="s">
        <v>72</v>
      </c>
      <c r="K497">
        <f t="shared" ref="K497:K502" si="129">------4</f>
        <v>4</v>
      </c>
    </row>
    <row r="498" spans="2:11">
      <c r="B498">
        <v>1484</v>
      </c>
      <c r="C498">
        <v>495</v>
      </c>
      <c r="D498">
        <v>0</v>
      </c>
      <c r="E498">
        <v>1</v>
      </c>
      <c r="F498">
        <v>0</v>
      </c>
      <c r="G498">
        <v>4</v>
      </c>
      <c r="H498">
        <f t="shared" si="128"/>
        <v>28</v>
      </c>
      <c r="I498">
        <v>32</v>
      </c>
      <c r="J498" t="s">
        <v>72</v>
      </c>
      <c r="K498">
        <f t="shared" si="129"/>
        <v>4</v>
      </c>
    </row>
    <row r="499" spans="2:11">
      <c r="B499">
        <v>1487</v>
      </c>
      <c r="C499">
        <v>496</v>
      </c>
      <c r="D499">
        <v>0</v>
      </c>
      <c r="E499">
        <v>1</v>
      </c>
      <c r="F499">
        <v>0</v>
      </c>
      <c r="G499">
        <v>4</v>
      </c>
      <c r="H499">
        <f t="shared" si="128"/>
        <v>28</v>
      </c>
      <c r="I499">
        <v>32</v>
      </c>
      <c r="J499" t="s">
        <v>72</v>
      </c>
      <c r="K499">
        <f t="shared" si="129"/>
        <v>4</v>
      </c>
    </row>
    <row r="500" spans="2:11">
      <c r="B500">
        <v>1490</v>
      </c>
      <c r="C500">
        <v>497</v>
      </c>
      <c r="D500">
        <v>0</v>
      </c>
      <c r="E500">
        <v>1</v>
      </c>
      <c r="F500">
        <v>0</v>
      </c>
      <c r="G500">
        <v>4</v>
      </c>
      <c r="H500">
        <f t="shared" si="128"/>
        <v>28</v>
      </c>
      <c r="I500">
        <v>32</v>
      </c>
      <c r="J500" t="s">
        <v>72</v>
      </c>
      <c r="K500">
        <f t="shared" si="129"/>
        <v>4</v>
      </c>
    </row>
    <row r="501" spans="2:11">
      <c r="B501">
        <v>1493</v>
      </c>
      <c r="C501">
        <v>498</v>
      </c>
      <c r="D501">
        <v>0</v>
      </c>
      <c r="E501">
        <v>1</v>
      </c>
      <c r="F501">
        <v>0</v>
      </c>
      <c r="G501">
        <v>4</v>
      </c>
      <c r="H501">
        <f t="shared" si="128"/>
        <v>28</v>
      </c>
      <c r="I501">
        <v>32</v>
      </c>
      <c r="J501" t="s">
        <v>72</v>
      </c>
      <c r="K501">
        <f t="shared" si="129"/>
        <v>4</v>
      </c>
    </row>
    <row r="502" spans="2:11">
      <c r="B502">
        <v>1496</v>
      </c>
      <c r="C502">
        <v>499</v>
      </c>
      <c r="D502">
        <v>0</v>
      </c>
      <c r="E502">
        <v>1</v>
      </c>
      <c r="F502">
        <v>0</v>
      </c>
      <c r="G502">
        <v>4</v>
      </c>
      <c r="H502">
        <f t="shared" si="128"/>
        <v>28</v>
      </c>
      <c r="I502">
        <v>32</v>
      </c>
      <c r="J502" t="s">
        <v>72</v>
      </c>
      <c r="K502">
        <f t="shared" si="129"/>
        <v>4</v>
      </c>
    </row>
    <row r="503" spans="2:11">
      <c r="B503">
        <v>1499</v>
      </c>
      <c r="C503">
        <v>500</v>
      </c>
      <c r="D503">
        <v>1</v>
      </c>
      <c r="E503">
        <v>1</v>
      </c>
      <c r="F503">
        <v>4</v>
      </c>
      <c r="G503">
        <v>4</v>
      </c>
      <c r="H503">
        <f t="shared" ref="H503:H508" si="130">------32</f>
        <v>32</v>
      </c>
      <c r="I503">
        <v>32</v>
      </c>
      <c r="J503" t="s">
        <v>80</v>
      </c>
      <c r="K503">
        <f t="shared" ref="K503:K508" si="131">------2</f>
        <v>2</v>
      </c>
    </row>
    <row r="504" spans="2:11">
      <c r="B504">
        <v>1502</v>
      </c>
      <c r="C504">
        <v>501</v>
      </c>
      <c r="D504">
        <v>1</v>
      </c>
      <c r="E504">
        <v>1</v>
      </c>
      <c r="F504">
        <v>0</v>
      </c>
      <c r="G504">
        <v>4</v>
      </c>
      <c r="H504">
        <f t="shared" si="130"/>
        <v>32</v>
      </c>
      <c r="I504">
        <v>32</v>
      </c>
      <c r="J504" t="s">
        <v>80</v>
      </c>
      <c r="K504">
        <f t="shared" si="131"/>
        <v>2</v>
      </c>
    </row>
    <row r="505" spans="2:11">
      <c r="B505">
        <v>1505</v>
      </c>
      <c r="C505">
        <v>502</v>
      </c>
      <c r="D505">
        <v>1</v>
      </c>
      <c r="E505">
        <v>1</v>
      </c>
      <c r="F505">
        <v>0</v>
      </c>
      <c r="G505">
        <v>4</v>
      </c>
      <c r="H505">
        <f t="shared" si="130"/>
        <v>32</v>
      </c>
      <c r="I505">
        <v>32</v>
      </c>
      <c r="J505" t="s">
        <v>80</v>
      </c>
      <c r="K505">
        <f t="shared" si="131"/>
        <v>2</v>
      </c>
    </row>
    <row r="506" spans="2:11">
      <c r="B506">
        <v>1508</v>
      </c>
      <c r="C506">
        <v>503</v>
      </c>
      <c r="D506">
        <v>1</v>
      </c>
      <c r="E506">
        <v>1</v>
      </c>
      <c r="F506">
        <v>0</v>
      </c>
      <c r="G506">
        <v>4</v>
      </c>
      <c r="H506">
        <f t="shared" si="130"/>
        <v>32</v>
      </c>
      <c r="I506">
        <v>32</v>
      </c>
      <c r="J506" t="s">
        <v>80</v>
      </c>
      <c r="K506">
        <f t="shared" si="131"/>
        <v>2</v>
      </c>
    </row>
    <row r="507" spans="2:11">
      <c r="B507">
        <v>1511</v>
      </c>
      <c r="C507">
        <v>504</v>
      </c>
      <c r="D507">
        <v>1</v>
      </c>
      <c r="E507">
        <v>1</v>
      </c>
      <c r="F507">
        <v>0</v>
      </c>
      <c r="G507">
        <v>4</v>
      </c>
      <c r="H507">
        <f t="shared" si="130"/>
        <v>32</v>
      </c>
      <c r="I507">
        <v>32</v>
      </c>
      <c r="J507" t="s">
        <v>80</v>
      </c>
      <c r="K507">
        <f t="shared" si="131"/>
        <v>2</v>
      </c>
    </row>
    <row r="508" spans="2:11">
      <c r="B508">
        <v>1514</v>
      </c>
      <c r="C508">
        <v>505</v>
      </c>
      <c r="D508">
        <v>1</v>
      </c>
      <c r="E508">
        <v>0</v>
      </c>
      <c r="F508">
        <v>0</v>
      </c>
      <c r="G508">
        <v>4</v>
      </c>
      <c r="H508">
        <f t="shared" si="130"/>
        <v>32</v>
      </c>
      <c r="I508">
        <v>32</v>
      </c>
      <c r="J508" t="s">
        <v>80</v>
      </c>
      <c r="K508">
        <f t="shared" si="131"/>
        <v>2</v>
      </c>
    </row>
    <row r="509" spans="2:11">
      <c r="B509">
        <v>1517</v>
      </c>
      <c r="C509">
        <v>506</v>
      </c>
      <c r="D509">
        <v>0</v>
      </c>
      <c r="E509">
        <v>0</v>
      </c>
      <c r="F509">
        <v>20</v>
      </c>
      <c r="G509">
        <v>4</v>
      </c>
      <c r="H509">
        <f t="shared" ref="H509:H514" si="132">------12</f>
        <v>12</v>
      </c>
      <c r="I509">
        <v>12</v>
      </c>
      <c r="J509" t="s">
        <v>80</v>
      </c>
      <c r="K509">
        <f t="shared" ref="K509:K514" si="133">------3</f>
        <v>3</v>
      </c>
    </row>
    <row r="510" spans="2:11">
      <c r="B510">
        <v>1520</v>
      </c>
      <c r="C510">
        <v>507</v>
      </c>
      <c r="D510">
        <v>0</v>
      </c>
      <c r="E510">
        <v>0</v>
      </c>
      <c r="F510">
        <v>0</v>
      </c>
      <c r="G510">
        <v>4</v>
      </c>
      <c r="H510">
        <f t="shared" si="132"/>
        <v>12</v>
      </c>
      <c r="I510">
        <v>12</v>
      </c>
      <c r="J510" t="s">
        <v>80</v>
      </c>
      <c r="K510">
        <f t="shared" si="133"/>
        <v>3</v>
      </c>
    </row>
    <row r="511" spans="2:11">
      <c r="B511">
        <v>1523</v>
      </c>
      <c r="C511">
        <v>508</v>
      </c>
      <c r="D511">
        <v>0</v>
      </c>
      <c r="E511">
        <v>0</v>
      </c>
      <c r="F511">
        <v>0</v>
      </c>
      <c r="G511">
        <v>4</v>
      </c>
      <c r="H511">
        <f t="shared" si="132"/>
        <v>12</v>
      </c>
      <c r="I511">
        <v>12</v>
      </c>
      <c r="J511" t="s">
        <v>80</v>
      </c>
      <c r="K511">
        <f t="shared" si="133"/>
        <v>3</v>
      </c>
    </row>
    <row r="512" spans="2:11">
      <c r="B512">
        <v>1526</v>
      </c>
      <c r="C512">
        <v>509</v>
      </c>
      <c r="D512">
        <v>0</v>
      </c>
      <c r="E512">
        <v>0</v>
      </c>
      <c r="F512">
        <v>0</v>
      </c>
      <c r="G512">
        <v>4</v>
      </c>
      <c r="H512">
        <f t="shared" si="132"/>
        <v>12</v>
      </c>
      <c r="I512">
        <v>12</v>
      </c>
      <c r="J512" t="s">
        <v>80</v>
      </c>
      <c r="K512">
        <f t="shared" si="133"/>
        <v>3</v>
      </c>
    </row>
    <row r="513" spans="2:11">
      <c r="B513">
        <v>1529</v>
      </c>
      <c r="C513">
        <v>510</v>
      </c>
      <c r="D513">
        <v>0</v>
      </c>
      <c r="E513">
        <v>0</v>
      </c>
      <c r="F513">
        <v>0</v>
      </c>
      <c r="G513">
        <v>4</v>
      </c>
      <c r="H513">
        <f t="shared" si="132"/>
        <v>12</v>
      </c>
      <c r="I513">
        <v>12</v>
      </c>
      <c r="J513" t="s">
        <v>80</v>
      </c>
      <c r="K513">
        <f t="shared" si="133"/>
        <v>3</v>
      </c>
    </row>
    <row r="514" spans="2:11">
      <c r="B514">
        <v>1532</v>
      </c>
      <c r="C514">
        <v>511</v>
      </c>
      <c r="D514">
        <v>0</v>
      </c>
      <c r="E514">
        <v>1</v>
      </c>
      <c r="F514">
        <v>0</v>
      </c>
      <c r="G514">
        <v>4</v>
      </c>
      <c r="H514">
        <f t="shared" si="132"/>
        <v>12</v>
      </c>
      <c r="I514">
        <v>12</v>
      </c>
      <c r="J514" t="s">
        <v>80</v>
      </c>
      <c r="K514">
        <f t="shared" si="133"/>
        <v>3</v>
      </c>
    </row>
    <row r="515" spans="2:11">
      <c r="B515">
        <v>1535</v>
      </c>
      <c r="C515">
        <v>512</v>
      </c>
      <c r="D515">
        <v>1</v>
      </c>
      <c r="E515">
        <v>1</v>
      </c>
      <c r="F515">
        <v>20</v>
      </c>
      <c r="G515">
        <v>4</v>
      </c>
      <c r="H515">
        <f t="shared" ref="H515:H520" si="134">------32</f>
        <v>32</v>
      </c>
      <c r="I515">
        <v>32</v>
      </c>
      <c r="J515" t="s">
        <v>80</v>
      </c>
      <c r="K515">
        <f t="shared" ref="K515:K520" si="135">------2</f>
        <v>2</v>
      </c>
    </row>
    <row r="516" spans="2:11">
      <c r="B516">
        <v>1538</v>
      </c>
      <c r="C516">
        <v>513</v>
      </c>
      <c r="D516">
        <v>1</v>
      </c>
      <c r="E516">
        <v>1</v>
      </c>
      <c r="F516">
        <v>0</v>
      </c>
      <c r="G516">
        <v>4</v>
      </c>
      <c r="H516">
        <f t="shared" si="134"/>
        <v>32</v>
      </c>
      <c r="I516">
        <v>32</v>
      </c>
      <c r="J516" t="s">
        <v>80</v>
      </c>
      <c r="K516">
        <f t="shared" si="135"/>
        <v>2</v>
      </c>
    </row>
    <row r="517" spans="2:11">
      <c r="B517">
        <v>1541</v>
      </c>
      <c r="C517">
        <v>514</v>
      </c>
      <c r="D517">
        <v>1</v>
      </c>
      <c r="E517">
        <v>1</v>
      </c>
      <c r="F517">
        <v>0</v>
      </c>
      <c r="G517">
        <v>4</v>
      </c>
      <c r="H517">
        <f t="shared" si="134"/>
        <v>32</v>
      </c>
      <c r="I517">
        <v>32</v>
      </c>
      <c r="J517" t="s">
        <v>80</v>
      </c>
      <c r="K517">
        <f t="shared" si="135"/>
        <v>2</v>
      </c>
    </row>
    <row r="518" spans="2:11">
      <c r="B518">
        <v>1544</v>
      </c>
      <c r="C518">
        <v>515</v>
      </c>
      <c r="D518">
        <v>1</v>
      </c>
      <c r="E518">
        <v>1</v>
      </c>
      <c r="F518">
        <v>0</v>
      </c>
      <c r="G518">
        <v>4</v>
      </c>
      <c r="H518">
        <f t="shared" si="134"/>
        <v>32</v>
      </c>
      <c r="I518">
        <v>32</v>
      </c>
      <c r="J518" t="s">
        <v>80</v>
      </c>
      <c r="K518">
        <f t="shared" si="135"/>
        <v>2</v>
      </c>
    </row>
    <row r="519" spans="2:11">
      <c r="B519">
        <v>1547</v>
      </c>
      <c r="C519">
        <v>516</v>
      </c>
      <c r="D519">
        <v>1</v>
      </c>
      <c r="E519">
        <v>1</v>
      </c>
      <c r="F519">
        <v>0</v>
      </c>
      <c r="G519">
        <v>4</v>
      </c>
      <c r="H519">
        <f t="shared" si="134"/>
        <v>32</v>
      </c>
      <c r="I519">
        <v>32</v>
      </c>
      <c r="J519" t="s">
        <v>80</v>
      </c>
      <c r="K519">
        <f t="shared" si="135"/>
        <v>2</v>
      </c>
    </row>
    <row r="520" spans="2:11">
      <c r="B520">
        <v>1550</v>
      </c>
      <c r="C520">
        <v>517</v>
      </c>
      <c r="D520">
        <v>1</v>
      </c>
      <c r="E520">
        <v>0</v>
      </c>
      <c r="F520">
        <v>0</v>
      </c>
      <c r="G520">
        <v>4</v>
      </c>
      <c r="H520">
        <f t="shared" si="134"/>
        <v>32</v>
      </c>
      <c r="I520">
        <v>32</v>
      </c>
      <c r="J520" t="s">
        <v>80</v>
      </c>
      <c r="K520">
        <f t="shared" si="135"/>
        <v>2</v>
      </c>
    </row>
    <row r="521" spans="2:11">
      <c r="B521">
        <v>1553</v>
      </c>
      <c r="C521">
        <v>518</v>
      </c>
      <c r="D521">
        <v>0</v>
      </c>
      <c r="E521">
        <v>0</v>
      </c>
      <c r="F521">
        <v>20</v>
      </c>
      <c r="G521">
        <v>4</v>
      </c>
      <c r="H521">
        <f>------12</f>
        <v>12</v>
      </c>
      <c r="I521">
        <v>12</v>
      </c>
      <c r="J521" t="s">
        <v>80</v>
      </c>
      <c r="K521">
        <f>------3</f>
        <v>3</v>
      </c>
    </row>
    <row r="522" spans="2:11">
      <c r="B522">
        <v>1556</v>
      </c>
      <c r="C522">
        <v>519</v>
      </c>
      <c r="D522">
        <v>0</v>
      </c>
      <c r="E522">
        <v>0</v>
      </c>
      <c r="F522">
        <v>0</v>
      </c>
      <c r="G522">
        <v>4</v>
      </c>
      <c r="H522">
        <f>------12</f>
        <v>12</v>
      </c>
      <c r="I522">
        <v>12</v>
      </c>
      <c r="J522" t="s">
        <v>80</v>
      </c>
      <c r="K522">
        <f>------3</f>
        <v>3</v>
      </c>
    </row>
    <row r="523" spans="2:11">
      <c r="B523">
        <v>1559</v>
      </c>
      <c r="C523">
        <v>520</v>
      </c>
      <c r="D523">
        <v>0</v>
      </c>
      <c r="E523">
        <v>0</v>
      </c>
      <c r="F523">
        <v>0</v>
      </c>
      <c r="G523">
        <v>4</v>
      </c>
      <c r="H523">
        <f>------12</f>
        <v>12</v>
      </c>
      <c r="I523">
        <v>12</v>
      </c>
      <c r="J523" t="s">
        <v>80</v>
      </c>
      <c r="K523">
        <f>------3</f>
        <v>3</v>
      </c>
    </row>
    <row r="524" spans="2:11">
      <c r="B524">
        <v>1562</v>
      </c>
      <c r="C524">
        <v>521</v>
      </c>
      <c r="D524">
        <v>0</v>
      </c>
      <c r="E524">
        <v>0</v>
      </c>
      <c r="F524">
        <v>0</v>
      </c>
      <c r="G524">
        <v>4</v>
      </c>
      <c r="H524">
        <f>------12</f>
        <v>12</v>
      </c>
      <c r="I524">
        <v>12</v>
      </c>
      <c r="J524" t="s">
        <v>80</v>
      </c>
      <c r="K524">
        <f>------3</f>
        <v>3</v>
      </c>
    </row>
    <row r="525" spans="2:11">
      <c r="B525">
        <v>1565</v>
      </c>
      <c r="C525">
        <v>522</v>
      </c>
      <c r="D525">
        <v>0</v>
      </c>
      <c r="E525">
        <v>0</v>
      </c>
      <c r="F525">
        <v>12</v>
      </c>
      <c r="G525">
        <v>4</v>
      </c>
      <c r="H525">
        <f>--0</f>
        <v>0</v>
      </c>
      <c r="I525">
        <v>0</v>
      </c>
      <c r="J525" t="s">
        <v>79</v>
      </c>
      <c r="K525">
        <f>------1</f>
        <v>1</v>
      </c>
    </row>
    <row r="526" spans="2:11">
      <c r="B526">
        <v>1568</v>
      </c>
      <c r="C526">
        <v>523</v>
      </c>
      <c r="D526">
        <v>0</v>
      </c>
      <c r="E526">
        <v>1</v>
      </c>
      <c r="F526">
        <v>0</v>
      </c>
      <c r="G526">
        <v>4</v>
      </c>
      <c r="H526">
        <f>--0</f>
        <v>0</v>
      </c>
      <c r="I526">
        <v>0</v>
      </c>
      <c r="J526" t="s">
        <v>79</v>
      </c>
      <c r="K526">
        <f>------1</f>
        <v>1</v>
      </c>
    </row>
    <row r="527" spans="2:11">
      <c r="B527">
        <v>1571</v>
      </c>
      <c r="C527">
        <v>524</v>
      </c>
      <c r="D527">
        <v>0</v>
      </c>
      <c r="E527">
        <v>1</v>
      </c>
      <c r="F527">
        <v>28</v>
      </c>
      <c r="G527">
        <v>4</v>
      </c>
      <c r="H527">
        <f t="shared" ref="H527:H532" si="136">------28</f>
        <v>28</v>
      </c>
      <c r="I527">
        <v>32</v>
      </c>
      <c r="J527" t="s">
        <v>72</v>
      </c>
      <c r="K527">
        <f t="shared" ref="K527:K532" si="137">------4</f>
        <v>4</v>
      </c>
    </row>
    <row r="528" spans="2:11">
      <c r="B528">
        <v>1574</v>
      </c>
      <c r="C528">
        <v>525</v>
      </c>
      <c r="D528">
        <v>0</v>
      </c>
      <c r="E528">
        <v>1</v>
      </c>
      <c r="F528">
        <v>0</v>
      </c>
      <c r="G528">
        <v>4</v>
      </c>
      <c r="H528">
        <f t="shared" si="136"/>
        <v>28</v>
      </c>
      <c r="I528">
        <v>32</v>
      </c>
      <c r="J528" t="s">
        <v>72</v>
      </c>
      <c r="K528">
        <f t="shared" si="137"/>
        <v>4</v>
      </c>
    </row>
    <row r="529" spans="2:11">
      <c r="B529">
        <v>1577</v>
      </c>
      <c r="C529">
        <v>526</v>
      </c>
      <c r="D529">
        <v>0</v>
      </c>
      <c r="E529">
        <v>1</v>
      </c>
      <c r="F529">
        <v>0</v>
      </c>
      <c r="G529">
        <v>4</v>
      </c>
      <c r="H529">
        <f t="shared" si="136"/>
        <v>28</v>
      </c>
      <c r="I529">
        <v>32</v>
      </c>
      <c r="J529" t="s">
        <v>72</v>
      </c>
      <c r="K529">
        <f t="shared" si="137"/>
        <v>4</v>
      </c>
    </row>
    <row r="530" spans="2:11">
      <c r="B530">
        <v>1580</v>
      </c>
      <c r="C530">
        <v>527</v>
      </c>
      <c r="D530">
        <v>0</v>
      </c>
      <c r="E530">
        <v>1</v>
      </c>
      <c r="F530">
        <v>0</v>
      </c>
      <c r="G530">
        <v>4</v>
      </c>
      <c r="H530">
        <f t="shared" si="136"/>
        <v>28</v>
      </c>
      <c r="I530">
        <v>32</v>
      </c>
      <c r="J530" t="s">
        <v>72</v>
      </c>
      <c r="K530">
        <f t="shared" si="137"/>
        <v>4</v>
      </c>
    </row>
    <row r="531" spans="2:11">
      <c r="B531">
        <v>1583</v>
      </c>
      <c r="C531">
        <v>528</v>
      </c>
      <c r="D531">
        <v>0</v>
      </c>
      <c r="E531">
        <v>1</v>
      </c>
      <c r="F531">
        <v>0</v>
      </c>
      <c r="G531">
        <v>4</v>
      </c>
      <c r="H531">
        <f t="shared" si="136"/>
        <v>28</v>
      </c>
      <c r="I531">
        <v>32</v>
      </c>
      <c r="J531" t="s">
        <v>72</v>
      </c>
      <c r="K531">
        <f t="shared" si="137"/>
        <v>4</v>
      </c>
    </row>
    <row r="532" spans="2:11">
      <c r="B532">
        <v>1586</v>
      </c>
      <c r="C532">
        <v>529</v>
      </c>
      <c r="D532">
        <v>0</v>
      </c>
      <c r="E532">
        <v>1</v>
      </c>
      <c r="F532">
        <v>0</v>
      </c>
      <c r="G532">
        <v>4</v>
      </c>
      <c r="H532">
        <f t="shared" si="136"/>
        <v>28</v>
      </c>
      <c r="I532">
        <v>32</v>
      </c>
      <c r="J532" t="s">
        <v>72</v>
      </c>
      <c r="K532">
        <f t="shared" si="137"/>
        <v>4</v>
      </c>
    </row>
    <row r="533" spans="2:11">
      <c r="B533">
        <v>1589</v>
      </c>
      <c r="C533">
        <v>530</v>
      </c>
      <c r="D533">
        <v>1</v>
      </c>
      <c r="E533">
        <v>1</v>
      </c>
      <c r="F533">
        <v>4</v>
      </c>
      <c r="G533">
        <v>4</v>
      </c>
      <c r="H533">
        <f t="shared" ref="H533:H538" si="138">------32</f>
        <v>32</v>
      </c>
      <c r="I533">
        <v>32</v>
      </c>
      <c r="J533" t="s">
        <v>80</v>
      </c>
      <c r="K533">
        <f t="shared" ref="K533:K538" si="139">------2</f>
        <v>2</v>
      </c>
    </row>
    <row r="534" spans="2:11">
      <c r="B534">
        <v>1592</v>
      </c>
      <c r="C534">
        <v>531</v>
      </c>
      <c r="D534">
        <v>1</v>
      </c>
      <c r="E534">
        <v>1</v>
      </c>
      <c r="F534">
        <v>0</v>
      </c>
      <c r="G534">
        <v>4</v>
      </c>
      <c r="H534">
        <f t="shared" si="138"/>
        <v>32</v>
      </c>
      <c r="I534">
        <v>32</v>
      </c>
      <c r="J534" t="s">
        <v>80</v>
      </c>
      <c r="K534">
        <f t="shared" si="139"/>
        <v>2</v>
      </c>
    </row>
    <row r="535" spans="2:11">
      <c r="B535">
        <v>1595</v>
      </c>
      <c r="C535">
        <v>532</v>
      </c>
      <c r="D535">
        <v>1</v>
      </c>
      <c r="E535">
        <v>1</v>
      </c>
      <c r="F535">
        <v>0</v>
      </c>
      <c r="G535">
        <v>4</v>
      </c>
      <c r="H535">
        <f t="shared" si="138"/>
        <v>32</v>
      </c>
      <c r="I535">
        <v>32</v>
      </c>
      <c r="J535" t="s">
        <v>80</v>
      </c>
      <c r="K535">
        <f t="shared" si="139"/>
        <v>2</v>
      </c>
    </row>
    <row r="536" spans="2:11">
      <c r="B536">
        <v>1598</v>
      </c>
      <c r="C536">
        <v>533</v>
      </c>
      <c r="D536">
        <v>1</v>
      </c>
      <c r="E536">
        <v>1</v>
      </c>
      <c r="F536">
        <v>0</v>
      </c>
      <c r="G536">
        <v>4</v>
      </c>
      <c r="H536">
        <f t="shared" si="138"/>
        <v>32</v>
      </c>
      <c r="I536">
        <v>32</v>
      </c>
      <c r="J536" t="s">
        <v>80</v>
      </c>
      <c r="K536">
        <f t="shared" si="139"/>
        <v>2</v>
      </c>
    </row>
    <row r="537" spans="2:11">
      <c r="B537">
        <v>1601</v>
      </c>
      <c r="C537">
        <v>534</v>
      </c>
      <c r="D537">
        <v>1</v>
      </c>
      <c r="E537">
        <v>1</v>
      </c>
      <c r="F537">
        <v>0</v>
      </c>
      <c r="G537">
        <v>4</v>
      </c>
      <c r="H537">
        <f t="shared" si="138"/>
        <v>32</v>
      </c>
      <c r="I537">
        <v>32</v>
      </c>
      <c r="J537" t="s">
        <v>80</v>
      </c>
      <c r="K537">
        <f t="shared" si="139"/>
        <v>2</v>
      </c>
    </row>
    <row r="538" spans="2:11">
      <c r="B538">
        <v>1604</v>
      </c>
      <c r="C538">
        <v>535</v>
      </c>
      <c r="D538">
        <v>1</v>
      </c>
      <c r="E538">
        <v>0</v>
      </c>
      <c r="F538">
        <v>0</v>
      </c>
      <c r="G538">
        <v>4</v>
      </c>
      <c r="H538">
        <f t="shared" si="138"/>
        <v>32</v>
      </c>
      <c r="I538">
        <v>32</v>
      </c>
      <c r="J538" t="s">
        <v>80</v>
      </c>
      <c r="K538">
        <f t="shared" si="139"/>
        <v>2</v>
      </c>
    </row>
    <row r="539" spans="2:11">
      <c r="B539">
        <v>1607</v>
      </c>
      <c r="C539">
        <v>536</v>
      </c>
      <c r="D539">
        <v>0</v>
      </c>
      <c r="E539">
        <v>0</v>
      </c>
      <c r="F539">
        <v>20</v>
      </c>
      <c r="G539">
        <v>4</v>
      </c>
      <c r="H539">
        <f t="shared" ref="H539:H544" si="140">------12</f>
        <v>12</v>
      </c>
      <c r="I539">
        <v>12</v>
      </c>
      <c r="J539" t="s">
        <v>80</v>
      </c>
      <c r="K539">
        <f t="shared" ref="K539:K544" si="141">------3</f>
        <v>3</v>
      </c>
    </row>
    <row r="540" spans="2:11">
      <c r="B540">
        <v>1610</v>
      </c>
      <c r="C540">
        <v>537</v>
      </c>
      <c r="D540">
        <v>0</v>
      </c>
      <c r="E540">
        <v>0</v>
      </c>
      <c r="F540">
        <v>0</v>
      </c>
      <c r="G540">
        <v>4</v>
      </c>
      <c r="H540">
        <f t="shared" si="140"/>
        <v>12</v>
      </c>
      <c r="I540">
        <v>12</v>
      </c>
      <c r="J540" t="s">
        <v>80</v>
      </c>
      <c r="K540">
        <f t="shared" si="141"/>
        <v>3</v>
      </c>
    </row>
    <row r="541" spans="2:11">
      <c r="B541">
        <v>1613</v>
      </c>
      <c r="C541">
        <v>538</v>
      </c>
      <c r="D541">
        <v>0</v>
      </c>
      <c r="E541">
        <v>0</v>
      </c>
      <c r="F541">
        <v>0</v>
      </c>
      <c r="G541">
        <v>4</v>
      </c>
      <c r="H541">
        <f t="shared" si="140"/>
        <v>12</v>
      </c>
      <c r="I541">
        <v>12</v>
      </c>
      <c r="J541" t="s">
        <v>80</v>
      </c>
      <c r="K541">
        <f t="shared" si="141"/>
        <v>3</v>
      </c>
    </row>
    <row r="542" spans="2:11">
      <c r="B542">
        <v>1616</v>
      </c>
      <c r="C542">
        <v>539</v>
      </c>
      <c r="D542">
        <v>0</v>
      </c>
      <c r="E542">
        <v>0</v>
      </c>
      <c r="F542">
        <v>0</v>
      </c>
      <c r="G542">
        <v>4</v>
      </c>
      <c r="H542">
        <f t="shared" si="140"/>
        <v>12</v>
      </c>
      <c r="I542">
        <v>12</v>
      </c>
      <c r="J542" t="s">
        <v>80</v>
      </c>
      <c r="K542">
        <f t="shared" si="141"/>
        <v>3</v>
      </c>
    </row>
    <row r="543" spans="2:11">
      <c r="B543">
        <v>1619</v>
      </c>
      <c r="C543">
        <v>540</v>
      </c>
      <c r="D543">
        <v>0</v>
      </c>
      <c r="E543">
        <v>0</v>
      </c>
      <c r="F543">
        <v>0</v>
      </c>
      <c r="G543">
        <v>4</v>
      </c>
      <c r="H543">
        <f t="shared" si="140"/>
        <v>12</v>
      </c>
      <c r="I543">
        <v>12</v>
      </c>
      <c r="J543" t="s">
        <v>80</v>
      </c>
      <c r="K543">
        <f t="shared" si="141"/>
        <v>3</v>
      </c>
    </row>
    <row r="544" spans="2:11">
      <c r="B544">
        <v>1622</v>
      </c>
      <c r="C544">
        <v>541</v>
      </c>
      <c r="D544">
        <v>0</v>
      </c>
      <c r="E544">
        <v>1</v>
      </c>
      <c r="F544">
        <v>0</v>
      </c>
      <c r="G544">
        <v>4</v>
      </c>
      <c r="H544">
        <f t="shared" si="140"/>
        <v>12</v>
      </c>
      <c r="I544">
        <v>12</v>
      </c>
      <c r="J544" t="s">
        <v>80</v>
      </c>
      <c r="K544">
        <f t="shared" si="141"/>
        <v>3</v>
      </c>
    </row>
    <row r="545" spans="2:11">
      <c r="B545">
        <v>1625</v>
      </c>
      <c r="C545">
        <v>542</v>
      </c>
      <c r="D545">
        <v>1</v>
      </c>
      <c r="E545">
        <v>1</v>
      </c>
      <c r="F545">
        <v>20</v>
      </c>
      <c r="G545">
        <v>4</v>
      </c>
      <c r="H545">
        <f t="shared" ref="H545:H550" si="142">------32</f>
        <v>32</v>
      </c>
      <c r="I545">
        <v>32</v>
      </c>
      <c r="J545" t="s">
        <v>80</v>
      </c>
      <c r="K545">
        <f t="shared" ref="K545:K550" si="143">------2</f>
        <v>2</v>
      </c>
    </row>
    <row r="546" spans="2:11">
      <c r="B546">
        <v>1628</v>
      </c>
      <c r="C546">
        <v>543</v>
      </c>
      <c r="D546">
        <v>1</v>
      </c>
      <c r="E546">
        <v>1</v>
      </c>
      <c r="F546">
        <v>0</v>
      </c>
      <c r="G546">
        <v>4</v>
      </c>
      <c r="H546">
        <f t="shared" si="142"/>
        <v>32</v>
      </c>
      <c r="I546">
        <v>32</v>
      </c>
      <c r="J546" t="s">
        <v>80</v>
      </c>
      <c r="K546">
        <f t="shared" si="143"/>
        <v>2</v>
      </c>
    </row>
    <row r="547" spans="2:11">
      <c r="B547">
        <v>1631</v>
      </c>
      <c r="C547">
        <v>544</v>
      </c>
      <c r="D547">
        <v>1</v>
      </c>
      <c r="E547">
        <v>1</v>
      </c>
      <c r="F547">
        <v>0</v>
      </c>
      <c r="G547">
        <v>4</v>
      </c>
      <c r="H547">
        <f t="shared" si="142"/>
        <v>32</v>
      </c>
      <c r="I547">
        <v>32</v>
      </c>
      <c r="J547" t="s">
        <v>80</v>
      </c>
      <c r="K547">
        <f t="shared" si="143"/>
        <v>2</v>
      </c>
    </row>
    <row r="548" spans="2:11">
      <c r="B548">
        <v>1634</v>
      </c>
      <c r="C548">
        <v>545</v>
      </c>
      <c r="D548">
        <v>1</v>
      </c>
      <c r="E548">
        <v>1</v>
      </c>
      <c r="F548">
        <v>0</v>
      </c>
      <c r="G548">
        <v>4</v>
      </c>
      <c r="H548">
        <f t="shared" si="142"/>
        <v>32</v>
      </c>
      <c r="I548">
        <v>32</v>
      </c>
      <c r="J548" t="s">
        <v>80</v>
      </c>
      <c r="K548">
        <f t="shared" si="143"/>
        <v>2</v>
      </c>
    </row>
    <row r="549" spans="2:11">
      <c r="B549">
        <v>1637</v>
      </c>
      <c r="C549">
        <v>546</v>
      </c>
      <c r="D549">
        <v>1</v>
      </c>
      <c r="E549">
        <v>1</v>
      </c>
      <c r="F549">
        <v>0</v>
      </c>
      <c r="G549">
        <v>4</v>
      </c>
      <c r="H549">
        <f t="shared" si="142"/>
        <v>32</v>
      </c>
      <c r="I549">
        <v>32</v>
      </c>
      <c r="J549" t="s">
        <v>80</v>
      </c>
      <c r="K549">
        <f t="shared" si="143"/>
        <v>2</v>
      </c>
    </row>
    <row r="550" spans="2:11">
      <c r="B550">
        <v>1640</v>
      </c>
      <c r="C550">
        <v>547</v>
      </c>
      <c r="D550">
        <v>1</v>
      </c>
      <c r="E550">
        <v>0</v>
      </c>
      <c r="F550">
        <v>0</v>
      </c>
      <c r="G550">
        <v>4</v>
      </c>
      <c r="H550">
        <f t="shared" si="142"/>
        <v>32</v>
      </c>
      <c r="I550">
        <v>32</v>
      </c>
      <c r="J550" t="s">
        <v>80</v>
      </c>
      <c r="K550">
        <f t="shared" si="143"/>
        <v>2</v>
      </c>
    </row>
    <row r="551" spans="2:11">
      <c r="B551">
        <v>1643</v>
      </c>
      <c r="C551">
        <v>548</v>
      </c>
      <c r="D551">
        <v>0</v>
      </c>
      <c r="E551">
        <v>0</v>
      </c>
      <c r="F551">
        <v>20</v>
      </c>
      <c r="G551">
        <v>4</v>
      </c>
      <c r="H551">
        <f>------12</f>
        <v>12</v>
      </c>
      <c r="I551">
        <v>12</v>
      </c>
      <c r="J551" t="s">
        <v>80</v>
      </c>
      <c r="K551">
        <f>------3</f>
        <v>3</v>
      </c>
    </row>
    <row r="552" spans="2:11">
      <c r="B552">
        <v>1646</v>
      </c>
      <c r="C552">
        <v>549</v>
      </c>
      <c r="D552">
        <v>0</v>
      </c>
      <c r="E552">
        <v>0</v>
      </c>
      <c r="F552">
        <v>0</v>
      </c>
      <c r="G552">
        <v>4</v>
      </c>
      <c r="H552">
        <f>------12</f>
        <v>12</v>
      </c>
      <c r="I552">
        <v>12</v>
      </c>
      <c r="J552" t="s">
        <v>80</v>
      </c>
      <c r="K552">
        <f>------3</f>
        <v>3</v>
      </c>
    </row>
    <row r="553" spans="2:11">
      <c r="B553">
        <v>1649</v>
      </c>
      <c r="C553">
        <v>550</v>
      </c>
      <c r="D553">
        <v>0</v>
      </c>
      <c r="E553">
        <v>0</v>
      </c>
      <c r="F553">
        <v>0</v>
      </c>
      <c r="G553">
        <v>4</v>
      </c>
      <c r="H553">
        <f>------12</f>
        <v>12</v>
      </c>
      <c r="I553">
        <v>12</v>
      </c>
      <c r="J553" t="s">
        <v>80</v>
      </c>
      <c r="K553">
        <f>------3</f>
        <v>3</v>
      </c>
    </row>
    <row r="554" spans="2:11">
      <c r="B554">
        <v>1652</v>
      </c>
      <c r="C554">
        <v>551</v>
      </c>
      <c r="D554">
        <v>0</v>
      </c>
      <c r="E554">
        <v>0</v>
      </c>
      <c r="F554">
        <v>0</v>
      </c>
      <c r="G554">
        <v>4</v>
      </c>
      <c r="H554">
        <f>------12</f>
        <v>12</v>
      </c>
      <c r="I554">
        <v>12</v>
      </c>
      <c r="J554" t="s">
        <v>80</v>
      </c>
      <c r="K554">
        <f>------3</f>
        <v>3</v>
      </c>
    </row>
    <row r="555" spans="2:11">
      <c r="B555">
        <v>1655</v>
      </c>
      <c r="C555">
        <v>552</v>
      </c>
      <c r="D555">
        <v>0</v>
      </c>
      <c r="E555">
        <v>0</v>
      </c>
      <c r="F555">
        <v>12</v>
      </c>
      <c r="G555">
        <v>4</v>
      </c>
      <c r="H555">
        <f>--0</f>
        <v>0</v>
      </c>
      <c r="I555">
        <v>0</v>
      </c>
      <c r="J555" t="s">
        <v>79</v>
      </c>
      <c r="K555">
        <f>------1</f>
        <v>1</v>
      </c>
    </row>
    <row r="556" spans="2:11">
      <c r="B556">
        <v>1658</v>
      </c>
      <c r="C556">
        <v>553</v>
      </c>
      <c r="D556">
        <v>0</v>
      </c>
      <c r="E556">
        <v>1</v>
      </c>
      <c r="F556">
        <v>0</v>
      </c>
      <c r="G556">
        <v>4</v>
      </c>
      <c r="H556">
        <f>--0</f>
        <v>0</v>
      </c>
      <c r="I556">
        <v>0</v>
      </c>
      <c r="J556" t="s">
        <v>79</v>
      </c>
      <c r="K556">
        <f>------1</f>
        <v>1</v>
      </c>
    </row>
    <row r="557" spans="2:11">
      <c r="B557">
        <v>1661</v>
      </c>
      <c r="C557">
        <v>554</v>
      </c>
      <c r="D557">
        <v>0</v>
      </c>
      <c r="E557">
        <v>1</v>
      </c>
      <c r="F557">
        <v>28</v>
      </c>
      <c r="G557">
        <v>4</v>
      </c>
      <c r="H557">
        <f t="shared" ref="H557:H562" si="144">------28</f>
        <v>28</v>
      </c>
      <c r="I557">
        <v>32</v>
      </c>
      <c r="J557" t="s">
        <v>72</v>
      </c>
      <c r="K557">
        <f t="shared" ref="K557:K562" si="145">------4</f>
        <v>4</v>
      </c>
    </row>
    <row r="558" spans="2:11">
      <c r="B558">
        <v>1664</v>
      </c>
      <c r="C558">
        <v>555</v>
      </c>
      <c r="D558">
        <v>0</v>
      </c>
      <c r="E558">
        <v>1</v>
      </c>
      <c r="F558">
        <v>0</v>
      </c>
      <c r="G558">
        <v>4</v>
      </c>
      <c r="H558">
        <f t="shared" si="144"/>
        <v>28</v>
      </c>
      <c r="I558">
        <v>32</v>
      </c>
      <c r="J558" t="s">
        <v>72</v>
      </c>
      <c r="K558">
        <f t="shared" si="145"/>
        <v>4</v>
      </c>
    </row>
    <row r="559" spans="2:11">
      <c r="B559">
        <v>1667</v>
      </c>
      <c r="C559">
        <v>556</v>
      </c>
      <c r="D559">
        <v>0</v>
      </c>
      <c r="E559">
        <v>1</v>
      </c>
      <c r="F559">
        <v>0</v>
      </c>
      <c r="G559">
        <v>4</v>
      </c>
      <c r="H559">
        <f t="shared" si="144"/>
        <v>28</v>
      </c>
      <c r="I559">
        <v>32</v>
      </c>
      <c r="J559" t="s">
        <v>72</v>
      </c>
      <c r="K559">
        <f t="shared" si="145"/>
        <v>4</v>
      </c>
    </row>
    <row r="560" spans="2:11">
      <c r="B560">
        <v>1670</v>
      </c>
      <c r="C560">
        <v>557</v>
      </c>
      <c r="D560">
        <v>0</v>
      </c>
      <c r="E560">
        <v>1</v>
      </c>
      <c r="F560">
        <v>0</v>
      </c>
      <c r="G560">
        <v>4</v>
      </c>
      <c r="H560">
        <f t="shared" si="144"/>
        <v>28</v>
      </c>
      <c r="I560">
        <v>32</v>
      </c>
      <c r="J560" t="s">
        <v>72</v>
      </c>
      <c r="K560">
        <f t="shared" si="145"/>
        <v>4</v>
      </c>
    </row>
    <row r="561" spans="2:11">
      <c r="B561">
        <v>1673</v>
      </c>
      <c r="C561">
        <v>558</v>
      </c>
      <c r="D561">
        <v>0</v>
      </c>
      <c r="E561">
        <v>1</v>
      </c>
      <c r="F561">
        <v>0</v>
      </c>
      <c r="G561">
        <v>4</v>
      </c>
      <c r="H561">
        <f t="shared" si="144"/>
        <v>28</v>
      </c>
      <c r="I561">
        <v>32</v>
      </c>
      <c r="J561" t="s">
        <v>72</v>
      </c>
      <c r="K561">
        <f t="shared" si="145"/>
        <v>4</v>
      </c>
    </row>
    <row r="562" spans="2:11">
      <c r="B562">
        <v>1676</v>
      </c>
      <c r="C562">
        <v>559</v>
      </c>
      <c r="D562">
        <v>0</v>
      </c>
      <c r="E562">
        <v>1</v>
      </c>
      <c r="F562">
        <v>0</v>
      </c>
      <c r="G562">
        <v>4</v>
      </c>
      <c r="H562">
        <f t="shared" si="144"/>
        <v>28</v>
      </c>
      <c r="I562">
        <v>32</v>
      </c>
      <c r="J562" t="s">
        <v>72</v>
      </c>
      <c r="K562">
        <f t="shared" si="145"/>
        <v>4</v>
      </c>
    </row>
    <row r="563" spans="2:11">
      <c r="B563">
        <v>1679</v>
      </c>
      <c r="C563">
        <v>560</v>
      </c>
      <c r="D563">
        <v>1</v>
      </c>
      <c r="E563">
        <v>1</v>
      </c>
      <c r="F563">
        <v>4</v>
      </c>
      <c r="G563">
        <v>4</v>
      </c>
      <c r="H563">
        <f t="shared" ref="H563:H568" si="146">------32</f>
        <v>32</v>
      </c>
      <c r="I563">
        <v>32</v>
      </c>
      <c r="J563" t="s">
        <v>80</v>
      </c>
      <c r="K563">
        <f t="shared" ref="K563:K568" si="147">------2</f>
        <v>2</v>
      </c>
    </row>
    <row r="564" spans="2:11">
      <c r="B564">
        <v>1682</v>
      </c>
      <c r="C564">
        <v>561</v>
      </c>
      <c r="D564">
        <v>1</v>
      </c>
      <c r="E564">
        <v>1</v>
      </c>
      <c r="F564">
        <v>0</v>
      </c>
      <c r="G564">
        <v>4</v>
      </c>
      <c r="H564">
        <f t="shared" si="146"/>
        <v>32</v>
      </c>
      <c r="I564">
        <v>32</v>
      </c>
      <c r="J564" t="s">
        <v>80</v>
      </c>
      <c r="K564">
        <f t="shared" si="147"/>
        <v>2</v>
      </c>
    </row>
    <row r="565" spans="2:11">
      <c r="B565">
        <v>1685</v>
      </c>
      <c r="C565">
        <v>562</v>
      </c>
      <c r="D565">
        <v>1</v>
      </c>
      <c r="E565">
        <v>1</v>
      </c>
      <c r="F565">
        <v>0</v>
      </c>
      <c r="G565">
        <v>4</v>
      </c>
      <c r="H565">
        <f t="shared" si="146"/>
        <v>32</v>
      </c>
      <c r="I565">
        <v>32</v>
      </c>
      <c r="J565" t="s">
        <v>80</v>
      </c>
      <c r="K565">
        <f t="shared" si="147"/>
        <v>2</v>
      </c>
    </row>
    <row r="566" spans="2:11">
      <c r="B566">
        <v>1688</v>
      </c>
      <c r="C566">
        <v>563</v>
      </c>
      <c r="D566">
        <v>1</v>
      </c>
      <c r="E566">
        <v>1</v>
      </c>
      <c r="F566">
        <v>0</v>
      </c>
      <c r="G566">
        <v>4</v>
      </c>
      <c r="H566">
        <f t="shared" si="146"/>
        <v>32</v>
      </c>
      <c r="I566">
        <v>32</v>
      </c>
      <c r="J566" t="s">
        <v>80</v>
      </c>
      <c r="K566">
        <f t="shared" si="147"/>
        <v>2</v>
      </c>
    </row>
    <row r="567" spans="2:11">
      <c r="B567">
        <v>1691</v>
      </c>
      <c r="C567">
        <v>564</v>
      </c>
      <c r="D567">
        <v>1</v>
      </c>
      <c r="E567">
        <v>1</v>
      </c>
      <c r="F567">
        <v>0</v>
      </c>
      <c r="G567">
        <v>4</v>
      </c>
      <c r="H567">
        <f t="shared" si="146"/>
        <v>32</v>
      </c>
      <c r="I567">
        <v>32</v>
      </c>
      <c r="J567" t="s">
        <v>80</v>
      </c>
      <c r="K567">
        <f t="shared" si="147"/>
        <v>2</v>
      </c>
    </row>
    <row r="568" spans="2:11">
      <c r="B568">
        <v>1694</v>
      </c>
      <c r="C568">
        <v>565</v>
      </c>
      <c r="D568">
        <v>1</v>
      </c>
      <c r="E568">
        <v>0</v>
      </c>
      <c r="F568">
        <v>0</v>
      </c>
      <c r="G568">
        <v>4</v>
      </c>
      <c r="H568">
        <f t="shared" si="146"/>
        <v>32</v>
      </c>
      <c r="I568">
        <v>32</v>
      </c>
      <c r="J568" t="s">
        <v>80</v>
      </c>
      <c r="K568">
        <f t="shared" si="147"/>
        <v>2</v>
      </c>
    </row>
    <row r="569" spans="2:11">
      <c r="B569">
        <v>1697</v>
      </c>
      <c r="C569">
        <v>566</v>
      </c>
      <c r="D569">
        <v>0</v>
      </c>
      <c r="E569">
        <v>0</v>
      </c>
      <c r="F569">
        <v>20</v>
      </c>
      <c r="G569">
        <v>4</v>
      </c>
      <c r="H569">
        <f t="shared" ref="H569:H574" si="148">------12</f>
        <v>12</v>
      </c>
      <c r="I569">
        <v>12</v>
      </c>
      <c r="J569" t="s">
        <v>80</v>
      </c>
      <c r="K569">
        <f t="shared" ref="K569:K574" si="149">------3</f>
        <v>3</v>
      </c>
    </row>
    <row r="570" spans="2:11">
      <c r="B570">
        <v>1700</v>
      </c>
      <c r="C570">
        <v>567</v>
      </c>
      <c r="D570">
        <v>0</v>
      </c>
      <c r="E570">
        <v>0</v>
      </c>
      <c r="F570">
        <v>0</v>
      </c>
      <c r="G570">
        <v>4</v>
      </c>
      <c r="H570">
        <f t="shared" si="148"/>
        <v>12</v>
      </c>
      <c r="I570">
        <v>12</v>
      </c>
      <c r="J570" t="s">
        <v>80</v>
      </c>
      <c r="K570">
        <f t="shared" si="149"/>
        <v>3</v>
      </c>
    </row>
    <row r="571" spans="2:11">
      <c r="B571">
        <v>1703</v>
      </c>
      <c r="C571">
        <v>568</v>
      </c>
      <c r="D571">
        <v>0</v>
      </c>
      <c r="E571">
        <v>0</v>
      </c>
      <c r="F571">
        <v>0</v>
      </c>
      <c r="G571">
        <v>4</v>
      </c>
      <c r="H571">
        <f t="shared" si="148"/>
        <v>12</v>
      </c>
      <c r="I571">
        <v>12</v>
      </c>
      <c r="J571" t="s">
        <v>80</v>
      </c>
      <c r="K571">
        <f t="shared" si="149"/>
        <v>3</v>
      </c>
    </row>
    <row r="572" spans="2:11">
      <c r="B572">
        <v>1706</v>
      </c>
      <c r="C572">
        <v>569</v>
      </c>
      <c r="D572">
        <v>0</v>
      </c>
      <c r="E572">
        <v>0</v>
      </c>
      <c r="F572">
        <v>0</v>
      </c>
      <c r="G572">
        <v>4</v>
      </c>
      <c r="H572">
        <f t="shared" si="148"/>
        <v>12</v>
      </c>
      <c r="I572">
        <v>12</v>
      </c>
      <c r="J572" t="s">
        <v>80</v>
      </c>
      <c r="K572">
        <f t="shared" si="149"/>
        <v>3</v>
      </c>
    </row>
    <row r="573" spans="2:11">
      <c r="B573">
        <v>1709</v>
      </c>
      <c r="C573">
        <v>570</v>
      </c>
      <c r="D573">
        <v>0</v>
      </c>
      <c r="E573">
        <v>0</v>
      </c>
      <c r="F573">
        <v>0</v>
      </c>
      <c r="G573">
        <v>4</v>
      </c>
      <c r="H573">
        <f t="shared" si="148"/>
        <v>12</v>
      </c>
      <c r="I573">
        <v>12</v>
      </c>
      <c r="J573" t="s">
        <v>80</v>
      </c>
      <c r="K573">
        <f t="shared" si="149"/>
        <v>3</v>
      </c>
    </row>
    <row r="574" spans="2:11">
      <c r="B574">
        <v>1712</v>
      </c>
      <c r="C574">
        <v>571</v>
      </c>
      <c r="D574">
        <v>0</v>
      </c>
      <c r="E574">
        <v>1</v>
      </c>
      <c r="F574">
        <v>0</v>
      </c>
      <c r="G574">
        <v>4</v>
      </c>
      <c r="H574">
        <f t="shared" si="148"/>
        <v>12</v>
      </c>
      <c r="I574">
        <v>12</v>
      </c>
      <c r="J574" t="s">
        <v>80</v>
      </c>
      <c r="K574">
        <f t="shared" si="149"/>
        <v>3</v>
      </c>
    </row>
    <row r="575" spans="2:11">
      <c r="B575">
        <v>1715</v>
      </c>
      <c r="C575">
        <v>572</v>
      </c>
      <c r="D575">
        <v>1</v>
      </c>
      <c r="E575">
        <v>1</v>
      </c>
      <c r="F575">
        <v>20</v>
      </c>
      <c r="G575">
        <v>4</v>
      </c>
      <c r="H575">
        <f t="shared" ref="H575:H580" si="150">------32</f>
        <v>32</v>
      </c>
      <c r="I575">
        <v>32</v>
      </c>
      <c r="J575" t="s">
        <v>80</v>
      </c>
      <c r="K575">
        <f t="shared" ref="K575:K580" si="151">------2</f>
        <v>2</v>
      </c>
    </row>
    <row r="576" spans="2:11">
      <c r="B576">
        <v>1718</v>
      </c>
      <c r="C576">
        <v>573</v>
      </c>
      <c r="D576">
        <v>1</v>
      </c>
      <c r="E576">
        <v>1</v>
      </c>
      <c r="F576">
        <v>0</v>
      </c>
      <c r="G576">
        <v>4</v>
      </c>
      <c r="H576">
        <f t="shared" si="150"/>
        <v>32</v>
      </c>
      <c r="I576">
        <v>32</v>
      </c>
      <c r="J576" t="s">
        <v>80</v>
      </c>
      <c r="K576">
        <f t="shared" si="151"/>
        <v>2</v>
      </c>
    </row>
    <row r="577" spans="2:11">
      <c r="B577">
        <v>1721</v>
      </c>
      <c r="C577">
        <v>574</v>
      </c>
      <c r="D577">
        <v>1</v>
      </c>
      <c r="E577">
        <v>1</v>
      </c>
      <c r="F577">
        <v>0</v>
      </c>
      <c r="G577">
        <v>4</v>
      </c>
      <c r="H577">
        <f t="shared" si="150"/>
        <v>32</v>
      </c>
      <c r="I577">
        <v>32</v>
      </c>
      <c r="J577" t="s">
        <v>80</v>
      </c>
      <c r="K577">
        <f t="shared" si="151"/>
        <v>2</v>
      </c>
    </row>
    <row r="578" spans="2:11">
      <c r="B578">
        <v>1724</v>
      </c>
      <c r="C578">
        <v>575</v>
      </c>
      <c r="D578">
        <v>1</v>
      </c>
      <c r="E578">
        <v>1</v>
      </c>
      <c r="F578">
        <v>0</v>
      </c>
      <c r="G578">
        <v>4</v>
      </c>
      <c r="H578">
        <f t="shared" si="150"/>
        <v>32</v>
      </c>
      <c r="I578">
        <v>32</v>
      </c>
      <c r="J578" t="s">
        <v>80</v>
      </c>
      <c r="K578">
        <f t="shared" si="151"/>
        <v>2</v>
      </c>
    </row>
    <row r="579" spans="2:11">
      <c r="B579">
        <v>1727</v>
      </c>
      <c r="C579">
        <v>576</v>
      </c>
      <c r="D579">
        <v>1</v>
      </c>
      <c r="E579">
        <v>1</v>
      </c>
      <c r="F579">
        <v>0</v>
      </c>
      <c r="G579">
        <v>4</v>
      </c>
      <c r="H579">
        <f t="shared" si="150"/>
        <v>32</v>
      </c>
      <c r="I579">
        <v>32</v>
      </c>
      <c r="J579" t="s">
        <v>80</v>
      </c>
      <c r="K579">
        <f t="shared" si="151"/>
        <v>2</v>
      </c>
    </row>
    <row r="580" spans="2:11">
      <c r="B580">
        <v>1730</v>
      </c>
      <c r="C580">
        <v>577</v>
      </c>
      <c r="D580">
        <v>1</v>
      </c>
      <c r="E580">
        <v>0</v>
      </c>
      <c r="F580">
        <v>0</v>
      </c>
      <c r="G580">
        <v>4</v>
      </c>
      <c r="H580">
        <f t="shared" si="150"/>
        <v>32</v>
      </c>
      <c r="I580">
        <v>32</v>
      </c>
      <c r="J580" t="s">
        <v>80</v>
      </c>
      <c r="K580">
        <f t="shared" si="151"/>
        <v>2</v>
      </c>
    </row>
    <row r="581" spans="2:11">
      <c r="B581">
        <v>1733</v>
      </c>
      <c r="C581">
        <v>578</v>
      </c>
      <c r="D581">
        <v>0</v>
      </c>
      <c r="E581">
        <v>0</v>
      </c>
      <c r="F581">
        <v>20</v>
      </c>
      <c r="G581">
        <v>4</v>
      </c>
      <c r="H581">
        <f>------12</f>
        <v>12</v>
      </c>
      <c r="I581">
        <v>12</v>
      </c>
      <c r="J581" t="s">
        <v>80</v>
      </c>
      <c r="K581">
        <f>------3</f>
        <v>3</v>
      </c>
    </row>
    <row r="582" spans="2:11">
      <c r="B582">
        <v>1736</v>
      </c>
      <c r="C582">
        <v>579</v>
      </c>
      <c r="D582">
        <v>0</v>
      </c>
      <c r="E582">
        <v>0</v>
      </c>
      <c r="F582">
        <v>0</v>
      </c>
      <c r="G582">
        <v>4</v>
      </c>
      <c r="H582">
        <f>------12</f>
        <v>12</v>
      </c>
      <c r="I582">
        <v>12</v>
      </c>
      <c r="J582" t="s">
        <v>80</v>
      </c>
      <c r="K582">
        <f>------3</f>
        <v>3</v>
      </c>
    </row>
    <row r="583" spans="2:11">
      <c r="B583">
        <v>1739</v>
      </c>
      <c r="C583">
        <v>580</v>
      </c>
      <c r="D583">
        <v>0</v>
      </c>
      <c r="E583">
        <v>0</v>
      </c>
      <c r="F583">
        <v>0</v>
      </c>
      <c r="G583">
        <v>4</v>
      </c>
      <c r="H583">
        <f>------12</f>
        <v>12</v>
      </c>
      <c r="I583">
        <v>12</v>
      </c>
      <c r="J583" t="s">
        <v>80</v>
      </c>
      <c r="K583">
        <f>------3</f>
        <v>3</v>
      </c>
    </row>
    <row r="584" spans="2:11">
      <c r="B584">
        <v>1742</v>
      </c>
      <c r="C584">
        <v>581</v>
      </c>
      <c r="D584">
        <v>0</v>
      </c>
      <c r="E584">
        <v>0</v>
      </c>
      <c r="F584">
        <v>0</v>
      </c>
      <c r="G584">
        <v>4</v>
      </c>
      <c r="H584">
        <f>------12</f>
        <v>12</v>
      </c>
      <c r="I584">
        <v>12</v>
      </c>
      <c r="J584" t="s">
        <v>80</v>
      </c>
      <c r="K584">
        <f>------3</f>
        <v>3</v>
      </c>
    </row>
    <row r="585" spans="2:11">
      <c r="B585">
        <v>1745</v>
      </c>
      <c r="C585">
        <v>582</v>
      </c>
      <c r="D585">
        <v>0</v>
      </c>
      <c r="E585">
        <v>0</v>
      </c>
      <c r="F585">
        <v>12</v>
      </c>
      <c r="G585">
        <v>4</v>
      </c>
      <c r="H585">
        <f>--0</f>
        <v>0</v>
      </c>
      <c r="I585">
        <v>0</v>
      </c>
      <c r="J585" t="s">
        <v>79</v>
      </c>
      <c r="K585">
        <f>------1</f>
        <v>1</v>
      </c>
    </row>
    <row r="586" spans="2:11">
      <c r="B586">
        <v>1748</v>
      </c>
      <c r="C586">
        <v>583</v>
      </c>
      <c r="D586">
        <v>0</v>
      </c>
      <c r="E586">
        <v>1</v>
      </c>
      <c r="F586">
        <v>0</v>
      </c>
      <c r="G586">
        <v>4</v>
      </c>
      <c r="H586">
        <f>--0</f>
        <v>0</v>
      </c>
      <c r="I586">
        <v>0</v>
      </c>
      <c r="J586" t="s">
        <v>79</v>
      </c>
      <c r="K586">
        <f>------1</f>
        <v>1</v>
      </c>
    </row>
    <row r="587" spans="2:11">
      <c r="B587">
        <v>1751</v>
      </c>
      <c r="C587">
        <v>584</v>
      </c>
      <c r="D587">
        <v>0</v>
      </c>
      <c r="E587">
        <v>1</v>
      </c>
      <c r="F587">
        <v>28</v>
      </c>
      <c r="G587">
        <v>4</v>
      </c>
      <c r="H587">
        <f t="shared" ref="H587:H592" si="152">------28</f>
        <v>28</v>
      </c>
      <c r="I587">
        <v>32</v>
      </c>
      <c r="J587" t="s">
        <v>72</v>
      </c>
      <c r="K587">
        <f t="shared" ref="K587:K592" si="153">------4</f>
        <v>4</v>
      </c>
    </row>
    <row r="588" spans="2:11">
      <c r="B588">
        <v>1754</v>
      </c>
      <c r="C588">
        <v>585</v>
      </c>
      <c r="D588">
        <v>0</v>
      </c>
      <c r="E588">
        <v>1</v>
      </c>
      <c r="F588">
        <v>0</v>
      </c>
      <c r="G588">
        <v>4</v>
      </c>
      <c r="H588">
        <f t="shared" si="152"/>
        <v>28</v>
      </c>
      <c r="I588">
        <v>32</v>
      </c>
      <c r="J588" t="s">
        <v>72</v>
      </c>
      <c r="K588">
        <f t="shared" si="153"/>
        <v>4</v>
      </c>
    </row>
    <row r="589" spans="2:11">
      <c r="B589">
        <v>1757</v>
      </c>
      <c r="C589">
        <v>586</v>
      </c>
      <c r="D589">
        <v>0</v>
      </c>
      <c r="E589">
        <v>1</v>
      </c>
      <c r="F589">
        <v>0</v>
      </c>
      <c r="G589">
        <v>4</v>
      </c>
      <c r="H589">
        <f t="shared" si="152"/>
        <v>28</v>
      </c>
      <c r="I589">
        <v>32</v>
      </c>
      <c r="J589" t="s">
        <v>72</v>
      </c>
      <c r="K589">
        <f t="shared" si="153"/>
        <v>4</v>
      </c>
    </row>
    <row r="590" spans="2:11">
      <c r="B590">
        <v>1760</v>
      </c>
      <c r="C590">
        <v>587</v>
      </c>
      <c r="D590">
        <v>0</v>
      </c>
      <c r="E590">
        <v>1</v>
      </c>
      <c r="F590">
        <v>0</v>
      </c>
      <c r="G590">
        <v>4</v>
      </c>
      <c r="H590">
        <f t="shared" si="152"/>
        <v>28</v>
      </c>
      <c r="I590">
        <v>32</v>
      </c>
      <c r="J590" t="s">
        <v>72</v>
      </c>
      <c r="K590">
        <f t="shared" si="153"/>
        <v>4</v>
      </c>
    </row>
    <row r="591" spans="2:11">
      <c r="B591">
        <v>1763</v>
      </c>
      <c r="C591">
        <v>588</v>
      </c>
      <c r="D591">
        <v>0</v>
      </c>
      <c r="E591">
        <v>1</v>
      </c>
      <c r="F591">
        <v>0</v>
      </c>
      <c r="G591">
        <v>4</v>
      </c>
      <c r="H591">
        <f t="shared" si="152"/>
        <v>28</v>
      </c>
      <c r="I591">
        <v>32</v>
      </c>
      <c r="J591" t="s">
        <v>72</v>
      </c>
      <c r="K591">
        <f t="shared" si="153"/>
        <v>4</v>
      </c>
    </row>
    <row r="592" spans="2:11">
      <c r="B592">
        <v>1766</v>
      </c>
      <c r="C592">
        <v>589</v>
      </c>
      <c r="D592">
        <v>0</v>
      </c>
      <c r="E592">
        <v>1</v>
      </c>
      <c r="F592">
        <v>0</v>
      </c>
      <c r="G592">
        <v>4</v>
      </c>
      <c r="H592">
        <f t="shared" si="152"/>
        <v>28</v>
      </c>
      <c r="I592">
        <v>32</v>
      </c>
      <c r="J592" t="s">
        <v>72</v>
      </c>
      <c r="K592">
        <f t="shared" si="153"/>
        <v>4</v>
      </c>
    </row>
    <row r="593" spans="2:11">
      <c r="B593">
        <v>1769</v>
      </c>
      <c r="C593">
        <v>590</v>
      </c>
      <c r="D593">
        <v>1</v>
      </c>
      <c r="E593">
        <v>1</v>
      </c>
      <c r="F593">
        <v>4</v>
      </c>
      <c r="G593">
        <v>4</v>
      </c>
      <c r="H593">
        <f t="shared" ref="H593:H598" si="154">------32</f>
        <v>32</v>
      </c>
      <c r="I593">
        <v>32</v>
      </c>
      <c r="J593" t="s">
        <v>80</v>
      </c>
      <c r="K593">
        <f t="shared" ref="K593:K598" si="155">------2</f>
        <v>2</v>
      </c>
    </row>
    <row r="594" spans="2:11">
      <c r="B594">
        <v>1772</v>
      </c>
      <c r="C594">
        <v>591</v>
      </c>
      <c r="D594">
        <v>1</v>
      </c>
      <c r="E594">
        <v>1</v>
      </c>
      <c r="F594">
        <v>0</v>
      </c>
      <c r="G594">
        <v>4</v>
      </c>
      <c r="H594">
        <f t="shared" si="154"/>
        <v>32</v>
      </c>
      <c r="I594">
        <v>32</v>
      </c>
      <c r="J594" t="s">
        <v>80</v>
      </c>
      <c r="K594">
        <f t="shared" si="155"/>
        <v>2</v>
      </c>
    </row>
    <row r="595" spans="2:11">
      <c r="B595">
        <v>1775</v>
      </c>
      <c r="C595">
        <v>592</v>
      </c>
      <c r="D595">
        <v>1</v>
      </c>
      <c r="E595">
        <v>1</v>
      </c>
      <c r="F595">
        <v>0</v>
      </c>
      <c r="G595">
        <v>4</v>
      </c>
      <c r="H595">
        <f t="shared" si="154"/>
        <v>32</v>
      </c>
      <c r="I595">
        <v>32</v>
      </c>
      <c r="J595" t="s">
        <v>80</v>
      </c>
      <c r="K595">
        <f t="shared" si="155"/>
        <v>2</v>
      </c>
    </row>
    <row r="596" spans="2:11">
      <c r="B596">
        <v>1778</v>
      </c>
      <c r="C596">
        <v>593</v>
      </c>
      <c r="D596">
        <v>1</v>
      </c>
      <c r="E596">
        <v>1</v>
      </c>
      <c r="F596">
        <v>0</v>
      </c>
      <c r="G596">
        <v>4</v>
      </c>
      <c r="H596">
        <f t="shared" si="154"/>
        <v>32</v>
      </c>
      <c r="I596">
        <v>32</v>
      </c>
      <c r="J596" t="s">
        <v>80</v>
      </c>
      <c r="K596">
        <f t="shared" si="155"/>
        <v>2</v>
      </c>
    </row>
    <row r="597" spans="2:11">
      <c r="B597">
        <v>1781</v>
      </c>
      <c r="C597">
        <v>594</v>
      </c>
      <c r="D597">
        <v>1</v>
      </c>
      <c r="E597">
        <v>1</v>
      </c>
      <c r="F597">
        <v>0</v>
      </c>
      <c r="G597">
        <v>4</v>
      </c>
      <c r="H597">
        <f t="shared" si="154"/>
        <v>32</v>
      </c>
      <c r="I597">
        <v>32</v>
      </c>
      <c r="J597" t="s">
        <v>80</v>
      </c>
      <c r="K597">
        <f t="shared" si="155"/>
        <v>2</v>
      </c>
    </row>
    <row r="598" spans="2:11">
      <c r="B598">
        <v>1784</v>
      </c>
      <c r="C598">
        <v>595</v>
      </c>
      <c r="D598">
        <v>1</v>
      </c>
      <c r="E598">
        <v>0</v>
      </c>
      <c r="F598">
        <v>0</v>
      </c>
      <c r="G598">
        <v>4</v>
      </c>
      <c r="H598">
        <f t="shared" si="154"/>
        <v>32</v>
      </c>
      <c r="I598">
        <v>32</v>
      </c>
      <c r="J598" t="s">
        <v>80</v>
      </c>
      <c r="K598">
        <f t="shared" si="155"/>
        <v>2</v>
      </c>
    </row>
    <row r="599" spans="2:11">
      <c r="B599">
        <v>1787</v>
      </c>
      <c r="C599">
        <v>596</v>
      </c>
      <c r="D599">
        <v>0</v>
      </c>
      <c r="E599">
        <v>0</v>
      </c>
      <c r="F599">
        <v>20</v>
      </c>
      <c r="G599">
        <v>4</v>
      </c>
      <c r="H599">
        <f t="shared" ref="H599:H604" si="156">------12</f>
        <v>12</v>
      </c>
      <c r="I599">
        <v>12</v>
      </c>
      <c r="J599" t="s">
        <v>80</v>
      </c>
      <c r="K599">
        <f t="shared" ref="K599:K604" si="157">------3</f>
        <v>3</v>
      </c>
    </row>
    <row r="600" spans="2:11">
      <c r="B600">
        <v>1790</v>
      </c>
      <c r="C600">
        <v>597</v>
      </c>
      <c r="D600">
        <v>0</v>
      </c>
      <c r="E600">
        <v>0</v>
      </c>
      <c r="F600">
        <v>0</v>
      </c>
      <c r="G600">
        <v>4</v>
      </c>
      <c r="H600">
        <f t="shared" si="156"/>
        <v>12</v>
      </c>
      <c r="I600">
        <v>12</v>
      </c>
      <c r="J600" t="s">
        <v>80</v>
      </c>
      <c r="K600">
        <f t="shared" si="157"/>
        <v>3</v>
      </c>
    </row>
    <row r="601" spans="2:11">
      <c r="B601">
        <v>1793</v>
      </c>
      <c r="C601">
        <v>598</v>
      </c>
      <c r="D601">
        <v>0</v>
      </c>
      <c r="E601">
        <v>0</v>
      </c>
      <c r="F601">
        <v>0</v>
      </c>
      <c r="G601">
        <v>4</v>
      </c>
      <c r="H601">
        <f t="shared" si="156"/>
        <v>12</v>
      </c>
      <c r="I601">
        <v>12</v>
      </c>
      <c r="J601" t="s">
        <v>80</v>
      </c>
      <c r="K601">
        <f t="shared" si="157"/>
        <v>3</v>
      </c>
    </row>
    <row r="602" spans="2:11">
      <c r="B602">
        <v>1796</v>
      </c>
      <c r="C602">
        <v>599</v>
      </c>
      <c r="D602">
        <v>0</v>
      </c>
      <c r="E602">
        <v>0</v>
      </c>
      <c r="F602">
        <v>0</v>
      </c>
      <c r="G602">
        <v>4</v>
      </c>
      <c r="H602">
        <f t="shared" si="156"/>
        <v>12</v>
      </c>
      <c r="I602">
        <v>12</v>
      </c>
      <c r="J602" t="s">
        <v>80</v>
      </c>
      <c r="K602">
        <f t="shared" si="157"/>
        <v>3</v>
      </c>
    </row>
    <row r="603" spans="2:11">
      <c r="B603">
        <v>1799</v>
      </c>
      <c r="C603">
        <v>600</v>
      </c>
      <c r="D603">
        <v>0</v>
      </c>
      <c r="E603">
        <v>0</v>
      </c>
      <c r="F603">
        <v>0</v>
      </c>
      <c r="G603">
        <v>4</v>
      </c>
      <c r="H603">
        <f t="shared" si="156"/>
        <v>12</v>
      </c>
      <c r="I603">
        <v>12</v>
      </c>
      <c r="J603" t="s">
        <v>80</v>
      </c>
      <c r="K603">
        <f t="shared" si="157"/>
        <v>3</v>
      </c>
    </row>
    <row r="604" spans="2:11">
      <c r="B604">
        <v>1802</v>
      </c>
      <c r="C604">
        <v>601</v>
      </c>
      <c r="D604">
        <v>0</v>
      </c>
      <c r="E604">
        <v>1</v>
      </c>
      <c r="F604">
        <v>0</v>
      </c>
      <c r="G604">
        <v>4</v>
      </c>
      <c r="H604">
        <f t="shared" si="156"/>
        <v>12</v>
      </c>
      <c r="I604">
        <v>12</v>
      </c>
      <c r="J604" t="s">
        <v>80</v>
      </c>
      <c r="K604">
        <f t="shared" si="157"/>
        <v>3</v>
      </c>
    </row>
    <row r="605" spans="2:11">
      <c r="B605">
        <v>1805</v>
      </c>
      <c r="C605">
        <v>602</v>
      </c>
      <c r="D605">
        <v>1</v>
      </c>
      <c r="E605">
        <v>1</v>
      </c>
      <c r="F605">
        <v>20</v>
      </c>
      <c r="G605">
        <v>4</v>
      </c>
      <c r="H605">
        <f t="shared" ref="H605:H610" si="158">------32</f>
        <v>32</v>
      </c>
      <c r="I605">
        <v>32</v>
      </c>
      <c r="J605" t="s">
        <v>80</v>
      </c>
      <c r="K605">
        <f t="shared" ref="K605:K610" si="159">------2</f>
        <v>2</v>
      </c>
    </row>
    <row r="606" spans="2:11">
      <c r="B606">
        <v>1808</v>
      </c>
      <c r="C606">
        <v>603</v>
      </c>
      <c r="D606">
        <v>1</v>
      </c>
      <c r="E606">
        <v>1</v>
      </c>
      <c r="F606">
        <v>0</v>
      </c>
      <c r="G606">
        <v>4</v>
      </c>
      <c r="H606">
        <f t="shared" si="158"/>
        <v>32</v>
      </c>
      <c r="I606">
        <v>32</v>
      </c>
      <c r="J606" t="s">
        <v>80</v>
      </c>
      <c r="K606">
        <f t="shared" si="159"/>
        <v>2</v>
      </c>
    </row>
    <row r="607" spans="2:11">
      <c r="B607">
        <v>1811</v>
      </c>
      <c r="C607">
        <v>604</v>
      </c>
      <c r="D607">
        <v>1</v>
      </c>
      <c r="E607">
        <v>1</v>
      </c>
      <c r="F607">
        <v>0</v>
      </c>
      <c r="G607">
        <v>4</v>
      </c>
      <c r="H607">
        <f t="shared" si="158"/>
        <v>32</v>
      </c>
      <c r="I607">
        <v>32</v>
      </c>
      <c r="J607" t="s">
        <v>80</v>
      </c>
      <c r="K607">
        <f t="shared" si="159"/>
        <v>2</v>
      </c>
    </row>
    <row r="608" spans="2:11">
      <c r="B608">
        <v>1814</v>
      </c>
      <c r="C608">
        <v>605</v>
      </c>
      <c r="D608">
        <v>1</v>
      </c>
      <c r="E608">
        <v>1</v>
      </c>
      <c r="F608">
        <v>0</v>
      </c>
      <c r="G608">
        <v>4</v>
      </c>
      <c r="H608">
        <f t="shared" si="158"/>
        <v>32</v>
      </c>
      <c r="I608">
        <v>32</v>
      </c>
      <c r="J608" t="s">
        <v>80</v>
      </c>
      <c r="K608">
        <f t="shared" si="159"/>
        <v>2</v>
      </c>
    </row>
    <row r="609" spans="2:11">
      <c r="B609">
        <v>1817</v>
      </c>
      <c r="C609">
        <v>606</v>
      </c>
      <c r="D609">
        <v>1</v>
      </c>
      <c r="E609">
        <v>1</v>
      </c>
      <c r="F609">
        <v>0</v>
      </c>
      <c r="G609">
        <v>4</v>
      </c>
      <c r="H609">
        <f t="shared" si="158"/>
        <v>32</v>
      </c>
      <c r="I609">
        <v>32</v>
      </c>
      <c r="J609" t="s">
        <v>80</v>
      </c>
      <c r="K609">
        <f t="shared" si="159"/>
        <v>2</v>
      </c>
    </row>
    <row r="610" spans="2:11">
      <c r="B610">
        <v>1820</v>
      </c>
      <c r="C610">
        <v>607</v>
      </c>
      <c r="D610">
        <v>1</v>
      </c>
      <c r="E610">
        <v>0</v>
      </c>
      <c r="F610">
        <v>0</v>
      </c>
      <c r="G610">
        <v>4</v>
      </c>
      <c r="H610">
        <f t="shared" si="158"/>
        <v>32</v>
      </c>
      <c r="I610">
        <v>32</v>
      </c>
      <c r="J610" t="s">
        <v>80</v>
      </c>
      <c r="K610">
        <f t="shared" si="159"/>
        <v>2</v>
      </c>
    </row>
    <row r="611" spans="2:11">
      <c r="B611">
        <v>1823</v>
      </c>
      <c r="C611">
        <v>608</v>
      </c>
      <c r="D611">
        <v>0</v>
      </c>
      <c r="E611">
        <v>0</v>
      </c>
      <c r="F611">
        <v>20</v>
      </c>
      <c r="G611">
        <v>4</v>
      </c>
      <c r="H611">
        <f>------12</f>
        <v>12</v>
      </c>
      <c r="I611">
        <v>12</v>
      </c>
      <c r="J611" t="s">
        <v>80</v>
      </c>
      <c r="K611">
        <f>------3</f>
        <v>3</v>
      </c>
    </row>
    <row r="612" spans="2:11">
      <c r="B612">
        <v>1826</v>
      </c>
      <c r="C612">
        <v>609</v>
      </c>
      <c r="D612">
        <v>0</v>
      </c>
      <c r="E612">
        <v>0</v>
      </c>
      <c r="F612">
        <v>0</v>
      </c>
      <c r="G612">
        <v>4</v>
      </c>
      <c r="H612">
        <f>------12</f>
        <v>12</v>
      </c>
      <c r="I612">
        <v>12</v>
      </c>
      <c r="J612" t="s">
        <v>80</v>
      </c>
      <c r="K612">
        <f>------3</f>
        <v>3</v>
      </c>
    </row>
    <row r="613" spans="2:11">
      <c r="B613">
        <v>1829</v>
      </c>
      <c r="C613">
        <v>610</v>
      </c>
      <c r="D613">
        <v>0</v>
      </c>
      <c r="E613">
        <v>0</v>
      </c>
      <c r="F613">
        <v>0</v>
      </c>
      <c r="G613">
        <v>4</v>
      </c>
      <c r="H613">
        <f>------12</f>
        <v>12</v>
      </c>
      <c r="I613">
        <v>12</v>
      </c>
      <c r="J613" t="s">
        <v>80</v>
      </c>
      <c r="K613">
        <f>------3</f>
        <v>3</v>
      </c>
    </row>
    <row r="614" spans="2:11">
      <c r="B614">
        <v>1832</v>
      </c>
      <c r="C614">
        <v>611</v>
      </c>
      <c r="D614">
        <v>0</v>
      </c>
      <c r="E614">
        <v>0</v>
      </c>
      <c r="F614">
        <v>0</v>
      </c>
      <c r="G614">
        <v>4</v>
      </c>
      <c r="H614">
        <f>------12</f>
        <v>12</v>
      </c>
      <c r="I614">
        <v>12</v>
      </c>
      <c r="J614" t="s">
        <v>80</v>
      </c>
      <c r="K614">
        <f>------3</f>
        <v>3</v>
      </c>
    </row>
    <row r="615" spans="2:11">
      <c r="B615">
        <v>1835</v>
      </c>
      <c r="C615">
        <v>612</v>
      </c>
      <c r="D615">
        <v>0</v>
      </c>
      <c r="E615">
        <v>0</v>
      </c>
      <c r="F615">
        <v>12</v>
      </c>
      <c r="G615">
        <v>4</v>
      </c>
      <c r="H615">
        <f>--0</f>
        <v>0</v>
      </c>
      <c r="I615">
        <v>0</v>
      </c>
      <c r="J615" t="s">
        <v>79</v>
      </c>
      <c r="K615">
        <f>------1</f>
        <v>1</v>
      </c>
    </row>
    <row r="616" spans="2:11">
      <c r="B616">
        <v>1838</v>
      </c>
      <c r="C616">
        <v>613</v>
      </c>
      <c r="D616">
        <v>0</v>
      </c>
      <c r="E616">
        <v>1</v>
      </c>
      <c r="F616">
        <v>0</v>
      </c>
      <c r="G616">
        <v>4</v>
      </c>
      <c r="H616">
        <f>--0</f>
        <v>0</v>
      </c>
      <c r="I616">
        <v>0</v>
      </c>
      <c r="J616" t="s">
        <v>79</v>
      </c>
      <c r="K616">
        <f>------1</f>
        <v>1</v>
      </c>
    </row>
    <row r="617" spans="2:11">
      <c r="B617">
        <v>1841</v>
      </c>
      <c r="C617">
        <v>614</v>
      </c>
      <c r="D617">
        <v>0</v>
      </c>
      <c r="E617">
        <v>1</v>
      </c>
      <c r="F617">
        <v>28</v>
      </c>
      <c r="G617">
        <v>4</v>
      </c>
      <c r="H617">
        <f t="shared" ref="H617:H622" si="160">------28</f>
        <v>28</v>
      </c>
      <c r="I617">
        <v>32</v>
      </c>
      <c r="J617" t="s">
        <v>72</v>
      </c>
      <c r="K617">
        <f t="shared" ref="K617:K622" si="161">------4</f>
        <v>4</v>
      </c>
    </row>
    <row r="618" spans="2:11">
      <c r="B618">
        <v>1844</v>
      </c>
      <c r="C618">
        <v>615</v>
      </c>
      <c r="D618">
        <v>0</v>
      </c>
      <c r="E618">
        <v>1</v>
      </c>
      <c r="F618">
        <v>0</v>
      </c>
      <c r="G618">
        <v>4</v>
      </c>
      <c r="H618">
        <f t="shared" si="160"/>
        <v>28</v>
      </c>
      <c r="I618">
        <v>32</v>
      </c>
      <c r="J618" t="s">
        <v>72</v>
      </c>
      <c r="K618">
        <f t="shared" si="161"/>
        <v>4</v>
      </c>
    </row>
    <row r="619" spans="2:11">
      <c r="B619">
        <v>1847</v>
      </c>
      <c r="C619">
        <v>616</v>
      </c>
      <c r="D619">
        <v>0</v>
      </c>
      <c r="E619">
        <v>1</v>
      </c>
      <c r="F619">
        <v>0</v>
      </c>
      <c r="G619">
        <v>4</v>
      </c>
      <c r="H619">
        <f t="shared" si="160"/>
        <v>28</v>
      </c>
      <c r="I619">
        <v>32</v>
      </c>
      <c r="J619" t="s">
        <v>72</v>
      </c>
      <c r="K619">
        <f t="shared" si="161"/>
        <v>4</v>
      </c>
    </row>
    <row r="620" spans="2:11">
      <c r="B620">
        <v>1850</v>
      </c>
      <c r="C620">
        <v>617</v>
      </c>
      <c r="D620">
        <v>0</v>
      </c>
      <c r="E620">
        <v>1</v>
      </c>
      <c r="F620">
        <v>0</v>
      </c>
      <c r="G620">
        <v>4</v>
      </c>
      <c r="H620">
        <f t="shared" si="160"/>
        <v>28</v>
      </c>
      <c r="I620">
        <v>32</v>
      </c>
      <c r="J620" t="s">
        <v>72</v>
      </c>
      <c r="K620">
        <f t="shared" si="161"/>
        <v>4</v>
      </c>
    </row>
    <row r="621" spans="2:11">
      <c r="B621">
        <v>1853</v>
      </c>
      <c r="C621">
        <v>618</v>
      </c>
      <c r="D621">
        <v>0</v>
      </c>
      <c r="E621">
        <v>1</v>
      </c>
      <c r="F621">
        <v>0</v>
      </c>
      <c r="G621">
        <v>4</v>
      </c>
      <c r="H621">
        <f t="shared" si="160"/>
        <v>28</v>
      </c>
      <c r="I621">
        <v>32</v>
      </c>
      <c r="J621" t="s">
        <v>72</v>
      </c>
      <c r="K621">
        <f t="shared" si="161"/>
        <v>4</v>
      </c>
    </row>
    <row r="622" spans="2:11">
      <c r="B622">
        <v>1856</v>
      </c>
      <c r="C622">
        <v>619</v>
      </c>
      <c r="D622">
        <v>0</v>
      </c>
      <c r="E622">
        <v>1</v>
      </c>
      <c r="F622">
        <v>0</v>
      </c>
      <c r="G622">
        <v>4</v>
      </c>
      <c r="H622">
        <f t="shared" si="160"/>
        <v>28</v>
      </c>
      <c r="I622">
        <v>32</v>
      </c>
      <c r="J622" t="s">
        <v>72</v>
      </c>
      <c r="K622">
        <f t="shared" si="161"/>
        <v>4</v>
      </c>
    </row>
    <row r="623" spans="2:11">
      <c r="B623">
        <v>1859</v>
      </c>
      <c r="C623">
        <v>620</v>
      </c>
      <c r="D623">
        <v>1</v>
      </c>
      <c r="E623">
        <v>1</v>
      </c>
      <c r="F623">
        <v>4</v>
      </c>
      <c r="G623">
        <v>4</v>
      </c>
      <c r="H623">
        <f t="shared" ref="H623:H628" si="162">------32</f>
        <v>32</v>
      </c>
      <c r="I623">
        <v>32</v>
      </c>
      <c r="J623" t="s">
        <v>80</v>
      </c>
      <c r="K623">
        <f t="shared" ref="K623:K628" si="163">------2</f>
        <v>2</v>
      </c>
    </row>
    <row r="624" spans="2:11">
      <c r="B624">
        <v>1862</v>
      </c>
      <c r="C624">
        <v>621</v>
      </c>
      <c r="D624">
        <v>1</v>
      </c>
      <c r="E624">
        <v>1</v>
      </c>
      <c r="F624">
        <v>0</v>
      </c>
      <c r="G624">
        <v>4</v>
      </c>
      <c r="H624">
        <f t="shared" si="162"/>
        <v>32</v>
      </c>
      <c r="I624">
        <v>32</v>
      </c>
      <c r="J624" t="s">
        <v>80</v>
      </c>
      <c r="K624">
        <f t="shared" si="163"/>
        <v>2</v>
      </c>
    </row>
    <row r="625" spans="2:11">
      <c r="B625">
        <v>1865</v>
      </c>
      <c r="C625">
        <v>622</v>
      </c>
      <c r="D625">
        <v>1</v>
      </c>
      <c r="E625">
        <v>1</v>
      </c>
      <c r="F625">
        <v>0</v>
      </c>
      <c r="G625">
        <v>4</v>
      </c>
      <c r="H625">
        <f t="shared" si="162"/>
        <v>32</v>
      </c>
      <c r="I625">
        <v>32</v>
      </c>
      <c r="J625" t="s">
        <v>80</v>
      </c>
      <c r="K625">
        <f t="shared" si="163"/>
        <v>2</v>
      </c>
    </row>
    <row r="626" spans="2:11">
      <c r="B626">
        <v>1868</v>
      </c>
      <c r="C626">
        <v>623</v>
      </c>
      <c r="D626">
        <v>1</v>
      </c>
      <c r="E626">
        <v>1</v>
      </c>
      <c r="F626">
        <v>0</v>
      </c>
      <c r="G626">
        <v>4</v>
      </c>
      <c r="H626">
        <f t="shared" si="162"/>
        <v>32</v>
      </c>
      <c r="I626">
        <v>32</v>
      </c>
      <c r="J626" t="s">
        <v>80</v>
      </c>
      <c r="K626">
        <f t="shared" si="163"/>
        <v>2</v>
      </c>
    </row>
    <row r="627" spans="2:11">
      <c r="B627">
        <v>1871</v>
      </c>
      <c r="C627">
        <v>624</v>
      </c>
      <c r="D627">
        <v>1</v>
      </c>
      <c r="E627">
        <v>1</v>
      </c>
      <c r="F627">
        <v>0</v>
      </c>
      <c r="G627">
        <v>4</v>
      </c>
      <c r="H627">
        <f t="shared" si="162"/>
        <v>32</v>
      </c>
      <c r="I627">
        <v>32</v>
      </c>
      <c r="J627" t="s">
        <v>80</v>
      </c>
      <c r="K627">
        <f t="shared" si="163"/>
        <v>2</v>
      </c>
    </row>
    <row r="628" spans="2:11">
      <c r="B628">
        <v>1874</v>
      </c>
      <c r="C628">
        <v>625</v>
      </c>
      <c r="D628">
        <v>1</v>
      </c>
      <c r="E628">
        <v>0</v>
      </c>
      <c r="F628">
        <v>0</v>
      </c>
      <c r="G628">
        <v>4</v>
      </c>
      <c r="H628">
        <f t="shared" si="162"/>
        <v>32</v>
      </c>
      <c r="I628">
        <v>32</v>
      </c>
      <c r="J628" t="s">
        <v>80</v>
      </c>
      <c r="K628">
        <f t="shared" si="163"/>
        <v>2</v>
      </c>
    </row>
    <row r="629" spans="2:11">
      <c r="B629">
        <v>1877</v>
      </c>
      <c r="C629">
        <v>626</v>
      </c>
      <c r="D629">
        <v>0</v>
      </c>
      <c r="E629">
        <v>0</v>
      </c>
      <c r="F629">
        <v>20</v>
      </c>
      <c r="G629">
        <v>4</v>
      </c>
      <c r="H629">
        <f t="shared" ref="H629:H634" si="164">------12</f>
        <v>12</v>
      </c>
      <c r="I629">
        <v>12</v>
      </c>
      <c r="J629" t="s">
        <v>80</v>
      </c>
      <c r="K629">
        <f t="shared" ref="K629:K634" si="165">------3</f>
        <v>3</v>
      </c>
    </row>
    <row r="630" spans="2:11">
      <c r="B630">
        <v>1880</v>
      </c>
      <c r="C630">
        <v>627</v>
      </c>
      <c r="D630">
        <v>0</v>
      </c>
      <c r="E630">
        <v>0</v>
      </c>
      <c r="F630">
        <v>0</v>
      </c>
      <c r="G630">
        <v>4</v>
      </c>
      <c r="H630">
        <f t="shared" si="164"/>
        <v>12</v>
      </c>
      <c r="I630">
        <v>12</v>
      </c>
      <c r="J630" t="s">
        <v>80</v>
      </c>
      <c r="K630">
        <f t="shared" si="165"/>
        <v>3</v>
      </c>
    </row>
    <row r="631" spans="2:11">
      <c r="B631">
        <v>1883</v>
      </c>
      <c r="C631">
        <v>628</v>
      </c>
      <c r="D631">
        <v>0</v>
      </c>
      <c r="E631">
        <v>0</v>
      </c>
      <c r="F631">
        <v>0</v>
      </c>
      <c r="G631">
        <v>4</v>
      </c>
      <c r="H631">
        <f t="shared" si="164"/>
        <v>12</v>
      </c>
      <c r="I631">
        <v>12</v>
      </c>
      <c r="J631" t="s">
        <v>80</v>
      </c>
      <c r="K631">
        <f t="shared" si="165"/>
        <v>3</v>
      </c>
    </row>
    <row r="632" spans="2:11">
      <c r="B632">
        <v>1886</v>
      </c>
      <c r="C632">
        <v>629</v>
      </c>
      <c r="D632">
        <v>0</v>
      </c>
      <c r="E632">
        <v>0</v>
      </c>
      <c r="F632">
        <v>0</v>
      </c>
      <c r="G632">
        <v>4</v>
      </c>
      <c r="H632">
        <f t="shared" si="164"/>
        <v>12</v>
      </c>
      <c r="I632">
        <v>12</v>
      </c>
      <c r="J632" t="s">
        <v>80</v>
      </c>
      <c r="K632">
        <f t="shared" si="165"/>
        <v>3</v>
      </c>
    </row>
    <row r="633" spans="2:11">
      <c r="B633">
        <v>1889</v>
      </c>
      <c r="C633">
        <v>630</v>
      </c>
      <c r="D633">
        <v>0</v>
      </c>
      <c r="E633">
        <v>0</v>
      </c>
      <c r="F633">
        <v>0</v>
      </c>
      <c r="G633">
        <v>4</v>
      </c>
      <c r="H633">
        <f t="shared" si="164"/>
        <v>12</v>
      </c>
      <c r="I633">
        <v>12</v>
      </c>
      <c r="J633" t="s">
        <v>80</v>
      </c>
      <c r="K633">
        <f t="shared" si="165"/>
        <v>3</v>
      </c>
    </row>
    <row r="634" spans="2:11">
      <c r="B634">
        <v>1892</v>
      </c>
      <c r="C634">
        <v>631</v>
      </c>
      <c r="D634">
        <v>0</v>
      </c>
      <c r="E634">
        <v>1</v>
      </c>
      <c r="F634">
        <v>0</v>
      </c>
      <c r="G634">
        <v>4</v>
      </c>
      <c r="H634">
        <f t="shared" si="164"/>
        <v>12</v>
      </c>
      <c r="I634">
        <v>12</v>
      </c>
      <c r="J634" t="s">
        <v>80</v>
      </c>
      <c r="K634">
        <f t="shared" si="165"/>
        <v>3</v>
      </c>
    </row>
    <row r="635" spans="2:11">
      <c r="B635">
        <v>1895</v>
      </c>
      <c r="C635">
        <v>632</v>
      </c>
      <c r="D635">
        <v>1</v>
      </c>
      <c r="E635">
        <v>1</v>
      </c>
      <c r="F635">
        <v>20</v>
      </c>
      <c r="G635">
        <v>4</v>
      </c>
      <c r="H635">
        <f t="shared" ref="H635:H640" si="166">------32</f>
        <v>32</v>
      </c>
      <c r="I635">
        <v>32</v>
      </c>
      <c r="J635" t="s">
        <v>80</v>
      </c>
      <c r="K635">
        <f t="shared" ref="K635:K640" si="167">------2</f>
        <v>2</v>
      </c>
    </row>
    <row r="636" spans="2:11">
      <c r="B636">
        <v>1898</v>
      </c>
      <c r="C636">
        <v>633</v>
      </c>
      <c r="D636">
        <v>1</v>
      </c>
      <c r="E636">
        <v>1</v>
      </c>
      <c r="F636">
        <v>0</v>
      </c>
      <c r="G636">
        <v>4</v>
      </c>
      <c r="H636">
        <f t="shared" si="166"/>
        <v>32</v>
      </c>
      <c r="I636">
        <v>32</v>
      </c>
      <c r="J636" t="s">
        <v>80</v>
      </c>
      <c r="K636">
        <f t="shared" si="167"/>
        <v>2</v>
      </c>
    </row>
    <row r="637" spans="2:11">
      <c r="B637">
        <v>1901</v>
      </c>
      <c r="C637">
        <v>634</v>
      </c>
      <c r="D637">
        <v>1</v>
      </c>
      <c r="E637">
        <v>1</v>
      </c>
      <c r="F637">
        <v>0</v>
      </c>
      <c r="G637">
        <v>4</v>
      </c>
      <c r="H637">
        <f t="shared" si="166"/>
        <v>32</v>
      </c>
      <c r="I637">
        <v>32</v>
      </c>
      <c r="J637" t="s">
        <v>80</v>
      </c>
      <c r="K637">
        <f t="shared" si="167"/>
        <v>2</v>
      </c>
    </row>
    <row r="638" spans="2:11">
      <c r="B638">
        <v>1904</v>
      </c>
      <c r="C638">
        <v>635</v>
      </c>
      <c r="D638">
        <v>1</v>
      </c>
      <c r="E638">
        <v>1</v>
      </c>
      <c r="F638">
        <v>0</v>
      </c>
      <c r="G638">
        <v>4</v>
      </c>
      <c r="H638">
        <f t="shared" si="166"/>
        <v>32</v>
      </c>
      <c r="I638">
        <v>32</v>
      </c>
      <c r="J638" t="s">
        <v>80</v>
      </c>
      <c r="K638">
        <f t="shared" si="167"/>
        <v>2</v>
      </c>
    </row>
    <row r="639" spans="2:11">
      <c r="B639">
        <v>1907</v>
      </c>
      <c r="C639">
        <v>636</v>
      </c>
      <c r="D639">
        <v>1</v>
      </c>
      <c r="E639">
        <v>1</v>
      </c>
      <c r="F639">
        <v>0</v>
      </c>
      <c r="G639">
        <v>4</v>
      </c>
      <c r="H639">
        <f t="shared" si="166"/>
        <v>32</v>
      </c>
      <c r="I639">
        <v>32</v>
      </c>
      <c r="J639" t="s">
        <v>80</v>
      </c>
      <c r="K639">
        <f t="shared" si="167"/>
        <v>2</v>
      </c>
    </row>
    <row r="640" spans="2:11">
      <c r="B640">
        <v>1910</v>
      </c>
      <c r="C640">
        <v>637</v>
      </c>
      <c r="D640">
        <v>1</v>
      </c>
      <c r="E640">
        <v>0</v>
      </c>
      <c r="F640">
        <v>0</v>
      </c>
      <c r="G640">
        <v>4</v>
      </c>
      <c r="H640">
        <f t="shared" si="166"/>
        <v>32</v>
      </c>
      <c r="I640">
        <v>32</v>
      </c>
      <c r="J640" t="s">
        <v>80</v>
      </c>
      <c r="K640">
        <f t="shared" si="167"/>
        <v>2</v>
      </c>
    </row>
    <row r="641" spans="2:11">
      <c r="B641">
        <v>1913</v>
      </c>
      <c r="C641">
        <v>638</v>
      </c>
      <c r="D641">
        <v>0</v>
      </c>
      <c r="E641">
        <v>0</v>
      </c>
      <c r="F641">
        <v>20</v>
      </c>
      <c r="G641">
        <v>4</v>
      </c>
      <c r="H641">
        <f>------12</f>
        <v>12</v>
      </c>
      <c r="I641">
        <v>12</v>
      </c>
      <c r="J641" t="s">
        <v>80</v>
      </c>
      <c r="K641">
        <f>------3</f>
        <v>3</v>
      </c>
    </row>
    <row r="642" spans="2:11">
      <c r="B642">
        <v>1916</v>
      </c>
      <c r="C642">
        <v>639</v>
      </c>
      <c r="D642">
        <v>0</v>
      </c>
      <c r="E642">
        <v>0</v>
      </c>
      <c r="F642">
        <v>0</v>
      </c>
      <c r="G642">
        <v>4</v>
      </c>
      <c r="H642">
        <f>------12</f>
        <v>12</v>
      </c>
      <c r="I642">
        <v>12</v>
      </c>
      <c r="J642" t="s">
        <v>80</v>
      </c>
      <c r="K642">
        <f>------3</f>
        <v>3</v>
      </c>
    </row>
    <row r="643" spans="2:11">
      <c r="B643">
        <v>1919</v>
      </c>
      <c r="C643">
        <v>640</v>
      </c>
      <c r="D643">
        <v>0</v>
      </c>
      <c r="E643">
        <v>0</v>
      </c>
      <c r="F643">
        <v>0</v>
      </c>
      <c r="G643">
        <v>4</v>
      </c>
      <c r="H643">
        <f>------12</f>
        <v>12</v>
      </c>
      <c r="I643">
        <v>12</v>
      </c>
      <c r="J643" t="s">
        <v>80</v>
      </c>
      <c r="K643">
        <f>------3</f>
        <v>3</v>
      </c>
    </row>
    <row r="644" spans="2:11">
      <c r="B644">
        <v>1922</v>
      </c>
      <c r="C644">
        <v>641</v>
      </c>
      <c r="D644">
        <v>0</v>
      </c>
      <c r="E644">
        <v>0</v>
      </c>
      <c r="F644">
        <v>0</v>
      </c>
      <c r="G644">
        <v>4</v>
      </c>
      <c r="H644">
        <f>------12</f>
        <v>12</v>
      </c>
      <c r="I644">
        <v>12</v>
      </c>
      <c r="J644" t="s">
        <v>80</v>
      </c>
      <c r="K644">
        <f>------3</f>
        <v>3</v>
      </c>
    </row>
    <row r="645" spans="2:11">
      <c r="B645">
        <v>1925</v>
      </c>
      <c r="C645">
        <v>642</v>
      </c>
      <c r="D645">
        <v>0</v>
      </c>
      <c r="E645">
        <v>0</v>
      </c>
      <c r="F645">
        <v>12</v>
      </c>
      <c r="G645">
        <v>4</v>
      </c>
      <c r="H645">
        <f>--0</f>
        <v>0</v>
      </c>
      <c r="I645">
        <v>0</v>
      </c>
      <c r="J645" t="s">
        <v>79</v>
      </c>
      <c r="K645">
        <f>------1</f>
        <v>1</v>
      </c>
    </row>
    <row r="646" spans="2:11">
      <c r="B646">
        <v>1928</v>
      </c>
      <c r="C646">
        <v>643</v>
      </c>
      <c r="D646">
        <v>0</v>
      </c>
      <c r="E646">
        <v>1</v>
      </c>
      <c r="F646">
        <v>0</v>
      </c>
      <c r="G646">
        <v>4</v>
      </c>
      <c r="H646">
        <f>--0</f>
        <v>0</v>
      </c>
      <c r="I646">
        <v>0</v>
      </c>
      <c r="J646" t="s">
        <v>79</v>
      </c>
      <c r="K646">
        <f>------1</f>
        <v>1</v>
      </c>
    </row>
    <row r="647" spans="2:11">
      <c r="B647">
        <v>1931</v>
      </c>
      <c r="C647">
        <v>644</v>
      </c>
      <c r="D647">
        <v>0</v>
      </c>
      <c r="E647">
        <v>1</v>
      </c>
      <c r="F647">
        <v>28</v>
      </c>
      <c r="G647">
        <v>4</v>
      </c>
      <c r="H647">
        <f t="shared" ref="H647:H652" si="168">------28</f>
        <v>28</v>
      </c>
      <c r="I647">
        <v>32</v>
      </c>
      <c r="J647" t="s">
        <v>72</v>
      </c>
      <c r="K647">
        <f t="shared" ref="K647:K652" si="169">------4</f>
        <v>4</v>
      </c>
    </row>
    <row r="648" spans="2:11">
      <c r="B648">
        <v>1934</v>
      </c>
      <c r="C648">
        <v>645</v>
      </c>
      <c r="D648">
        <v>0</v>
      </c>
      <c r="E648">
        <v>1</v>
      </c>
      <c r="F648">
        <v>0</v>
      </c>
      <c r="G648">
        <v>4</v>
      </c>
      <c r="H648">
        <f t="shared" si="168"/>
        <v>28</v>
      </c>
      <c r="I648">
        <v>32</v>
      </c>
      <c r="J648" t="s">
        <v>72</v>
      </c>
      <c r="K648">
        <f t="shared" si="169"/>
        <v>4</v>
      </c>
    </row>
    <row r="649" spans="2:11">
      <c r="B649">
        <v>1937</v>
      </c>
      <c r="C649">
        <v>646</v>
      </c>
      <c r="D649">
        <v>0</v>
      </c>
      <c r="E649">
        <v>1</v>
      </c>
      <c r="F649">
        <v>0</v>
      </c>
      <c r="G649">
        <v>4</v>
      </c>
      <c r="H649">
        <f t="shared" si="168"/>
        <v>28</v>
      </c>
      <c r="I649">
        <v>32</v>
      </c>
      <c r="J649" t="s">
        <v>72</v>
      </c>
      <c r="K649">
        <f t="shared" si="169"/>
        <v>4</v>
      </c>
    </row>
    <row r="650" spans="2:11">
      <c r="B650">
        <v>1940</v>
      </c>
      <c r="C650">
        <v>647</v>
      </c>
      <c r="D650">
        <v>0</v>
      </c>
      <c r="E650">
        <v>1</v>
      </c>
      <c r="F650">
        <v>0</v>
      </c>
      <c r="G650">
        <v>4</v>
      </c>
      <c r="H650">
        <f t="shared" si="168"/>
        <v>28</v>
      </c>
      <c r="I650">
        <v>32</v>
      </c>
      <c r="J650" t="s">
        <v>72</v>
      </c>
      <c r="K650">
        <f t="shared" si="169"/>
        <v>4</v>
      </c>
    </row>
    <row r="651" spans="2:11">
      <c r="B651">
        <v>1943</v>
      </c>
      <c r="C651">
        <v>648</v>
      </c>
      <c r="D651">
        <v>0</v>
      </c>
      <c r="E651">
        <v>1</v>
      </c>
      <c r="F651">
        <v>0</v>
      </c>
      <c r="G651">
        <v>4</v>
      </c>
      <c r="H651">
        <f t="shared" si="168"/>
        <v>28</v>
      </c>
      <c r="I651">
        <v>32</v>
      </c>
      <c r="J651" t="s">
        <v>72</v>
      </c>
      <c r="K651">
        <f t="shared" si="169"/>
        <v>4</v>
      </c>
    </row>
    <row r="652" spans="2:11">
      <c r="B652">
        <v>1946</v>
      </c>
      <c r="C652">
        <v>649</v>
      </c>
      <c r="D652">
        <v>0</v>
      </c>
      <c r="E652">
        <v>1</v>
      </c>
      <c r="F652">
        <v>0</v>
      </c>
      <c r="G652">
        <v>4</v>
      </c>
      <c r="H652">
        <f t="shared" si="168"/>
        <v>28</v>
      </c>
      <c r="I652">
        <v>32</v>
      </c>
      <c r="J652" t="s">
        <v>72</v>
      </c>
      <c r="K652">
        <f t="shared" si="169"/>
        <v>4</v>
      </c>
    </row>
    <row r="653" spans="2:11">
      <c r="B653">
        <v>1949</v>
      </c>
      <c r="C653">
        <v>650</v>
      </c>
      <c r="D653">
        <v>1</v>
      </c>
      <c r="E653">
        <v>1</v>
      </c>
      <c r="F653">
        <v>4</v>
      </c>
      <c r="G653">
        <v>4</v>
      </c>
      <c r="H653">
        <f t="shared" ref="H653:H658" si="170">------32</f>
        <v>32</v>
      </c>
      <c r="I653">
        <v>32</v>
      </c>
      <c r="J653" t="s">
        <v>80</v>
      </c>
      <c r="K653">
        <f t="shared" ref="K653:K658" si="171">------2</f>
        <v>2</v>
      </c>
    </row>
    <row r="654" spans="2:11">
      <c r="B654">
        <v>1952</v>
      </c>
      <c r="C654">
        <v>651</v>
      </c>
      <c r="D654">
        <v>1</v>
      </c>
      <c r="E654">
        <v>1</v>
      </c>
      <c r="F654">
        <v>0</v>
      </c>
      <c r="G654">
        <v>4</v>
      </c>
      <c r="H654">
        <f t="shared" si="170"/>
        <v>32</v>
      </c>
      <c r="I654">
        <v>32</v>
      </c>
      <c r="J654" t="s">
        <v>80</v>
      </c>
      <c r="K654">
        <f t="shared" si="171"/>
        <v>2</v>
      </c>
    </row>
    <row r="655" spans="2:11">
      <c r="B655">
        <v>1955</v>
      </c>
      <c r="C655">
        <v>652</v>
      </c>
      <c r="D655">
        <v>1</v>
      </c>
      <c r="E655">
        <v>1</v>
      </c>
      <c r="F655">
        <v>0</v>
      </c>
      <c r="G655">
        <v>4</v>
      </c>
      <c r="H655">
        <f t="shared" si="170"/>
        <v>32</v>
      </c>
      <c r="I655">
        <v>32</v>
      </c>
      <c r="J655" t="s">
        <v>80</v>
      </c>
      <c r="K655">
        <f t="shared" si="171"/>
        <v>2</v>
      </c>
    </row>
    <row r="656" spans="2:11">
      <c r="B656">
        <v>1958</v>
      </c>
      <c r="C656">
        <v>653</v>
      </c>
      <c r="D656">
        <v>1</v>
      </c>
      <c r="E656">
        <v>1</v>
      </c>
      <c r="F656">
        <v>0</v>
      </c>
      <c r="G656">
        <v>4</v>
      </c>
      <c r="H656">
        <f t="shared" si="170"/>
        <v>32</v>
      </c>
      <c r="I656">
        <v>32</v>
      </c>
      <c r="J656" t="s">
        <v>80</v>
      </c>
      <c r="K656">
        <f t="shared" si="171"/>
        <v>2</v>
      </c>
    </row>
    <row r="657" spans="2:11">
      <c r="B657">
        <v>1961</v>
      </c>
      <c r="C657">
        <v>654</v>
      </c>
      <c r="D657">
        <v>1</v>
      </c>
      <c r="E657">
        <v>1</v>
      </c>
      <c r="F657">
        <v>0</v>
      </c>
      <c r="G657">
        <v>4</v>
      </c>
      <c r="H657">
        <f t="shared" si="170"/>
        <v>32</v>
      </c>
      <c r="I657">
        <v>32</v>
      </c>
      <c r="J657" t="s">
        <v>80</v>
      </c>
      <c r="K657">
        <f t="shared" si="171"/>
        <v>2</v>
      </c>
    </row>
    <row r="658" spans="2:11">
      <c r="B658">
        <v>1964</v>
      </c>
      <c r="C658">
        <v>655</v>
      </c>
      <c r="D658">
        <v>1</v>
      </c>
      <c r="E658">
        <v>0</v>
      </c>
      <c r="F658">
        <v>0</v>
      </c>
      <c r="G658">
        <v>4</v>
      </c>
      <c r="H658">
        <f t="shared" si="170"/>
        <v>32</v>
      </c>
      <c r="I658">
        <v>32</v>
      </c>
      <c r="J658" t="s">
        <v>80</v>
      </c>
      <c r="K658">
        <f t="shared" si="171"/>
        <v>2</v>
      </c>
    </row>
    <row r="659" spans="2:11">
      <c r="B659">
        <v>1967</v>
      </c>
      <c r="C659">
        <v>656</v>
      </c>
      <c r="D659">
        <v>0</v>
      </c>
      <c r="E659">
        <v>0</v>
      </c>
      <c r="F659">
        <v>20</v>
      </c>
      <c r="G659">
        <v>4</v>
      </c>
      <c r="H659">
        <f t="shared" ref="H659:H664" si="172">------12</f>
        <v>12</v>
      </c>
      <c r="I659">
        <v>12</v>
      </c>
      <c r="J659" t="s">
        <v>80</v>
      </c>
      <c r="K659">
        <f t="shared" ref="K659:K664" si="173">------3</f>
        <v>3</v>
      </c>
    </row>
    <row r="660" spans="2:11">
      <c r="B660">
        <v>1970</v>
      </c>
      <c r="C660">
        <v>657</v>
      </c>
      <c r="D660">
        <v>0</v>
      </c>
      <c r="E660">
        <v>0</v>
      </c>
      <c r="F660">
        <v>0</v>
      </c>
      <c r="G660">
        <v>4</v>
      </c>
      <c r="H660">
        <f t="shared" si="172"/>
        <v>12</v>
      </c>
      <c r="I660">
        <v>12</v>
      </c>
      <c r="J660" t="s">
        <v>80</v>
      </c>
      <c r="K660">
        <f t="shared" si="173"/>
        <v>3</v>
      </c>
    </row>
    <row r="661" spans="2:11">
      <c r="B661">
        <v>1973</v>
      </c>
      <c r="C661">
        <v>658</v>
      </c>
      <c r="D661">
        <v>0</v>
      </c>
      <c r="E661">
        <v>0</v>
      </c>
      <c r="F661">
        <v>0</v>
      </c>
      <c r="G661">
        <v>4</v>
      </c>
      <c r="H661">
        <f t="shared" si="172"/>
        <v>12</v>
      </c>
      <c r="I661">
        <v>12</v>
      </c>
      <c r="J661" t="s">
        <v>80</v>
      </c>
      <c r="K661">
        <f t="shared" si="173"/>
        <v>3</v>
      </c>
    </row>
    <row r="662" spans="2:11">
      <c r="B662">
        <v>1976</v>
      </c>
      <c r="C662">
        <v>659</v>
      </c>
      <c r="D662">
        <v>0</v>
      </c>
      <c r="E662">
        <v>0</v>
      </c>
      <c r="F662">
        <v>0</v>
      </c>
      <c r="G662">
        <v>4</v>
      </c>
      <c r="H662">
        <f t="shared" si="172"/>
        <v>12</v>
      </c>
      <c r="I662">
        <v>12</v>
      </c>
      <c r="J662" t="s">
        <v>80</v>
      </c>
      <c r="K662">
        <f t="shared" si="173"/>
        <v>3</v>
      </c>
    </row>
    <row r="663" spans="2:11">
      <c r="B663">
        <v>1979</v>
      </c>
      <c r="C663">
        <v>660</v>
      </c>
      <c r="D663">
        <v>0</v>
      </c>
      <c r="E663">
        <v>0</v>
      </c>
      <c r="F663">
        <v>0</v>
      </c>
      <c r="G663">
        <v>4</v>
      </c>
      <c r="H663">
        <f t="shared" si="172"/>
        <v>12</v>
      </c>
      <c r="I663">
        <v>12</v>
      </c>
      <c r="J663" t="s">
        <v>80</v>
      </c>
      <c r="K663">
        <f t="shared" si="173"/>
        <v>3</v>
      </c>
    </row>
    <row r="664" spans="2:11">
      <c r="B664">
        <v>1982</v>
      </c>
      <c r="C664">
        <v>661</v>
      </c>
      <c r="D664">
        <v>0</v>
      </c>
      <c r="E664">
        <v>1</v>
      </c>
      <c r="F664">
        <v>0</v>
      </c>
      <c r="G664">
        <v>4</v>
      </c>
      <c r="H664">
        <f t="shared" si="172"/>
        <v>12</v>
      </c>
      <c r="I664">
        <v>12</v>
      </c>
      <c r="J664" t="s">
        <v>80</v>
      </c>
      <c r="K664">
        <f t="shared" si="173"/>
        <v>3</v>
      </c>
    </row>
    <row r="665" spans="2:11">
      <c r="B665">
        <v>1985</v>
      </c>
      <c r="C665">
        <v>662</v>
      </c>
      <c r="D665">
        <v>1</v>
      </c>
      <c r="E665">
        <v>1</v>
      </c>
      <c r="F665">
        <v>20</v>
      </c>
      <c r="G665">
        <v>4</v>
      </c>
      <c r="H665">
        <f t="shared" ref="H665:H670" si="174">------32</f>
        <v>32</v>
      </c>
      <c r="I665">
        <v>32</v>
      </c>
      <c r="J665" t="s">
        <v>80</v>
      </c>
      <c r="K665">
        <f t="shared" ref="K665:K670" si="175">------2</f>
        <v>2</v>
      </c>
    </row>
    <row r="666" spans="2:11">
      <c r="B666">
        <v>1988</v>
      </c>
      <c r="C666">
        <v>663</v>
      </c>
      <c r="D666">
        <v>1</v>
      </c>
      <c r="E666">
        <v>1</v>
      </c>
      <c r="F666">
        <v>0</v>
      </c>
      <c r="G666">
        <v>4</v>
      </c>
      <c r="H666">
        <f t="shared" si="174"/>
        <v>32</v>
      </c>
      <c r="I666">
        <v>32</v>
      </c>
      <c r="J666" t="s">
        <v>80</v>
      </c>
      <c r="K666">
        <f t="shared" si="175"/>
        <v>2</v>
      </c>
    </row>
    <row r="667" spans="2:11">
      <c r="B667">
        <v>1991</v>
      </c>
      <c r="C667">
        <v>664</v>
      </c>
      <c r="D667">
        <v>1</v>
      </c>
      <c r="E667">
        <v>1</v>
      </c>
      <c r="F667">
        <v>0</v>
      </c>
      <c r="G667">
        <v>4</v>
      </c>
      <c r="H667">
        <f t="shared" si="174"/>
        <v>32</v>
      </c>
      <c r="I667">
        <v>32</v>
      </c>
      <c r="J667" t="s">
        <v>80</v>
      </c>
      <c r="K667">
        <f t="shared" si="175"/>
        <v>2</v>
      </c>
    </row>
    <row r="668" spans="2:11">
      <c r="B668">
        <v>1994</v>
      </c>
      <c r="C668">
        <v>665</v>
      </c>
      <c r="D668">
        <v>1</v>
      </c>
      <c r="E668">
        <v>1</v>
      </c>
      <c r="F668">
        <v>0</v>
      </c>
      <c r="G668">
        <v>4</v>
      </c>
      <c r="H668">
        <f t="shared" si="174"/>
        <v>32</v>
      </c>
      <c r="I668">
        <v>32</v>
      </c>
      <c r="J668" t="s">
        <v>80</v>
      </c>
      <c r="K668">
        <f t="shared" si="175"/>
        <v>2</v>
      </c>
    </row>
    <row r="669" spans="2:11">
      <c r="B669">
        <v>1997</v>
      </c>
      <c r="C669">
        <v>666</v>
      </c>
      <c r="D669">
        <v>1</v>
      </c>
      <c r="E669">
        <v>1</v>
      </c>
      <c r="F669">
        <v>0</v>
      </c>
      <c r="G669">
        <v>4</v>
      </c>
      <c r="H669">
        <f t="shared" si="174"/>
        <v>32</v>
      </c>
      <c r="I669">
        <v>32</v>
      </c>
      <c r="J669" t="s">
        <v>80</v>
      </c>
      <c r="K669">
        <f t="shared" si="175"/>
        <v>2</v>
      </c>
    </row>
    <row r="670" spans="2:11">
      <c r="B670">
        <v>2000</v>
      </c>
      <c r="C670">
        <v>667</v>
      </c>
      <c r="D670">
        <v>1</v>
      </c>
      <c r="E670">
        <v>0</v>
      </c>
      <c r="F670">
        <v>0</v>
      </c>
      <c r="G670">
        <v>4</v>
      </c>
      <c r="H670">
        <f t="shared" si="174"/>
        <v>32</v>
      </c>
      <c r="I670">
        <v>32</v>
      </c>
      <c r="J670" t="s">
        <v>80</v>
      </c>
      <c r="K670">
        <f t="shared" si="175"/>
        <v>2</v>
      </c>
    </row>
    <row r="671" spans="2:11">
      <c r="B671">
        <v>2003</v>
      </c>
      <c r="C671">
        <v>668</v>
      </c>
      <c r="D671">
        <v>0</v>
      </c>
      <c r="E671">
        <v>0</v>
      </c>
      <c r="F671">
        <v>20</v>
      </c>
      <c r="G671">
        <v>4</v>
      </c>
      <c r="H671">
        <f>------12</f>
        <v>12</v>
      </c>
      <c r="I671">
        <v>12</v>
      </c>
      <c r="J671" t="s">
        <v>80</v>
      </c>
      <c r="K671">
        <f>------3</f>
        <v>3</v>
      </c>
    </row>
    <row r="672" spans="2:11">
      <c r="B672">
        <v>2006</v>
      </c>
      <c r="C672">
        <v>669</v>
      </c>
      <c r="D672">
        <v>0</v>
      </c>
      <c r="E672">
        <v>0</v>
      </c>
      <c r="F672">
        <v>0</v>
      </c>
      <c r="G672">
        <v>4</v>
      </c>
      <c r="H672">
        <f>------12</f>
        <v>12</v>
      </c>
      <c r="I672">
        <v>12</v>
      </c>
      <c r="J672" t="s">
        <v>80</v>
      </c>
      <c r="K672">
        <f>------3</f>
        <v>3</v>
      </c>
    </row>
    <row r="673" spans="2:11">
      <c r="B673">
        <v>2009</v>
      </c>
      <c r="C673">
        <v>670</v>
      </c>
      <c r="D673">
        <v>0</v>
      </c>
      <c r="E673">
        <v>0</v>
      </c>
      <c r="F673">
        <v>0</v>
      </c>
      <c r="G673">
        <v>4</v>
      </c>
      <c r="H673">
        <f>------12</f>
        <v>12</v>
      </c>
      <c r="I673">
        <v>12</v>
      </c>
      <c r="J673" t="s">
        <v>80</v>
      </c>
      <c r="K673">
        <f>------3</f>
        <v>3</v>
      </c>
    </row>
    <row r="674" spans="2:11">
      <c r="B674">
        <v>2012</v>
      </c>
      <c r="C674">
        <v>671</v>
      </c>
      <c r="D674">
        <v>0</v>
      </c>
      <c r="E674">
        <v>0</v>
      </c>
      <c r="F674">
        <v>0</v>
      </c>
      <c r="G674">
        <v>4</v>
      </c>
      <c r="H674">
        <f>------12</f>
        <v>12</v>
      </c>
      <c r="I674">
        <v>12</v>
      </c>
      <c r="J674" t="s">
        <v>80</v>
      </c>
      <c r="K674">
        <f>------3</f>
        <v>3</v>
      </c>
    </row>
    <row r="675" spans="2:11">
      <c r="B675">
        <v>2015</v>
      </c>
      <c r="C675">
        <v>672</v>
      </c>
      <c r="D675">
        <v>0</v>
      </c>
      <c r="E675">
        <v>0</v>
      </c>
      <c r="F675">
        <v>12</v>
      </c>
      <c r="G675">
        <v>4</v>
      </c>
      <c r="H675">
        <f>--0</f>
        <v>0</v>
      </c>
      <c r="I675">
        <v>0</v>
      </c>
      <c r="J675" t="s">
        <v>79</v>
      </c>
      <c r="K675">
        <f>------1</f>
        <v>1</v>
      </c>
    </row>
    <row r="676" spans="2:11">
      <c r="B676">
        <v>2018</v>
      </c>
      <c r="C676">
        <v>673</v>
      </c>
      <c r="D676">
        <v>0</v>
      </c>
      <c r="E676">
        <v>1</v>
      </c>
      <c r="F676">
        <v>0</v>
      </c>
      <c r="G676">
        <v>4</v>
      </c>
      <c r="H676">
        <f>--0</f>
        <v>0</v>
      </c>
      <c r="I676">
        <v>0</v>
      </c>
      <c r="J676" t="s">
        <v>79</v>
      </c>
      <c r="K676">
        <f>------1</f>
        <v>1</v>
      </c>
    </row>
    <row r="677" spans="2:11">
      <c r="B677">
        <v>2021</v>
      </c>
      <c r="C677">
        <v>674</v>
      </c>
      <c r="D677">
        <v>0</v>
      </c>
      <c r="E677">
        <v>1</v>
      </c>
      <c r="F677">
        <v>28</v>
      </c>
      <c r="G677">
        <v>4</v>
      </c>
      <c r="H677">
        <f t="shared" ref="H677:H682" si="176">------28</f>
        <v>28</v>
      </c>
      <c r="I677">
        <v>32</v>
      </c>
      <c r="J677" t="s">
        <v>72</v>
      </c>
      <c r="K677">
        <f t="shared" ref="K677:K682" si="177">------4</f>
        <v>4</v>
      </c>
    </row>
    <row r="678" spans="2:11">
      <c r="B678">
        <v>2024</v>
      </c>
      <c r="C678">
        <v>675</v>
      </c>
      <c r="D678">
        <v>0</v>
      </c>
      <c r="E678">
        <v>1</v>
      </c>
      <c r="F678">
        <v>0</v>
      </c>
      <c r="G678">
        <v>4</v>
      </c>
      <c r="H678">
        <f t="shared" si="176"/>
        <v>28</v>
      </c>
      <c r="I678">
        <v>32</v>
      </c>
      <c r="J678" t="s">
        <v>72</v>
      </c>
      <c r="K678">
        <f t="shared" si="177"/>
        <v>4</v>
      </c>
    </row>
    <row r="679" spans="2:11">
      <c r="B679">
        <v>2027</v>
      </c>
      <c r="C679">
        <v>676</v>
      </c>
      <c r="D679">
        <v>0</v>
      </c>
      <c r="E679">
        <v>1</v>
      </c>
      <c r="F679">
        <v>0</v>
      </c>
      <c r="G679">
        <v>4</v>
      </c>
      <c r="H679">
        <f t="shared" si="176"/>
        <v>28</v>
      </c>
      <c r="I679">
        <v>32</v>
      </c>
      <c r="J679" t="s">
        <v>72</v>
      </c>
      <c r="K679">
        <f t="shared" si="177"/>
        <v>4</v>
      </c>
    </row>
    <row r="680" spans="2:11">
      <c r="B680">
        <v>2030</v>
      </c>
      <c r="C680">
        <v>677</v>
      </c>
      <c r="D680">
        <v>0</v>
      </c>
      <c r="E680">
        <v>1</v>
      </c>
      <c r="F680">
        <v>0</v>
      </c>
      <c r="G680">
        <v>4</v>
      </c>
      <c r="H680">
        <f t="shared" si="176"/>
        <v>28</v>
      </c>
      <c r="I680">
        <v>32</v>
      </c>
      <c r="J680" t="s">
        <v>72</v>
      </c>
      <c r="K680">
        <f t="shared" si="177"/>
        <v>4</v>
      </c>
    </row>
    <row r="681" spans="2:11">
      <c r="B681">
        <v>2033</v>
      </c>
      <c r="C681">
        <v>678</v>
      </c>
      <c r="D681">
        <v>0</v>
      </c>
      <c r="E681">
        <v>1</v>
      </c>
      <c r="F681">
        <v>0</v>
      </c>
      <c r="G681">
        <v>4</v>
      </c>
      <c r="H681">
        <f t="shared" si="176"/>
        <v>28</v>
      </c>
      <c r="I681">
        <v>32</v>
      </c>
      <c r="J681" t="s">
        <v>72</v>
      </c>
      <c r="K681">
        <f t="shared" si="177"/>
        <v>4</v>
      </c>
    </row>
    <row r="682" spans="2:11">
      <c r="B682">
        <v>2036</v>
      </c>
      <c r="C682">
        <v>679</v>
      </c>
      <c r="D682">
        <v>0</v>
      </c>
      <c r="E682">
        <v>1</v>
      </c>
      <c r="F682">
        <v>0</v>
      </c>
      <c r="G682">
        <v>4</v>
      </c>
      <c r="H682">
        <f t="shared" si="176"/>
        <v>28</v>
      </c>
      <c r="I682">
        <v>32</v>
      </c>
      <c r="J682" t="s">
        <v>72</v>
      </c>
      <c r="K682">
        <f t="shared" si="177"/>
        <v>4</v>
      </c>
    </row>
    <row r="683" spans="2:11">
      <c r="B683">
        <v>2039</v>
      </c>
      <c r="C683">
        <v>680</v>
      </c>
      <c r="D683">
        <v>1</v>
      </c>
      <c r="E683">
        <v>1</v>
      </c>
      <c r="F683">
        <v>4</v>
      </c>
      <c r="G683">
        <v>4</v>
      </c>
      <c r="H683">
        <f t="shared" ref="H683:H688" si="178">------32</f>
        <v>32</v>
      </c>
      <c r="I683">
        <v>32</v>
      </c>
      <c r="J683" t="s">
        <v>80</v>
      </c>
      <c r="K683">
        <f t="shared" ref="K683:K688" si="179">------2</f>
        <v>2</v>
      </c>
    </row>
    <row r="684" spans="2:11">
      <c r="B684">
        <v>2042</v>
      </c>
      <c r="C684">
        <v>681</v>
      </c>
      <c r="D684">
        <v>1</v>
      </c>
      <c r="E684">
        <v>1</v>
      </c>
      <c r="F684">
        <v>0</v>
      </c>
      <c r="G684">
        <v>4</v>
      </c>
      <c r="H684">
        <f t="shared" si="178"/>
        <v>32</v>
      </c>
      <c r="I684">
        <v>32</v>
      </c>
      <c r="J684" t="s">
        <v>80</v>
      </c>
      <c r="K684">
        <f t="shared" si="179"/>
        <v>2</v>
      </c>
    </row>
    <row r="685" spans="2:11">
      <c r="B685">
        <v>2045</v>
      </c>
      <c r="C685">
        <v>682</v>
      </c>
      <c r="D685">
        <v>1</v>
      </c>
      <c r="E685">
        <v>1</v>
      </c>
      <c r="F685">
        <v>0</v>
      </c>
      <c r="G685">
        <v>4</v>
      </c>
      <c r="H685">
        <f t="shared" si="178"/>
        <v>32</v>
      </c>
      <c r="I685">
        <v>32</v>
      </c>
      <c r="J685" t="s">
        <v>80</v>
      </c>
      <c r="K685">
        <f t="shared" si="179"/>
        <v>2</v>
      </c>
    </row>
    <row r="686" spans="2:11">
      <c r="B686">
        <v>2048</v>
      </c>
      <c r="C686">
        <v>683</v>
      </c>
      <c r="D686">
        <v>1</v>
      </c>
      <c r="E686">
        <v>1</v>
      </c>
      <c r="F686">
        <v>0</v>
      </c>
      <c r="G686">
        <v>4</v>
      </c>
      <c r="H686">
        <f t="shared" si="178"/>
        <v>32</v>
      </c>
      <c r="I686">
        <v>32</v>
      </c>
      <c r="J686" t="s">
        <v>80</v>
      </c>
      <c r="K686">
        <f t="shared" si="179"/>
        <v>2</v>
      </c>
    </row>
    <row r="687" spans="2:11">
      <c r="B687">
        <v>2051</v>
      </c>
      <c r="C687">
        <v>684</v>
      </c>
      <c r="D687">
        <v>1</v>
      </c>
      <c r="E687">
        <v>1</v>
      </c>
      <c r="F687">
        <v>0</v>
      </c>
      <c r="G687">
        <v>4</v>
      </c>
      <c r="H687">
        <f t="shared" si="178"/>
        <v>32</v>
      </c>
      <c r="I687">
        <v>32</v>
      </c>
      <c r="J687" t="s">
        <v>80</v>
      </c>
      <c r="K687">
        <f t="shared" si="179"/>
        <v>2</v>
      </c>
    </row>
    <row r="688" spans="2:11">
      <c r="B688">
        <v>2054</v>
      </c>
      <c r="C688">
        <v>685</v>
      </c>
      <c r="D688">
        <v>1</v>
      </c>
      <c r="E688">
        <v>0</v>
      </c>
      <c r="F688">
        <v>0</v>
      </c>
      <c r="G688">
        <v>4</v>
      </c>
      <c r="H688">
        <f t="shared" si="178"/>
        <v>32</v>
      </c>
      <c r="I688">
        <v>32</v>
      </c>
      <c r="J688" t="s">
        <v>80</v>
      </c>
      <c r="K688">
        <f t="shared" si="179"/>
        <v>2</v>
      </c>
    </row>
    <row r="689" spans="2:11">
      <c r="B689">
        <v>2057</v>
      </c>
      <c r="C689">
        <v>686</v>
      </c>
      <c r="D689">
        <v>0</v>
      </c>
      <c r="E689">
        <v>0</v>
      </c>
      <c r="F689">
        <v>20</v>
      </c>
      <c r="G689">
        <v>4</v>
      </c>
      <c r="H689">
        <f t="shared" ref="H689:H694" si="180">------12</f>
        <v>12</v>
      </c>
      <c r="I689">
        <v>12</v>
      </c>
      <c r="J689" t="s">
        <v>80</v>
      </c>
      <c r="K689">
        <f t="shared" ref="K689:K694" si="181">------3</f>
        <v>3</v>
      </c>
    </row>
    <row r="690" spans="2:11">
      <c r="B690">
        <v>2060</v>
      </c>
      <c r="C690">
        <v>687</v>
      </c>
      <c r="D690">
        <v>0</v>
      </c>
      <c r="E690">
        <v>0</v>
      </c>
      <c r="F690">
        <v>0</v>
      </c>
      <c r="G690">
        <v>4</v>
      </c>
      <c r="H690">
        <f t="shared" si="180"/>
        <v>12</v>
      </c>
      <c r="I690">
        <v>12</v>
      </c>
      <c r="J690" t="s">
        <v>80</v>
      </c>
      <c r="K690">
        <f t="shared" si="181"/>
        <v>3</v>
      </c>
    </row>
    <row r="691" spans="2:11">
      <c r="B691">
        <v>2063</v>
      </c>
      <c r="C691">
        <v>688</v>
      </c>
      <c r="D691">
        <v>0</v>
      </c>
      <c r="E691">
        <v>0</v>
      </c>
      <c r="F691">
        <v>0</v>
      </c>
      <c r="G691">
        <v>4</v>
      </c>
      <c r="H691">
        <f t="shared" si="180"/>
        <v>12</v>
      </c>
      <c r="I691">
        <v>12</v>
      </c>
      <c r="J691" t="s">
        <v>80</v>
      </c>
      <c r="K691">
        <f t="shared" si="181"/>
        <v>3</v>
      </c>
    </row>
    <row r="692" spans="2:11">
      <c r="B692">
        <v>2066</v>
      </c>
      <c r="C692">
        <v>689</v>
      </c>
      <c r="D692">
        <v>0</v>
      </c>
      <c r="E692">
        <v>0</v>
      </c>
      <c r="F692">
        <v>0</v>
      </c>
      <c r="G692">
        <v>4</v>
      </c>
      <c r="H692">
        <f t="shared" si="180"/>
        <v>12</v>
      </c>
      <c r="I692">
        <v>12</v>
      </c>
      <c r="J692" t="s">
        <v>80</v>
      </c>
      <c r="K692">
        <f t="shared" si="181"/>
        <v>3</v>
      </c>
    </row>
    <row r="693" spans="2:11">
      <c r="B693">
        <v>2069</v>
      </c>
      <c r="C693">
        <v>690</v>
      </c>
      <c r="D693">
        <v>0</v>
      </c>
      <c r="E693">
        <v>0</v>
      </c>
      <c r="F693">
        <v>0</v>
      </c>
      <c r="G693">
        <v>4</v>
      </c>
      <c r="H693">
        <f t="shared" si="180"/>
        <v>12</v>
      </c>
      <c r="I693">
        <v>12</v>
      </c>
      <c r="J693" t="s">
        <v>80</v>
      </c>
      <c r="K693">
        <f t="shared" si="181"/>
        <v>3</v>
      </c>
    </row>
    <row r="694" spans="2:11">
      <c r="B694">
        <v>2072</v>
      </c>
      <c r="C694">
        <v>691</v>
      </c>
      <c r="D694">
        <v>0</v>
      </c>
      <c r="E694">
        <v>1</v>
      </c>
      <c r="F694">
        <v>0</v>
      </c>
      <c r="G694">
        <v>4</v>
      </c>
      <c r="H694">
        <f t="shared" si="180"/>
        <v>12</v>
      </c>
      <c r="I694">
        <v>12</v>
      </c>
      <c r="J694" t="s">
        <v>80</v>
      </c>
      <c r="K694">
        <f t="shared" si="181"/>
        <v>3</v>
      </c>
    </row>
    <row r="695" spans="2:11">
      <c r="B695">
        <v>2075</v>
      </c>
      <c r="C695">
        <v>692</v>
      </c>
      <c r="D695">
        <v>1</v>
      </c>
      <c r="E695">
        <v>1</v>
      </c>
      <c r="F695">
        <v>20</v>
      </c>
      <c r="G695">
        <v>4</v>
      </c>
      <c r="H695">
        <f t="shared" ref="H695:H700" si="182">------32</f>
        <v>32</v>
      </c>
      <c r="I695">
        <v>32</v>
      </c>
      <c r="J695" t="s">
        <v>80</v>
      </c>
      <c r="K695">
        <f t="shared" ref="K695:K700" si="183">------2</f>
        <v>2</v>
      </c>
    </row>
    <row r="696" spans="2:11">
      <c r="B696">
        <v>2078</v>
      </c>
      <c r="C696">
        <v>693</v>
      </c>
      <c r="D696">
        <v>1</v>
      </c>
      <c r="E696">
        <v>1</v>
      </c>
      <c r="F696">
        <v>0</v>
      </c>
      <c r="G696">
        <v>4</v>
      </c>
      <c r="H696">
        <f t="shared" si="182"/>
        <v>32</v>
      </c>
      <c r="I696">
        <v>32</v>
      </c>
      <c r="J696" t="s">
        <v>80</v>
      </c>
      <c r="K696">
        <f t="shared" si="183"/>
        <v>2</v>
      </c>
    </row>
    <row r="697" spans="2:11">
      <c r="B697">
        <v>2081</v>
      </c>
      <c r="C697">
        <v>694</v>
      </c>
      <c r="D697">
        <v>1</v>
      </c>
      <c r="E697">
        <v>1</v>
      </c>
      <c r="F697">
        <v>0</v>
      </c>
      <c r="G697">
        <v>4</v>
      </c>
      <c r="H697">
        <f t="shared" si="182"/>
        <v>32</v>
      </c>
      <c r="I697">
        <v>32</v>
      </c>
      <c r="J697" t="s">
        <v>80</v>
      </c>
      <c r="K697">
        <f t="shared" si="183"/>
        <v>2</v>
      </c>
    </row>
    <row r="698" spans="2:11">
      <c r="B698">
        <v>2084</v>
      </c>
      <c r="C698">
        <v>695</v>
      </c>
      <c r="D698">
        <v>1</v>
      </c>
      <c r="E698">
        <v>1</v>
      </c>
      <c r="F698">
        <v>0</v>
      </c>
      <c r="G698">
        <v>4</v>
      </c>
      <c r="H698">
        <f t="shared" si="182"/>
        <v>32</v>
      </c>
      <c r="I698">
        <v>32</v>
      </c>
      <c r="J698" t="s">
        <v>80</v>
      </c>
      <c r="K698">
        <f t="shared" si="183"/>
        <v>2</v>
      </c>
    </row>
    <row r="699" spans="2:11">
      <c r="B699">
        <v>2087</v>
      </c>
      <c r="C699">
        <v>696</v>
      </c>
      <c r="D699">
        <v>1</v>
      </c>
      <c r="E699">
        <v>1</v>
      </c>
      <c r="F699">
        <v>0</v>
      </c>
      <c r="G699">
        <v>4</v>
      </c>
      <c r="H699">
        <f t="shared" si="182"/>
        <v>32</v>
      </c>
      <c r="I699">
        <v>32</v>
      </c>
      <c r="J699" t="s">
        <v>80</v>
      </c>
      <c r="K699">
        <f t="shared" si="183"/>
        <v>2</v>
      </c>
    </row>
    <row r="700" spans="2:11">
      <c r="B700">
        <v>2090</v>
      </c>
      <c r="C700">
        <v>697</v>
      </c>
      <c r="D700">
        <v>1</v>
      </c>
      <c r="E700">
        <v>0</v>
      </c>
      <c r="F700">
        <v>0</v>
      </c>
      <c r="G700">
        <v>4</v>
      </c>
      <c r="H700">
        <f t="shared" si="182"/>
        <v>32</v>
      </c>
      <c r="I700">
        <v>32</v>
      </c>
      <c r="J700" t="s">
        <v>80</v>
      </c>
      <c r="K700">
        <f t="shared" si="183"/>
        <v>2</v>
      </c>
    </row>
    <row r="701" spans="2:11">
      <c r="B701">
        <v>2093</v>
      </c>
      <c r="C701">
        <v>698</v>
      </c>
      <c r="D701">
        <v>0</v>
      </c>
      <c r="E701">
        <v>0</v>
      </c>
      <c r="F701">
        <v>20</v>
      </c>
      <c r="G701">
        <v>4</v>
      </c>
      <c r="H701">
        <f>------12</f>
        <v>12</v>
      </c>
      <c r="I701">
        <v>12</v>
      </c>
      <c r="J701" t="s">
        <v>80</v>
      </c>
      <c r="K701">
        <f>------3</f>
        <v>3</v>
      </c>
    </row>
    <row r="702" spans="2:11">
      <c r="B702">
        <v>2096</v>
      </c>
      <c r="C702">
        <v>699</v>
      </c>
      <c r="D702">
        <v>0</v>
      </c>
      <c r="E702">
        <v>0</v>
      </c>
      <c r="F702">
        <v>0</v>
      </c>
      <c r="G702">
        <v>4</v>
      </c>
      <c r="H702">
        <f>------12</f>
        <v>12</v>
      </c>
      <c r="I702">
        <v>12</v>
      </c>
      <c r="J702" t="s">
        <v>80</v>
      </c>
      <c r="K702">
        <f>------3</f>
        <v>3</v>
      </c>
    </row>
    <row r="703" spans="2:11">
      <c r="B703">
        <v>2099</v>
      </c>
      <c r="C703">
        <v>700</v>
      </c>
      <c r="D703">
        <v>0</v>
      </c>
      <c r="E703">
        <v>0</v>
      </c>
      <c r="F703">
        <v>0</v>
      </c>
      <c r="G703">
        <v>4</v>
      </c>
      <c r="H703">
        <f>------12</f>
        <v>12</v>
      </c>
      <c r="I703">
        <v>12</v>
      </c>
      <c r="J703" t="s">
        <v>80</v>
      </c>
      <c r="K703">
        <f>------3</f>
        <v>3</v>
      </c>
    </row>
    <row r="704" spans="2:11">
      <c r="B704">
        <v>2102</v>
      </c>
      <c r="C704">
        <v>701</v>
      </c>
      <c r="D704">
        <v>0</v>
      </c>
      <c r="E704">
        <v>0</v>
      </c>
      <c r="F704">
        <v>0</v>
      </c>
      <c r="G704">
        <v>4</v>
      </c>
      <c r="H704">
        <f>------12</f>
        <v>12</v>
      </c>
      <c r="I704">
        <v>12</v>
      </c>
      <c r="J704" t="s">
        <v>80</v>
      </c>
      <c r="K704">
        <f>------3</f>
        <v>3</v>
      </c>
    </row>
    <row r="705" spans="2:11">
      <c r="B705">
        <v>2105</v>
      </c>
      <c r="C705">
        <v>702</v>
      </c>
      <c r="D705">
        <v>0</v>
      </c>
      <c r="E705">
        <v>0</v>
      </c>
      <c r="F705">
        <v>12</v>
      </c>
      <c r="G705">
        <v>4</v>
      </c>
      <c r="H705">
        <f>--0</f>
        <v>0</v>
      </c>
      <c r="I705">
        <v>0</v>
      </c>
      <c r="J705" t="s">
        <v>79</v>
      </c>
      <c r="K705">
        <f>------1</f>
        <v>1</v>
      </c>
    </row>
    <row r="706" spans="2:11">
      <c r="B706">
        <v>2108</v>
      </c>
      <c r="C706">
        <v>703</v>
      </c>
      <c r="D706">
        <v>0</v>
      </c>
      <c r="E706">
        <v>1</v>
      </c>
      <c r="F706">
        <v>0</v>
      </c>
      <c r="G706">
        <v>4</v>
      </c>
      <c r="H706">
        <f>--0</f>
        <v>0</v>
      </c>
      <c r="I706">
        <v>0</v>
      </c>
      <c r="J706" t="s">
        <v>79</v>
      </c>
      <c r="K706">
        <f>------1</f>
        <v>1</v>
      </c>
    </row>
    <row r="707" spans="2:11">
      <c r="B707">
        <v>2111</v>
      </c>
      <c r="C707">
        <v>704</v>
      </c>
      <c r="D707">
        <v>0</v>
      </c>
      <c r="E707">
        <v>1</v>
      </c>
      <c r="F707">
        <v>28</v>
      </c>
      <c r="G707">
        <v>4</v>
      </c>
      <c r="H707">
        <f t="shared" ref="H707:H712" si="184">------28</f>
        <v>28</v>
      </c>
      <c r="I707">
        <v>32</v>
      </c>
      <c r="J707" t="s">
        <v>72</v>
      </c>
      <c r="K707">
        <f t="shared" ref="K707:K712" si="185">------4</f>
        <v>4</v>
      </c>
    </row>
    <row r="708" spans="2:11">
      <c r="B708">
        <v>2114</v>
      </c>
      <c r="C708">
        <v>705</v>
      </c>
      <c r="D708">
        <v>0</v>
      </c>
      <c r="E708">
        <v>1</v>
      </c>
      <c r="F708">
        <v>0</v>
      </c>
      <c r="G708">
        <v>4</v>
      </c>
      <c r="H708">
        <f t="shared" si="184"/>
        <v>28</v>
      </c>
      <c r="I708">
        <v>32</v>
      </c>
      <c r="J708" t="s">
        <v>72</v>
      </c>
      <c r="K708">
        <f t="shared" si="185"/>
        <v>4</v>
      </c>
    </row>
    <row r="709" spans="2:11">
      <c r="B709">
        <v>2117</v>
      </c>
      <c r="C709">
        <v>706</v>
      </c>
      <c r="D709">
        <v>0</v>
      </c>
      <c r="E709">
        <v>1</v>
      </c>
      <c r="F709">
        <v>0</v>
      </c>
      <c r="G709">
        <v>4</v>
      </c>
      <c r="H709">
        <f t="shared" si="184"/>
        <v>28</v>
      </c>
      <c r="I709">
        <v>32</v>
      </c>
      <c r="J709" t="s">
        <v>72</v>
      </c>
      <c r="K709">
        <f t="shared" si="185"/>
        <v>4</v>
      </c>
    </row>
    <row r="710" spans="2:11">
      <c r="B710">
        <v>2120</v>
      </c>
      <c r="C710">
        <v>707</v>
      </c>
      <c r="D710">
        <v>0</v>
      </c>
      <c r="E710">
        <v>1</v>
      </c>
      <c r="F710">
        <v>0</v>
      </c>
      <c r="G710">
        <v>4</v>
      </c>
      <c r="H710">
        <f t="shared" si="184"/>
        <v>28</v>
      </c>
      <c r="I710">
        <v>32</v>
      </c>
      <c r="J710" t="s">
        <v>72</v>
      </c>
      <c r="K710">
        <f t="shared" si="185"/>
        <v>4</v>
      </c>
    </row>
    <row r="711" spans="2:11">
      <c r="B711">
        <v>2123</v>
      </c>
      <c r="C711">
        <v>708</v>
      </c>
      <c r="D711">
        <v>0</v>
      </c>
      <c r="E711">
        <v>1</v>
      </c>
      <c r="F711">
        <v>0</v>
      </c>
      <c r="G711">
        <v>4</v>
      </c>
      <c r="H711">
        <f t="shared" si="184"/>
        <v>28</v>
      </c>
      <c r="I711">
        <v>32</v>
      </c>
      <c r="J711" t="s">
        <v>72</v>
      </c>
      <c r="K711">
        <f t="shared" si="185"/>
        <v>4</v>
      </c>
    </row>
    <row r="712" spans="2:11">
      <c r="B712">
        <v>2126</v>
      </c>
      <c r="C712">
        <v>709</v>
      </c>
      <c r="D712">
        <v>0</v>
      </c>
      <c r="E712">
        <v>1</v>
      </c>
      <c r="F712">
        <v>0</v>
      </c>
      <c r="G712">
        <v>4</v>
      </c>
      <c r="H712">
        <f t="shared" si="184"/>
        <v>28</v>
      </c>
      <c r="I712">
        <v>32</v>
      </c>
      <c r="J712" t="s">
        <v>72</v>
      </c>
      <c r="K712">
        <f t="shared" si="185"/>
        <v>4</v>
      </c>
    </row>
    <row r="713" spans="2:11">
      <c r="B713">
        <v>2129</v>
      </c>
      <c r="C713">
        <v>710</v>
      </c>
      <c r="D713">
        <v>1</v>
      </c>
      <c r="E713">
        <v>1</v>
      </c>
      <c r="F713">
        <v>4</v>
      </c>
      <c r="G713">
        <v>4</v>
      </c>
      <c r="H713">
        <f t="shared" ref="H713:H718" si="186">------32</f>
        <v>32</v>
      </c>
      <c r="I713">
        <v>32</v>
      </c>
      <c r="J713" t="s">
        <v>80</v>
      </c>
      <c r="K713">
        <f t="shared" ref="K713:K718" si="187">------2</f>
        <v>2</v>
      </c>
    </row>
    <row r="714" spans="2:11">
      <c r="B714">
        <v>2132</v>
      </c>
      <c r="C714">
        <v>711</v>
      </c>
      <c r="D714">
        <v>1</v>
      </c>
      <c r="E714">
        <v>1</v>
      </c>
      <c r="F714">
        <v>0</v>
      </c>
      <c r="G714">
        <v>4</v>
      </c>
      <c r="H714">
        <f t="shared" si="186"/>
        <v>32</v>
      </c>
      <c r="I714">
        <v>32</v>
      </c>
      <c r="J714" t="s">
        <v>80</v>
      </c>
      <c r="K714">
        <f t="shared" si="187"/>
        <v>2</v>
      </c>
    </row>
    <row r="715" spans="2:11">
      <c r="B715">
        <v>2135</v>
      </c>
      <c r="C715">
        <v>712</v>
      </c>
      <c r="D715">
        <v>1</v>
      </c>
      <c r="E715">
        <v>1</v>
      </c>
      <c r="F715">
        <v>0</v>
      </c>
      <c r="G715">
        <v>4</v>
      </c>
      <c r="H715">
        <f t="shared" si="186"/>
        <v>32</v>
      </c>
      <c r="I715">
        <v>32</v>
      </c>
      <c r="J715" t="s">
        <v>80</v>
      </c>
      <c r="K715">
        <f t="shared" si="187"/>
        <v>2</v>
      </c>
    </row>
    <row r="716" spans="2:11">
      <c r="B716">
        <v>2138</v>
      </c>
      <c r="C716">
        <v>713</v>
      </c>
      <c r="D716">
        <v>1</v>
      </c>
      <c r="E716">
        <v>1</v>
      </c>
      <c r="F716">
        <v>0</v>
      </c>
      <c r="G716">
        <v>4</v>
      </c>
      <c r="H716">
        <f t="shared" si="186"/>
        <v>32</v>
      </c>
      <c r="I716">
        <v>32</v>
      </c>
      <c r="J716" t="s">
        <v>80</v>
      </c>
      <c r="K716">
        <f t="shared" si="187"/>
        <v>2</v>
      </c>
    </row>
    <row r="717" spans="2:11">
      <c r="B717">
        <v>2141</v>
      </c>
      <c r="C717">
        <v>714</v>
      </c>
      <c r="D717">
        <v>1</v>
      </c>
      <c r="E717">
        <v>1</v>
      </c>
      <c r="F717">
        <v>0</v>
      </c>
      <c r="G717">
        <v>4</v>
      </c>
      <c r="H717">
        <f t="shared" si="186"/>
        <v>32</v>
      </c>
      <c r="I717">
        <v>32</v>
      </c>
      <c r="J717" t="s">
        <v>80</v>
      </c>
      <c r="K717">
        <f t="shared" si="187"/>
        <v>2</v>
      </c>
    </row>
    <row r="718" spans="2:11">
      <c r="B718">
        <v>2144</v>
      </c>
      <c r="C718">
        <v>715</v>
      </c>
      <c r="D718">
        <v>1</v>
      </c>
      <c r="E718">
        <v>0</v>
      </c>
      <c r="F718">
        <v>0</v>
      </c>
      <c r="G718">
        <v>4</v>
      </c>
      <c r="H718">
        <f t="shared" si="186"/>
        <v>32</v>
      </c>
      <c r="I718">
        <v>32</v>
      </c>
      <c r="J718" t="s">
        <v>80</v>
      </c>
      <c r="K718">
        <f t="shared" si="187"/>
        <v>2</v>
      </c>
    </row>
    <row r="719" spans="2:11">
      <c r="B719">
        <v>2147</v>
      </c>
      <c r="C719">
        <v>716</v>
      </c>
      <c r="D719">
        <v>0</v>
      </c>
      <c r="E719">
        <v>0</v>
      </c>
      <c r="F719">
        <v>20</v>
      </c>
      <c r="G719">
        <v>4</v>
      </c>
      <c r="H719">
        <f t="shared" ref="H719:H724" si="188">------12</f>
        <v>12</v>
      </c>
      <c r="I719">
        <v>12</v>
      </c>
      <c r="J719" t="s">
        <v>80</v>
      </c>
      <c r="K719">
        <f t="shared" ref="K719:K724" si="189">------3</f>
        <v>3</v>
      </c>
    </row>
    <row r="720" spans="2:11">
      <c r="B720">
        <v>2150</v>
      </c>
      <c r="C720">
        <v>717</v>
      </c>
      <c r="D720">
        <v>0</v>
      </c>
      <c r="E720">
        <v>0</v>
      </c>
      <c r="F720">
        <v>0</v>
      </c>
      <c r="G720">
        <v>4</v>
      </c>
      <c r="H720">
        <f t="shared" si="188"/>
        <v>12</v>
      </c>
      <c r="I720">
        <v>12</v>
      </c>
      <c r="J720" t="s">
        <v>80</v>
      </c>
      <c r="K720">
        <f t="shared" si="189"/>
        <v>3</v>
      </c>
    </row>
    <row r="721" spans="2:11">
      <c r="B721">
        <v>2153</v>
      </c>
      <c r="C721">
        <v>718</v>
      </c>
      <c r="D721">
        <v>0</v>
      </c>
      <c r="E721">
        <v>0</v>
      </c>
      <c r="F721">
        <v>0</v>
      </c>
      <c r="G721">
        <v>4</v>
      </c>
      <c r="H721">
        <f t="shared" si="188"/>
        <v>12</v>
      </c>
      <c r="I721">
        <v>12</v>
      </c>
      <c r="J721" t="s">
        <v>80</v>
      </c>
      <c r="K721">
        <f t="shared" si="189"/>
        <v>3</v>
      </c>
    </row>
    <row r="722" spans="2:11">
      <c r="B722">
        <v>2156</v>
      </c>
      <c r="C722">
        <v>719</v>
      </c>
      <c r="D722">
        <v>0</v>
      </c>
      <c r="E722">
        <v>0</v>
      </c>
      <c r="F722">
        <v>0</v>
      </c>
      <c r="G722">
        <v>4</v>
      </c>
      <c r="H722">
        <f t="shared" si="188"/>
        <v>12</v>
      </c>
      <c r="I722">
        <v>12</v>
      </c>
      <c r="J722" t="s">
        <v>80</v>
      </c>
      <c r="K722">
        <f t="shared" si="189"/>
        <v>3</v>
      </c>
    </row>
    <row r="723" spans="2:11">
      <c r="B723">
        <v>2159</v>
      </c>
      <c r="C723">
        <v>720</v>
      </c>
      <c r="D723">
        <v>0</v>
      </c>
      <c r="E723">
        <v>0</v>
      </c>
      <c r="F723">
        <v>0</v>
      </c>
      <c r="G723">
        <v>4</v>
      </c>
      <c r="H723">
        <f t="shared" si="188"/>
        <v>12</v>
      </c>
      <c r="I723">
        <v>12</v>
      </c>
      <c r="J723" t="s">
        <v>80</v>
      </c>
      <c r="K723">
        <f t="shared" si="189"/>
        <v>3</v>
      </c>
    </row>
    <row r="724" spans="2:11">
      <c r="B724">
        <v>2162</v>
      </c>
      <c r="C724">
        <v>721</v>
      </c>
      <c r="D724">
        <v>0</v>
      </c>
      <c r="E724">
        <v>1</v>
      </c>
      <c r="F724">
        <v>0</v>
      </c>
      <c r="G724">
        <v>4</v>
      </c>
      <c r="H724">
        <f t="shared" si="188"/>
        <v>12</v>
      </c>
      <c r="I724">
        <v>12</v>
      </c>
      <c r="J724" t="s">
        <v>80</v>
      </c>
      <c r="K724">
        <f t="shared" si="189"/>
        <v>3</v>
      </c>
    </row>
    <row r="725" spans="2:11">
      <c r="B725">
        <v>2165</v>
      </c>
      <c r="C725">
        <v>722</v>
      </c>
      <c r="D725">
        <v>1</v>
      </c>
      <c r="E725">
        <v>1</v>
      </c>
      <c r="F725">
        <v>20</v>
      </c>
      <c r="G725">
        <v>4</v>
      </c>
      <c r="H725">
        <f t="shared" ref="H725:H730" si="190">------32</f>
        <v>32</v>
      </c>
      <c r="I725">
        <v>32</v>
      </c>
      <c r="J725" t="s">
        <v>80</v>
      </c>
      <c r="K725">
        <f t="shared" ref="K725:K730" si="191">------2</f>
        <v>2</v>
      </c>
    </row>
    <row r="726" spans="2:11">
      <c r="B726">
        <v>2168</v>
      </c>
      <c r="C726">
        <v>723</v>
      </c>
      <c r="D726">
        <v>1</v>
      </c>
      <c r="E726">
        <v>1</v>
      </c>
      <c r="F726">
        <v>0</v>
      </c>
      <c r="G726">
        <v>4</v>
      </c>
      <c r="H726">
        <f t="shared" si="190"/>
        <v>32</v>
      </c>
      <c r="I726">
        <v>32</v>
      </c>
      <c r="J726" t="s">
        <v>80</v>
      </c>
      <c r="K726">
        <f t="shared" si="191"/>
        <v>2</v>
      </c>
    </row>
    <row r="727" spans="2:11">
      <c r="B727">
        <v>2171</v>
      </c>
      <c r="C727">
        <v>724</v>
      </c>
      <c r="D727">
        <v>1</v>
      </c>
      <c r="E727">
        <v>1</v>
      </c>
      <c r="F727">
        <v>0</v>
      </c>
      <c r="G727">
        <v>4</v>
      </c>
      <c r="H727">
        <f t="shared" si="190"/>
        <v>32</v>
      </c>
      <c r="I727">
        <v>32</v>
      </c>
      <c r="J727" t="s">
        <v>80</v>
      </c>
      <c r="K727">
        <f t="shared" si="191"/>
        <v>2</v>
      </c>
    </row>
    <row r="728" spans="2:11">
      <c r="B728">
        <v>2174</v>
      </c>
      <c r="C728">
        <v>725</v>
      </c>
      <c r="D728">
        <v>1</v>
      </c>
      <c r="E728">
        <v>1</v>
      </c>
      <c r="F728">
        <v>0</v>
      </c>
      <c r="G728">
        <v>4</v>
      </c>
      <c r="H728">
        <f t="shared" si="190"/>
        <v>32</v>
      </c>
      <c r="I728">
        <v>32</v>
      </c>
      <c r="J728" t="s">
        <v>80</v>
      </c>
      <c r="K728">
        <f t="shared" si="191"/>
        <v>2</v>
      </c>
    </row>
    <row r="729" spans="2:11">
      <c r="B729">
        <v>2177</v>
      </c>
      <c r="C729">
        <v>726</v>
      </c>
      <c r="D729">
        <v>1</v>
      </c>
      <c r="E729">
        <v>1</v>
      </c>
      <c r="F729">
        <v>0</v>
      </c>
      <c r="G729">
        <v>4</v>
      </c>
      <c r="H729">
        <f t="shared" si="190"/>
        <v>32</v>
      </c>
      <c r="I729">
        <v>32</v>
      </c>
      <c r="J729" t="s">
        <v>80</v>
      </c>
      <c r="K729">
        <f t="shared" si="191"/>
        <v>2</v>
      </c>
    </row>
    <row r="730" spans="2:11">
      <c r="B730">
        <v>2180</v>
      </c>
      <c r="C730">
        <v>727</v>
      </c>
      <c r="D730">
        <v>1</v>
      </c>
      <c r="E730">
        <v>0</v>
      </c>
      <c r="F730">
        <v>0</v>
      </c>
      <c r="G730">
        <v>4</v>
      </c>
      <c r="H730">
        <f t="shared" si="190"/>
        <v>32</v>
      </c>
      <c r="I730">
        <v>32</v>
      </c>
      <c r="J730" t="s">
        <v>80</v>
      </c>
      <c r="K730">
        <f t="shared" si="191"/>
        <v>2</v>
      </c>
    </row>
    <row r="731" spans="2:11">
      <c r="B731">
        <v>2183</v>
      </c>
      <c r="C731">
        <v>728</v>
      </c>
      <c r="D731">
        <v>0</v>
      </c>
      <c r="E731">
        <v>0</v>
      </c>
      <c r="F731">
        <v>20</v>
      </c>
      <c r="G731">
        <v>4</v>
      </c>
      <c r="H731">
        <f>------12</f>
        <v>12</v>
      </c>
      <c r="I731">
        <v>12</v>
      </c>
      <c r="J731" t="s">
        <v>80</v>
      </c>
      <c r="K731">
        <f>------3</f>
        <v>3</v>
      </c>
    </row>
    <row r="732" spans="2:11">
      <c r="B732">
        <v>2186</v>
      </c>
      <c r="C732">
        <v>729</v>
      </c>
      <c r="D732">
        <v>0</v>
      </c>
      <c r="E732">
        <v>0</v>
      </c>
      <c r="F732">
        <v>0</v>
      </c>
      <c r="G732">
        <v>4</v>
      </c>
      <c r="H732">
        <f>------12</f>
        <v>12</v>
      </c>
      <c r="I732">
        <v>12</v>
      </c>
      <c r="J732" t="s">
        <v>80</v>
      </c>
      <c r="K732">
        <f>------3</f>
        <v>3</v>
      </c>
    </row>
    <row r="733" spans="2:11">
      <c r="B733">
        <v>2189</v>
      </c>
      <c r="C733">
        <v>730</v>
      </c>
      <c r="D733">
        <v>0</v>
      </c>
      <c r="E733">
        <v>0</v>
      </c>
      <c r="F733">
        <v>0</v>
      </c>
      <c r="G733">
        <v>4</v>
      </c>
      <c r="H733">
        <f>------12</f>
        <v>12</v>
      </c>
      <c r="I733">
        <v>12</v>
      </c>
      <c r="J733" t="s">
        <v>80</v>
      </c>
      <c r="K733">
        <f>------3</f>
        <v>3</v>
      </c>
    </row>
    <row r="734" spans="2:11">
      <c r="B734">
        <v>2192</v>
      </c>
      <c r="C734">
        <v>731</v>
      </c>
      <c r="D734">
        <v>0</v>
      </c>
      <c r="E734">
        <v>0</v>
      </c>
      <c r="F734">
        <v>0</v>
      </c>
      <c r="G734">
        <v>4</v>
      </c>
      <c r="H734">
        <f>------12</f>
        <v>12</v>
      </c>
      <c r="I734">
        <v>12</v>
      </c>
      <c r="J734" t="s">
        <v>80</v>
      </c>
      <c r="K734">
        <f>------3</f>
        <v>3</v>
      </c>
    </row>
    <row r="735" spans="2:11">
      <c r="B735">
        <v>2195</v>
      </c>
      <c r="C735">
        <v>732</v>
      </c>
      <c r="D735">
        <v>0</v>
      </c>
      <c r="E735">
        <v>0</v>
      </c>
      <c r="F735">
        <v>12</v>
      </c>
      <c r="G735">
        <v>4</v>
      </c>
      <c r="H735">
        <f>--0</f>
        <v>0</v>
      </c>
      <c r="I735">
        <v>0</v>
      </c>
      <c r="J735" t="s">
        <v>79</v>
      </c>
      <c r="K735">
        <f>------1</f>
        <v>1</v>
      </c>
    </row>
    <row r="736" spans="2:11">
      <c r="B736">
        <v>2198</v>
      </c>
      <c r="C736">
        <v>733</v>
      </c>
      <c r="D736">
        <v>0</v>
      </c>
      <c r="E736">
        <v>1</v>
      </c>
      <c r="F736">
        <v>0</v>
      </c>
      <c r="G736">
        <v>4</v>
      </c>
      <c r="H736">
        <f>--0</f>
        <v>0</v>
      </c>
      <c r="I736">
        <v>0</v>
      </c>
      <c r="J736" t="s">
        <v>79</v>
      </c>
      <c r="K736">
        <f>------1</f>
        <v>1</v>
      </c>
    </row>
    <row r="737" spans="2:11">
      <c r="B737">
        <v>2201</v>
      </c>
      <c r="C737">
        <v>734</v>
      </c>
      <c r="D737">
        <v>0</v>
      </c>
      <c r="E737">
        <v>1</v>
      </c>
      <c r="F737">
        <v>28</v>
      </c>
      <c r="G737">
        <v>4</v>
      </c>
      <c r="H737">
        <f t="shared" ref="H737:H742" si="192">------28</f>
        <v>28</v>
      </c>
      <c r="I737">
        <v>32</v>
      </c>
      <c r="J737" t="s">
        <v>72</v>
      </c>
      <c r="K737">
        <f t="shared" ref="K737:K742" si="193">------4</f>
        <v>4</v>
      </c>
    </row>
    <row r="738" spans="2:11">
      <c r="B738">
        <v>2204</v>
      </c>
      <c r="C738">
        <v>735</v>
      </c>
      <c r="D738">
        <v>0</v>
      </c>
      <c r="E738">
        <v>1</v>
      </c>
      <c r="F738">
        <v>0</v>
      </c>
      <c r="G738">
        <v>4</v>
      </c>
      <c r="H738">
        <f t="shared" si="192"/>
        <v>28</v>
      </c>
      <c r="I738">
        <v>32</v>
      </c>
      <c r="J738" t="s">
        <v>72</v>
      </c>
      <c r="K738">
        <f t="shared" si="193"/>
        <v>4</v>
      </c>
    </row>
    <row r="739" spans="2:11">
      <c r="B739">
        <v>2207</v>
      </c>
      <c r="C739">
        <v>736</v>
      </c>
      <c r="D739">
        <v>0</v>
      </c>
      <c r="E739">
        <v>1</v>
      </c>
      <c r="F739">
        <v>0</v>
      </c>
      <c r="G739">
        <v>4</v>
      </c>
      <c r="H739">
        <f t="shared" si="192"/>
        <v>28</v>
      </c>
      <c r="I739">
        <v>32</v>
      </c>
      <c r="J739" t="s">
        <v>72</v>
      </c>
      <c r="K739">
        <f t="shared" si="193"/>
        <v>4</v>
      </c>
    </row>
    <row r="740" spans="2:11">
      <c r="B740">
        <v>2210</v>
      </c>
      <c r="C740">
        <v>737</v>
      </c>
      <c r="D740">
        <v>0</v>
      </c>
      <c r="E740">
        <v>1</v>
      </c>
      <c r="F740">
        <v>0</v>
      </c>
      <c r="G740">
        <v>4</v>
      </c>
      <c r="H740">
        <f t="shared" si="192"/>
        <v>28</v>
      </c>
      <c r="I740">
        <v>32</v>
      </c>
      <c r="J740" t="s">
        <v>72</v>
      </c>
      <c r="K740">
        <f t="shared" si="193"/>
        <v>4</v>
      </c>
    </row>
    <row r="741" spans="2:11">
      <c r="B741">
        <v>2213</v>
      </c>
      <c r="C741">
        <v>738</v>
      </c>
      <c r="D741">
        <v>0</v>
      </c>
      <c r="E741">
        <v>1</v>
      </c>
      <c r="F741">
        <v>0</v>
      </c>
      <c r="G741">
        <v>4</v>
      </c>
      <c r="H741">
        <f t="shared" si="192"/>
        <v>28</v>
      </c>
      <c r="I741">
        <v>32</v>
      </c>
      <c r="J741" t="s">
        <v>72</v>
      </c>
      <c r="K741">
        <f t="shared" si="193"/>
        <v>4</v>
      </c>
    </row>
    <row r="742" spans="2:11">
      <c r="B742">
        <v>2216</v>
      </c>
      <c r="C742">
        <v>739</v>
      </c>
      <c r="D742">
        <v>0</v>
      </c>
      <c r="E742">
        <v>1</v>
      </c>
      <c r="F742">
        <v>0</v>
      </c>
      <c r="G742">
        <v>4</v>
      </c>
      <c r="H742">
        <f t="shared" si="192"/>
        <v>28</v>
      </c>
      <c r="I742">
        <v>32</v>
      </c>
      <c r="J742" t="s">
        <v>72</v>
      </c>
      <c r="K742">
        <f t="shared" si="193"/>
        <v>4</v>
      </c>
    </row>
    <row r="743" spans="2:11">
      <c r="B743">
        <v>2219</v>
      </c>
      <c r="C743">
        <v>740</v>
      </c>
      <c r="D743">
        <v>1</v>
      </c>
      <c r="E743">
        <v>1</v>
      </c>
      <c r="F743">
        <v>4</v>
      </c>
      <c r="G743">
        <v>4</v>
      </c>
      <c r="H743">
        <f>------32</f>
        <v>32</v>
      </c>
      <c r="I743">
        <v>32</v>
      </c>
      <c r="J743" t="s">
        <v>80</v>
      </c>
      <c r="K743">
        <f>------2</f>
        <v>2</v>
      </c>
    </row>
    <row r="744" spans="2:11">
      <c r="B744">
        <v>2222</v>
      </c>
      <c r="C744">
        <v>741</v>
      </c>
      <c r="D744">
        <v>1</v>
      </c>
      <c r="E744">
        <v>1</v>
      </c>
      <c r="F744">
        <v>0</v>
      </c>
      <c r="G744">
        <v>4</v>
      </c>
      <c r="H744">
        <f>------32</f>
        <v>32</v>
      </c>
      <c r="I744">
        <v>32</v>
      </c>
      <c r="J744" t="s">
        <v>80</v>
      </c>
      <c r="K744">
        <f>------2</f>
        <v>2</v>
      </c>
    </row>
    <row r="745" spans="2:11">
      <c r="B745">
        <v>2225</v>
      </c>
      <c r="C745">
        <v>742</v>
      </c>
      <c r="D745">
        <v>1</v>
      </c>
      <c r="E745">
        <v>1</v>
      </c>
      <c r="F745">
        <v>0</v>
      </c>
      <c r="G745">
        <v>4</v>
      </c>
      <c r="H745">
        <f>------32</f>
        <v>32</v>
      </c>
      <c r="I745">
        <v>32</v>
      </c>
      <c r="J745" t="s">
        <v>80</v>
      </c>
      <c r="K745">
        <f>------2</f>
        <v>2</v>
      </c>
    </row>
    <row r="746" spans="2:11">
      <c r="B746">
        <v>2228</v>
      </c>
      <c r="C746">
        <v>743</v>
      </c>
      <c r="D746">
        <v>1</v>
      </c>
      <c r="E746">
        <v>1</v>
      </c>
      <c r="F746">
        <v>0</v>
      </c>
      <c r="G746">
        <v>4</v>
      </c>
      <c r="H746">
        <f>------32</f>
        <v>32</v>
      </c>
      <c r="I746">
        <v>32</v>
      </c>
      <c r="J746" t="s">
        <v>80</v>
      </c>
      <c r="K746">
        <f>------2</f>
        <v>2</v>
      </c>
    </row>
    <row r="747" spans="2:11">
      <c r="B747">
        <v>2231</v>
      </c>
      <c r="C747">
        <v>744</v>
      </c>
      <c r="D747">
        <v>1</v>
      </c>
      <c r="E747">
        <v>1</v>
      </c>
      <c r="F747">
        <v>0</v>
      </c>
      <c r="G747">
        <v>4</v>
      </c>
      <c r="H747">
        <f>------32</f>
        <v>32</v>
      </c>
      <c r="I747">
        <v>32</v>
      </c>
      <c r="J747" t="s">
        <v>80</v>
      </c>
      <c r="K747">
        <f>------2</f>
        <v>2</v>
      </c>
    </row>
  </sheetData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I1181"/>
  <sheetViews>
    <sheetView workbookViewId="0">
      <selection activeCell="A2" sqref="A2"/>
    </sheetView>
  </sheetViews>
  <sheetFormatPr defaultRowHeight="15"/>
  <cols>
    <col min="1" max="1" width="25.85546875" customWidth="1"/>
    <col min="2" max="2" width="22.5703125" customWidth="1"/>
    <col min="3" max="3" width="28.7109375" customWidth="1"/>
    <col min="4" max="4" width="13.5703125" customWidth="1"/>
  </cols>
  <sheetData>
    <row r="1" spans="1:7">
      <c r="A1" s="25" t="s">
        <v>180</v>
      </c>
      <c r="B1" s="18"/>
      <c r="C1" s="18"/>
      <c r="D1" s="18"/>
    </row>
    <row r="3" spans="1:7" ht="18.75">
      <c r="A3" s="1" t="s">
        <v>0</v>
      </c>
      <c r="B3" s="2"/>
      <c r="C3" s="2"/>
      <c r="D3" s="2"/>
      <c r="F3" t="s">
        <v>174</v>
      </c>
      <c r="G3" t="s">
        <v>182</v>
      </c>
    </row>
    <row r="4" spans="1:7">
      <c r="A4" s="3" t="s">
        <v>1</v>
      </c>
      <c r="B4" s="3" t="s">
        <v>2</v>
      </c>
      <c r="C4" s="3" t="s">
        <v>3</v>
      </c>
      <c r="D4" s="4" t="s">
        <v>4</v>
      </c>
      <c r="G4">
        <v>1</v>
      </c>
    </row>
    <row r="5" spans="1:7">
      <c r="A5" s="3" t="s">
        <v>5</v>
      </c>
      <c r="B5" s="5" t="s">
        <v>6</v>
      </c>
      <c r="C5" s="5" t="s">
        <v>7</v>
      </c>
      <c r="D5" s="5" t="s">
        <v>8</v>
      </c>
      <c r="G5">
        <v>2</v>
      </c>
    </row>
    <row r="6" spans="1:7">
      <c r="A6" s="3" t="s">
        <v>9</v>
      </c>
      <c r="B6" s="5">
        <v>1</v>
      </c>
      <c r="C6" s="7">
        <v>5</v>
      </c>
      <c r="D6" s="7">
        <v>6</v>
      </c>
      <c r="G6">
        <v>3</v>
      </c>
    </row>
    <row r="7" spans="1:7">
      <c r="A7" s="3" t="s">
        <v>10</v>
      </c>
      <c r="B7" s="5" t="s">
        <v>11</v>
      </c>
      <c r="C7" s="5" t="s">
        <v>12</v>
      </c>
      <c r="D7" s="5" t="s">
        <v>13</v>
      </c>
      <c r="G7">
        <v>4</v>
      </c>
    </row>
    <row r="8" spans="1:7">
      <c r="A8" s="3" t="s">
        <v>14</v>
      </c>
      <c r="B8" s="6" t="s">
        <v>15</v>
      </c>
      <c r="C8" s="5" t="s">
        <v>16</v>
      </c>
      <c r="D8" s="5" t="s">
        <v>16</v>
      </c>
      <c r="G8">
        <v>5</v>
      </c>
    </row>
    <row r="9" spans="1:7">
      <c r="A9" s="3" t="s">
        <v>17</v>
      </c>
      <c r="B9" s="6" t="s">
        <v>18</v>
      </c>
      <c r="C9" s="5" t="s">
        <v>19</v>
      </c>
      <c r="D9" s="5">
        <v>1</v>
      </c>
      <c r="G9">
        <v>6</v>
      </c>
    </row>
    <row r="10" spans="1:7">
      <c r="A10" s="3" t="s">
        <v>20</v>
      </c>
      <c r="B10" s="5">
        <v>4</v>
      </c>
      <c r="C10" s="5">
        <v>4</v>
      </c>
      <c r="D10" s="5" t="s">
        <v>8</v>
      </c>
      <c r="G10">
        <v>7</v>
      </c>
    </row>
    <row r="11" spans="1:7">
      <c r="A11" s="3" t="s">
        <v>21</v>
      </c>
      <c r="B11" s="5" t="s">
        <v>22</v>
      </c>
      <c r="C11" s="5">
        <v>1</v>
      </c>
      <c r="D11" s="5">
        <v>1</v>
      </c>
      <c r="G11">
        <v>8</v>
      </c>
    </row>
    <row r="12" spans="1:7">
      <c r="G12">
        <v>9</v>
      </c>
    </row>
    <row r="13" spans="1:7">
      <c r="A13" s="20" t="s">
        <v>181</v>
      </c>
      <c r="B13" s="21"/>
      <c r="C13" s="21"/>
      <c r="G13">
        <v>10</v>
      </c>
    </row>
    <row r="14" spans="1:7">
      <c r="G14">
        <v>11</v>
      </c>
    </row>
    <row r="15" spans="1:7">
      <c r="G15">
        <v>12</v>
      </c>
    </row>
    <row r="16" spans="1:7">
      <c r="G16">
        <v>13</v>
      </c>
    </row>
    <row r="17" spans="7:9">
      <c r="G17">
        <v>14</v>
      </c>
    </row>
    <row r="18" spans="7:9">
      <c r="G18">
        <v>15</v>
      </c>
    </row>
    <row r="19" spans="7:9">
      <c r="G19">
        <v>17</v>
      </c>
    </row>
    <row r="20" spans="7:9">
      <c r="G20">
        <v>18</v>
      </c>
      <c r="I20" s="22" t="s">
        <v>183</v>
      </c>
    </row>
    <row r="21" spans="7:9">
      <c r="G21">
        <v>19</v>
      </c>
    </row>
    <row r="22" spans="7:9">
      <c r="G22">
        <v>20</v>
      </c>
    </row>
    <row r="23" spans="7:9">
      <c r="G23">
        <v>21</v>
      </c>
    </row>
    <row r="24" spans="7:9">
      <c r="G24">
        <v>22</v>
      </c>
    </row>
    <row r="25" spans="7:9">
      <c r="G25">
        <v>23</v>
      </c>
    </row>
    <row r="26" spans="7:9">
      <c r="G26">
        <v>24</v>
      </c>
    </row>
    <row r="27" spans="7:9">
      <c r="G27">
        <v>25</v>
      </c>
    </row>
    <row r="28" spans="7:9">
      <c r="G28">
        <v>26</v>
      </c>
    </row>
    <row r="29" spans="7:9">
      <c r="G29">
        <v>27</v>
      </c>
    </row>
    <row r="30" spans="7:9">
      <c r="G30">
        <v>28</v>
      </c>
    </row>
    <row r="31" spans="7:9">
      <c r="G31">
        <v>29</v>
      </c>
    </row>
    <row r="32" spans="7:9">
      <c r="G32">
        <v>30</v>
      </c>
    </row>
    <row r="33" spans="7:7">
      <c r="G33">
        <v>31</v>
      </c>
    </row>
    <row r="34" spans="7:7">
      <c r="G34">
        <v>32</v>
      </c>
    </row>
    <row r="35" spans="7:7">
      <c r="G35">
        <v>33</v>
      </c>
    </row>
    <row r="36" spans="7:7">
      <c r="G36">
        <v>34</v>
      </c>
    </row>
    <row r="37" spans="7:7">
      <c r="G37">
        <v>35</v>
      </c>
    </row>
    <row r="38" spans="7:7">
      <c r="G38">
        <v>35</v>
      </c>
    </row>
    <row r="39" spans="7:7">
      <c r="G39">
        <v>36</v>
      </c>
    </row>
    <row r="40" spans="7:7">
      <c r="G40">
        <v>37</v>
      </c>
    </row>
    <row r="41" spans="7:7">
      <c r="G41">
        <v>37</v>
      </c>
    </row>
    <row r="42" spans="7:7">
      <c r="G42">
        <v>37</v>
      </c>
    </row>
    <row r="43" spans="7:7">
      <c r="G43">
        <v>37</v>
      </c>
    </row>
    <row r="44" spans="7:7">
      <c r="G44">
        <v>37</v>
      </c>
    </row>
    <row r="45" spans="7:7">
      <c r="G45">
        <v>37</v>
      </c>
    </row>
    <row r="46" spans="7:7">
      <c r="G46">
        <v>37</v>
      </c>
    </row>
    <row r="47" spans="7:7">
      <c r="G47">
        <v>37</v>
      </c>
    </row>
    <row r="48" spans="7:7">
      <c r="G48">
        <v>37</v>
      </c>
    </row>
    <row r="49" spans="7:7">
      <c r="G49">
        <v>38</v>
      </c>
    </row>
    <row r="50" spans="7:7">
      <c r="G50">
        <v>38</v>
      </c>
    </row>
    <row r="51" spans="7:7">
      <c r="G51">
        <v>38</v>
      </c>
    </row>
    <row r="52" spans="7:7">
      <c r="G52">
        <v>38</v>
      </c>
    </row>
    <row r="53" spans="7:7">
      <c r="G53">
        <v>38</v>
      </c>
    </row>
    <row r="54" spans="7:7">
      <c r="G54">
        <v>39</v>
      </c>
    </row>
    <row r="55" spans="7:7">
      <c r="G55">
        <v>40</v>
      </c>
    </row>
    <row r="56" spans="7:7">
      <c r="G56">
        <v>41</v>
      </c>
    </row>
    <row r="57" spans="7:7">
      <c r="G57">
        <v>42</v>
      </c>
    </row>
    <row r="58" spans="7:7">
      <c r="G58">
        <v>43</v>
      </c>
    </row>
    <row r="59" spans="7:7">
      <c r="G59">
        <v>44</v>
      </c>
    </row>
    <row r="60" spans="7:7">
      <c r="G60">
        <v>45</v>
      </c>
    </row>
    <row r="61" spans="7:7">
      <c r="G61">
        <v>46</v>
      </c>
    </row>
    <row r="62" spans="7:7">
      <c r="G62">
        <v>47</v>
      </c>
    </row>
    <row r="63" spans="7:7">
      <c r="G63">
        <v>48</v>
      </c>
    </row>
    <row r="64" spans="7:7">
      <c r="G64">
        <v>49</v>
      </c>
    </row>
    <row r="65" spans="7:7">
      <c r="G65">
        <v>50</v>
      </c>
    </row>
    <row r="66" spans="7:7">
      <c r="G66">
        <v>51</v>
      </c>
    </row>
    <row r="67" spans="7:7">
      <c r="G67">
        <v>52</v>
      </c>
    </row>
    <row r="68" spans="7:7">
      <c r="G68">
        <v>53</v>
      </c>
    </row>
    <row r="69" spans="7:7">
      <c r="G69">
        <v>54</v>
      </c>
    </row>
    <row r="70" spans="7:7">
      <c r="G70">
        <v>55</v>
      </c>
    </row>
    <row r="71" spans="7:7">
      <c r="G71">
        <v>56</v>
      </c>
    </row>
    <row r="72" spans="7:7">
      <c r="G72">
        <v>57</v>
      </c>
    </row>
    <row r="73" spans="7:7">
      <c r="G73">
        <v>58</v>
      </c>
    </row>
    <row r="74" spans="7:7">
      <c r="G74">
        <v>59</v>
      </c>
    </row>
    <row r="75" spans="7:7">
      <c r="G75">
        <v>60</v>
      </c>
    </row>
    <row r="76" spans="7:7">
      <c r="G76">
        <v>61</v>
      </c>
    </row>
    <row r="77" spans="7:7">
      <c r="G77">
        <v>62</v>
      </c>
    </row>
    <row r="78" spans="7:7">
      <c r="G78">
        <v>63</v>
      </c>
    </row>
    <row r="79" spans="7:7">
      <c r="G79">
        <v>64</v>
      </c>
    </row>
    <row r="80" spans="7:7">
      <c r="G80">
        <v>65</v>
      </c>
    </row>
    <row r="81" spans="7:7">
      <c r="G81">
        <v>65</v>
      </c>
    </row>
    <row r="82" spans="7:7">
      <c r="G82">
        <v>65</v>
      </c>
    </row>
    <row r="83" spans="7:7">
      <c r="G83">
        <v>65</v>
      </c>
    </row>
    <row r="84" spans="7:7">
      <c r="G84">
        <v>66</v>
      </c>
    </row>
    <row r="85" spans="7:7">
      <c r="G85">
        <v>67</v>
      </c>
    </row>
    <row r="86" spans="7:7">
      <c r="G86">
        <v>68</v>
      </c>
    </row>
    <row r="87" spans="7:7">
      <c r="G87">
        <v>69</v>
      </c>
    </row>
    <row r="88" spans="7:7">
      <c r="G88">
        <v>70</v>
      </c>
    </row>
    <row r="89" spans="7:7">
      <c r="G89">
        <v>71</v>
      </c>
    </row>
    <row r="90" spans="7:7">
      <c r="G90">
        <v>72</v>
      </c>
    </row>
    <row r="91" spans="7:7">
      <c r="G91">
        <v>73</v>
      </c>
    </row>
    <row r="92" spans="7:7">
      <c r="G92">
        <v>74</v>
      </c>
    </row>
    <row r="93" spans="7:7">
      <c r="G93">
        <v>75</v>
      </c>
    </row>
    <row r="94" spans="7:7">
      <c r="G94">
        <v>76</v>
      </c>
    </row>
    <row r="95" spans="7:7">
      <c r="G95">
        <v>77</v>
      </c>
    </row>
    <row r="96" spans="7:7">
      <c r="G96">
        <v>78</v>
      </c>
    </row>
    <row r="97" spans="7:7">
      <c r="G97">
        <v>79</v>
      </c>
    </row>
    <row r="98" spans="7:7">
      <c r="G98">
        <v>79</v>
      </c>
    </row>
    <row r="99" spans="7:7">
      <c r="G99">
        <v>80</v>
      </c>
    </row>
    <row r="100" spans="7:7">
      <c r="G100">
        <v>81</v>
      </c>
    </row>
    <row r="101" spans="7:7">
      <c r="G101">
        <v>82</v>
      </c>
    </row>
    <row r="102" spans="7:7">
      <c r="G102">
        <v>83</v>
      </c>
    </row>
    <row r="103" spans="7:7">
      <c r="G103">
        <v>84</v>
      </c>
    </row>
    <row r="104" spans="7:7">
      <c r="G104">
        <v>85</v>
      </c>
    </row>
    <row r="105" spans="7:7">
      <c r="G105">
        <v>86</v>
      </c>
    </row>
    <row r="106" spans="7:7">
      <c r="G106">
        <v>87</v>
      </c>
    </row>
    <row r="107" spans="7:7">
      <c r="G107">
        <v>88</v>
      </c>
    </row>
    <row r="108" spans="7:7">
      <c r="G108">
        <v>89</v>
      </c>
    </row>
    <row r="109" spans="7:7">
      <c r="G109">
        <v>90</v>
      </c>
    </row>
    <row r="110" spans="7:7">
      <c r="G110">
        <v>91</v>
      </c>
    </row>
    <row r="111" spans="7:7">
      <c r="G111">
        <v>92</v>
      </c>
    </row>
    <row r="112" spans="7:7">
      <c r="G112">
        <v>93</v>
      </c>
    </row>
    <row r="113" spans="7:7">
      <c r="G113">
        <v>94</v>
      </c>
    </row>
    <row r="114" spans="7:7">
      <c r="G114">
        <v>95</v>
      </c>
    </row>
    <row r="115" spans="7:7">
      <c r="G115">
        <v>96</v>
      </c>
    </row>
    <row r="116" spans="7:7">
      <c r="G116">
        <v>97</v>
      </c>
    </row>
    <row r="117" spans="7:7">
      <c r="G117">
        <v>98</v>
      </c>
    </row>
    <row r="118" spans="7:7">
      <c r="G118">
        <v>99</v>
      </c>
    </row>
    <row r="119" spans="7:7">
      <c r="G119">
        <v>100</v>
      </c>
    </row>
    <row r="120" spans="7:7">
      <c r="G120">
        <v>101</v>
      </c>
    </row>
    <row r="121" spans="7:7">
      <c r="G121">
        <v>101</v>
      </c>
    </row>
    <row r="122" spans="7:7">
      <c r="G122">
        <v>102</v>
      </c>
    </row>
    <row r="123" spans="7:7">
      <c r="G123">
        <v>103</v>
      </c>
    </row>
    <row r="124" spans="7:7">
      <c r="G124">
        <v>104</v>
      </c>
    </row>
    <row r="125" spans="7:7">
      <c r="G125">
        <v>105</v>
      </c>
    </row>
    <row r="126" spans="7:7">
      <c r="G126">
        <v>106</v>
      </c>
    </row>
    <row r="127" spans="7:7">
      <c r="G127">
        <v>107</v>
      </c>
    </row>
    <row r="128" spans="7:7">
      <c r="G128">
        <v>108</v>
      </c>
    </row>
    <row r="129" spans="7:7">
      <c r="G129">
        <v>109</v>
      </c>
    </row>
    <row r="130" spans="7:7">
      <c r="G130">
        <v>110</v>
      </c>
    </row>
    <row r="131" spans="7:7">
      <c r="G131">
        <v>111</v>
      </c>
    </row>
    <row r="132" spans="7:7">
      <c r="G132">
        <v>112</v>
      </c>
    </row>
    <row r="133" spans="7:7">
      <c r="G133">
        <v>113</v>
      </c>
    </row>
    <row r="134" spans="7:7">
      <c r="G134">
        <v>114</v>
      </c>
    </row>
    <row r="135" spans="7:7">
      <c r="G135">
        <v>114</v>
      </c>
    </row>
    <row r="136" spans="7:7">
      <c r="G136">
        <v>114</v>
      </c>
    </row>
    <row r="137" spans="7:7">
      <c r="G137">
        <v>114</v>
      </c>
    </row>
    <row r="138" spans="7:7">
      <c r="G138">
        <v>115</v>
      </c>
    </row>
    <row r="139" spans="7:7">
      <c r="G139">
        <v>116</v>
      </c>
    </row>
    <row r="140" spans="7:7">
      <c r="G140">
        <v>117</v>
      </c>
    </row>
    <row r="141" spans="7:7">
      <c r="G141">
        <v>117</v>
      </c>
    </row>
    <row r="142" spans="7:7">
      <c r="G142">
        <v>117</v>
      </c>
    </row>
    <row r="143" spans="7:7">
      <c r="G143">
        <v>117</v>
      </c>
    </row>
    <row r="144" spans="7:7">
      <c r="G144">
        <v>118</v>
      </c>
    </row>
    <row r="145" spans="7:7">
      <c r="G145">
        <v>118</v>
      </c>
    </row>
    <row r="146" spans="7:7">
      <c r="G146">
        <v>118</v>
      </c>
    </row>
    <row r="147" spans="7:7">
      <c r="G147">
        <v>118</v>
      </c>
    </row>
    <row r="148" spans="7:7">
      <c r="G148">
        <v>118</v>
      </c>
    </row>
    <row r="149" spans="7:7">
      <c r="G149">
        <v>118</v>
      </c>
    </row>
    <row r="150" spans="7:7">
      <c r="G150">
        <v>118</v>
      </c>
    </row>
    <row r="151" spans="7:7">
      <c r="G151">
        <v>118</v>
      </c>
    </row>
    <row r="152" spans="7:7">
      <c r="G152">
        <v>118</v>
      </c>
    </row>
    <row r="153" spans="7:7">
      <c r="G153">
        <v>118</v>
      </c>
    </row>
    <row r="154" spans="7:7">
      <c r="G154">
        <v>118</v>
      </c>
    </row>
    <row r="155" spans="7:7">
      <c r="G155">
        <v>118</v>
      </c>
    </row>
    <row r="156" spans="7:7">
      <c r="G156">
        <v>118</v>
      </c>
    </row>
    <row r="157" spans="7:7">
      <c r="G157">
        <v>118</v>
      </c>
    </row>
    <row r="158" spans="7:7">
      <c r="G158">
        <v>118</v>
      </c>
    </row>
    <row r="159" spans="7:7">
      <c r="G159">
        <v>119</v>
      </c>
    </row>
    <row r="160" spans="7:7">
      <c r="G160">
        <v>120</v>
      </c>
    </row>
    <row r="161" spans="7:7">
      <c r="G161">
        <v>121</v>
      </c>
    </row>
    <row r="162" spans="7:7">
      <c r="G162">
        <v>122</v>
      </c>
    </row>
    <row r="163" spans="7:7">
      <c r="G163">
        <v>123</v>
      </c>
    </row>
    <row r="164" spans="7:7">
      <c r="G164">
        <v>124</v>
      </c>
    </row>
    <row r="165" spans="7:7">
      <c r="G165">
        <v>125</v>
      </c>
    </row>
    <row r="166" spans="7:7">
      <c r="G166">
        <v>126</v>
      </c>
    </row>
    <row r="167" spans="7:7">
      <c r="G167">
        <v>127</v>
      </c>
    </row>
    <row r="168" spans="7:7">
      <c r="G168">
        <v>128</v>
      </c>
    </row>
    <row r="169" spans="7:7">
      <c r="G169">
        <v>129</v>
      </c>
    </row>
    <row r="170" spans="7:7">
      <c r="G170">
        <v>130</v>
      </c>
    </row>
    <row r="171" spans="7:7">
      <c r="G171">
        <v>131</v>
      </c>
    </row>
    <row r="172" spans="7:7">
      <c r="G172">
        <v>132</v>
      </c>
    </row>
    <row r="173" spans="7:7">
      <c r="G173">
        <v>133</v>
      </c>
    </row>
    <row r="174" spans="7:7">
      <c r="G174">
        <v>134</v>
      </c>
    </row>
    <row r="175" spans="7:7">
      <c r="G175">
        <v>135</v>
      </c>
    </row>
    <row r="176" spans="7:7">
      <c r="G176">
        <v>136</v>
      </c>
    </row>
    <row r="177" spans="7:7">
      <c r="G177">
        <v>137</v>
      </c>
    </row>
    <row r="178" spans="7:7">
      <c r="G178">
        <v>138</v>
      </c>
    </row>
    <row r="179" spans="7:7">
      <c r="G179">
        <v>139</v>
      </c>
    </row>
    <row r="180" spans="7:7">
      <c r="G180">
        <v>140</v>
      </c>
    </row>
    <row r="181" spans="7:7">
      <c r="G181">
        <v>141</v>
      </c>
    </row>
    <row r="182" spans="7:7">
      <c r="G182">
        <v>142</v>
      </c>
    </row>
    <row r="183" spans="7:7">
      <c r="G183">
        <v>143</v>
      </c>
    </row>
    <row r="184" spans="7:7">
      <c r="G184">
        <v>144</v>
      </c>
    </row>
    <row r="185" spans="7:7">
      <c r="G185">
        <v>145</v>
      </c>
    </row>
    <row r="186" spans="7:7">
      <c r="G186">
        <v>146</v>
      </c>
    </row>
    <row r="187" spans="7:7">
      <c r="G187">
        <v>146</v>
      </c>
    </row>
    <row r="188" spans="7:7">
      <c r="G188">
        <v>146</v>
      </c>
    </row>
    <row r="189" spans="7:7">
      <c r="G189">
        <v>147</v>
      </c>
    </row>
    <row r="190" spans="7:7">
      <c r="G190">
        <v>148</v>
      </c>
    </row>
    <row r="191" spans="7:7">
      <c r="G191">
        <v>149</v>
      </c>
    </row>
    <row r="192" spans="7:7">
      <c r="G192">
        <v>150</v>
      </c>
    </row>
    <row r="193" spans="7:7">
      <c r="G193">
        <v>151</v>
      </c>
    </row>
    <row r="194" spans="7:7">
      <c r="G194">
        <v>152</v>
      </c>
    </row>
    <row r="195" spans="7:7">
      <c r="G195">
        <v>153</v>
      </c>
    </row>
    <row r="196" spans="7:7">
      <c r="G196">
        <v>154</v>
      </c>
    </row>
    <row r="197" spans="7:7">
      <c r="G197">
        <v>155</v>
      </c>
    </row>
    <row r="198" spans="7:7">
      <c r="G198">
        <v>156</v>
      </c>
    </row>
    <row r="199" spans="7:7">
      <c r="G199">
        <v>157</v>
      </c>
    </row>
    <row r="200" spans="7:7">
      <c r="G200">
        <v>158</v>
      </c>
    </row>
    <row r="201" spans="7:7">
      <c r="G201">
        <v>159</v>
      </c>
    </row>
    <row r="202" spans="7:7">
      <c r="G202">
        <v>160</v>
      </c>
    </row>
    <row r="203" spans="7:7">
      <c r="G203">
        <v>161</v>
      </c>
    </row>
    <row r="204" spans="7:7">
      <c r="G204">
        <v>162</v>
      </c>
    </row>
    <row r="205" spans="7:7">
      <c r="G205">
        <v>163</v>
      </c>
    </row>
    <row r="206" spans="7:7">
      <c r="G206">
        <v>164</v>
      </c>
    </row>
    <row r="207" spans="7:7">
      <c r="G207">
        <v>165</v>
      </c>
    </row>
    <row r="208" spans="7:7">
      <c r="G208">
        <v>166</v>
      </c>
    </row>
    <row r="209" spans="7:7">
      <c r="G209">
        <v>167</v>
      </c>
    </row>
    <row r="210" spans="7:7">
      <c r="G210">
        <v>168</v>
      </c>
    </row>
    <row r="211" spans="7:7">
      <c r="G211">
        <v>169</v>
      </c>
    </row>
    <row r="212" spans="7:7">
      <c r="G212">
        <v>170</v>
      </c>
    </row>
    <row r="213" spans="7:7">
      <c r="G213">
        <v>171</v>
      </c>
    </row>
    <row r="214" spans="7:7">
      <c r="G214">
        <v>172</v>
      </c>
    </row>
    <row r="215" spans="7:7">
      <c r="G215">
        <v>173</v>
      </c>
    </row>
    <row r="216" spans="7:7">
      <c r="G216">
        <v>173</v>
      </c>
    </row>
    <row r="217" spans="7:7">
      <c r="G217">
        <v>173</v>
      </c>
    </row>
    <row r="218" spans="7:7">
      <c r="G218">
        <v>173</v>
      </c>
    </row>
    <row r="219" spans="7:7">
      <c r="G219">
        <v>173</v>
      </c>
    </row>
    <row r="220" spans="7:7">
      <c r="G220">
        <v>173</v>
      </c>
    </row>
    <row r="221" spans="7:7">
      <c r="G221">
        <v>173</v>
      </c>
    </row>
    <row r="222" spans="7:7">
      <c r="G222">
        <v>173</v>
      </c>
    </row>
    <row r="223" spans="7:7">
      <c r="G223">
        <v>173</v>
      </c>
    </row>
    <row r="224" spans="7:7">
      <c r="G224">
        <v>173</v>
      </c>
    </row>
    <row r="225" spans="7:7">
      <c r="G225">
        <v>173</v>
      </c>
    </row>
    <row r="226" spans="7:7">
      <c r="G226">
        <v>173</v>
      </c>
    </row>
    <row r="227" spans="7:7">
      <c r="G227">
        <v>173</v>
      </c>
    </row>
    <row r="228" spans="7:7">
      <c r="G228">
        <v>173</v>
      </c>
    </row>
    <row r="229" spans="7:7">
      <c r="G229" s="19">
        <v>174</v>
      </c>
    </row>
    <row r="230" spans="7:7">
      <c r="G230">
        <v>174</v>
      </c>
    </row>
    <row r="231" spans="7:7">
      <c r="G231">
        <v>174</v>
      </c>
    </row>
    <row r="232" spans="7:7">
      <c r="G232">
        <v>174</v>
      </c>
    </row>
    <row r="233" spans="7:7">
      <c r="G233">
        <v>174</v>
      </c>
    </row>
    <row r="234" spans="7:7">
      <c r="G234">
        <v>174</v>
      </c>
    </row>
    <row r="235" spans="7:7">
      <c r="G235">
        <v>174</v>
      </c>
    </row>
    <row r="236" spans="7:7">
      <c r="G236">
        <v>174</v>
      </c>
    </row>
    <row r="237" spans="7:7">
      <c r="G237">
        <v>174</v>
      </c>
    </row>
    <row r="238" spans="7:7">
      <c r="G238">
        <v>174</v>
      </c>
    </row>
    <row r="239" spans="7:7">
      <c r="G239">
        <v>174</v>
      </c>
    </row>
    <row r="240" spans="7:7">
      <c r="G240">
        <v>174</v>
      </c>
    </row>
    <row r="241" spans="7:7">
      <c r="G241">
        <v>174</v>
      </c>
    </row>
    <row r="242" spans="7:7">
      <c r="G242">
        <v>174</v>
      </c>
    </row>
    <row r="243" spans="7:7">
      <c r="G243">
        <v>174</v>
      </c>
    </row>
    <row r="244" spans="7:7">
      <c r="G244">
        <v>174</v>
      </c>
    </row>
    <row r="245" spans="7:7">
      <c r="G245">
        <v>174</v>
      </c>
    </row>
    <row r="246" spans="7:7">
      <c r="G246">
        <v>174</v>
      </c>
    </row>
    <row r="247" spans="7:7">
      <c r="G247">
        <v>174</v>
      </c>
    </row>
    <row r="248" spans="7:7">
      <c r="G248">
        <v>174</v>
      </c>
    </row>
    <row r="249" spans="7:7">
      <c r="G249">
        <v>174</v>
      </c>
    </row>
    <row r="250" spans="7:7">
      <c r="G250">
        <v>174</v>
      </c>
    </row>
    <row r="251" spans="7:7">
      <c r="G251">
        <v>174</v>
      </c>
    </row>
    <row r="252" spans="7:7">
      <c r="G252">
        <v>174</v>
      </c>
    </row>
    <row r="253" spans="7:7">
      <c r="G253">
        <v>174</v>
      </c>
    </row>
    <row r="254" spans="7:7">
      <c r="G254">
        <v>174</v>
      </c>
    </row>
    <row r="255" spans="7:7">
      <c r="G255">
        <v>174</v>
      </c>
    </row>
    <row r="256" spans="7:7">
      <c r="G256">
        <v>174</v>
      </c>
    </row>
    <row r="257" spans="7:7">
      <c r="G257">
        <v>174</v>
      </c>
    </row>
    <row r="258" spans="7:7">
      <c r="G258">
        <v>174</v>
      </c>
    </row>
    <row r="259" spans="7:7">
      <c r="G259">
        <v>174</v>
      </c>
    </row>
    <row r="260" spans="7:7">
      <c r="G260">
        <v>174</v>
      </c>
    </row>
    <row r="261" spans="7:7">
      <c r="G261">
        <v>174</v>
      </c>
    </row>
    <row r="262" spans="7:7">
      <c r="G262">
        <v>174</v>
      </c>
    </row>
    <row r="263" spans="7:7">
      <c r="G263">
        <v>174</v>
      </c>
    </row>
    <row r="264" spans="7:7">
      <c r="G264">
        <v>174</v>
      </c>
    </row>
    <row r="265" spans="7:7">
      <c r="G265">
        <v>174</v>
      </c>
    </row>
    <row r="266" spans="7:7">
      <c r="G266">
        <v>174</v>
      </c>
    </row>
    <row r="267" spans="7:7">
      <c r="G267">
        <v>174</v>
      </c>
    </row>
    <row r="268" spans="7:7">
      <c r="G268">
        <v>174</v>
      </c>
    </row>
    <row r="269" spans="7:7">
      <c r="G269">
        <v>174</v>
      </c>
    </row>
    <row r="270" spans="7:7">
      <c r="G270">
        <v>174</v>
      </c>
    </row>
    <row r="271" spans="7:7">
      <c r="G271">
        <v>174</v>
      </c>
    </row>
    <row r="272" spans="7:7">
      <c r="G272">
        <v>174</v>
      </c>
    </row>
    <row r="273" spans="7:7">
      <c r="G273">
        <v>174</v>
      </c>
    </row>
    <row r="274" spans="7:7">
      <c r="G274">
        <v>174</v>
      </c>
    </row>
    <row r="275" spans="7:7">
      <c r="G275">
        <v>174</v>
      </c>
    </row>
    <row r="276" spans="7:7">
      <c r="G276">
        <v>174</v>
      </c>
    </row>
    <row r="277" spans="7:7">
      <c r="G277">
        <v>174</v>
      </c>
    </row>
    <row r="278" spans="7:7">
      <c r="G278">
        <v>174</v>
      </c>
    </row>
    <row r="279" spans="7:7">
      <c r="G279">
        <v>174</v>
      </c>
    </row>
    <row r="280" spans="7:7">
      <c r="G280">
        <v>174</v>
      </c>
    </row>
    <row r="281" spans="7:7">
      <c r="G281">
        <v>174</v>
      </c>
    </row>
    <row r="282" spans="7:7">
      <c r="G282">
        <v>174</v>
      </c>
    </row>
    <row r="283" spans="7:7">
      <c r="G283">
        <v>174</v>
      </c>
    </row>
    <row r="284" spans="7:7">
      <c r="G284">
        <v>174</v>
      </c>
    </row>
    <row r="285" spans="7:7">
      <c r="G285">
        <v>174</v>
      </c>
    </row>
    <row r="286" spans="7:7">
      <c r="G286">
        <v>174</v>
      </c>
    </row>
    <row r="287" spans="7:7">
      <c r="G287">
        <v>174</v>
      </c>
    </row>
    <row r="288" spans="7:7">
      <c r="G288">
        <v>174</v>
      </c>
    </row>
    <row r="289" spans="7:7">
      <c r="G289">
        <v>174</v>
      </c>
    </row>
    <row r="290" spans="7:7">
      <c r="G290">
        <v>174</v>
      </c>
    </row>
    <row r="291" spans="7:7">
      <c r="G291">
        <v>174</v>
      </c>
    </row>
    <row r="292" spans="7:7">
      <c r="G292">
        <v>174</v>
      </c>
    </row>
    <row r="293" spans="7:7">
      <c r="G293">
        <v>174</v>
      </c>
    </row>
    <row r="294" spans="7:7">
      <c r="G294">
        <v>174</v>
      </c>
    </row>
    <row r="295" spans="7:7">
      <c r="G295">
        <v>174</v>
      </c>
    </row>
    <row r="296" spans="7:7">
      <c r="G296">
        <v>174</v>
      </c>
    </row>
    <row r="297" spans="7:7">
      <c r="G297">
        <v>174</v>
      </c>
    </row>
    <row r="298" spans="7:7">
      <c r="G298">
        <v>174</v>
      </c>
    </row>
    <row r="299" spans="7:7">
      <c r="G299">
        <v>174</v>
      </c>
    </row>
    <row r="300" spans="7:7">
      <c r="G300">
        <v>174</v>
      </c>
    </row>
    <row r="301" spans="7:7">
      <c r="G301">
        <v>174</v>
      </c>
    </row>
    <row r="302" spans="7:7">
      <c r="G302">
        <v>174</v>
      </c>
    </row>
    <row r="303" spans="7:7">
      <c r="G303">
        <v>174</v>
      </c>
    </row>
    <row r="304" spans="7:7">
      <c r="G304">
        <v>174</v>
      </c>
    </row>
    <row r="305" spans="7:7">
      <c r="G305">
        <v>174</v>
      </c>
    </row>
    <row r="306" spans="7:7">
      <c r="G306">
        <v>174</v>
      </c>
    </row>
    <row r="307" spans="7:7">
      <c r="G307">
        <v>174</v>
      </c>
    </row>
    <row r="308" spans="7:7">
      <c r="G308">
        <v>174</v>
      </c>
    </row>
    <row r="309" spans="7:7">
      <c r="G309">
        <v>174</v>
      </c>
    </row>
    <row r="310" spans="7:7">
      <c r="G310">
        <v>174</v>
      </c>
    </row>
    <row r="311" spans="7:7">
      <c r="G311">
        <v>174</v>
      </c>
    </row>
    <row r="312" spans="7:7">
      <c r="G312">
        <v>174</v>
      </c>
    </row>
    <row r="313" spans="7:7">
      <c r="G313">
        <v>174</v>
      </c>
    </row>
    <row r="314" spans="7:7">
      <c r="G314">
        <v>174</v>
      </c>
    </row>
    <row r="315" spans="7:7">
      <c r="G315">
        <v>174</v>
      </c>
    </row>
    <row r="316" spans="7:7">
      <c r="G316">
        <v>174</v>
      </c>
    </row>
    <row r="317" spans="7:7">
      <c r="G317">
        <v>174</v>
      </c>
    </row>
    <row r="318" spans="7:7">
      <c r="G318">
        <v>174</v>
      </c>
    </row>
    <row r="319" spans="7:7">
      <c r="G319">
        <v>174</v>
      </c>
    </row>
    <row r="320" spans="7:7">
      <c r="G320">
        <v>174</v>
      </c>
    </row>
    <row r="321" spans="7:7">
      <c r="G321">
        <v>174</v>
      </c>
    </row>
    <row r="322" spans="7:7">
      <c r="G322">
        <v>174</v>
      </c>
    </row>
    <row r="323" spans="7:7">
      <c r="G323">
        <v>174</v>
      </c>
    </row>
    <row r="324" spans="7:7">
      <c r="G324">
        <v>174</v>
      </c>
    </row>
    <row r="325" spans="7:7">
      <c r="G325">
        <v>174</v>
      </c>
    </row>
    <row r="326" spans="7:7">
      <c r="G326">
        <v>174</v>
      </c>
    </row>
    <row r="327" spans="7:7">
      <c r="G327">
        <v>174</v>
      </c>
    </row>
    <row r="328" spans="7:7">
      <c r="G328">
        <v>174</v>
      </c>
    </row>
    <row r="329" spans="7:7">
      <c r="G329">
        <v>174</v>
      </c>
    </row>
    <row r="330" spans="7:7">
      <c r="G330">
        <v>174</v>
      </c>
    </row>
    <row r="331" spans="7:7">
      <c r="G331">
        <v>174</v>
      </c>
    </row>
    <row r="332" spans="7:7">
      <c r="G332">
        <v>174</v>
      </c>
    </row>
    <row r="333" spans="7:7">
      <c r="G333">
        <v>174</v>
      </c>
    </row>
    <row r="334" spans="7:7">
      <c r="G334">
        <v>174</v>
      </c>
    </row>
    <row r="335" spans="7:7">
      <c r="G335">
        <v>174</v>
      </c>
    </row>
    <row r="336" spans="7:7">
      <c r="G336">
        <v>174</v>
      </c>
    </row>
    <row r="337" spans="7:7">
      <c r="G337">
        <v>174</v>
      </c>
    </row>
    <row r="338" spans="7:7">
      <c r="G338">
        <v>174</v>
      </c>
    </row>
    <row r="339" spans="7:7">
      <c r="G339">
        <v>174</v>
      </c>
    </row>
    <row r="340" spans="7:7">
      <c r="G340">
        <v>174</v>
      </c>
    </row>
    <row r="341" spans="7:7">
      <c r="G341">
        <v>174</v>
      </c>
    </row>
    <row r="342" spans="7:7">
      <c r="G342">
        <v>174</v>
      </c>
    </row>
    <row r="343" spans="7:7">
      <c r="G343">
        <v>174</v>
      </c>
    </row>
    <row r="344" spans="7:7">
      <c r="G344">
        <v>174</v>
      </c>
    </row>
    <row r="345" spans="7:7">
      <c r="G345">
        <v>174</v>
      </c>
    </row>
    <row r="346" spans="7:7">
      <c r="G346">
        <v>174</v>
      </c>
    </row>
    <row r="347" spans="7:7">
      <c r="G347">
        <v>174</v>
      </c>
    </row>
    <row r="348" spans="7:7">
      <c r="G348">
        <v>174</v>
      </c>
    </row>
    <row r="349" spans="7:7">
      <c r="G349">
        <v>174</v>
      </c>
    </row>
    <row r="350" spans="7:7">
      <c r="G350">
        <v>174</v>
      </c>
    </row>
    <row r="351" spans="7:7">
      <c r="G351">
        <v>174</v>
      </c>
    </row>
    <row r="352" spans="7:7">
      <c r="G352">
        <v>174</v>
      </c>
    </row>
    <row r="353" spans="7:7">
      <c r="G353">
        <v>174</v>
      </c>
    </row>
    <row r="354" spans="7:7">
      <c r="G354">
        <v>174</v>
      </c>
    </row>
    <row r="355" spans="7:7">
      <c r="G355">
        <v>174</v>
      </c>
    </row>
    <row r="356" spans="7:7">
      <c r="G356">
        <v>174</v>
      </c>
    </row>
    <row r="357" spans="7:7">
      <c r="G357">
        <v>174</v>
      </c>
    </row>
    <row r="358" spans="7:7">
      <c r="G358">
        <v>174</v>
      </c>
    </row>
    <row r="359" spans="7:7">
      <c r="G359">
        <v>174</v>
      </c>
    </row>
    <row r="360" spans="7:7">
      <c r="G360">
        <v>174</v>
      </c>
    </row>
    <row r="361" spans="7:7">
      <c r="G361">
        <v>174</v>
      </c>
    </row>
    <row r="362" spans="7:7">
      <c r="G362">
        <v>174</v>
      </c>
    </row>
    <row r="363" spans="7:7">
      <c r="G363">
        <v>174</v>
      </c>
    </row>
    <row r="364" spans="7:7">
      <c r="G364">
        <v>174</v>
      </c>
    </row>
    <row r="365" spans="7:7">
      <c r="G365">
        <v>174</v>
      </c>
    </row>
    <row r="366" spans="7:7">
      <c r="G366">
        <v>174</v>
      </c>
    </row>
    <row r="367" spans="7:7">
      <c r="G367">
        <v>174</v>
      </c>
    </row>
    <row r="368" spans="7:7">
      <c r="G368">
        <v>174</v>
      </c>
    </row>
    <row r="369" spans="7:7">
      <c r="G369">
        <v>174</v>
      </c>
    </row>
    <row r="370" spans="7:7">
      <c r="G370">
        <v>174</v>
      </c>
    </row>
    <row r="371" spans="7:7">
      <c r="G371">
        <v>174</v>
      </c>
    </row>
    <row r="372" spans="7:7">
      <c r="G372">
        <v>174</v>
      </c>
    </row>
    <row r="373" spans="7:7">
      <c r="G373">
        <v>174</v>
      </c>
    </row>
    <row r="374" spans="7:7">
      <c r="G374">
        <v>174</v>
      </c>
    </row>
    <row r="375" spans="7:7">
      <c r="G375">
        <v>174</v>
      </c>
    </row>
    <row r="376" spans="7:7">
      <c r="G376">
        <v>174</v>
      </c>
    </row>
    <row r="377" spans="7:7">
      <c r="G377">
        <v>174</v>
      </c>
    </row>
    <row r="378" spans="7:7">
      <c r="G378">
        <v>174</v>
      </c>
    </row>
    <row r="379" spans="7:7">
      <c r="G379">
        <v>174</v>
      </c>
    </row>
    <row r="380" spans="7:7">
      <c r="G380">
        <v>174</v>
      </c>
    </row>
    <row r="381" spans="7:7">
      <c r="G381">
        <v>174</v>
      </c>
    </row>
    <row r="382" spans="7:7">
      <c r="G382">
        <v>174</v>
      </c>
    </row>
    <row r="383" spans="7:7">
      <c r="G383">
        <v>174</v>
      </c>
    </row>
    <row r="384" spans="7:7">
      <c r="G384">
        <v>174</v>
      </c>
    </row>
    <row r="385" spans="7:7">
      <c r="G385">
        <v>174</v>
      </c>
    </row>
    <row r="386" spans="7:7">
      <c r="G386">
        <v>174</v>
      </c>
    </row>
    <row r="387" spans="7:7">
      <c r="G387">
        <v>174</v>
      </c>
    </row>
    <row r="388" spans="7:7">
      <c r="G388">
        <v>174</v>
      </c>
    </row>
    <row r="389" spans="7:7">
      <c r="G389">
        <v>174</v>
      </c>
    </row>
    <row r="390" spans="7:7">
      <c r="G390">
        <v>174</v>
      </c>
    </row>
    <row r="391" spans="7:7">
      <c r="G391">
        <v>174</v>
      </c>
    </row>
    <row r="392" spans="7:7">
      <c r="G392">
        <v>174</v>
      </c>
    </row>
    <row r="393" spans="7:7">
      <c r="G393">
        <v>174</v>
      </c>
    </row>
    <row r="394" spans="7:7">
      <c r="G394">
        <v>174</v>
      </c>
    </row>
    <row r="395" spans="7:7">
      <c r="G395">
        <v>174</v>
      </c>
    </row>
    <row r="396" spans="7:7">
      <c r="G396">
        <v>174</v>
      </c>
    </row>
    <row r="397" spans="7:7">
      <c r="G397">
        <v>174</v>
      </c>
    </row>
    <row r="398" spans="7:7">
      <c r="G398">
        <v>174</v>
      </c>
    </row>
    <row r="399" spans="7:7">
      <c r="G399">
        <v>174</v>
      </c>
    </row>
    <row r="400" spans="7:7">
      <c r="G400">
        <v>174</v>
      </c>
    </row>
    <row r="401" spans="7:7">
      <c r="G401">
        <v>174</v>
      </c>
    </row>
    <row r="402" spans="7:7">
      <c r="G402">
        <v>174</v>
      </c>
    </row>
    <row r="403" spans="7:7">
      <c r="G403">
        <v>174</v>
      </c>
    </row>
    <row r="404" spans="7:7">
      <c r="G404">
        <v>174</v>
      </c>
    </row>
    <row r="405" spans="7:7">
      <c r="G405">
        <v>174</v>
      </c>
    </row>
    <row r="406" spans="7:7">
      <c r="G406">
        <v>174</v>
      </c>
    </row>
    <row r="407" spans="7:7">
      <c r="G407">
        <v>174</v>
      </c>
    </row>
    <row r="408" spans="7:7">
      <c r="G408">
        <v>174</v>
      </c>
    </row>
    <row r="409" spans="7:7">
      <c r="G409">
        <v>174</v>
      </c>
    </row>
    <row r="410" spans="7:7">
      <c r="G410">
        <v>174</v>
      </c>
    </row>
    <row r="411" spans="7:7">
      <c r="G411">
        <v>174</v>
      </c>
    </row>
    <row r="412" spans="7:7">
      <c r="G412">
        <v>174</v>
      </c>
    </row>
    <row r="413" spans="7:7">
      <c r="G413">
        <v>174</v>
      </c>
    </row>
    <row r="414" spans="7:7">
      <c r="G414">
        <v>174</v>
      </c>
    </row>
    <row r="415" spans="7:7">
      <c r="G415">
        <v>174</v>
      </c>
    </row>
    <row r="416" spans="7:7">
      <c r="G416">
        <v>174</v>
      </c>
    </row>
    <row r="417" spans="7:7">
      <c r="G417">
        <v>174</v>
      </c>
    </row>
    <row r="418" spans="7:7">
      <c r="G418">
        <v>174</v>
      </c>
    </row>
    <row r="419" spans="7:7">
      <c r="G419">
        <v>174</v>
      </c>
    </row>
    <row r="420" spans="7:7">
      <c r="G420">
        <v>174</v>
      </c>
    </row>
    <row r="421" spans="7:7">
      <c r="G421">
        <v>174</v>
      </c>
    </row>
    <row r="422" spans="7:7">
      <c r="G422">
        <v>174</v>
      </c>
    </row>
    <row r="423" spans="7:7">
      <c r="G423">
        <v>174</v>
      </c>
    </row>
    <row r="424" spans="7:7">
      <c r="G424">
        <v>174</v>
      </c>
    </row>
    <row r="425" spans="7:7">
      <c r="G425">
        <v>174</v>
      </c>
    </row>
    <row r="426" spans="7:7">
      <c r="G426">
        <v>174</v>
      </c>
    </row>
    <row r="427" spans="7:7">
      <c r="G427">
        <v>174</v>
      </c>
    </row>
    <row r="428" spans="7:7">
      <c r="G428">
        <v>174</v>
      </c>
    </row>
    <row r="429" spans="7:7">
      <c r="G429">
        <v>174</v>
      </c>
    </row>
    <row r="430" spans="7:7">
      <c r="G430">
        <v>174</v>
      </c>
    </row>
    <row r="431" spans="7:7">
      <c r="G431">
        <v>174</v>
      </c>
    </row>
    <row r="432" spans="7:7">
      <c r="G432">
        <v>174</v>
      </c>
    </row>
    <row r="433" spans="7:7">
      <c r="G433">
        <v>174</v>
      </c>
    </row>
    <row r="434" spans="7:7">
      <c r="G434">
        <v>174</v>
      </c>
    </row>
    <row r="435" spans="7:7">
      <c r="G435">
        <v>174</v>
      </c>
    </row>
    <row r="436" spans="7:7">
      <c r="G436">
        <v>174</v>
      </c>
    </row>
    <row r="437" spans="7:7">
      <c r="G437">
        <v>174</v>
      </c>
    </row>
    <row r="438" spans="7:7">
      <c r="G438">
        <v>174</v>
      </c>
    </row>
    <row r="439" spans="7:7">
      <c r="G439">
        <v>174</v>
      </c>
    </row>
    <row r="440" spans="7:7">
      <c r="G440">
        <v>174</v>
      </c>
    </row>
    <row r="441" spans="7:7">
      <c r="G441">
        <v>174</v>
      </c>
    </row>
    <row r="442" spans="7:7">
      <c r="G442">
        <v>174</v>
      </c>
    </row>
    <row r="443" spans="7:7">
      <c r="G443">
        <v>174</v>
      </c>
    </row>
    <row r="444" spans="7:7">
      <c r="G444">
        <v>174</v>
      </c>
    </row>
    <row r="445" spans="7:7">
      <c r="G445">
        <v>174</v>
      </c>
    </row>
    <row r="446" spans="7:7">
      <c r="G446">
        <v>174</v>
      </c>
    </row>
    <row r="447" spans="7:7">
      <c r="G447">
        <v>174</v>
      </c>
    </row>
    <row r="448" spans="7:7">
      <c r="G448">
        <v>174</v>
      </c>
    </row>
    <row r="449" spans="7:7">
      <c r="G449">
        <v>174</v>
      </c>
    </row>
    <row r="450" spans="7:7">
      <c r="G450">
        <v>174</v>
      </c>
    </row>
    <row r="451" spans="7:7">
      <c r="G451">
        <v>174</v>
      </c>
    </row>
    <row r="452" spans="7:7">
      <c r="G452">
        <v>174</v>
      </c>
    </row>
    <row r="453" spans="7:7">
      <c r="G453">
        <v>174</v>
      </c>
    </row>
    <row r="454" spans="7:7">
      <c r="G454">
        <v>174</v>
      </c>
    </row>
    <row r="455" spans="7:7">
      <c r="G455">
        <v>174</v>
      </c>
    </row>
    <row r="456" spans="7:7">
      <c r="G456">
        <v>174</v>
      </c>
    </row>
    <row r="457" spans="7:7">
      <c r="G457">
        <v>174</v>
      </c>
    </row>
    <row r="458" spans="7:7">
      <c r="G458">
        <v>174</v>
      </c>
    </row>
    <row r="459" spans="7:7">
      <c r="G459">
        <v>174</v>
      </c>
    </row>
    <row r="460" spans="7:7">
      <c r="G460">
        <v>174</v>
      </c>
    </row>
    <row r="461" spans="7:7">
      <c r="G461">
        <v>174</v>
      </c>
    </row>
    <row r="462" spans="7:7">
      <c r="G462">
        <v>174</v>
      </c>
    </row>
    <row r="463" spans="7:7">
      <c r="G463">
        <v>174</v>
      </c>
    </row>
    <row r="464" spans="7:7">
      <c r="G464">
        <v>174</v>
      </c>
    </row>
    <row r="465" spans="7:7">
      <c r="G465">
        <v>174</v>
      </c>
    </row>
    <row r="466" spans="7:7">
      <c r="G466">
        <v>174</v>
      </c>
    </row>
    <row r="467" spans="7:7">
      <c r="G467">
        <v>174</v>
      </c>
    </row>
    <row r="468" spans="7:7">
      <c r="G468">
        <v>174</v>
      </c>
    </row>
    <row r="469" spans="7:7">
      <c r="G469">
        <v>174</v>
      </c>
    </row>
    <row r="470" spans="7:7">
      <c r="G470">
        <v>174</v>
      </c>
    </row>
    <row r="471" spans="7:7">
      <c r="G471">
        <v>174</v>
      </c>
    </row>
    <row r="472" spans="7:7">
      <c r="G472">
        <v>174</v>
      </c>
    </row>
    <row r="473" spans="7:7">
      <c r="G473">
        <v>174</v>
      </c>
    </row>
    <row r="474" spans="7:7">
      <c r="G474">
        <v>174</v>
      </c>
    </row>
    <row r="475" spans="7:7">
      <c r="G475">
        <v>174</v>
      </c>
    </row>
    <row r="476" spans="7:7">
      <c r="G476">
        <v>174</v>
      </c>
    </row>
    <row r="477" spans="7:7">
      <c r="G477">
        <v>174</v>
      </c>
    </row>
    <row r="478" spans="7:7">
      <c r="G478">
        <v>174</v>
      </c>
    </row>
    <row r="479" spans="7:7">
      <c r="G479">
        <v>174</v>
      </c>
    </row>
    <row r="480" spans="7:7">
      <c r="G480">
        <v>174</v>
      </c>
    </row>
    <row r="481" spans="7:7">
      <c r="G481">
        <v>174</v>
      </c>
    </row>
    <row r="482" spans="7:7">
      <c r="G482">
        <v>174</v>
      </c>
    </row>
    <row r="483" spans="7:7">
      <c r="G483">
        <v>174</v>
      </c>
    </row>
    <row r="484" spans="7:7">
      <c r="G484">
        <v>174</v>
      </c>
    </row>
    <row r="485" spans="7:7">
      <c r="G485">
        <v>174</v>
      </c>
    </row>
    <row r="486" spans="7:7">
      <c r="G486">
        <v>174</v>
      </c>
    </row>
    <row r="487" spans="7:7">
      <c r="G487">
        <v>174</v>
      </c>
    </row>
    <row r="488" spans="7:7">
      <c r="G488">
        <v>174</v>
      </c>
    </row>
    <row r="489" spans="7:7">
      <c r="G489">
        <v>174</v>
      </c>
    </row>
    <row r="490" spans="7:7">
      <c r="G490">
        <v>174</v>
      </c>
    </row>
    <row r="491" spans="7:7">
      <c r="G491">
        <v>174</v>
      </c>
    </row>
    <row r="492" spans="7:7">
      <c r="G492">
        <v>174</v>
      </c>
    </row>
    <row r="493" spans="7:7">
      <c r="G493">
        <v>174</v>
      </c>
    </row>
    <row r="494" spans="7:7">
      <c r="G494">
        <v>174</v>
      </c>
    </row>
    <row r="495" spans="7:7">
      <c r="G495">
        <v>174</v>
      </c>
    </row>
    <row r="496" spans="7:7">
      <c r="G496">
        <v>174</v>
      </c>
    </row>
    <row r="497" spans="7:7">
      <c r="G497">
        <v>174</v>
      </c>
    </row>
    <row r="498" spans="7:7">
      <c r="G498">
        <v>174</v>
      </c>
    </row>
    <row r="499" spans="7:7">
      <c r="G499">
        <v>174</v>
      </c>
    </row>
    <row r="500" spans="7:7">
      <c r="G500">
        <v>174</v>
      </c>
    </row>
    <row r="501" spans="7:7">
      <c r="G501">
        <v>174</v>
      </c>
    </row>
    <row r="502" spans="7:7">
      <c r="G502">
        <v>174</v>
      </c>
    </row>
    <row r="503" spans="7:7">
      <c r="G503">
        <v>174</v>
      </c>
    </row>
    <row r="504" spans="7:7">
      <c r="G504">
        <v>174</v>
      </c>
    </row>
    <row r="505" spans="7:7">
      <c r="G505">
        <v>174</v>
      </c>
    </row>
    <row r="506" spans="7:7">
      <c r="G506">
        <v>174</v>
      </c>
    </row>
    <row r="507" spans="7:7">
      <c r="G507">
        <v>174</v>
      </c>
    </row>
    <row r="508" spans="7:7">
      <c r="G508">
        <v>174</v>
      </c>
    </row>
    <row r="509" spans="7:7">
      <c r="G509">
        <v>174</v>
      </c>
    </row>
    <row r="510" spans="7:7">
      <c r="G510">
        <v>174</v>
      </c>
    </row>
    <row r="511" spans="7:7">
      <c r="G511">
        <v>174</v>
      </c>
    </row>
    <row r="512" spans="7:7">
      <c r="G512">
        <v>174</v>
      </c>
    </row>
    <row r="513" spans="7:7">
      <c r="G513">
        <v>174</v>
      </c>
    </row>
    <row r="514" spans="7:7">
      <c r="G514">
        <v>174</v>
      </c>
    </row>
    <row r="515" spans="7:7">
      <c r="G515">
        <v>174</v>
      </c>
    </row>
    <row r="516" spans="7:7">
      <c r="G516">
        <v>174</v>
      </c>
    </row>
    <row r="517" spans="7:7">
      <c r="G517">
        <v>174</v>
      </c>
    </row>
    <row r="518" spans="7:7">
      <c r="G518">
        <v>174</v>
      </c>
    </row>
    <row r="519" spans="7:7">
      <c r="G519">
        <v>174</v>
      </c>
    </row>
    <row r="520" spans="7:7">
      <c r="G520">
        <v>174</v>
      </c>
    </row>
    <row r="521" spans="7:7">
      <c r="G521">
        <v>174</v>
      </c>
    </row>
    <row r="522" spans="7:7">
      <c r="G522">
        <v>174</v>
      </c>
    </row>
    <row r="523" spans="7:7">
      <c r="G523">
        <v>174</v>
      </c>
    </row>
    <row r="524" spans="7:7">
      <c r="G524">
        <v>174</v>
      </c>
    </row>
    <row r="525" spans="7:7">
      <c r="G525">
        <v>174</v>
      </c>
    </row>
    <row r="526" spans="7:7">
      <c r="G526">
        <v>174</v>
      </c>
    </row>
    <row r="527" spans="7:7">
      <c r="G527">
        <v>174</v>
      </c>
    </row>
    <row r="528" spans="7:7">
      <c r="G528">
        <v>174</v>
      </c>
    </row>
    <row r="529" spans="7:7">
      <c r="G529">
        <v>174</v>
      </c>
    </row>
    <row r="530" spans="7:7">
      <c r="G530">
        <v>174</v>
      </c>
    </row>
    <row r="531" spans="7:7">
      <c r="G531">
        <v>174</v>
      </c>
    </row>
    <row r="532" spans="7:7">
      <c r="G532">
        <v>174</v>
      </c>
    </row>
    <row r="533" spans="7:7">
      <c r="G533">
        <v>174</v>
      </c>
    </row>
    <row r="534" spans="7:7">
      <c r="G534">
        <v>174</v>
      </c>
    </row>
    <row r="535" spans="7:7">
      <c r="G535">
        <v>174</v>
      </c>
    </row>
    <row r="536" spans="7:7">
      <c r="G536">
        <v>174</v>
      </c>
    </row>
    <row r="537" spans="7:7">
      <c r="G537">
        <v>174</v>
      </c>
    </row>
    <row r="538" spans="7:7">
      <c r="G538">
        <v>174</v>
      </c>
    </row>
    <row r="539" spans="7:7">
      <c r="G539">
        <v>174</v>
      </c>
    </row>
    <row r="540" spans="7:7">
      <c r="G540">
        <v>174</v>
      </c>
    </row>
    <row r="541" spans="7:7">
      <c r="G541">
        <v>174</v>
      </c>
    </row>
    <row r="542" spans="7:7">
      <c r="G542">
        <v>174</v>
      </c>
    </row>
    <row r="543" spans="7:7">
      <c r="G543">
        <v>174</v>
      </c>
    </row>
    <row r="544" spans="7:7">
      <c r="G544">
        <v>174</v>
      </c>
    </row>
    <row r="545" spans="7:7">
      <c r="G545">
        <v>174</v>
      </c>
    </row>
    <row r="546" spans="7:7">
      <c r="G546">
        <v>174</v>
      </c>
    </row>
    <row r="547" spans="7:7">
      <c r="G547">
        <v>174</v>
      </c>
    </row>
    <row r="548" spans="7:7">
      <c r="G548">
        <v>174</v>
      </c>
    </row>
    <row r="549" spans="7:7">
      <c r="G549">
        <v>174</v>
      </c>
    </row>
    <row r="550" spans="7:7">
      <c r="G550">
        <v>174</v>
      </c>
    </row>
    <row r="551" spans="7:7">
      <c r="G551">
        <v>174</v>
      </c>
    </row>
    <row r="552" spans="7:7">
      <c r="G552">
        <v>174</v>
      </c>
    </row>
    <row r="553" spans="7:7">
      <c r="G553">
        <v>174</v>
      </c>
    </row>
    <row r="554" spans="7:7">
      <c r="G554">
        <v>174</v>
      </c>
    </row>
    <row r="555" spans="7:7">
      <c r="G555">
        <v>174</v>
      </c>
    </row>
    <row r="556" spans="7:7">
      <c r="G556">
        <v>174</v>
      </c>
    </row>
    <row r="557" spans="7:7">
      <c r="G557">
        <v>174</v>
      </c>
    </row>
    <row r="558" spans="7:7">
      <c r="G558">
        <v>174</v>
      </c>
    </row>
    <row r="559" spans="7:7">
      <c r="G559">
        <v>174</v>
      </c>
    </row>
    <row r="560" spans="7:7">
      <c r="G560">
        <v>174</v>
      </c>
    </row>
    <row r="561" spans="7:7">
      <c r="G561">
        <v>174</v>
      </c>
    </row>
    <row r="562" spans="7:7">
      <c r="G562">
        <v>174</v>
      </c>
    </row>
    <row r="563" spans="7:7">
      <c r="G563">
        <v>174</v>
      </c>
    </row>
    <row r="564" spans="7:7">
      <c r="G564">
        <v>174</v>
      </c>
    </row>
    <row r="565" spans="7:7">
      <c r="G565">
        <v>174</v>
      </c>
    </row>
    <row r="566" spans="7:7">
      <c r="G566">
        <v>174</v>
      </c>
    </row>
    <row r="567" spans="7:7">
      <c r="G567">
        <v>174</v>
      </c>
    </row>
    <row r="568" spans="7:7">
      <c r="G568">
        <v>174</v>
      </c>
    </row>
    <row r="569" spans="7:7">
      <c r="G569">
        <v>174</v>
      </c>
    </row>
    <row r="570" spans="7:7">
      <c r="G570">
        <v>174</v>
      </c>
    </row>
    <row r="571" spans="7:7">
      <c r="G571">
        <v>174</v>
      </c>
    </row>
    <row r="572" spans="7:7">
      <c r="G572">
        <v>174</v>
      </c>
    </row>
    <row r="573" spans="7:7">
      <c r="G573">
        <v>174</v>
      </c>
    </row>
    <row r="574" spans="7:7">
      <c r="G574">
        <v>174</v>
      </c>
    </row>
    <row r="575" spans="7:7">
      <c r="G575">
        <v>174</v>
      </c>
    </row>
    <row r="576" spans="7:7">
      <c r="G576">
        <v>174</v>
      </c>
    </row>
    <row r="577" spans="7:7">
      <c r="G577">
        <v>174</v>
      </c>
    </row>
    <row r="578" spans="7:7">
      <c r="G578">
        <v>174</v>
      </c>
    </row>
    <row r="579" spans="7:7">
      <c r="G579">
        <v>174</v>
      </c>
    </row>
    <row r="580" spans="7:7">
      <c r="G580">
        <v>174</v>
      </c>
    </row>
    <row r="581" spans="7:7">
      <c r="G581">
        <v>174</v>
      </c>
    </row>
    <row r="582" spans="7:7">
      <c r="G582">
        <v>174</v>
      </c>
    </row>
    <row r="583" spans="7:7">
      <c r="G583">
        <v>174</v>
      </c>
    </row>
    <row r="584" spans="7:7">
      <c r="G584">
        <v>174</v>
      </c>
    </row>
    <row r="585" spans="7:7">
      <c r="G585">
        <v>174</v>
      </c>
    </row>
    <row r="586" spans="7:7">
      <c r="G586">
        <v>174</v>
      </c>
    </row>
    <row r="587" spans="7:7">
      <c r="G587">
        <v>174</v>
      </c>
    </row>
    <row r="588" spans="7:7">
      <c r="G588">
        <v>174</v>
      </c>
    </row>
    <row r="589" spans="7:7">
      <c r="G589">
        <v>174</v>
      </c>
    </row>
    <row r="590" spans="7:7">
      <c r="G590">
        <v>174</v>
      </c>
    </row>
    <row r="591" spans="7:7">
      <c r="G591">
        <v>174</v>
      </c>
    </row>
    <row r="592" spans="7:7">
      <c r="G592">
        <v>174</v>
      </c>
    </row>
    <row r="593" spans="7:7">
      <c r="G593">
        <v>174</v>
      </c>
    </row>
    <row r="594" spans="7:7">
      <c r="G594">
        <v>174</v>
      </c>
    </row>
    <row r="595" spans="7:7">
      <c r="G595">
        <v>174</v>
      </c>
    </row>
    <row r="596" spans="7:7">
      <c r="G596">
        <v>174</v>
      </c>
    </row>
    <row r="597" spans="7:7">
      <c r="G597">
        <v>174</v>
      </c>
    </row>
    <row r="598" spans="7:7">
      <c r="G598">
        <v>174</v>
      </c>
    </row>
    <row r="599" spans="7:7">
      <c r="G599">
        <v>174</v>
      </c>
    </row>
    <row r="600" spans="7:7">
      <c r="G600">
        <v>174</v>
      </c>
    </row>
    <row r="601" spans="7:7">
      <c r="G601">
        <v>174</v>
      </c>
    </row>
    <row r="602" spans="7:7">
      <c r="G602">
        <v>174</v>
      </c>
    </row>
    <row r="603" spans="7:7">
      <c r="G603">
        <v>174</v>
      </c>
    </row>
    <row r="604" spans="7:7">
      <c r="G604">
        <v>174</v>
      </c>
    </row>
    <row r="605" spans="7:7">
      <c r="G605">
        <v>174</v>
      </c>
    </row>
    <row r="606" spans="7:7">
      <c r="G606">
        <v>174</v>
      </c>
    </row>
    <row r="607" spans="7:7">
      <c r="G607">
        <v>174</v>
      </c>
    </row>
    <row r="608" spans="7:7">
      <c r="G608">
        <v>174</v>
      </c>
    </row>
    <row r="609" spans="7:7">
      <c r="G609">
        <v>174</v>
      </c>
    </row>
    <row r="610" spans="7:7">
      <c r="G610">
        <v>174</v>
      </c>
    </row>
    <row r="611" spans="7:7">
      <c r="G611">
        <v>174</v>
      </c>
    </row>
    <row r="612" spans="7:7">
      <c r="G612">
        <v>174</v>
      </c>
    </row>
    <row r="613" spans="7:7">
      <c r="G613">
        <v>174</v>
      </c>
    </row>
    <row r="614" spans="7:7">
      <c r="G614">
        <v>174</v>
      </c>
    </row>
    <row r="615" spans="7:7">
      <c r="G615">
        <v>174</v>
      </c>
    </row>
    <row r="616" spans="7:7">
      <c r="G616">
        <v>174</v>
      </c>
    </row>
    <row r="617" spans="7:7">
      <c r="G617">
        <v>174</v>
      </c>
    </row>
    <row r="618" spans="7:7">
      <c r="G618">
        <v>174</v>
      </c>
    </row>
    <row r="619" spans="7:7">
      <c r="G619">
        <v>174</v>
      </c>
    </row>
    <row r="620" spans="7:7">
      <c r="G620">
        <v>174</v>
      </c>
    </row>
    <row r="621" spans="7:7">
      <c r="G621">
        <v>174</v>
      </c>
    </row>
    <row r="622" spans="7:7">
      <c r="G622">
        <v>174</v>
      </c>
    </row>
    <row r="623" spans="7:7">
      <c r="G623">
        <v>174</v>
      </c>
    </row>
    <row r="624" spans="7:7">
      <c r="G624">
        <v>174</v>
      </c>
    </row>
    <row r="625" spans="7:7">
      <c r="G625">
        <v>174</v>
      </c>
    </row>
    <row r="626" spans="7:7">
      <c r="G626">
        <v>174</v>
      </c>
    </row>
    <row r="627" spans="7:7">
      <c r="G627">
        <v>174</v>
      </c>
    </row>
    <row r="628" spans="7:7">
      <c r="G628">
        <v>174</v>
      </c>
    </row>
    <row r="629" spans="7:7">
      <c r="G629">
        <v>174</v>
      </c>
    </row>
    <row r="630" spans="7:7">
      <c r="G630">
        <v>174</v>
      </c>
    </row>
    <row r="631" spans="7:7">
      <c r="G631">
        <v>174</v>
      </c>
    </row>
    <row r="632" spans="7:7">
      <c r="G632">
        <v>174</v>
      </c>
    </row>
    <row r="633" spans="7:7">
      <c r="G633">
        <v>174</v>
      </c>
    </row>
    <row r="634" spans="7:7">
      <c r="G634">
        <v>174</v>
      </c>
    </row>
    <row r="635" spans="7:7">
      <c r="G635">
        <v>174</v>
      </c>
    </row>
    <row r="636" spans="7:7">
      <c r="G636">
        <v>174</v>
      </c>
    </row>
    <row r="637" spans="7:7">
      <c r="G637">
        <v>174</v>
      </c>
    </row>
    <row r="638" spans="7:7">
      <c r="G638">
        <v>174</v>
      </c>
    </row>
    <row r="639" spans="7:7">
      <c r="G639">
        <v>174</v>
      </c>
    </row>
    <row r="640" spans="7:7">
      <c r="G640">
        <v>174</v>
      </c>
    </row>
    <row r="641" spans="7:7">
      <c r="G641">
        <v>174</v>
      </c>
    </row>
    <row r="642" spans="7:7">
      <c r="G642">
        <v>174</v>
      </c>
    </row>
    <row r="643" spans="7:7">
      <c r="G643">
        <v>174</v>
      </c>
    </row>
    <row r="644" spans="7:7">
      <c r="G644">
        <v>174</v>
      </c>
    </row>
    <row r="645" spans="7:7">
      <c r="G645">
        <v>174</v>
      </c>
    </row>
    <row r="646" spans="7:7">
      <c r="G646">
        <v>174</v>
      </c>
    </row>
    <row r="647" spans="7:7">
      <c r="G647">
        <v>174</v>
      </c>
    </row>
    <row r="648" spans="7:7">
      <c r="G648">
        <v>174</v>
      </c>
    </row>
    <row r="649" spans="7:7">
      <c r="G649">
        <v>174</v>
      </c>
    </row>
    <row r="650" spans="7:7">
      <c r="G650">
        <v>174</v>
      </c>
    </row>
    <row r="651" spans="7:7">
      <c r="G651">
        <v>174</v>
      </c>
    </row>
    <row r="652" spans="7:7">
      <c r="G652">
        <v>174</v>
      </c>
    </row>
    <row r="653" spans="7:7">
      <c r="G653">
        <v>174</v>
      </c>
    </row>
    <row r="654" spans="7:7">
      <c r="G654">
        <v>174</v>
      </c>
    </row>
    <row r="655" spans="7:7">
      <c r="G655">
        <v>174</v>
      </c>
    </row>
    <row r="656" spans="7:7">
      <c r="G656">
        <v>174</v>
      </c>
    </row>
    <row r="657" spans="7:7">
      <c r="G657">
        <v>174</v>
      </c>
    </row>
    <row r="658" spans="7:7">
      <c r="G658">
        <v>174</v>
      </c>
    </row>
    <row r="659" spans="7:7">
      <c r="G659">
        <v>174</v>
      </c>
    </row>
    <row r="660" spans="7:7">
      <c r="G660">
        <v>174</v>
      </c>
    </row>
    <row r="661" spans="7:7">
      <c r="G661">
        <v>174</v>
      </c>
    </row>
    <row r="662" spans="7:7">
      <c r="G662">
        <v>174</v>
      </c>
    </row>
    <row r="663" spans="7:7">
      <c r="G663">
        <v>174</v>
      </c>
    </row>
    <row r="664" spans="7:7">
      <c r="G664">
        <v>174</v>
      </c>
    </row>
    <row r="665" spans="7:7">
      <c r="G665">
        <v>174</v>
      </c>
    </row>
    <row r="666" spans="7:7">
      <c r="G666">
        <v>174</v>
      </c>
    </row>
    <row r="667" spans="7:7">
      <c r="G667">
        <v>174</v>
      </c>
    </row>
    <row r="668" spans="7:7">
      <c r="G668">
        <v>174</v>
      </c>
    </row>
    <row r="669" spans="7:7">
      <c r="G669">
        <v>174</v>
      </c>
    </row>
    <row r="670" spans="7:7">
      <c r="G670">
        <v>174</v>
      </c>
    </row>
    <row r="671" spans="7:7">
      <c r="G671">
        <v>174</v>
      </c>
    </row>
    <row r="672" spans="7:7">
      <c r="G672">
        <v>174</v>
      </c>
    </row>
    <row r="673" spans="7:7">
      <c r="G673">
        <v>174</v>
      </c>
    </row>
    <row r="674" spans="7:7">
      <c r="G674">
        <v>174</v>
      </c>
    </row>
    <row r="675" spans="7:7">
      <c r="G675">
        <v>174</v>
      </c>
    </row>
    <row r="676" spans="7:7">
      <c r="G676">
        <v>174</v>
      </c>
    </row>
    <row r="677" spans="7:7">
      <c r="G677">
        <v>174</v>
      </c>
    </row>
    <row r="678" spans="7:7">
      <c r="G678">
        <v>174</v>
      </c>
    </row>
    <row r="679" spans="7:7">
      <c r="G679">
        <v>174</v>
      </c>
    </row>
    <row r="680" spans="7:7">
      <c r="G680">
        <v>174</v>
      </c>
    </row>
    <row r="681" spans="7:7">
      <c r="G681">
        <v>174</v>
      </c>
    </row>
    <row r="682" spans="7:7">
      <c r="G682">
        <v>174</v>
      </c>
    </row>
    <row r="683" spans="7:7">
      <c r="G683">
        <v>174</v>
      </c>
    </row>
    <row r="684" spans="7:7">
      <c r="G684">
        <v>174</v>
      </c>
    </row>
    <row r="685" spans="7:7">
      <c r="G685">
        <v>174</v>
      </c>
    </row>
    <row r="686" spans="7:7">
      <c r="G686">
        <v>174</v>
      </c>
    </row>
    <row r="687" spans="7:7">
      <c r="G687">
        <v>174</v>
      </c>
    </row>
    <row r="688" spans="7:7">
      <c r="G688">
        <v>174</v>
      </c>
    </row>
    <row r="689" spans="7:7">
      <c r="G689">
        <v>174</v>
      </c>
    </row>
    <row r="690" spans="7:7">
      <c r="G690">
        <v>174</v>
      </c>
    </row>
    <row r="691" spans="7:7">
      <c r="G691">
        <v>174</v>
      </c>
    </row>
    <row r="692" spans="7:7">
      <c r="G692">
        <v>174</v>
      </c>
    </row>
    <row r="693" spans="7:7">
      <c r="G693">
        <v>174</v>
      </c>
    </row>
    <row r="694" spans="7:7">
      <c r="G694">
        <v>174</v>
      </c>
    </row>
    <row r="695" spans="7:7">
      <c r="G695">
        <v>174</v>
      </c>
    </row>
    <row r="696" spans="7:7">
      <c r="G696">
        <v>174</v>
      </c>
    </row>
    <row r="697" spans="7:7">
      <c r="G697">
        <v>174</v>
      </c>
    </row>
    <row r="698" spans="7:7">
      <c r="G698">
        <v>174</v>
      </c>
    </row>
    <row r="699" spans="7:7">
      <c r="G699">
        <v>174</v>
      </c>
    </row>
    <row r="700" spans="7:7">
      <c r="G700">
        <v>174</v>
      </c>
    </row>
    <row r="701" spans="7:7">
      <c r="G701">
        <v>174</v>
      </c>
    </row>
    <row r="702" spans="7:7">
      <c r="G702">
        <v>174</v>
      </c>
    </row>
    <row r="703" spans="7:7">
      <c r="G703">
        <v>174</v>
      </c>
    </row>
    <row r="704" spans="7:7">
      <c r="G704">
        <v>174</v>
      </c>
    </row>
    <row r="705" spans="7:7">
      <c r="G705">
        <v>174</v>
      </c>
    </row>
    <row r="706" spans="7:7">
      <c r="G706">
        <v>174</v>
      </c>
    </row>
    <row r="707" spans="7:7">
      <c r="G707">
        <v>174</v>
      </c>
    </row>
    <row r="708" spans="7:7">
      <c r="G708">
        <v>174</v>
      </c>
    </row>
    <row r="709" spans="7:7">
      <c r="G709">
        <v>174</v>
      </c>
    </row>
    <row r="710" spans="7:7">
      <c r="G710">
        <v>174</v>
      </c>
    </row>
    <row r="711" spans="7:7">
      <c r="G711">
        <v>174</v>
      </c>
    </row>
    <row r="712" spans="7:7">
      <c r="G712">
        <v>174</v>
      </c>
    </row>
    <row r="713" spans="7:7">
      <c r="G713">
        <v>174</v>
      </c>
    </row>
    <row r="714" spans="7:7">
      <c r="G714">
        <v>174</v>
      </c>
    </row>
    <row r="715" spans="7:7">
      <c r="G715">
        <v>174</v>
      </c>
    </row>
    <row r="716" spans="7:7">
      <c r="G716">
        <v>174</v>
      </c>
    </row>
    <row r="717" spans="7:7">
      <c r="G717">
        <v>174</v>
      </c>
    </row>
    <row r="718" spans="7:7">
      <c r="G718">
        <v>174</v>
      </c>
    </row>
    <row r="719" spans="7:7">
      <c r="G719">
        <v>174</v>
      </c>
    </row>
    <row r="720" spans="7:7">
      <c r="G720">
        <v>174</v>
      </c>
    </row>
    <row r="721" spans="7:7">
      <c r="G721">
        <v>174</v>
      </c>
    </row>
    <row r="722" spans="7:7">
      <c r="G722">
        <v>174</v>
      </c>
    </row>
    <row r="723" spans="7:7">
      <c r="G723">
        <v>174</v>
      </c>
    </row>
    <row r="724" spans="7:7">
      <c r="G724">
        <v>174</v>
      </c>
    </row>
    <row r="725" spans="7:7">
      <c r="G725">
        <v>174</v>
      </c>
    </row>
    <row r="726" spans="7:7">
      <c r="G726">
        <v>174</v>
      </c>
    </row>
    <row r="727" spans="7:7">
      <c r="G727">
        <v>174</v>
      </c>
    </row>
    <row r="728" spans="7:7">
      <c r="G728">
        <v>174</v>
      </c>
    </row>
    <row r="729" spans="7:7">
      <c r="G729">
        <v>174</v>
      </c>
    </row>
    <row r="730" spans="7:7">
      <c r="G730">
        <v>174</v>
      </c>
    </row>
    <row r="731" spans="7:7">
      <c r="G731">
        <v>174</v>
      </c>
    </row>
    <row r="732" spans="7:7">
      <c r="G732">
        <v>174</v>
      </c>
    </row>
    <row r="733" spans="7:7">
      <c r="G733">
        <v>174</v>
      </c>
    </row>
    <row r="734" spans="7:7">
      <c r="G734">
        <v>174</v>
      </c>
    </row>
    <row r="735" spans="7:7">
      <c r="G735">
        <v>174</v>
      </c>
    </row>
    <row r="736" spans="7:7">
      <c r="G736">
        <v>174</v>
      </c>
    </row>
    <row r="737" spans="7:7">
      <c r="G737">
        <v>174</v>
      </c>
    </row>
    <row r="738" spans="7:7">
      <c r="G738">
        <v>174</v>
      </c>
    </row>
    <row r="739" spans="7:7">
      <c r="G739">
        <v>174</v>
      </c>
    </row>
    <row r="740" spans="7:7">
      <c r="G740">
        <v>174</v>
      </c>
    </row>
    <row r="741" spans="7:7">
      <c r="G741">
        <v>174</v>
      </c>
    </row>
    <row r="742" spans="7:7">
      <c r="G742">
        <v>174</v>
      </c>
    </row>
    <row r="743" spans="7:7">
      <c r="G743">
        <v>174</v>
      </c>
    </row>
    <row r="744" spans="7:7">
      <c r="G744">
        <v>174</v>
      </c>
    </row>
    <row r="745" spans="7:7">
      <c r="G745">
        <v>174</v>
      </c>
    </row>
    <row r="746" spans="7:7">
      <c r="G746">
        <v>174</v>
      </c>
    </row>
    <row r="747" spans="7:7">
      <c r="G747">
        <v>174</v>
      </c>
    </row>
    <row r="748" spans="7:7">
      <c r="G748">
        <v>174</v>
      </c>
    </row>
    <row r="749" spans="7:7">
      <c r="G749">
        <v>174</v>
      </c>
    </row>
    <row r="750" spans="7:7">
      <c r="G750">
        <v>174</v>
      </c>
    </row>
    <row r="751" spans="7:7">
      <c r="G751">
        <v>174</v>
      </c>
    </row>
    <row r="752" spans="7:7">
      <c r="G752">
        <v>174</v>
      </c>
    </row>
    <row r="753" spans="7:7">
      <c r="G753">
        <v>174</v>
      </c>
    </row>
    <row r="754" spans="7:7">
      <c r="G754">
        <v>174</v>
      </c>
    </row>
    <row r="755" spans="7:7">
      <c r="G755">
        <v>174</v>
      </c>
    </row>
    <row r="756" spans="7:7">
      <c r="G756">
        <v>174</v>
      </c>
    </row>
    <row r="757" spans="7:7">
      <c r="G757">
        <v>174</v>
      </c>
    </row>
    <row r="758" spans="7:7">
      <c r="G758">
        <v>174</v>
      </c>
    </row>
    <row r="759" spans="7:7">
      <c r="G759">
        <v>174</v>
      </c>
    </row>
    <row r="760" spans="7:7">
      <c r="G760">
        <v>174</v>
      </c>
    </row>
    <row r="761" spans="7:7">
      <c r="G761">
        <v>174</v>
      </c>
    </row>
    <row r="762" spans="7:7">
      <c r="G762">
        <v>174</v>
      </c>
    </row>
    <row r="763" spans="7:7">
      <c r="G763">
        <v>174</v>
      </c>
    </row>
    <row r="764" spans="7:7">
      <c r="G764">
        <v>174</v>
      </c>
    </row>
    <row r="765" spans="7:7">
      <c r="G765">
        <v>174</v>
      </c>
    </row>
    <row r="766" spans="7:7">
      <c r="G766">
        <v>174</v>
      </c>
    </row>
    <row r="767" spans="7:7">
      <c r="G767">
        <v>174</v>
      </c>
    </row>
    <row r="768" spans="7:7">
      <c r="G768">
        <v>174</v>
      </c>
    </row>
    <row r="769" spans="7:7">
      <c r="G769">
        <v>174</v>
      </c>
    </row>
    <row r="770" spans="7:7">
      <c r="G770">
        <v>174</v>
      </c>
    </row>
    <row r="771" spans="7:7">
      <c r="G771">
        <v>174</v>
      </c>
    </row>
    <row r="772" spans="7:7">
      <c r="G772">
        <v>174</v>
      </c>
    </row>
    <row r="773" spans="7:7">
      <c r="G773">
        <v>174</v>
      </c>
    </row>
    <row r="774" spans="7:7">
      <c r="G774">
        <v>174</v>
      </c>
    </row>
    <row r="775" spans="7:7">
      <c r="G775">
        <v>174</v>
      </c>
    </row>
    <row r="776" spans="7:7">
      <c r="G776">
        <v>174</v>
      </c>
    </row>
    <row r="777" spans="7:7">
      <c r="G777">
        <v>174</v>
      </c>
    </row>
    <row r="778" spans="7:7">
      <c r="G778">
        <v>174</v>
      </c>
    </row>
    <row r="779" spans="7:7">
      <c r="G779">
        <v>174</v>
      </c>
    </row>
    <row r="780" spans="7:7">
      <c r="G780">
        <v>174</v>
      </c>
    </row>
    <row r="781" spans="7:7">
      <c r="G781">
        <v>174</v>
      </c>
    </row>
    <row r="782" spans="7:7">
      <c r="G782">
        <v>174</v>
      </c>
    </row>
    <row r="783" spans="7:7">
      <c r="G783">
        <v>174</v>
      </c>
    </row>
    <row r="784" spans="7:7">
      <c r="G784">
        <v>174</v>
      </c>
    </row>
    <row r="785" spans="7:7">
      <c r="G785">
        <v>174</v>
      </c>
    </row>
    <row r="786" spans="7:7">
      <c r="G786">
        <v>174</v>
      </c>
    </row>
    <row r="787" spans="7:7">
      <c r="G787">
        <v>174</v>
      </c>
    </row>
    <row r="788" spans="7:7">
      <c r="G788">
        <v>174</v>
      </c>
    </row>
    <row r="789" spans="7:7">
      <c r="G789">
        <v>174</v>
      </c>
    </row>
    <row r="790" spans="7:7">
      <c r="G790">
        <v>174</v>
      </c>
    </row>
    <row r="791" spans="7:7">
      <c r="G791">
        <v>174</v>
      </c>
    </row>
    <row r="792" spans="7:7">
      <c r="G792">
        <v>174</v>
      </c>
    </row>
    <row r="793" spans="7:7">
      <c r="G793">
        <v>174</v>
      </c>
    </row>
    <row r="794" spans="7:7">
      <c r="G794">
        <v>174</v>
      </c>
    </row>
    <row r="795" spans="7:7">
      <c r="G795">
        <v>174</v>
      </c>
    </row>
    <row r="796" spans="7:7">
      <c r="G796">
        <v>174</v>
      </c>
    </row>
    <row r="797" spans="7:7">
      <c r="G797">
        <v>174</v>
      </c>
    </row>
    <row r="798" spans="7:7">
      <c r="G798">
        <v>174</v>
      </c>
    </row>
    <row r="799" spans="7:7">
      <c r="G799">
        <v>174</v>
      </c>
    </row>
    <row r="800" spans="7:7">
      <c r="G800">
        <v>174</v>
      </c>
    </row>
    <row r="801" spans="7:7">
      <c r="G801">
        <v>174</v>
      </c>
    </row>
    <row r="802" spans="7:7">
      <c r="G802">
        <v>174</v>
      </c>
    </row>
    <row r="803" spans="7:7">
      <c r="G803">
        <v>174</v>
      </c>
    </row>
    <row r="804" spans="7:7">
      <c r="G804">
        <v>174</v>
      </c>
    </row>
    <row r="805" spans="7:7">
      <c r="G805">
        <v>174</v>
      </c>
    </row>
    <row r="806" spans="7:7">
      <c r="G806">
        <v>174</v>
      </c>
    </row>
    <row r="807" spans="7:7">
      <c r="G807">
        <v>174</v>
      </c>
    </row>
    <row r="808" spans="7:7">
      <c r="G808">
        <v>174</v>
      </c>
    </row>
    <row r="809" spans="7:7">
      <c r="G809">
        <v>174</v>
      </c>
    </row>
    <row r="810" spans="7:7">
      <c r="G810">
        <v>174</v>
      </c>
    </row>
    <row r="811" spans="7:7">
      <c r="G811">
        <v>174</v>
      </c>
    </row>
    <row r="812" spans="7:7">
      <c r="G812">
        <v>174</v>
      </c>
    </row>
    <row r="813" spans="7:7">
      <c r="G813">
        <v>174</v>
      </c>
    </row>
    <row r="814" spans="7:7">
      <c r="G814">
        <v>174</v>
      </c>
    </row>
    <row r="815" spans="7:7">
      <c r="G815">
        <v>174</v>
      </c>
    </row>
    <row r="816" spans="7:7">
      <c r="G816">
        <v>174</v>
      </c>
    </row>
    <row r="817" spans="7:7">
      <c r="G817">
        <v>174</v>
      </c>
    </row>
    <row r="818" spans="7:7">
      <c r="G818">
        <v>174</v>
      </c>
    </row>
    <row r="819" spans="7:7">
      <c r="G819">
        <v>174</v>
      </c>
    </row>
    <row r="820" spans="7:7">
      <c r="G820">
        <v>174</v>
      </c>
    </row>
    <row r="821" spans="7:7">
      <c r="G821">
        <v>174</v>
      </c>
    </row>
    <row r="822" spans="7:7">
      <c r="G822">
        <v>174</v>
      </c>
    </row>
    <row r="823" spans="7:7">
      <c r="G823">
        <v>174</v>
      </c>
    </row>
    <row r="824" spans="7:7">
      <c r="G824">
        <v>174</v>
      </c>
    </row>
    <row r="825" spans="7:7">
      <c r="G825">
        <v>174</v>
      </c>
    </row>
    <row r="826" spans="7:7">
      <c r="G826">
        <v>174</v>
      </c>
    </row>
    <row r="827" spans="7:7">
      <c r="G827">
        <v>174</v>
      </c>
    </row>
    <row r="828" spans="7:7">
      <c r="G828">
        <v>174</v>
      </c>
    </row>
    <row r="829" spans="7:7">
      <c r="G829">
        <v>174</v>
      </c>
    </row>
    <row r="830" spans="7:7">
      <c r="G830">
        <v>174</v>
      </c>
    </row>
    <row r="831" spans="7:7">
      <c r="G831">
        <v>174</v>
      </c>
    </row>
    <row r="832" spans="7:7">
      <c r="G832">
        <v>174</v>
      </c>
    </row>
    <row r="833" spans="7:7">
      <c r="G833">
        <v>174</v>
      </c>
    </row>
    <row r="834" spans="7:7">
      <c r="G834">
        <v>174</v>
      </c>
    </row>
    <row r="835" spans="7:7">
      <c r="G835">
        <v>174</v>
      </c>
    </row>
    <row r="836" spans="7:7">
      <c r="G836">
        <v>174</v>
      </c>
    </row>
    <row r="837" spans="7:7">
      <c r="G837">
        <v>174</v>
      </c>
    </row>
    <row r="838" spans="7:7">
      <c r="G838">
        <v>174</v>
      </c>
    </row>
    <row r="839" spans="7:7">
      <c r="G839">
        <v>174</v>
      </c>
    </row>
    <row r="840" spans="7:7">
      <c r="G840">
        <v>174</v>
      </c>
    </row>
    <row r="841" spans="7:7">
      <c r="G841">
        <v>174</v>
      </c>
    </row>
    <row r="842" spans="7:7">
      <c r="G842">
        <v>174</v>
      </c>
    </row>
    <row r="843" spans="7:7">
      <c r="G843">
        <v>174</v>
      </c>
    </row>
    <row r="844" spans="7:7">
      <c r="G844">
        <v>174</v>
      </c>
    </row>
    <row r="845" spans="7:7">
      <c r="G845">
        <v>174</v>
      </c>
    </row>
    <row r="846" spans="7:7">
      <c r="G846">
        <v>174</v>
      </c>
    </row>
    <row r="847" spans="7:7">
      <c r="G847">
        <v>174</v>
      </c>
    </row>
    <row r="848" spans="7:7">
      <c r="G848">
        <v>174</v>
      </c>
    </row>
    <row r="849" spans="7:7">
      <c r="G849">
        <v>174</v>
      </c>
    </row>
    <row r="850" spans="7:7">
      <c r="G850">
        <v>174</v>
      </c>
    </row>
    <row r="851" spans="7:7">
      <c r="G851">
        <v>174</v>
      </c>
    </row>
    <row r="852" spans="7:7">
      <c r="G852">
        <v>174</v>
      </c>
    </row>
    <row r="853" spans="7:7">
      <c r="G853">
        <v>174</v>
      </c>
    </row>
    <row r="854" spans="7:7">
      <c r="G854">
        <v>174</v>
      </c>
    </row>
    <row r="855" spans="7:7">
      <c r="G855">
        <v>174</v>
      </c>
    </row>
    <row r="856" spans="7:7">
      <c r="G856">
        <v>174</v>
      </c>
    </row>
    <row r="857" spans="7:7">
      <c r="G857">
        <v>174</v>
      </c>
    </row>
    <row r="858" spans="7:7">
      <c r="G858">
        <v>174</v>
      </c>
    </row>
    <row r="859" spans="7:7">
      <c r="G859">
        <v>174</v>
      </c>
    </row>
    <row r="860" spans="7:7">
      <c r="G860">
        <v>174</v>
      </c>
    </row>
    <row r="861" spans="7:7">
      <c r="G861">
        <v>174</v>
      </c>
    </row>
    <row r="862" spans="7:7">
      <c r="G862">
        <v>174</v>
      </c>
    </row>
    <row r="863" spans="7:7">
      <c r="G863">
        <v>174</v>
      </c>
    </row>
    <row r="864" spans="7:7">
      <c r="G864">
        <v>174</v>
      </c>
    </row>
    <row r="865" spans="7:7">
      <c r="G865">
        <v>174</v>
      </c>
    </row>
    <row r="866" spans="7:7">
      <c r="G866">
        <v>174</v>
      </c>
    </row>
    <row r="867" spans="7:7">
      <c r="G867">
        <v>174</v>
      </c>
    </row>
    <row r="868" spans="7:7">
      <c r="G868">
        <v>174</v>
      </c>
    </row>
    <row r="869" spans="7:7">
      <c r="G869">
        <v>174</v>
      </c>
    </row>
    <row r="870" spans="7:7">
      <c r="G870">
        <v>174</v>
      </c>
    </row>
    <row r="871" spans="7:7">
      <c r="G871">
        <v>174</v>
      </c>
    </row>
    <row r="872" spans="7:7">
      <c r="G872">
        <v>174</v>
      </c>
    </row>
    <row r="873" spans="7:7">
      <c r="G873">
        <v>174</v>
      </c>
    </row>
    <row r="874" spans="7:7">
      <c r="G874">
        <v>174</v>
      </c>
    </row>
    <row r="875" spans="7:7">
      <c r="G875">
        <v>174</v>
      </c>
    </row>
    <row r="876" spans="7:7">
      <c r="G876">
        <v>174</v>
      </c>
    </row>
    <row r="877" spans="7:7">
      <c r="G877">
        <v>174</v>
      </c>
    </row>
    <row r="878" spans="7:7">
      <c r="G878">
        <v>174</v>
      </c>
    </row>
    <row r="879" spans="7:7">
      <c r="G879">
        <v>174</v>
      </c>
    </row>
    <row r="880" spans="7:7">
      <c r="G880">
        <v>174</v>
      </c>
    </row>
    <row r="881" spans="7:7">
      <c r="G881">
        <v>174</v>
      </c>
    </row>
    <row r="882" spans="7:7">
      <c r="G882">
        <v>174</v>
      </c>
    </row>
    <row r="883" spans="7:7">
      <c r="G883">
        <v>174</v>
      </c>
    </row>
    <row r="884" spans="7:7">
      <c r="G884">
        <v>174</v>
      </c>
    </row>
    <row r="885" spans="7:7">
      <c r="G885">
        <v>174</v>
      </c>
    </row>
    <row r="886" spans="7:7">
      <c r="G886">
        <v>174</v>
      </c>
    </row>
    <row r="887" spans="7:7">
      <c r="G887">
        <v>174</v>
      </c>
    </row>
    <row r="888" spans="7:7">
      <c r="G888">
        <v>174</v>
      </c>
    </row>
    <row r="889" spans="7:7">
      <c r="G889">
        <v>174</v>
      </c>
    </row>
    <row r="890" spans="7:7">
      <c r="G890">
        <v>174</v>
      </c>
    </row>
    <row r="891" spans="7:7">
      <c r="G891">
        <v>174</v>
      </c>
    </row>
    <row r="892" spans="7:7">
      <c r="G892">
        <v>174</v>
      </c>
    </row>
    <row r="893" spans="7:7">
      <c r="G893">
        <v>174</v>
      </c>
    </row>
    <row r="894" spans="7:7">
      <c r="G894">
        <v>174</v>
      </c>
    </row>
    <row r="895" spans="7:7">
      <c r="G895">
        <v>174</v>
      </c>
    </row>
    <row r="896" spans="7:7">
      <c r="G896">
        <v>174</v>
      </c>
    </row>
    <row r="897" spans="7:7">
      <c r="G897">
        <v>174</v>
      </c>
    </row>
    <row r="898" spans="7:7">
      <c r="G898">
        <v>174</v>
      </c>
    </row>
    <row r="899" spans="7:7">
      <c r="G899">
        <v>174</v>
      </c>
    </row>
    <row r="900" spans="7:7">
      <c r="G900">
        <v>174</v>
      </c>
    </row>
    <row r="901" spans="7:7">
      <c r="G901">
        <v>174</v>
      </c>
    </row>
    <row r="902" spans="7:7">
      <c r="G902">
        <v>174</v>
      </c>
    </row>
    <row r="903" spans="7:7">
      <c r="G903">
        <v>174</v>
      </c>
    </row>
    <row r="904" spans="7:7">
      <c r="G904">
        <v>174</v>
      </c>
    </row>
    <row r="905" spans="7:7">
      <c r="G905">
        <v>174</v>
      </c>
    </row>
    <row r="906" spans="7:7">
      <c r="G906">
        <v>174</v>
      </c>
    </row>
    <row r="907" spans="7:7">
      <c r="G907">
        <v>174</v>
      </c>
    </row>
    <row r="908" spans="7:7">
      <c r="G908">
        <v>174</v>
      </c>
    </row>
    <row r="909" spans="7:7">
      <c r="G909">
        <v>174</v>
      </c>
    </row>
    <row r="910" spans="7:7">
      <c r="G910">
        <v>174</v>
      </c>
    </row>
    <row r="911" spans="7:7">
      <c r="G911">
        <v>174</v>
      </c>
    </row>
    <row r="912" spans="7:7">
      <c r="G912">
        <v>174</v>
      </c>
    </row>
    <row r="913" spans="7:7">
      <c r="G913">
        <v>174</v>
      </c>
    </row>
    <row r="914" spans="7:7">
      <c r="G914">
        <v>174</v>
      </c>
    </row>
    <row r="915" spans="7:7">
      <c r="G915">
        <v>174</v>
      </c>
    </row>
    <row r="916" spans="7:7">
      <c r="G916">
        <v>174</v>
      </c>
    </row>
    <row r="917" spans="7:7">
      <c r="G917">
        <v>174</v>
      </c>
    </row>
    <row r="918" spans="7:7">
      <c r="G918">
        <v>174</v>
      </c>
    </row>
    <row r="919" spans="7:7">
      <c r="G919">
        <v>174</v>
      </c>
    </row>
    <row r="920" spans="7:7">
      <c r="G920">
        <v>174</v>
      </c>
    </row>
    <row r="921" spans="7:7">
      <c r="G921">
        <v>174</v>
      </c>
    </row>
    <row r="922" spans="7:7">
      <c r="G922">
        <v>174</v>
      </c>
    </row>
    <row r="923" spans="7:7">
      <c r="G923">
        <v>174</v>
      </c>
    </row>
    <row r="924" spans="7:7">
      <c r="G924">
        <v>174</v>
      </c>
    </row>
    <row r="925" spans="7:7">
      <c r="G925">
        <v>174</v>
      </c>
    </row>
    <row r="926" spans="7:7">
      <c r="G926">
        <v>174</v>
      </c>
    </row>
    <row r="927" spans="7:7">
      <c r="G927">
        <v>174</v>
      </c>
    </row>
    <row r="928" spans="7:7">
      <c r="G928">
        <v>174</v>
      </c>
    </row>
    <row r="929" spans="7:7">
      <c r="G929">
        <v>174</v>
      </c>
    </row>
    <row r="930" spans="7:7">
      <c r="G930">
        <v>174</v>
      </c>
    </row>
    <row r="931" spans="7:7">
      <c r="G931">
        <v>174</v>
      </c>
    </row>
    <row r="932" spans="7:7">
      <c r="G932">
        <v>174</v>
      </c>
    </row>
    <row r="933" spans="7:7">
      <c r="G933">
        <v>174</v>
      </c>
    </row>
    <row r="934" spans="7:7">
      <c r="G934">
        <v>174</v>
      </c>
    </row>
    <row r="935" spans="7:7">
      <c r="G935">
        <v>174</v>
      </c>
    </row>
    <row r="936" spans="7:7">
      <c r="G936">
        <v>174</v>
      </c>
    </row>
    <row r="937" spans="7:7">
      <c r="G937">
        <v>174</v>
      </c>
    </row>
    <row r="938" spans="7:7">
      <c r="G938">
        <v>174</v>
      </c>
    </row>
    <row r="939" spans="7:7">
      <c r="G939">
        <v>174</v>
      </c>
    </row>
    <row r="940" spans="7:7">
      <c r="G940">
        <v>174</v>
      </c>
    </row>
    <row r="941" spans="7:7">
      <c r="G941">
        <v>174</v>
      </c>
    </row>
    <row r="942" spans="7:7">
      <c r="G942">
        <v>174</v>
      </c>
    </row>
    <row r="943" spans="7:7">
      <c r="G943">
        <v>174</v>
      </c>
    </row>
    <row r="944" spans="7:7">
      <c r="G944">
        <v>174</v>
      </c>
    </row>
    <row r="945" spans="7:7">
      <c r="G945">
        <v>174</v>
      </c>
    </row>
    <row r="946" spans="7:7">
      <c r="G946">
        <v>174</v>
      </c>
    </row>
    <row r="947" spans="7:7">
      <c r="G947">
        <v>174</v>
      </c>
    </row>
    <row r="948" spans="7:7">
      <c r="G948">
        <v>174</v>
      </c>
    </row>
    <row r="949" spans="7:7">
      <c r="G949">
        <v>174</v>
      </c>
    </row>
    <row r="950" spans="7:7">
      <c r="G950">
        <v>174</v>
      </c>
    </row>
    <row r="951" spans="7:7">
      <c r="G951">
        <v>174</v>
      </c>
    </row>
    <row r="952" spans="7:7">
      <c r="G952">
        <v>174</v>
      </c>
    </row>
    <row r="953" spans="7:7">
      <c r="G953">
        <v>174</v>
      </c>
    </row>
    <row r="954" spans="7:7">
      <c r="G954">
        <v>174</v>
      </c>
    </row>
    <row r="955" spans="7:7">
      <c r="G955">
        <v>174</v>
      </c>
    </row>
    <row r="956" spans="7:7">
      <c r="G956">
        <v>174</v>
      </c>
    </row>
    <row r="957" spans="7:7">
      <c r="G957">
        <v>174</v>
      </c>
    </row>
    <row r="958" spans="7:7">
      <c r="G958">
        <v>174</v>
      </c>
    </row>
    <row r="959" spans="7:7">
      <c r="G959">
        <v>174</v>
      </c>
    </row>
    <row r="960" spans="7:7">
      <c r="G960">
        <v>174</v>
      </c>
    </row>
    <row r="961" spans="7:7">
      <c r="G961">
        <v>174</v>
      </c>
    </row>
    <row r="962" spans="7:7">
      <c r="G962">
        <v>174</v>
      </c>
    </row>
    <row r="963" spans="7:7">
      <c r="G963">
        <v>174</v>
      </c>
    </row>
    <row r="964" spans="7:7">
      <c r="G964">
        <v>174</v>
      </c>
    </row>
    <row r="965" spans="7:7">
      <c r="G965">
        <v>174</v>
      </c>
    </row>
    <row r="966" spans="7:7">
      <c r="G966">
        <v>174</v>
      </c>
    </row>
    <row r="967" spans="7:7">
      <c r="G967">
        <v>174</v>
      </c>
    </row>
    <row r="968" spans="7:7">
      <c r="G968">
        <v>174</v>
      </c>
    </row>
    <row r="969" spans="7:7">
      <c r="G969">
        <v>174</v>
      </c>
    </row>
    <row r="970" spans="7:7">
      <c r="G970">
        <v>174</v>
      </c>
    </row>
    <row r="971" spans="7:7">
      <c r="G971">
        <v>174</v>
      </c>
    </row>
    <row r="972" spans="7:7">
      <c r="G972">
        <v>174</v>
      </c>
    </row>
    <row r="973" spans="7:7">
      <c r="G973">
        <v>174</v>
      </c>
    </row>
    <row r="974" spans="7:7">
      <c r="G974">
        <v>174</v>
      </c>
    </row>
    <row r="975" spans="7:7">
      <c r="G975">
        <v>174</v>
      </c>
    </row>
    <row r="976" spans="7:7">
      <c r="G976">
        <v>174</v>
      </c>
    </row>
    <row r="977" spans="7:7">
      <c r="G977">
        <v>174</v>
      </c>
    </row>
    <row r="978" spans="7:7">
      <c r="G978">
        <v>174</v>
      </c>
    </row>
    <row r="979" spans="7:7">
      <c r="G979">
        <v>174</v>
      </c>
    </row>
    <row r="980" spans="7:7">
      <c r="G980">
        <v>174</v>
      </c>
    </row>
    <row r="981" spans="7:7">
      <c r="G981">
        <v>174</v>
      </c>
    </row>
    <row r="982" spans="7:7">
      <c r="G982">
        <v>174</v>
      </c>
    </row>
    <row r="983" spans="7:7">
      <c r="G983">
        <v>174</v>
      </c>
    </row>
    <row r="984" spans="7:7">
      <c r="G984">
        <v>174</v>
      </c>
    </row>
    <row r="985" spans="7:7">
      <c r="G985">
        <v>174</v>
      </c>
    </row>
    <row r="986" spans="7:7">
      <c r="G986">
        <v>174</v>
      </c>
    </row>
    <row r="987" spans="7:7">
      <c r="G987">
        <v>174</v>
      </c>
    </row>
    <row r="988" spans="7:7">
      <c r="G988">
        <v>174</v>
      </c>
    </row>
    <row r="989" spans="7:7">
      <c r="G989">
        <v>174</v>
      </c>
    </row>
    <row r="990" spans="7:7">
      <c r="G990">
        <v>174</v>
      </c>
    </row>
    <row r="991" spans="7:7">
      <c r="G991">
        <v>174</v>
      </c>
    </row>
    <row r="992" spans="7:7">
      <c r="G992">
        <v>174</v>
      </c>
    </row>
    <row r="993" spans="7:7">
      <c r="G993">
        <v>174</v>
      </c>
    </row>
    <row r="994" spans="7:7">
      <c r="G994">
        <v>174</v>
      </c>
    </row>
    <row r="995" spans="7:7">
      <c r="G995">
        <v>174</v>
      </c>
    </row>
    <row r="996" spans="7:7">
      <c r="G996">
        <v>174</v>
      </c>
    </row>
    <row r="997" spans="7:7">
      <c r="G997">
        <v>174</v>
      </c>
    </row>
    <row r="998" spans="7:7">
      <c r="G998">
        <v>174</v>
      </c>
    </row>
    <row r="999" spans="7:7">
      <c r="G999">
        <v>174</v>
      </c>
    </row>
    <row r="1000" spans="7:7">
      <c r="G1000">
        <v>174</v>
      </c>
    </row>
    <row r="1001" spans="7:7">
      <c r="G1001">
        <v>174</v>
      </c>
    </row>
    <row r="1002" spans="7:7">
      <c r="G1002">
        <v>174</v>
      </c>
    </row>
    <row r="1003" spans="7:7">
      <c r="G1003">
        <v>174</v>
      </c>
    </row>
    <row r="1004" spans="7:7">
      <c r="G1004">
        <v>174</v>
      </c>
    </row>
    <row r="1005" spans="7:7">
      <c r="G1005">
        <v>174</v>
      </c>
    </row>
    <row r="1006" spans="7:7">
      <c r="G1006">
        <v>174</v>
      </c>
    </row>
    <row r="1007" spans="7:7">
      <c r="G1007">
        <v>174</v>
      </c>
    </row>
    <row r="1008" spans="7:7">
      <c r="G1008">
        <v>174</v>
      </c>
    </row>
    <row r="1009" spans="7:7">
      <c r="G1009">
        <v>174</v>
      </c>
    </row>
    <row r="1010" spans="7:7">
      <c r="G1010">
        <v>174</v>
      </c>
    </row>
    <row r="1011" spans="7:7">
      <c r="G1011">
        <v>174</v>
      </c>
    </row>
    <row r="1012" spans="7:7">
      <c r="G1012">
        <v>174</v>
      </c>
    </row>
    <row r="1013" spans="7:7">
      <c r="G1013">
        <v>174</v>
      </c>
    </row>
    <row r="1014" spans="7:7">
      <c r="G1014">
        <v>174</v>
      </c>
    </row>
    <row r="1015" spans="7:7">
      <c r="G1015">
        <v>174</v>
      </c>
    </row>
    <row r="1016" spans="7:7">
      <c r="G1016">
        <v>174</v>
      </c>
    </row>
    <row r="1017" spans="7:7">
      <c r="G1017">
        <v>174</v>
      </c>
    </row>
    <row r="1018" spans="7:7">
      <c r="G1018">
        <v>174</v>
      </c>
    </row>
    <row r="1019" spans="7:7">
      <c r="G1019">
        <v>174</v>
      </c>
    </row>
    <row r="1020" spans="7:7">
      <c r="G1020">
        <v>174</v>
      </c>
    </row>
    <row r="1021" spans="7:7">
      <c r="G1021">
        <v>174</v>
      </c>
    </row>
    <row r="1022" spans="7:7">
      <c r="G1022">
        <v>174</v>
      </c>
    </row>
    <row r="1023" spans="7:7">
      <c r="G1023">
        <v>174</v>
      </c>
    </row>
    <row r="1024" spans="7:7">
      <c r="G1024">
        <v>174</v>
      </c>
    </row>
    <row r="1025" spans="7:7">
      <c r="G1025">
        <v>174</v>
      </c>
    </row>
    <row r="1026" spans="7:7">
      <c r="G1026">
        <v>174</v>
      </c>
    </row>
    <row r="1027" spans="7:7">
      <c r="G1027">
        <v>174</v>
      </c>
    </row>
    <row r="1028" spans="7:7">
      <c r="G1028">
        <v>174</v>
      </c>
    </row>
    <row r="1029" spans="7:7">
      <c r="G1029">
        <v>174</v>
      </c>
    </row>
    <row r="1030" spans="7:7">
      <c r="G1030">
        <v>174</v>
      </c>
    </row>
    <row r="1031" spans="7:7">
      <c r="G1031">
        <v>174</v>
      </c>
    </row>
    <row r="1032" spans="7:7">
      <c r="G1032">
        <v>174</v>
      </c>
    </row>
    <row r="1033" spans="7:7">
      <c r="G1033">
        <v>174</v>
      </c>
    </row>
    <row r="1034" spans="7:7">
      <c r="G1034">
        <v>174</v>
      </c>
    </row>
    <row r="1035" spans="7:7">
      <c r="G1035">
        <v>174</v>
      </c>
    </row>
    <row r="1036" spans="7:7">
      <c r="G1036">
        <v>174</v>
      </c>
    </row>
    <row r="1037" spans="7:7">
      <c r="G1037">
        <v>174</v>
      </c>
    </row>
    <row r="1038" spans="7:7">
      <c r="G1038">
        <v>174</v>
      </c>
    </row>
    <row r="1039" spans="7:7">
      <c r="G1039">
        <v>174</v>
      </c>
    </row>
    <row r="1040" spans="7:7">
      <c r="G1040">
        <v>174</v>
      </c>
    </row>
    <row r="1041" spans="7:7">
      <c r="G1041">
        <v>174</v>
      </c>
    </row>
    <row r="1042" spans="7:7">
      <c r="G1042">
        <v>174</v>
      </c>
    </row>
    <row r="1043" spans="7:7">
      <c r="G1043">
        <v>174</v>
      </c>
    </row>
    <row r="1044" spans="7:7">
      <c r="G1044">
        <v>174</v>
      </c>
    </row>
    <row r="1045" spans="7:7">
      <c r="G1045">
        <v>174</v>
      </c>
    </row>
    <row r="1046" spans="7:7">
      <c r="G1046">
        <v>174</v>
      </c>
    </row>
    <row r="1047" spans="7:7">
      <c r="G1047">
        <v>174</v>
      </c>
    </row>
    <row r="1048" spans="7:7">
      <c r="G1048">
        <v>174</v>
      </c>
    </row>
    <row r="1049" spans="7:7">
      <c r="G1049">
        <v>174</v>
      </c>
    </row>
    <row r="1050" spans="7:7">
      <c r="G1050">
        <v>174</v>
      </c>
    </row>
    <row r="1051" spans="7:7">
      <c r="G1051">
        <v>174</v>
      </c>
    </row>
    <row r="1052" spans="7:7">
      <c r="G1052">
        <v>174</v>
      </c>
    </row>
    <row r="1053" spans="7:7">
      <c r="G1053">
        <v>174</v>
      </c>
    </row>
    <row r="1054" spans="7:7">
      <c r="G1054">
        <v>174</v>
      </c>
    </row>
    <row r="1055" spans="7:7">
      <c r="G1055">
        <v>174</v>
      </c>
    </row>
    <row r="1056" spans="7:7">
      <c r="G1056">
        <v>174</v>
      </c>
    </row>
    <row r="1057" spans="7:7">
      <c r="G1057">
        <v>174</v>
      </c>
    </row>
    <row r="1058" spans="7:7">
      <c r="G1058">
        <v>174</v>
      </c>
    </row>
    <row r="1059" spans="7:7">
      <c r="G1059">
        <v>174</v>
      </c>
    </row>
    <row r="1060" spans="7:7">
      <c r="G1060">
        <v>174</v>
      </c>
    </row>
    <row r="1061" spans="7:7">
      <c r="G1061">
        <v>174</v>
      </c>
    </row>
    <row r="1062" spans="7:7">
      <c r="G1062">
        <v>174</v>
      </c>
    </row>
    <row r="1063" spans="7:7">
      <c r="G1063">
        <v>174</v>
      </c>
    </row>
    <row r="1064" spans="7:7">
      <c r="G1064">
        <v>174</v>
      </c>
    </row>
    <row r="1065" spans="7:7">
      <c r="G1065">
        <v>174</v>
      </c>
    </row>
    <row r="1066" spans="7:7">
      <c r="G1066">
        <v>174</v>
      </c>
    </row>
    <row r="1067" spans="7:7">
      <c r="G1067">
        <v>174</v>
      </c>
    </row>
    <row r="1068" spans="7:7">
      <c r="G1068">
        <v>174</v>
      </c>
    </row>
    <row r="1069" spans="7:7">
      <c r="G1069">
        <v>174</v>
      </c>
    </row>
    <row r="1070" spans="7:7">
      <c r="G1070">
        <v>174</v>
      </c>
    </row>
    <row r="1071" spans="7:7">
      <c r="G1071">
        <v>174</v>
      </c>
    </row>
    <row r="1072" spans="7:7">
      <c r="G1072">
        <v>174</v>
      </c>
    </row>
    <row r="1073" spans="7:7">
      <c r="G1073">
        <v>174</v>
      </c>
    </row>
    <row r="1074" spans="7:7">
      <c r="G1074">
        <v>174</v>
      </c>
    </row>
    <row r="1075" spans="7:7">
      <c r="G1075">
        <v>174</v>
      </c>
    </row>
    <row r="1076" spans="7:7">
      <c r="G1076">
        <v>174</v>
      </c>
    </row>
    <row r="1077" spans="7:7">
      <c r="G1077">
        <v>174</v>
      </c>
    </row>
    <row r="1078" spans="7:7">
      <c r="G1078">
        <v>174</v>
      </c>
    </row>
    <row r="1079" spans="7:7">
      <c r="G1079">
        <v>174</v>
      </c>
    </row>
    <row r="1080" spans="7:7">
      <c r="G1080">
        <v>174</v>
      </c>
    </row>
    <row r="1081" spans="7:7">
      <c r="G1081">
        <v>174</v>
      </c>
    </row>
    <row r="1082" spans="7:7">
      <c r="G1082">
        <v>174</v>
      </c>
    </row>
    <row r="1083" spans="7:7">
      <c r="G1083">
        <v>174</v>
      </c>
    </row>
    <row r="1084" spans="7:7">
      <c r="G1084">
        <v>174</v>
      </c>
    </row>
    <row r="1085" spans="7:7">
      <c r="G1085">
        <v>174</v>
      </c>
    </row>
    <row r="1086" spans="7:7">
      <c r="G1086">
        <v>174</v>
      </c>
    </row>
    <row r="1087" spans="7:7">
      <c r="G1087">
        <v>174</v>
      </c>
    </row>
    <row r="1088" spans="7:7">
      <c r="G1088">
        <v>174</v>
      </c>
    </row>
    <row r="1089" spans="7:7">
      <c r="G1089">
        <v>174</v>
      </c>
    </row>
    <row r="1090" spans="7:7">
      <c r="G1090">
        <v>174</v>
      </c>
    </row>
    <row r="1091" spans="7:7">
      <c r="G1091">
        <v>174</v>
      </c>
    </row>
    <row r="1092" spans="7:7">
      <c r="G1092">
        <v>174</v>
      </c>
    </row>
    <row r="1093" spans="7:7">
      <c r="G1093">
        <v>174</v>
      </c>
    </row>
    <row r="1094" spans="7:7">
      <c r="G1094">
        <v>174</v>
      </c>
    </row>
    <row r="1095" spans="7:7">
      <c r="G1095">
        <v>174</v>
      </c>
    </row>
    <row r="1096" spans="7:7">
      <c r="G1096">
        <v>174</v>
      </c>
    </row>
    <row r="1097" spans="7:7">
      <c r="G1097">
        <v>174</v>
      </c>
    </row>
    <row r="1098" spans="7:7">
      <c r="G1098">
        <v>174</v>
      </c>
    </row>
    <row r="1099" spans="7:7">
      <c r="G1099">
        <v>174</v>
      </c>
    </row>
    <row r="1100" spans="7:7">
      <c r="G1100">
        <v>174</v>
      </c>
    </row>
    <row r="1101" spans="7:7">
      <c r="G1101">
        <v>174</v>
      </c>
    </row>
    <row r="1102" spans="7:7">
      <c r="G1102">
        <v>174</v>
      </c>
    </row>
    <row r="1103" spans="7:7">
      <c r="G1103">
        <v>174</v>
      </c>
    </row>
    <row r="1104" spans="7:7">
      <c r="G1104">
        <v>174</v>
      </c>
    </row>
    <row r="1105" spans="7:7">
      <c r="G1105">
        <v>174</v>
      </c>
    </row>
    <row r="1106" spans="7:7">
      <c r="G1106">
        <v>174</v>
      </c>
    </row>
    <row r="1107" spans="7:7">
      <c r="G1107">
        <v>174</v>
      </c>
    </row>
    <row r="1108" spans="7:7">
      <c r="G1108">
        <v>174</v>
      </c>
    </row>
    <row r="1109" spans="7:7">
      <c r="G1109">
        <v>174</v>
      </c>
    </row>
    <row r="1110" spans="7:7">
      <c r="G1110">
        <v>174</v>
      </c>
    </row>
    <row r="1111" spans="7:7">
      <c r="G1111">
        <v>174</v>
      </c>
    </row>
    <row r="1112" spans="7:7">
      <c r="G1112">
        <v>174</v>
      </c>
    </row>
    <row r="1113" spans="7:7">
      <c r="G1113">
        <v>174</v>
      </c>
    </row>
    <row r="1114" spans="7:7">
      <c r="G1114">
        <v>174</v>
      </c>
    </row>
    <row r="1115" spans="7:7">
      <c r="G1115">
        <v>174</v>
      </c>
    </row>
    <row r="1116" spans="7:7">
      <c r="G1116">
        <v>174</v>
      </c>
    </row>
    <row r="1117" spans="7:7">
      <c r="G1117">
        <v>174</v>
      </c>
    </row>
    <row r="1118" spans="7:7">
      <c r="G1118">
        <v>174</v>
      </c>
    </row>
    <row r="1119" spans="7:7">
      <c r="G1119">
        <v>174</v>
      </c>
    </row>
    <row r="1120" spans="7:7">
      <c r="G1120">
        <v>174</v>
      </c>
    </row>
    <row r="1121" spans="7:7">
      <c r="G1121">
        <v>174</v>
      </c>
    </row>
    <row r="1122" spans="7:7">
      <c r="G1122">
        <v>174</v>
      </c>
    </row>
    <row r="1123" spans="7:7">
      <c r="G1123">
        <v>174</v>
      </c>
    </row>
    <row r="1124" spans="7:7">
      <c r="G1124">
        <v>174</v>
      </c>
    </row>
    <row r="1125" spans="7:7">
      <c r="G1125">
        <v>174</v>
      </c>
    </row>
    <row r="1126" spans="7:7">
      <c r="G1126">
        <v>174</v>
      </c>
    </row>
    <row r="1127" spans="7:7">
      <c r="G1127">
        <v>174</v>
      </c>
    </row>
    <row r="1128" spans="7:7">
      <c r="G1128">
        <v>174</v>
      </c>
    </row>
    <row r="1129" spans="7:7">
      <c r="G1129">
        <v>174</v>
      </c>
    </row>
    <row r="1130" spans="7:7">
      <c r="G1130">
        <v>174</v>
      </c>
    </row>
    <row r="1131" spans="7:7">
      <c r="G1131">
        <v>174</v>
      </c>
    </row>
    <row r="1132" spans="7:7">
      <c r="G1132">
        <v>174</v>
      </c>
    </row>
    <row r="1133" spans="7:7">
      <c r="G1133">
        <v>174</v>
      </c>
    </row>
    <row r="1134" spans="7:7">
      <c r="G1134">
        <v>174</v>
      </c>
    </row>
    <row r="1135" spans="7:7">
      <c r="G1135">
        <v>174</v>
      </c>
    </row>
    <row r="1136" spans="7:7">
      <c r="G1136">
        <v>174</v>
      </c>
    </row>
    <row r="1137" spans="7:7">
      <c r="G1137">
        <v>174</v>
      </c>
    </row>
    <row r="1138" spans="7:7">
      <c r="G1138">
        <v>174</v>
      </c>
    </row>
    <row r="1139" spans="7:7">
      <c r="G1139">
        <v>174</v>
      </c>
    </row>
    <row r="1140" spans="7:7">
      <c r="G1140">
        <v>174</v>
      </c>
    </row>
    <row r="1141" spans="7:7">
      <c r="G1141">
        <v>174</v>
      </c>
    </row>
    <row r="1142" spans="7:7">
      <c r="G1142">
        <v>174</v>
      </c>
    </row>
    <row r="1143" spans="7:7">
      <c r="G1143">
        <v>174</v>
      </c>
    </row>
    <row r="1144" spans="7:7">
      <c r="G1144">
        <v>174</v>
      </c>
    </row>
    <row r="1145" spans="7:7">
      <c r="G1145">
        <v>174</v>
      </c>
    </row>
    <row r="1146" spans="7:7">
      <c r="G1146">
        <v>174</v>
      </c>
    </row>
    <row r="1147" spans="7:7">
      <c r="G1147">
        <v>174</v>
      </c>
    </row>
    <row r="1148" spans="7:7">
      <c r="G1148">
        <v>174</v>
      </c>
    </row>
    <row r="1149" spans="7:7">
      <c r="G1149">
        <v>174</v>
      </c>
    </row>
    <row r="1150" spans="7:7">
      <c r="G1150">
        <v>174</v>
      </c>
    </row>
    <row r="1151" spans="7:7">
      <c r="G1151">
        <v>174</v>
      </c>
    </row>
    <row r="1152" spans="7:7">
      <c r="G1152">
        <v>174</v>
      </c>
    </row>
    <row r="1153" spans="7:7">
      <c r="G1153">
        <v>174</v>
      </c>
    </row>
    <row r="1154" spans="7:7">
      <c r="G1154">
        <v>174</v>
      </c>
    </row>
    <row r="1155" spans="7:7">
      <c r="G1155">
        <v>174</v>
      </c>
    </row>
    <row r="1156" spans="7:7">
      <c r="G1156">
        <v>174</v>
      </c>
    </row>
    <row r="1157" spans="7:7">
      <c r="G1157">
        <v>174</v>
      </c>
    </row>
    <row r="1158" spans="7:7">
      <c r="G1158">
        <v>174</v>
      </c>
    </row>
    <row r="1159" spans="7:7">
      <c r="G1159">
        <v>174</v>
      </c>
    </row>
    <row r="1160" spans="7:7">
      <c r="G1160">
        <v>174</v>
      </c>
    </row>
    <row r="1161" spans="7:7">
      <c r="G1161">
        <v>174</v>
      </c>
    </row>
    <row r="1162" spans="7:7">
      <c r="G1162">
        <v>174</v>
      </c>
    </row>
    <row r="1163" spans="7:7">
      <c r="G1163">
        <v>174</v>
      </c>
    </row>
    <row r="1164" spans="7:7">
      <c r="G1164">
        <v>174</v>
      </c>
    </row>
    <row r="1165" spans="7:7">
      <c r="G1165">
        <v>174</v>
      </c>
    </row>
    <row r="1166" spans="7:7">
      <c r="G1166">
        <v>174</v>
      </c>
    </row>
    <row r="1167" spans="7:7">
      <c r="G1167">
        <v>174</v>
      </c>
    </row>
    <row r="1168" spans="7:7">
      <c r="G1168">
        <v>174</v>
      </c>
    </row>
    <row r="1169" spans="7:7">
      <c r="G1169">
        <v>174</v>
      </c>
    </row>
    <row r="1170" spans="7:7">
      <c r="G1170">
        <v>174</v>
      </c>
    </row>
    <row r="1171" spans="7:7">
      <c r="G1171">
        <v>174</v>
      </c>
    </row>
    <row r="1172" spans="7:7">
      <c r="G1172">
        <v>174</v>
      </c>
    </row>
    <row r="1173" spans="7:7">
      <c r="G1173">
        <v>174</v>
      </c>
    </row>
    <row r="1174" spans="7:7">
      <c r="G1174">
        <v>174</v>
      </c>
    </row>
    <row r="1175" spans="7:7">
      <c r="G1175">
        <v>174</v>
      </c>
    </row>
    <row r="1176" spans="7:7">
      <c r="G1176">
        <v>174</v>
      </c>
    </row>
    <row r="1177" spans="7:7">
      <c r="G1177">
        <v>174</v>
      </c>
    </row>
    <row r="1178" spans="7:7">
      <c r="G1178">
        <v>174</v>
      </c>
    </row>
    <row r="1179" spans="7:7">
      <c r="G1179">
        <v>174</v>
      </c>
    </row>
    <row r="1180" spans="7:7">
      <c r="G1180">
        <v>174</v>
      </c>
    </row>
    <row r="1181" spans="7:7">
      <c r="G1181">
        <v>174</v>
      </c>
    </row>
  </sheetData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L1181"/>
  <sheetViews>
    <sheetView topLeftCell="A34" workbookViewId="0"/>
  </sheetViews>
  <sheetFormatPr defaultRowHeight="15"/>
  <cols>
    <col min="8" max="8" width="12.85546875" customWidth="1"/>
  </cols>
  <sheetData>
    <row r="1" spans="1:11">
      <c r="A1" s="29" t="s">
        <v>180</v>
      </c>
      <c r="B1" s="18"/>
      <c r="C1" s="18"/>
      <c r="D1" s="18"/>
      <c r="E1" s="18"/>
      <c r="F1" s="18"/>
      <c r="G1" s="18"/>
      <c r="H1" s="18"/>
      <c r="I1" s="18"/>
    </row>
    <row r="3" spans="1:11">
      <c r="A3" t="s">
        <v>83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</row>
    <row r="4" spans="1:11"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f>------5</f>
        <v>5</v>
      </c>
      <c r="I4">
        <v>9</v>
      </c>
      <c r="J4" t="s">
        <v>50</v>
      </c>
      <c r="K4">
        <f>------1</f>
        <v>1</v>
      </c>
    </row>
    <row r="5" spans="1:11">
      <c r="B5">
        <v>4</v>
      </c>
      <c r="C5">
        <v>2</v>
      </c>
      <c r="D5">
        <v>0</v>
      </c>
      <c r="E5">
        <v>1</v>
      </c>
      <c r="F5">
        <v>4</v>
      </c>
      <c r="G5">
        <v>2</v>
      </c>
      <c r="H5">
        <f>------9</f>
        <v>9</v>
      </c>
      <c r="I5">
        <v>25</v>
      </c>
      <c r="J5" t="s">
        <v>51</v>
      </c>
      <c r="K5">
        <f>------2</f>
        <v>2</v>
      </c>
    </row>
    <row r="6" spans="1:11">
      <c r="B6">
        <v>7</v>
      </c>
      <c r="C6">
        <v>3</v>
      </c>
      <c r="D6">
        <v>0</v>
      </c>
      <c r="E6">
        <v>1</v>
      </c>
      <c r="F6">
        <v>12</v>
      </c>
      <c r="G6">
        <v>3</v>
      </c>
      <c r="H6">
        <f>------21</f>
        <v>21</v>
      </c>
      <c r="I6">
        <v>49</v>
      </c>
      <c r="J6" t="s">
        <v>52</v>
      </c>
      <c r="K6">
        <f>------3</f>
        <v>3</v>
      </c>
    </row>
    <row r="7" spans="1:11">
      <c r="B7">
        <v>10</v>
      </c>
      <c r="C7">
        <v>4</v>
      </c>
      <c r="D7">
        <v>0</v>
      </c>
      <c r="E7">
        <v>1</v>
      </c>
      <c r="F7">
        <v>8</v>
      </c>
      <c r="G7">
        <v>4</v>
      </c>
      <c r="H7">
        <f>------29</f>
        <v>29</v>
      </c>
      <c r="I7">
        <v>81</v>
      </c>
      <c r="J7" t="s">
        <v>51</v>
      </c>
      <c r="K7">
        <f>------4</f>
        <v>4</v>
      </c>
    </row>
    <row r="8" spans="1:11">
      <c r="B8">
        <v>13</v>
      </c>
      <c r="C8">
        <v>5</v>
      </c>
      <c r="D8">
        <v>0</v>
      </c>
      <c r="E8">
        <v>1</v>
      </c>
      <c r="F8">
        <v>12</v>
      </c>
      <c r="G8">
        <v>5</v>
      </c>
      <c r="H8">
        <f>------41</f>
        <v>41</v>
      </c>
      <c r="I8">
        <v>121</v>
      </c>
      <c r="J8" t="s">
        <v>53</v>
      </c>
      <c r="K8">
        <f>------5</f>
        <v>5</v>
      </c>
    </row>
    <row r="9" spans="1:11">
      <c r="B9">
        <v>16</v>
      </c>
      <c r="C9">
        <v>6</v>
      </c>
      <c r="D9">
        <v>1</v>
      </c>
      <c r="E9">
        <v>1</v>
      </c>
      <c r="F9">
        <v>12</v>
      </c>
      <c r="G9">
        <v>6</v>
      </c>
      <c r="H9">
        <f>------53</f>
        <v>53</v>
      </c>
      <c r="I9">
        <v>169</v>
      </c>
      <c r="J9" t="s">
        <v>54</v>
      </c>
      <c r="K9">
        <f>------6</f>
        <v>6</v>
      </c>
    </row>
    <row r="10" spans="1:11">
      <c r="B10">
        <v>19</v>
      </c>
      <c r="C10">
        <v>7</v>
      </c>
      <c r="D10">
        <v>1</v>
      </c>
      <c r="E10">
        <v>1</v>
      </c>
      <c r="F10">
        <v>36</v>
      </c>
      <c r="G10">
        <v>7</v>
      </c>
      <c r="H10">
        <f>------89</f>
        <v>89</v>
      </c>
      <c r="I10">
        <v>225</v>
      </c>
      <c r="J10" t="s">
        <v>55</v>
      </c>
      <c r="K10">
        <f>------7</f>
        <v>7</v>
      </c>
    </row>
    <row r="11" spans="1:11">
      <c r="B11">
        <v>22</v>
      </c>
      <c r="C11">
        <v>8</v>
      </c>
      <c r="D11">
        <v>1</v>
      </c>
      <c r="E11">
        <v>1</v>
      </c>
      <c r="F11">
        <v>28</v>
      </c>
      <c r="G11">
        <v>8</v>
      </c>
      <c r="H11">
        <f>------117</f>
        <v>117</v>
      </c>
      <c r="I11">
        <v>289</v>
      </c>
      <c r="J11" t="s">
        <v>55</v>
      </c>
      <c r="K11">
        <f>------8</f>
        <v>8</v>
      </c>
    </row>
    <row r="12" spans="1:11">
      <c r="B12">
        <v>25</v>
      </c>
      <c r="C12">
        <v>9</v>
      </c>
      <c r="D12">
        <v>1</v>
      </c>
      <c r="E12">
        <v>1</v>
      </c>
      <c r="F12">
        <v>12</v>
      </c>
      <c r="G12">
        <v>9</v>
      </c>
      <c r="H12">
        <f>------129</f>
        <v>129</v>
      </c>
      <c r="I12">
        <v>361</v>
      </c>
      <c r="J12" t="s">
        <v>51</v>
      </c>
      <c r="K12">
        <f>------9</f>
        <v>9</v>
      </c>
    </row>
    <row r="13" spans="1:11">
      <c r="B13">
        <v>28</v>
      </c>
      <c r="C13">
        <v>10</v>
      </c>
      <c r="D13">
        <v>1</v>
      </c>
      <c r="E13">
        <v>1</v>
      </c>
      <c r="F13">
        <v>12</v>
      </c>
      <c r="G13">
        <v>10</v>
      </c>
      <c r="H13">
        <f>------141</f>
        <v>141</v>
      </c>
      <c r="I13">
        <v>441</v>
      </c>
      <c r="J13" t="s">
        <v>96</v>
      </c>
      <c r="K13">
        <f>------10</f>
        <v>10</v>
      </c>
    </row>
    <row r="14" spans="1:11">
      <c r="B14">
        <v>31</v>
      </c>
      <c r="C14">
        <v>11</v>
      </c>
      <c r="D14">
        <v>1</v>
      </c>
      <c r="E14">
        <v>1</v>
      </c>
      <c r="F14">
        <v>32</v>
      </c>
      <c r="G14">
        <v>11</v>
      </c>
      <c r="H14">
        <f>------173</f>
        <v>173</v>
      </c>
      <c r="I14">
        <v>441</v>
      </c>
      <c r="J14" t="s">
        <v>58</v>
      </c>
      <c r="K14">
        <f>------11</f>
        <v>11</v>
      </c>
    </row>
    <row r="15" spans="1:11">
      <c r="B15">
        <v>34</v>
      </c>
      <c r="C15">
        <v>12</v>
      </c>
      <c r="D15">
        <v>1</v>
      </c>
      <c r="E15">
        <v>1</v>
      </c>
      <c r="F15">
        <v>24</v>
      </c>
      <c r="G15">
        <v>12</v>
      </c>
      <c r="H15">
        <f>------197</f>
        <v>197</v>
      </c>
      <c r="I15">
        <v>441</v>
      </c>
      <c r="J15" t="s">
        <v>59</v>
      </c>
      <c r="K15">
        <f>------12</f>
        <v>12</v>
      </c>
    </row>
    <row r="16" spans="1:11">
      <c r="B16">
        <v>37</v>
      </c>
      <c r="C16">
        <v>13</v>
      </c>
      <c r="D16">
        <v>1</v>
      </c>
      <c r="E16">
        <v>1</v>
      </c>
      <c r="F16">
        <v>24</v>
      </c>
      <c r="G16">
        <v>13</v>
      </c>
      <c r="H16">
        <f>------221</f>
        <v>221</v>
      </c>
      <c r="I16">
        <v>441</v>
      </c>
      <c r="J16" t="s">
        <v>56</v>
      </c>
      <c r="K16">
        <f>------13</f>
        <v>13</v>
      </c>
    </row>
    <row r="17" spans="2:13">
      <c r="B17">
        <v>40</v>
      </c>
      <c r="C17">
        <v>14</v>
      </c>
      <c r="D17">
        <v>1</v>
      </c>
      <c r="E17">
        <v>1</v>
      </c>
      <c r="F17">
        <v>24</v>
      </c>
      <c r="G17">
        <v>14</v>
      </c>
      <c r="H17">
        <f>------245</f>
        <v>245</v>
      </c>
      <c r="I17">
        <v>441</v>
      </c>
      <c r="J17" t="s">
        <v>50</v>
      </c>
      <c r="K17">
        <f>------14</f>
        <v>14</v>
      </c>
    </row>
    <row r="18" spans="2:13">
      <c r="B18">
        <v>43</v>
      </c>
      <c r="C18">
        <v>15</v>
      </c>
      <c r="D18">
        <v>1</v>
      </c>
      <c r="E18">
        <v>1</v>
      </c>
      <c r="F18">
        <v>64</v>
      </c>
      <c r="G18">
        <v>15</v>
      </c>
      <c r="H18">
        <f>------309</f>
        <v>309</v>
      </c>
      <c r="I18">
        <v>441</v>
      </c>
      <c r="J18" t="s">
        <v>97</v>
      </c>
      <c r="K18">
        <f>------15</f>
        <v>15</v>
      </c>
    </row>
    <row r="19" spans="2:13">
      <c r="B19">
        <v>46</v>
      </c>
      <c r="C19">
        <v>16</v>
      </c>
      <c r="D19">
        <v>1</v>
      </c>
      <c r="E19">
        <v>0</v>
      </c>
      <c r="F19">
        <v>136</v>
      </c>
      <c r="G19">
        <v>16</v>
      </c>
      <c r="H19">
        <f>------173</f>
        <v>173</v>
      </c>
      <c r="I19">
        <v>441</v>
      </c>
      <c r="J19" t="s">
        <v>58</v>
      </c>
      <c r="K19">
        <f>------16</f>
        <v>16</v>
      </c>
      <c r="M19" s="22" t="s">
        <v>193</v>
      </c>
    </row>
    <row r="20" spans="2:13">
      <c r="B20">
        <v>49</v>
      </c>
      <c r="C20">
        <v>17</v>
      </c>
      <c r="D20">
        <v>1</v>
      </c>
      <c r="E20">
        <v>0</v>
      </c>
      <c r="F20">
        <v>64</v>
      </c>
      <c r="G20">
        <v>17</v>
      </c>
      <c r="H20">
        <f>------109</f>
        <v>109</v>
      </c>
      <c r="I20">
        <v>361</v>
      </c>
      <c r="J20" t="s">
        <v>117</v>
      </c>
      <c r="K20">
        <f>------17</f>
        <v>17</v>
      </c>
    </row>
    <row r="21" spans="2:13">
      <c r="B21">
        <v>52</v>
      </c>
      <c r="C21">
        <v>18</v>
      </c>
      <c r="D21">
        <v>1</v>
      </c>
      <c r="E21">
        <v>0</v>
      </c>
      <c r="F21">
        <v>20</v>
      </c>
      <c r="G21">
        <v>18</v>
      </c>
      <c r="H21">
        <f>------89</f>
        <v>89</v>
      </c>
      <c r="I21">
        <v>289</v>
      </c>
      <c r="J21" t="s">
        <v>54</v>
      </c>
      <c r="K21">
        <f>------18</f>
        <v>18</v>
      </c>
    </row>
    <row r="22" spans="2:13">
      <c r="B22">
        <v>55</v>
      </c>
      <c r="C22">
        <v>19</v>
      </c>
      <c r="D22">
        <v>1</v>
      </c>
      <c r="E22">
        <v>0</v>
      </c>
      <c r="F22">
        <v>16</v>
      </c>
      <c r="G22">
        <v>19</v>
      </c>
      <c r="H22">
        <f>------73</f>
        <v>73</v>
      </c>
      <c r="I22">
        <v>225</v>
      </c>
      <c r="J22" t="s">
        <v>96</v>
      </c>
      <c r="K22">
        <f>------19</f>
        <v>19</v>
      </c>
    </row>
    <row r="23" spans="2:13">
      <c r="B23">
        <v>58</v>
      </c>
      <c r="C23">
        <v>20</v>
      </c>
      <c r="D23">
        <v>1</v>
      </c>
      <c r="E23">
        <v>0</v>
      </c>
      <c r="F23">
        <v>12</v>
      </c>
      <c r="G23">
        <v>20</v>
      </c>
      <c r="H23">
        <f>------61</f>
        <v>61</v>
      </c>
      <c r="I23">
        <v>169</v>
      </c>
      <c r="J23" t="s">
        <v>51</v>
      </c>
      <c r="K23">
        <f>------20</f>
        <v>20</v>
      </c>
    </row>
    <row r="24" spans="2:13">
      <c r="B24">
        <v>61</v>
      </c>
      <c r="C24">
        <v>21</v>
      </c>
      <c r="D24">
        <v>1</v>
      </c>
      <c r="E24">
        <v>1</v>
      </c>
      <c r="F24">
        <v>28</v>
      </c>
      <c r="G24">
        <v>21</v>
      </c>
      <c r="H24">
        <f>------89</f>
        <v>89</v>
      </c>
      <c r="I24">
        <v>225</v>
      </c>
      <c r="J24" t="s">
        <v>55</v>
      </c>
      <c r="K24">
        <f>------21</f>
        <v>21</v>
      </c>
    </row>
    <row r="25" spans="2:13">
      <c r="B25">
        <v>64</v>
      </c>
      <c r="C25">
        <v>22</v>
      </c>
      <c r="D25">
        <v>1</v>
      </c>
      <c r="E25">
        <v>1</v>
      </c>
      <c r="F25">
        <v>40</v>
      </c>
      <c r="G25">
        <v>22</v>
      </c>
      <c r="H25">
        <f>------129</f>
        <v>129</v>
      </c>
      <c r="I25">
        <v>289</v>
      </c>
      <c r="J25" t="s">
        <v>59</v>
      </c>
      <c r="K25">
        <f>------22</f>
        <v>22</v>
      </c>
    </row>
    <row r="26" spans="2:13">
      <c r="B26">
        <v>67</v>
      </c>
      <c r="C26">
        <v>23</v>
      </c>
      <c r="D26">
        <v>1</v>
      </c>
      <c r="E26">
        <v>1</v>
      </c>
      <c r="F26">
        <v>24</v>
      </c>
      <c r="G26">
        <v>23</v>
      </c>
      <c r="H26">
        <f>------153</f>
        <v>153</v>
      </c>
      <c r="I26">
        <v>361</v>
      </c>
      <c r="J26" t="s">
        <v>141</v>
      </c>
      <c r="K26">
        <f>------23</f>
        <v>23</v>
      </c>
    </row>
    <row r="27" spans="2:13">
      <c r="B27">
        <v>70</v>
      </c>
      <c r="C27">
        <v>24</v>
      </c>
      <c r="D27">
        <v>1</v>
      </c>
      <c r="E27">
        <v>1</v>
      </c>
      <c r="F27">
        <v>24</v>
      </c>
      <c r="G27">
        <v>24</v>
      </c>
      <c r="H27">
        <f>------177</f>
        <v>177</v>
      </c>
      <c r="I27">
        <v>441</v>
      </c>
      <c r="J27" t="s">
        <v>55</v>
      </c>
      <c r="K27">
        <f>------24</f>
        <v>24</v>
      </c>
    </row>
    <row r="28" spans="2:13">
      <c r="B28">
        <v>73</v>
      </c>
      <c r="C28">
        <v>25</v>
      </c>
      <c r="D28">
        <v>1</v>
      </c>
      <c r="E28">
        <v>1</v>
      </c>
      <c r="F28">
        <v>24</v>
      </c>
      <c r="G28">
        <v>25</v>
      </c>
      <c r="H28">
        <f>------201</f>
        <v>201</v>
      </c>
      <c r="I28">
        <v>441</v>
      </c>
      <c r="J28" t="s">
        <v>121</v>
      </c>
      <c r="K28">
        <f>------25</f>
        <v>25</v>
      </c>
    </row>
    <row r="29" spans="2:13">
      <c r="B29">
        <v>76</v>
      </c>
      <c r="C29">
        <v>26</v>
      </c>
      <c r="D29">
        <v>1</v>
      </c>
      <c r="E29">
        <v>0</v>
      </c>
      <c r="F29">
        <v>56</v>
      </c>
      <c r="G29">
        <v>26</v>
      </c>
      <c r="H29">
        <f>------145</f>
        <v>145</v>
      </c>
      <c r="I29">
        <v>361</v>
      </c>
      <c r="J29" t="s">
        <v>55</v>
      </c>
      <c r="K29">
        <f>------26</f>
        <v>26</v>
      </c>
    </row>
    <row r="30" spans="2:13">
      <c r="B30">
        <v>79</v>
      </c>
      <c r="C30">
        <v>27</v>
      </c>
      <c r="D30">
        <v>1</v>
      </c>
      <c r="E30">
        <v>0</v>
      </c>
      <c r="F30">
        <v>24</v>
      </c>
      <c r="G30">
        <v>27</v>
      </c>
      <c r="H30">
        <f>------121</f>
        <v>121</v>
      </c>
      <c r="I30">
        <v>169</v>
      </c>
      <c r="J30" t="s">
        <v>153</v>
      </c>
      <c r="K30">
        <f>------27</f>
        <v>27</v>
      </c>
    </row>
    <row r="31" spans="2:13">
      <c r="B31">
        <v>82</v>
      </c>
      <c r="C31">
        <v>28</v>
      </c>
      <c r="D31">
        <v>1</v>
      </c>
      <c r="E31">
        <v>0</v>
      </c>
      <c r="F31">
        <v>12</v>
      </c>
      <c r="G31">
        <v>28</v>
      </c>
      <c r="H31">
        <f>------109</f>
        <v>109</v>
      </c>
      <c r="I31">
        <v>121</v>
      </c>
      <c r="J31" t="s">
        <v>7</v>
      </c>
      <c r="K31">
        <f>------28</f>
        <v>28</v>
      </c>
    </row>
    <row r="32" spans="2:13">
      <c r="B32">
        <v>85</v>
      </c>
      <c r="C32">
        <v>29</v>
      </c>
      <c r="D32">
        <v>1</v>
      </c>
      <c r="E32">
        <v>0</v>
      </c>
      <c r="F32">
        <v>12</v>
      </c>
      <c r="G32">
        <v>29</v>
      </c>
      <c r="H32">
        <f>------97</f>
        <v>97</v>
      </c>
      <c r="I32">
        <v>121</v>
      </c>
      <c r="J32" t="s">
        <v>98</v>
      </c>
      <c r="K32">
        <f>------29</f>
        <v>29</v>
      </c>
    </row>
    <row r="33" spans="2:11">
      <c r="B33">
        <v>88</v>
      </c>
      <c r="C33">
        <v>30</v>
      </c>
      <c r="D33">
        <v>1</v>
      </c>
      <c r="E33">
        <v>0</v>
      </c>
      <c r="F33">
        <v>16</v>
      </c>
      <c r="G33">
        <v>30</v>
      </c>
      <c r="H33">
        <f>------81</f>
        <v>81</v>
      </c>
      <c r="I33">
        <v>121</v>
      </c>
      <c r="J33" t="s">
        <v>104</v>
      </c>
      <c r="K33">
        <f>------30</f>
        <v>30</v>
      </c>
    </row>
    <row r="34" spans="2:11">
      <c r="B34">
        <v>91</v>
      </c>
      <c r="C34">
        <v>31</v>
      </c>
      <c r="D34">
        <v>1</v>
      </c>
      <c r="E34">
        <v>0</v>
      </c>
      <c r="F34">
        <v>20</v>
      </c>
      <c r="G34">
        <v>31</v>
      </c>
      <c r="H34">
        <f>------61</f>
        <v>61</v>
      </c>
      <c r="I34">
        <v>121</v>
      </c>
      <c r="J34" t="s">
        <v>56</v>
      </c>
      <c r="K34">
        <f>------31</f>
        <v>31</v>
      </c>
    </row>
    <row r="35" spans="2:11">
      <c r="B35">
        <v>94</v>
      </c>
      <c r="C35">
        <v>32</v>
      </c>
      <c r="D35">
        <v>0</v>
      </c>
      <c r="E35">
        <v>0</v>
      </c>
      <c r="F35">
        <v>20</v>
      </c>
      <c r="G35">
        <v>32</v>
      </c>
      <c r="H35">
        <f>------41</f>
        <v>41</v>
      </c>
      <c r="I35">
        <v>81</v>
      </c>
      <c r="J35" t="s">
        <v>165</v>
      </c>
      <c r="K35">
        <f>------32</f>
        <v>32</v>
      </c>
    </row>
    <row r="36" spans="2:11">
      <c r="B36">
        <v>97</v>
      </c>
      <c r="C36">
        <v>33</v>
      </c>
      <c r="D36">
        <v>0</v>
      </c>
      <c r="E36">
        <v>0</v>
      </c>
      <c r="F36">
        <v>16</v>
      </c>
      <c r="G36">
        <v>33</v>
      </c>
      <c r="H36">
        <f>------25</f>
        <v>25</v>
      </c>
      <c r="I36">
        <v>49</v>
      </c>
      <c r="J36" t="s">
        <v>165</v>
      </c>
      <c r="K36">
        <f>------33</f>
        <v>33</v>
      </c>
    </row>
    <row r="37" spans="2:11">
      <c r="B37">
        <v>100</v>
      </c>
      <c r="C37">
        <v>34</v>
      </c>
      <c r="D37">
        <v>0</v>
      </c>
      <c r="E37">
        <v>0</v>
      </c>
      <c r="F37">
        <v>12</v>
      </c>
      <c r="G37">
        <v>34</v>
      </c>
      <c r="H37">
        <f>------13</f>
        <v>13</v>
      </c>
      <c r="I37">
        <v>25</v>
      </c>
      <c r="J37" t="s">
        <v>167</v>
      </c>
      <c r="K37">
        <f>------34</f>
        <v>34</v>
      </c>
    </row>
    <row r="38" spans="2:11">
      <c r="B38">
        <v>103</v>
      </c>
      <c r="C38">
        <v>35</v>
      </c>
      <c r="D38">
        <v>0</v>
      </c>
      <c r="E38">
        <v>0</v>
      </c>
      <c r="F38">
        <v>8</v>
      </c>
      <c r="G38">
        <v>34</v>
      </c>
      <c r="H38">
        <f>------5</f>
        <v>5</v>
      </c>
      <c r="I38">
        <v>9</v>
      </c>
      <c r="J38" t="s">
        <v>50</v>
      </c>
      <c r="K38">
        <f>------1</f>
        <v>1</v>
      </c>
    </row>
    <row r="39" spans="2:11">
      <c r="B39">
        <v>106</v>
      </c>
      <c r="C39">
        <v>36</v>
      </c>
      <c r="D39">
        <v>0</v>
      </c>
      <c r="E39">
        <v>1</v>
      </c>
      <c r="F39">
        <v>4</v>
      </c>
      <c r="G39">
        <v>34</v>
      </c>
      <c r="H39">
        <f>------9</f>
        <v>9</v>
      </c>
      <c r="I39">
        <v>25</v>
      </c>
      <c r="J39" t="s">
        <v>51</v>
      </c>
      <c r="K39">
        <f>------2</f>
        <v>2</v>
      </c>
    </row>
    <row r="40" spans="2:11">
      <c r="B40">
        <v>109</v>
      </c>
      <c r="C40">
        <v>37</v>
      </c>
      <c r="D40">
        <v>0</v>
      </c>
      <c r="E40">
        <v>1</v>
      </c>
      <c r="F40">
        <v>12</v>
      </c>
      <c r="G40">
        <v>34</v>
      </c>
      <c r="H40">
        <f>------21</f>
        <v>21</v>
      </c>
      <c r="I40">
        <v>49</v>
      </c>
      <c r="J40" t="s">
        <v>52</v>
      </c>
      <c r="K40">
        <f>------3</f>
        <v>3</v>
      </c>
    </row>
    <row r="41" spans="2:11">
      <c r="B41">
        <v>112</v>
      </c>
      <c r="C41">
        <v>38</v>
      </c>
      <c r="D41">
        <v>0</v>
      </c>
      <c r="E41">
        <v>1</v>
      </c>
      <c r="F41">
        <v>8</v>
      </c>
      <c r="G41">
        <v>34</v>
      </c>
      <c r="H41">
        <f>------29</f>
        <v>29</v>
      </c>
      <c r="I41">
        <v>81</v>
      </c>
      <c r="J41" t="s">
        <v>51</v>
      </c>
      <c r="K41">
        <f>------4</f>
        <v>4</v>
      </c>
    </row>
    <row r="42" spans="2:11">
      <c r="B42">
        <v>115</v>
      </c>
      <c r="C42">
        <v>39</v>
      </c>
      <c r="D42">
        <v>0</v>
      </c>
      <c r="E42">
        <v>1</v>
      </c>
      <c r="F42">
        <v>12</v>
      </c>
      <c r="G42">
        <v>34</v>
      </c>
      <c r="H42">
        <f>------41</f>
        <v>41</v>
      </c>
      <c r="I42">
        <v>121</v>
      </c>
      <c r="J42" t="s">
        <v>53</v>
      </c>
      <c r="K42">
        <f>------5</f>
        <v>5</v>
      </c>
    </row>
    <row r="43" spans="2:11">
      <c r="B43">
        <v>118</v>
      </c>
      <c r="C43">
        <v>40</v>
      </c>
      <c r="D43">
        <v>1</v>
      </c>
      <c r="E43">
        <v>1</v>
      </c>
      <c r="F43">
        <v>12</v>
      </c>
      <c r="G43">
        <v>34</v>
      </c>
      <c r="H43">
        <f>------53</f>
        <v>53</v>
      </c>
      <c r="I43">
        <v>169</v>
      </c>
      <c r="J43" t="s">
        <v>54</v>
      </c>
      <c r="K43">
        <f>------6</f>
        <v>6</v>
      </c>
    </row>
    <row r="44" spans="2:11">
      <c r="B44">
        <v>121</v>
      </c>
      <c r="C44">
        <v>41</v>
      </c>
      <c r="D44">
        <v>1</v>
      </c>
      <c r="E44">
        <v>1</v>
      </c>
      <c r="F44">
        <v>36</v>
      </c>
      <c r="G44">
        <v>34</v>
      </c>
      <c r="H44">
        <f>------89</f>
        <v>89</v>
      </c>
      <c r="I44">
        <v>225</v>
      </c>
      <c r="J44" t="s">
        <v>55</v>
      </c>
      <c r="K44">
        <f>------7</f>
        <v>7</v>
      </c>
    </row>
    <row r="45" spans="2:11">
      <c r="B45">
        <v>124</v>
      </c>
      <c r="C45">
        <v>42</v>
      </c>
      <c r="D45">
        <v>1</v>
      </c>
      <c r="E45">
        <v>1</v>
      </c>
      <c r="F45">
        <v>28</v>
      </c>
      <c r="G45">
        <v>34</v>
      </c>
      <c r="H45">
        <f>------117</f>
        <v>117</v>
      </c>
      <c r="I45">
        <v>289</v>
      </c>
      <c r="J45" t="s">
        <v>55</v>
      </c>
      <c r="K45">
        <f>------8</f>
        <v>8</v>
      </c>
    </row>
    <row r="46" spans="2:11">
      <c r="B46">
        <v>127</v>
      </c>
      <c r="C46">
        <v>43</v>
      </c>
      <c r="D46">
        <v>1</v>
      </c>
      <c r="E46">
        <v>1</v>
      </c>
      <c r="F46">
        <v>12</v>
      </c>
      <c r="G46">
        <v>34</v>
      </c>
      <c r="H46">
        <f>------129</f>
        <v>129</v>
      </c>
      <c r="I46">
        <v>361</v>
      </c>
      <c r="J46" t="s">
        <v>51</v>
      </c>
      <c r="K46">
        <f>------9</f>
        <v>9</v>
      </c>
    </row>
    <row r="47" spans="2:11">
      <c r="B47">
        <v>130</v>
      </c>
      <c r="C47">
        <v>44</v>
      </c>
      <c r="D47">
        <v>1</v>
      </c>
      <c r="E47">
        <v>1</v>
      </c>
      <c r="F47">
        <v>12</v>
      </c>
      <c r="G47">
        <v>34</v>
      </c>
      <c r="H47">
        <f>------141</f>
        <v>141</v>
      </c>
      <c r="I47">
        <v>441</v>
      </c>
      <c r="J47" t="s">
        <v>96</v>
      </c>
      <c r="K47">
        <f>------10</f>
        <v>10</v>
      </c>
    </row>
    <row r="48" spans="2:11">
      <c r="B48">
        <v>133</v>
      </c>
      <c r="C48">
        <v>45</v>
      </c>
      <c r="D48">
        <v>1</v>
      </c>
      <c r="E48">
        <v>1</v>
      </c>
      <c r="F48">
        <v>32</v>
      </c>
      <c r="G48">
        <v>34</v>
      </c>
      <c r="H48">
        <f>------173</f>
        <v>173</v>
      </c>
      <c r="I48">
        <v>441</v>
      </c>
      <c r="J48" t="s">
        <v>58</v>
      </c>
      <c r="K48">
        <f>------11</f>
        <v>11</v>
      </c>
    </row>
    <row r="49" spans="2:38">
      <c r="B49">
        <v>136</v>
      </c>
      <c r="C49">
        <v>46</v>
      </c>
      <c r="D49">
        <v>1</v>
      </c>
      <c r="E49">
        <v>0</v>
      </c>
      <c r="F49">
        <v>72</v>
      </c>
      <c r="G49">
        <v>35</v>
      </c>
      <c r="H49">
        <f>------101</f>
        <v>101</v>
      </c>
      <c r="I49">
        <v>441</v>
      </c>
      <c r="J49" t="s">
        <v>173</v>
      </c>
      <c r="K49">
        <f>------35</f>
        <v>35</v>
      </c>
    </row>
    <row r="50" spans="2:38">
      <c r="B50">
        <v>139</v>
      </c>
      <c r="C50">
        <v>47</v>
      </c>
      <c r="D50">
        <v>1</v>
      </c>
      <c r="E50">
        <v>0</v>
      </c>
      <c r="F50">
        <v>40</v>
      </c>
      <c r="G50">
        <v>35</v>
      </c>
      <c r="H50">
        <f>------61</f>
        <v>61</v>
      </c>
      <c r="I50">
        <v>121</v>
      </c>
      <c r="J50" t="s">
        <v>56</v>
      </c>
      <c r="K50">
        <f>------31</f>
        <v>31</v>
      </c>
    </row>
    <row r="51" spans="2:38">
      <c r="B51">
        <v>142</v>
      </c>
      <c r="C51">
        <v>48</v>
      </c>
      <c r="D51">
        <v>0</v>
      </c>
      <c r="E51">
        <v>0</v>
      </c>
      <c r="F51">
        <v>20</v>
      </c>
      <c r="G51">
        <v>35</v>
      </c>
      <c r="H51">
        <f>------41</f>
        <v>41</v>
      </c>
      <c r="I51">
        <v>81</v>
      </c>
      <c r="J51" t="s">
        <v>165</v>
      </c>
      <c r="K51">
        <f>------32</f>
        <v>32</v>
      </c>
    </row>
    <row r="52" spans="2:38">
      <c r="B52">
        <v>145</v>
      </c>
      <c r="C52">
        <v>49</v>
      </c>
      <c r="D52">
        <v>0</v>
      </c>
      <c r="E52">
        <v>0</v>
      </c>
      <c r="F52">
        <v>16</v>
      </c>
      <c r="G52">
        <v>35</v>
      </c>
      <c r="H52">
        <f>------25</f>
        <v>25</v>
      </c>
      <c r="I52">
        <v>49</v>
      </c>
      <c r="J52" t="s">
        <v>165</v>
      </c>
      <c r="K52">
        <f>------33</f>
        <v>33</v>
      </c>
      <c r="P52" s="22" t="s">
        <v>194</v>
      </c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 t="s">
        <v>195</v>
      </c>
      <c r="AL52" s="22"/>
    </row>
    <row r="53" spans="2:38">
      <c r="B53">
        <v>148</v>
      </c>
      <c r="C53">
        <v>50</v>
      </c>
      <c r="D53">
        <v>0</v>
      </c>
      <c r="E53">
        <v>0</v>
      </c>
      <c r="F53">
        <v>12</v>
      </c>
      <c r="G53">
        <v>35</v>
      </c>
      <c r="H53">
        <f>------13</f>
        <v>13</v>
      </c>
      <c r="I53">
        <v>25</v>
      </c>
      <c r="J53" t="s">
        <v>167</v>
      </c>
      <c r="K53">
        <f>------34</f>
        <v>34</v>
      </c>
    </row>
    <row r="54" spans="2:38">
      <c r="B54">
        <v>151</v>
      </c>
      <c r="C54">
        <v>51</v>
      </c>
      <c r="D54">
        <v>0</v>
      </c>
      <c r="E54">
        <v>1</v>
      </c>
      <c r="F54">
        <v>4</v>
      </c>
      <c r="G54">
        <v>36</v>
      </c>
      <c r="H54">
        <f>------17</f>
        <v>17</v>
      </c>
      <c r="I54">
        <v>49</v>
      </c>
      <c r="J54" t="s">
        <v>57</v>
      </c>
      <c r="K54">
        <f>------36</f>
        <v>36</v>
      </c>
      <c r="P54" s="22" t="s">
        <v>196</v>
      </c>
    </row>
    <row r="55" spans="2:38">
      <c r="B55">
        <v>154</v>
      </c>
      <c r="C55">
        <v>52</v>
      </c>
      <c r="D55">
        <v>0</v>
      </c>
      <c r="E55">
        <v>1</v>
      </c>
      <c r="F55">
        <v>12</v>
      </c>
      <c r="G55">
        <v>37</v>
      </c>
      <c r="H55">
        <f>------29</f>
        <v>29</v>
      </c>
      <c r="I55">
        <v>81</v>
      </c>
      <c r="J55" t="s">
        <v>51</v>
      </c>
      <c r="K55">
        <f>------37</f>
        <v>37</v>
      </c>
    </row>
    <row r="56" spans="2:38">
      <c r="B56">
        <v>157</v>
      </c>
      <c r="C56">
        <v>53</v>
      </c>
      <c r="D56">
        <v>0</v>
      </c>
      <c r="E56">
        <v>1</v>
      </c>
      <c r="F56">
        <v>12</v>
      </c>
      <c r="G56">
        <v>38</v>
      </c>
      <c r="H56">
        <f>------41</f>
        <v>41</v>
      </c>
      <c r="I56">
        <v>121</v>
      </c>
      <c r="J56" t="s">
        <v>53</v>
      </c>
      <c r="K56">
        <f>------38</f>
        <v>38</v>
      </c>
    </row>
    <row r="57" spans="2:38">
      <c r="B57">
        <v>160</v>
      </c>
      <c r="C57">
        <v>54</v>
      </c>
      <c r="D57">
        <v>1</v>
      </c>
      <c r="E57">
        <v>1</v>
      </c>
      <c r="F57">
        <v>20</v>
      </c>
      <c r="G57">
        <v>39</v>
      </c>
      <c r="H57">
        <f>------61</f>
        <v>61</v>
      </c>
      <c r="I57">
        <v>169</v>
      </c>
      <c r="J57" t="s">
        <v>51</v>
      </c>
      <c r="K57">
        <f>------39</f>
        <v>39</v>
      </c>
    </row>
    <row r="58" spans="2:38">
      <c r="B58">
        <v>163</v>
      </c>
      <c r="C58">
        <v>55</v>
      </c>
      <c r="D58">
        <v>1</v>
      </c>
      <c r="E58">
        <v>1</v>
      </c>
      <c r="F58">
        <v>20</v>
      </c>
      <c r="G58">
        <v>40</v>
      </c>
      <c r="H58">
        <f>------81</f>
        <v>81</v>
      </c>
      <c r="I58">
        <v>225</v>
      </c>
      <c r="J58" t="s">
        <v>51</v>
      </c>
      <c r="K58">
        <f>------40</f>
        <v>40</v>
      </c>
    </row>
    <row r="59" spans="2:38">
      <c r="B59">
        <v>166</v>
      </c>
      <c r="C59">
        <v>56</v>
      </c>
      <c r="D59">
        <v>1</v>
      </c>
      <c r="E59">
        <v>1</v>
      </c>
      <c r="F59">
        <v>24</v>
      </c>
      <c r="G59">
        <v>41</v>
      </c>
      <c r="H59">
        <f>------105</f>
        <v>105</v>
      </c>
      <c r="I59">
        <v>289</v>
      </c>
      <c r="J59" t="s">
        <v>51</v>
      </c>
      <c r="K59">
        <f>------41</f>
        <v>41</v>
      </c>
    </row>
    <row r="60" spans="2:38">
      <c r="B60">
        <v>169</v>
      </c>
      <c r="C60">
        <v>57</v>
      </c>
      <c r="D60">
        <v>1</v>
      </c>
      <c r="E60">
        <v>1</v>
      </c>
      <c r="F60">
        <v>28</v>
      </c>
      <c r="G60">
        <v>42</v>
      </c>
      <c r="H60">
        <f>------133</f>
        <v>133</v>
      </c>
      <c r="I60">
        <v>361</v>
      </c>
      <c r="J60" t="s">
        <v>60</v>
      </c>
      <c r="K60">
        <f>------42</f>
        <v>42</v>
      </c>
    </row>
    <row r="61" spans="2:38">
      <c r="B61">
        <v>172</v>
      </c>
      <c r="C61">
        <v>58</v>
      </c>
      <c r="D61">
        <v>1</v>
      </c>
      <c r="E61">
        <v>1</v>
      </c>
      <c r="F61">
        <v>24</v>
      </c>
      <c r="G61">
        <v>43</v>
      </c>
      <c r="H61">
        <f>------157</f>
        <v>157</v>
      </c>
      <c r="I61">
        <v>441</v>
      </c>
      <c r="J61" t="s">
        <v>51</v>
      </c>
      <c r="K61">
        <f>------43</f>
        <v>43</v>
      </c>
    </row>
    <row r="62" spans="2:38">
      <c r="B62">
        <v>175</v>
      </c>
      <c r="C62">
        <v>59</v>
      </c>
      <c r="D62">
        <v>1</v>
      </c>
      <c r="E62">
        <v>1</v>
      </c>
      <c r="F62">
        <v>16</v>
      </c>
      <c r="G62">
        <v>44</v>
      </c>
      <c r="H62">
        <f>------173</f>
        <v>173</v>
      </c>
      <c r="I62">
        <v>441</v>
      </c>
      <c r="J62" t="s">
        <v>58</v>
      </c>
      <c r="K62">
        <f>------44</f>
        <v>44</v>
      </c>
    </row>
    <row r="63" spans="2:38">
      <c r="B63">
        <v>178</v>
      </c>
      <c r="C63">
        <v>60</v>
      </c>
      <c r="D63">
        <v>1</v>
      </c>
      <c r="E63">
        <v>1</v>
      </c>
      <c r="F63">
        <v>16</v>
      </c>
      <c r="G63">
        <v>45</v>
      </c>
      <c r="H63">
        <f>------189</f>
        <v>189</v>
      </c>
      <c r="I63">
        <v>441</v>
      </c>
      <c r="J63" t="s">
        <v>52</v>
      </c>
      <c r="K63">
        <f>------45</f>
        <v>45</v>
      </c>
    </row>
    <row r="64" spans="2:38">
      <c r="B64">
        <v>181</v>
      </c>
      <c r="C64">
        <v>61</v>
      </c>
      <c r="D64">
        <v>1</v>
      </c>
      <c r="E64">
        <v>1</v>
      </c>
      <c r="F64">
        <v>24</v>
      </c>
      <c r="G64">
        <v>46</v>
      </c>
      <c r="H64">
        <f>------213</f>
        <v>213</v>
      </c>
      <c r="I64">
        <v>441</v>
      </c>
      <c r="J64" t="s">
        <v>184</v>
      </c>
      <c r="K64">
        <f>------46</f>
        <v>46</v>
      </c>
    </row>
    <row r="65" spans="2:11">
      <c r="B65">
        <v>184</v>
      </c>
      <c r="C65">
        <v>62</v>
      </c>
      <c r="D65">
        <v>1</v>
      </c>
      <c r="E65">
        <v>1</v>
      </c>
      <c r="F65">
        <v>40</v>
      </c>
      <c r="G65">
        <v>47</v>
      </c>
      <c r="H65">
        <f>------253</f>
        <v>253</v>
      </c>
      <c r="I65">
        <v>441</v>
      </c>
      <c r="J65" t="s">
        <v>185</v>
      </c>
      <c r="K65">
        <f>------47</f>
        <v>47</v>
      </c>
    </row>
    <row r="66" spans="2:11">
      <c r="B66">
        <v>187</v>
      </c>
      <c r="C66">
        <v>63</v>
      </c>
      <c r="D66">
        <v>1</v>
      </c>
      <c r="E66">
        <v>1</v>
      </c>
      <c r="F66">
        <v>32</v>
      </c>
      <c r="G66">
        <v>48</v>
      </c>
      <c r="H66">
        <f>------285</f>
        <v>285</v>
      </c>
      <c r="I66">
        <v>441</v>
      </c>
      <c r="J66" t="s">
        <v>103</v>
      </c>
      <c r="K66">
        <f>------48</f>
        <v>48</v>
      </c>
    </row>
    <row r="67" spans="2:11">
      <c r="B67">
        <v>190</v>
      </c>
      <c r="C67">
        <v>64</v>
      </c>
      <c r="D67">
        <v>1</v>
      </c>
      <c r="E67">
        <v>1</v>
      </c>
      <c r="F67">
        <v>12</v>
      </c>
      <c r="G67">
        <v>49</v>
      </c>
      <c r="H67">
        <f>------297</f>
        <v>297</v>
      </c>
      <c r="I67">
        <v>441</v>
      </c>
      <c r="J67" t="s">
        <v>104</v>
      </c>
      <c r="K67">
        <f>------49</f>
        <v>49</v>
      </c>
    </row>
    <row r="68" spans="2:11">
      <c r="B68">
        <v>193</v>
      </c>
      <c r="C68">
        <v>65</v>
      </c>
      <c r="D68">
        <v>1</v>
      </c>
      <c r="E68">
        <v>1</v>
      </c>
      <c r="F68">
        <v>16</v>
      </c>
      <c r="G68">
        <v>50</v>
      </c>
      <c r="H68">
        <f>------313</f>
        <v>313</v>
      </c>
      <c r="I68">
        <v>441</v>
      </c>
      <c r="J68" t="s">
        <v>63</v>
      </c>
      <c r="K68">
        <f>------50</f>
        <v>50</v>
      </c>
    </row>
    <row r="69" spans="2:11">
      <c r="B69">
        <v>196</v>
      </c>
      <c r="C69">
        <v>66</v>
      </c>
      <c r="D69">
        <v>1</v>
      </c>
      <c r="E69">
        <v>0</v>
      </c>
      <c r="F69">
        <v>96</v>
      </c>
      <c r="G69">
        <v>51</v>
      </c>
      <c r="H69">
        <f>------217</f>
        <v>217</v>
      </c>
      <c r="I69">
        <v>441</v>
      </c>
      <c r="J69" t="s">
        <v>61</v>
      </c>
      <c r="K69">
        <f>------51</f>
        <v>51</v>
      </c>
    </row>
    <row r="70" spans="2:11">
      <c r="B70">
        <v>199</v>
      </c>
      <c r="C70">
        <v>67</v>
      </c>
      <c r="D70">
        <v>1</v>
      </c>
      <c r="E70">
        <v>0</v>
      </c>
      <c r="F70">
        <v>72</v>
      </c>
      <c r="G70">
        <v>52</v>
      </c>
      <c r="H70">
        <f>------145</f>
        <v>145</v>
      </c>
      <c r="I70">
        <v>361</v>
      </c>
      <c r="J70" t="s">
        <v>55</v>
      </c>
      <c r="K70">
        <f>------52</f>
        <v>52</v>
      </c>
    </row>
    <row r="71" spans="2:11">
      <c r="B71">
        <v>202</v>
      </c>
      <c r="C71">
        <v>68</v>
      </c>
      <c r="D71">
        <v>1</v>
      </c>
      <c r="E71">
        <v>0</v>
      </c>
      <c r="F71">
        <v>41</v>
      </c>
      <c r="G71">
        <v>53</v>
      </c>
      <c r="H71">
        <f>------104</f>
        <v>104</v>
      </c>
      <c r="I71">
        <v>361</v>
      </c>
      <c r="J71" t="s">
        <v>186</v>
      </c>
      <c r="K71">
        <f>------53</f>
        <v>53</v>
      </c>
    </row>
    <row r="72" spans="2:11">
      <c r="B72">
        <v>205</v>
      </c>
      <c r="C72">
        <v>69</v>
      </c>
      <c r="D72">
        <v>1</v>
      </c>
      <c r="E72">
        <v>0</v>
      </c>
      <c r="F72">
        <v>36</v>
      </c>
      <c r="G72">
        <v>54</v>
      </c>
      <c r="H72">
        <f>------68</f>
        <v>68</v>
      </c>
      <c r="I72">
        <v>361</v>
      </c>
      <c r="J72" t="s">
        <v>187</v>
      </c>
      <c r="K72">
        <f>------54</f>
        <v>54</v>
      </c>
    </row>
    <row r="73" spans="2:11">
      <c r="B73">
        <v>208</v>
      </c>
      <c r="C73">
        <v>70</v>
      </c>
      <c r="D73">
        <v>0</v>
      </c>
      <c r="E73">
        <v>0</v>
      </c>
      <c r="F73">
        <v>36</v>
      </c>
      <c r="G73">
        <v>55</v>
      </c>
      <c r="H73">
        <f>------32</f>
        <v>32</v>
      </c>
      <c r="I73">
        <v>361</v>
      </c>
      <c r="J73" t="s">
        <v>188</v>
      </c>
      <c r="K73">
        <f>------55</f>
        <v>55</v>
      </c>
    </row>
    <row r="74" spans="2:11">
      <c r="B74">
        <v>211</v>
      </c>
      <c r="C74">
        <v>71</v>
      </c>
      <c r="D74">
        <v>1</v>
      </c>
      <c r="E74">
        <v>1</v>
      </c>
      <c r="F74">
        <v>48</v>
      </c>
      <c r="G74">
        <v>56</v>
      </c>
      <c r="H74">
        <f>------80</f>
        <v>80</v>
      </c>
      <c r="I74">
        <v>441</v>
      </c>
      <c r="J74" t="s">
        <v>189</v>
      </c>
      <c r="K74">
        <f>------56</f>
        <v>56</v>
      </c>
    </row>
    <row r="75" spans="2:11">
      <c r="B75">
        <v>214</v>
      </c>
      <c r="C75">
        <v>72</v>
      </c>
      <c r="D75">
        <v>1</v>
      </c>
      <c r="E75">
        <v>1</v>
      </c>
      <c r="F75">
        <v>56</v>
      </c>
      <c r="G75">
        <v>57</v>
      </c>
      <c r="H75">
        <f>------136</f>
        <v>136</v>
      </c>
      <c r="I75">
        <v>441</v>
      </c>
      <c r="J75" t="s">
        <v>54</v>
      </c>
      <c r="K75">
        <f>------57</f>
        <v>57</v>
      </c>
    </row>
    <row r="76" spans="2:11">
      <c r="B76">
        <v>217</v>
      </c>
      <c r="C76">
        <v>73</v>
      </c>
      <c r="D76">
        <v>1</v>
      </c>
      <c r="E76">
        <v>1</v>
      </c>
      <c r="F76">
        <v>57</v>
      </c>
      <c r="G76">
        <v>58</v>
      </c>
      <c r="H76">
        <f>------193</f>
        <v>193</v>
      </c>
      <c r="I76">
        <v>441</v>
      </c>
      <c r="J76" t="s">
        <v>148</v>
      </c>
      <c r="K76">
        <f>------58</f>
        <v>58</v>
      </c>
    </row>
    <row r="77" spans="2:11">
      <c r="B77">
        <v>220</v>
      </c>
      <c r="C77">
        <v>74</v>
      </c>
      <c r="D77">
        <v>1</v>
      </c>
      <c r="E77">
        <v>1</v>
      </c>
      <c r="F77">
        <v>36</v>
      </c>
      <c r="G77">
        <v>59</v>
      </c>
      <c r="H77">
        <f>------229</f>
        <v>229</v>
      </c>
      <c r="I77">
        <v>441</v>
      </c>
      <c r="J77" t="s">
        <v>167</v>
      </c>
      <c r="K77">
        <f>------59</f>
        <v>59</v>
      </c>
    </row>
    <row r="78" spans="2:11">
      <c r="B78">
        <v>223</v>
      </c>
      <c r="C78">
        <v>75</v>
      </c>
      <c r="D78">
        <v>1</v>
      </c>
      <c r="E78">
        <v>1</v>
      </c>
      <c r="F78">
        <v>40</v>
      </c>
      <c r="G78">
        <v>60</v>
      </c>
      <c r="H78">
        <f>------269</f>
        <v>269</v>
      </c>
      <c r="I78">
        <v>441</v>
      </c>
      <c r="J78" t="s">
        <v>156</v>
      </c>
      <c r="K78">
        <f>------60</f>
        <v>60</v>
      </c>
    </row>
    <row r="79" spans="2:11">
      <c r="B79">
        <v>226</v>
      </c>
      <c r="C79">
        <v>76</v>
      </c>
      <c r="D79">
        <v>1</v>
      </c>
      <c r="E79">
        <v>1</v>
      </c>
      <c r="F79">
        <v>52</v>
      </c>
      <c r="G79">
        <v>61</v>
      </c>
      <c r="H79">
        <f>------321</f>
        <v>321</v>
      </c>
      <c r="I79">
        <v>441</v>
      </c>
      <c r="J79" t="s">
        <v>67</v>
      </c>
      <c r="K79">
        <f>------61</f>
        <v>61</v>
      </c>
    </row>
    <row r="80" spans="2:11">
      <c r="B80">
        <v>229</v>
      </c>
      <c r="C80">
        <v>77</v>
      </c>
      <c r="D80">
        <v>1</v>
      </c>
      <c r="E80">
        <v>1</v>
      </c>
      <c r="F80">
        <v>36</v>
      </c>
      <c r="G80">
        <v>62</v>
      </c>
      <c r="H80">
        <f>------357</f>
        <v>357</v>
      </c>
      <c r="I80">
        <v>441</v>
      </c>
      <c r="J80" t="s">
        <v>65</v>
      </c>
      <c r="K80">
        <f>------62</f>
        <v>62</v>
      </c>
    </row>
    <row r="81" spans="2:11">
      <c r="B81">
        <v>232</v>
      </c>
      <c r="C81">
        <v>78</v>
      </c>
      <c r="D81">
        <v>1</v>
      </c>
      <c r="E81">
        <v>1</v>
      </c>
      <c r="F81">
        <v>0</v>
      </c>
      <c r="G81">
        <v>62</v>
      </c>
      <c r="H81">
        <f>------357</f>
        <v>357</v>
      </c>
      <c r="I81">
        <v>441</v>
      </c>
      <c r="J81" t="s">
        <v>65</v>
      </c>
      <c r="K81">
        <f>------62</f>
        <v>62</v>
      </c>
    </row>
    <row r="82" spans="2:11">
      <c r="B82">
        <v>235</v>
      </c>
      <c r="C82">
        <v>79</v>
      </c>
      <c r="D82">
        <v>1</v>
      </c>
      <c r="E82">
        <v>1</v>
      </c>
      <c r="F82">
        <v>0</v>
      </c>
      <c r="G82">
        <v>62</v>
      </c>
      <c r="H82">
        <f>------357</f>
        <v>357</v>
      </c>
      <c r="I82">
        <v>441</v>
      </c>
      <c r="J82" t="s">
        <v>65</v>
      </c>
      <c r="K82">
        <f>------62</f>
        <v>62</v>
      </c>
    </row>
    <row r="83" spans="2:11">
      <c r="B83">
        <v>238</v>
      </c>
      <c r="C83">
        <v>80</v>
      </c>
      <c r="D83">
        <v>1</v>
      </c>
      <c r="E83">
        <v>1</v>
      </c>
      <c r="F83">
        <v>0</v>
      </c>
      <c r="G83">
        <v>62</v>
      </c>
      <c r="H83">
        <f>------357</f>
        <v>357</v>
      </c>
      <c r="I83">
        <v>441</v>
      </c>
      <c r="J83" t="s">
        <v>65</v>
      </c>
      <c r="K83">
        <f>------62</f>
        <v>62</v>
      </c>
    </row>
    <row r="84" spans="2:11">
      <c r="B84">
        <v>241</v>
      </c>
      <c r="C84">
        <v>81</v>
      </c>
      <c r="D84">
        <v>1</v>
      </c>
      <c r="E84">
        <v>0</v>
      </c>
      <c r="F84">
        <v>40</v>
      </c>
      <c r="G84">
        <v>63</v>
      </c>
      <c r="H84">
        <f>------317</f>
        <v>317</v>
      </c>
      <c r="I84">
        <v>441</v>
      </c>
      <c r="J84" t="s">
        <v>153</v>
      </c>
      <c r="K84">
        <f>------63</f>
        <v>63</v>
      </c>
    </row>
    <row r="85" spans="2:11">
      <c r="B85">
        <v>244</v>
      </c>
      <c r="C85">
        <v>82</v>
      </c>
      <c r="D85">
        <v>1</v>
      </c>
      <c r="E85">
        <v>0</v>
      </c>
      <c r="F85">
        <v>28</v>
      </c>
      <c r="G85">
        <v>64</v>
      </c>
      <c r="H85">
        <f>------289</f>
        <v>289</v>
      </c>
      <c r="I85">
        <v>361</v>
      </c>
      <c r="J85" t="s">
        <v>98</v>
      </c>
      <c r="K85">
        <f>------64</f>
        <v>64</v>
      </c>
    </row>
    <row r="86" spans="2:11">
      <c r="B86">
        <v>247</v>
      </c>
      <c r="C86">
        <v>83</v>
      </c>
      <c r="D86">
        <v>1</v>
      </c>
      <c r="E86">
        <v>0</v>
      </c>
      <c r="F86">
        <v>16</v>
      </c>
      <c r="G86">
        <v>65</v>
      </c>
      <c r="H86">
        <f>------273</f>
        <v>273</v>
      </c>
      <c r="I86">
        <v>361</v>
      </c>
      <c r="J86" t="s">
        <v>68</v>
      </c>
      <c r="K86">
        <f>------65</f>
        <v>65</v>
      </c>
    </row>
    <row r="87" spans="2:11">
      <c r="B87">
        <v>250</v>
      </c>
      <c r="C87">
        <v>84</v>
      </c>
      <c r="D87">
        <v>1</v>
      </c>
      <c r="E87">
        <v>0</v>
      </c>
      <c r="F87">
        <v>24</v>
      </c>
      <c r="G87">
        <v>66</v>
      </c>
      <c r="H87">
        <f>------249</f>
        <v>249</v>
      </c>
      <c r="I87">
        <v>361</v>
      </c>
      <c r="J87" t="s">
        <v>155</v>
      </c>
      <c r="K87">
        <f>------66</f>
        <v>66</v>
      </c>
    </row>
    <row r="88" spans="2:11">
      <c r="B88">
        <v>253</v>
      </c>
      <c r="C88">
        <v>85</v>
      </c>
      <c r="D88">
        <v>1</v>
      </c>
      <c r="E88">
        <v>0</v>
      </c>
      <c r="F88">
        <v>32</v>
      </c>
      <c r="G88">
        <v>67</v>
      </c>
      <c r="H88">
        <f>------217</f>
        <v>217</v>
      </c>
      <c r="I88">
        <v>361</v>
      </c>
      <c r="J88" t="s">
        <v>102</v>
      </c>
      <c r="K88">
        <f>------67</f>
        <v>67</v>
      </c>
    </row>
    <row r="89" spans="2:11">
      <c r="B89">
        <v>256</v>
      </c>
      <c r="C89">
        <v>86</v>
      </c>
      <c r="D89">
        <v>1</v>
      </c>
      <c r="E89">
        <v>1</v>
      </c>
      <c r="F89">
        <v>12</v>
      </c>
      <c r="G89">
        <v>68</v>
      </c>
      <c r="H89">
        <f>------229</f>
        <v>229</v>
      </c>
      <c r="I89">
        <v>441</v>
      </c>
      <c r="J89" t="s">
        <v>167</v>
      </c>
      <c r="K89">
        <f>------68</f>
        <v>68</v>
      </c>
    </row>
    <row r="90" spans="2:11">
      <c r="B90">
        <v>259</v>
      </c>
      <c r="C90">
        <v>87</v>
      </c>
      <c r="D90">
        <v>1</v>
      </c>
      <c r="E90">
        <v>1</v>
      </c>
      <c r="F90">
        <v>8</v>
      </c>
      <c r="G90">
        <v>69</v>
      </c>
      <c r="H90">
        <f>------237</f>
        <v>237</v>
      </c>
      <c r="I90">
        <v>441</v>
      </c>
      <c r="J90" t="s">
        <v>120</v>
      </c>
      <c r="K90">
        <f>------69</f>
        <v>69</v>
      </c>
    </row>
    <row r="91" spans="2:11">
      <c r="B91">
        <v>262</v>
      </c>
      <c r="C91">
        <v>88</v>
      </c>
      <c r="D91">
        <v>1</v>
      </c>
      <c r="E91">
        <v>1</v>
      </c>
      <c r="F91">
        <v>8</v>
      </c>
      <c r="G91">
        <v>70</v>
      </c>
      <c r="H91">
        <f>------245</f>
        <v>245</v>
      </c>
      <c r="I91">
        <v>441</v>
      </c>
      <c r="J91" t="s">
        <v>50</v>
      </c>
      <c r="K91">
        <f>------70</f>
        <v>70</v>
      </c>
    </row>
    <row r="92" spans="2:11">
      <c r="B92">
        <v>265</v>
      </c>
      <c r="C92">
        <v>89</v>
      </c>
      <c r="D92">
        <v>1</v>
      </c>
      <c r="E92">
        <v>1</v>
      </c>
      <c r="F92">
        <v>16</v>
      </c>
      <c r="G92">
        <v>71</v>
      </c>
      <c r="H92">
        <f>------261</f>
        <v>261</v>
      </c>
      <c r="I92">
        <v>441</v>
      </c>
      <c r="J92" t="s">
        <v>107</v>
      </c>
      <c r="K92">
        <f>------71</f>
        <v>71</v>
      </c>
    </row>
    <row r="93" spans="2:11">
      <c r="B93">
        <v>268</v>
      </c>
      <c r="C93">
        <v>90</v>
      </c>
      <c r="D93">
        <v>1</v>
      </c>
      <c r="E93">
        <v>1</v>
      </c>
      <c r="F93">
        <v>16</v>
      </c>
      <c r="G93">
        <v>72</v>
      </c>
      <c r="H93">
        <f>------277</f>
        <v>277</v>
      </c>
      <c r="I93">
        <v>441</v>
      </c>
      <c r="J93" t="s">
        <v>101</v>
      </c>
      <c r="K93">
        <f>------72</f>
        <v>72</v>
      </c>
    </row>
    <row r="94" spans="2:11">
      <c r="B94">
        <v>271</v>
      </c>
      <c r="C94">
        <v>91</v>
      </c>
      <c r="D94">
        <v>1</v>
      </c>
      <c r="E94">
        <v>1</v>
      </c>
      <c r="F94">
        <v>16</v>
      </c>
      <c r="G94">
        <v>73</v>
      </c>
      <c r="H94">
        <f>------293</f>
        <v>293</v>
      </c>
      <c r="I94">
        <v>441</v>
      </c>
      <c r="J94" t="s">
        <v>119</v>
      </c>
      <c r="K94">
        <f>------73</f>
        <v>73</v>
      </c>
    </row>
    <row r="95" spans="2:11">
      <c r="B95">
        <v>274</v>
      </c>
      <c r="C95">
        <v>92</v>
      </c>
      <c r="D95">
        <v>1</v>
      </c>
      <c r="E95">
        <v>1</v>
      </c>
      <c r="F95">
        <v>16</v>
      </c>
      <c r="G95">
        <v>74</v>
      </c>
      <c r="H95">
        <f>------309</f>
        <v>309</v>
      </c>
      <c r="I95">
        <v>441</v>
      </c>
      <c r="J95" t="s">
        <v>97</v>
      </c>
      <c r="K95">
        <f>------74</f>
        <v>74</v>
      </c>
    </row>
    <row r="96" spans="2:11">
      <c r="B96">
        <v>277</v>
      </c>
      <c r="C96">
        <v>93</v>
      </c>
      <c r="D96">
        <v>1</v>
      </c>
      <c r="E96">
        <v>1</v>
      </c>
      <c r="F96">
        <v>40</v>
      </c>
      <c r="G96">
        <v>75</v>
      </c>
      <c r="H96">
        <f>------349</f>
        <v>349</v>
      </c>
      <c r="I96">
        <v>441</v>
      </c>
      <c r="J96" t="s">
        <v>142</v>
      </c>
      <c r="K96">
        <f>------75</f>
        <v>75</v>
      </c>
    </row>
    <row r="97" spans="2:11">
      <c r="B97">
        <v>280</v>
      </c>
      <c r="C97">
        <v>94</v>
      </c>
      <c r="D97">
        <v>1</v>
      </c>
      <c r="E97">
        <v>1</v>
      </c>
      <c r="F97">
        <v>40</v>
      </c>
      <c r="G97">
        <v>76</v>
      </c>
      <c r="H97">
        <f>------389</f>
        <v>389</v>
      </c>
      <c r="I97">
        <v>441</v>
      </c>
      <c r="J97" t="s">
        <v>72</v>
      </c>
      <c r="K97">
        <f>------76</f>
        <v>76</v>
      </c>
    </row>
    <row r="98" spans="2:11">
      <c r="B98">
        <v>283</v>
      </c>
      <c r="C98">
        <v>95</v>
      </c>
      <c r="D98">
        <v>1</v>
      </c>
      <c r="E98">
        <v>1</v>
      </c>
      <c r="F98">
        <v>0</v>
      </c>
      <c r="G98">
        <v>76</v>
      </c>
      <c r="H98">
        <f>------389</f>
        <v>389</v>
      </c>
      <c r="I98">
        <v>441</v>
      </c>
      <c r="J98" t="s">
        <v>72</v>
      </c>
      <c r="K98">
        <f>------76</f>
        <v>76</v>
      </c>
    </row>
    <row r="99" spans="2:11">
      <c r="B99">
        <v>286</v>
      </c>
      <c r="C99">
        <v>96</v>
      </c>
      <c r="D99">
        <v>1</v>
      </c>
      <c r="E99">
        <v>0</v>
      </c>
      <c r="F99">
        <v>44</v>
      </c>
      <c r="G99">
        <v>77</v>
      </c>
      <c r="H99">
        <f>------345</f>
        <v>345</v>
      </c>
      <c r="I99">
        <v>441</v>
      </c>
      <c r="J99" t="s">
        <v>75</v>
      </c>
      <c r="K99">
        <f>------77</f>
        <v>77</v>
      </c>
    </row>
    <row r="100" spans="2:11">
      <c r="B100">
        <v>289</v>
      </c>
      <c r="C100">
        <v>97</v>
      </c>
      <c r="D100">
        <v>1</v>
      </c>
      <c r="E100">
        <v>0</v>
      </c>
      <c r="F100">
        <v>24</v>
      </c>
      <c r="G100">
        <v>78</v>
      </c>
      <c r="H100">
        <f>------321</f>
        <v>321</v>
      </c>
      <c r="I100">
        <v>441</v>
      </c>
      <c r="J100" t="s">
        <v>67</v>
      </c>
      <c r="K100">
        <f>------78</f>
        <v>78</v>
      </c>
    </row>
    <row r="101" spans="2:11">
      <c r="B101">
        <v>292</v>
      </c>
      <c r="C101">
        <v>98</v>
      </c>
      <c r="D101">
        <v>1</v>
      </c>
      <c r="E101">
        <v>0</v>
      </c>
      <c r="F101">
        <v>16</v>
      </c>
      <c r="G101">
        <v>79</v>
      </c>
      <c r="H101">
        <f>------305</f>
        <v>305</v>
      </c>
      <c r="I101">
        <v>441</v>
      </c>
      <c r="J101" t="s">
        <v>155</v>
      </c>
      <c r="K101">
        <f>------79</f>
        <v>79</v>
      </c>
    </row>
    <row r="102" spans="2:11">
      <c r="B102">
        <v>295</v>
      </c>
      <c r="C102">
        <v>99</v>
      </c>
      <c r="D102">
        <v>1</v>
      </c>
      <c r="E102">
        <v>0</v>
      </c>
      <c r="F102">
        <v>8</v>
      </c>
      <c r="G102">
        <v>80</v>
      </c>
      <c r="H102">
        <f>------297</f>
        <v>297</v>
      </c>
      <c r="I102">
        <v>441</v>
      </c>
      <c r="J102" t="s">
        <v>104</v>
      </c>
      <c r="K102">
        <f>------80</f>
        <v>80</v>
      </c>
    </row>
    <row r="103" spans="2:11">
      <c r="B103">
        <v>298</v>
      </c>
      <c r="C103">
        <v>100</v>
      </c>
      <c r="D103">
        <v>1</v>
      </c>
      <c r="E103">
        <v>0</v>
      </c>
      <c r="F103">
        <v>8</v>
      </c>
      <c r="G103">
        <v>81</v>
      </c>
      <c r="H103">
        <f>------289</f>
        <v>289</v>
      </c>
      <c r="I103">
        <v>441</v>
      </c>
      <c r="J103" t="s">
        <v>119</v>
      </c>
      <c r="K103">
        <f>------81</f>
        <v>81</v>
      </c>
    </row>
    <row r="104" spans="2:11">
      <c r="B104">
        <v>301</v>
      </c>
      <c r="C104">
        <v>101</v>
      </c>
      <c r="D104">
        <v>1</v>
      </c>
      <c r="E104">
        <v>1</v>
      </c>
      <c r="F104">
        <v>32</v>
      </c>
      <c r="G104">
        <v>82</v>
      </c>
      <c r="H104">
        <f>------321</f>
        <v>321</v>
      </c>
      <c r="I104">
        <v>441</v>
      </c>
      <c r="J104" t="s">
        <v>67</v>
      </c>
      <c r="K104">
        <f>------82</f>
        <v>82</v>
      </c>
    </row>
    <row r="105" spans="2:11">
      <c r="B105">
        <v>304</v>
      </c>
      <c r="C105">
        <v>102</v>
      </c>
      <c r="D105">
        <v>1</v>
      </c>
      <c r="E105">
        <v>1</v>
      </c>
      <c r="F105">
        <v>36</v>
      </c>
      <c r="G105">
        <v>83</v>
      </c>
      <c r="H105">
        <f>------357</f>
        <v>357</v>
      </c>
      <c r="I105">
        <v>441</v>
      </c>
      <c r="J105" t="s">
        <v>65</v>
      </c>
      <c r="K105">
        <f>------83</f>
        <v>83</v>
      </c>
    </row>
    <row r="106" spans="2:11">
      <c r="B106">
        <v>307</v>
      </c>
      <c r="C106">
        <v>103</v>
      </c>
      <c r="D106">
        <v>1</v>
      </c>
      <c r="E106">
        <v>1</v>
      </c>
      <c r="F106">
        <v>20</v>
      </c>
      <c r="G106">
        <v>84</v>
      </c>
      <c r="H106">
        <f>------377</f>
        <v>377</v>
      </c>
      <c r="I106">
        <v>441</v>
      </c>
      <c r="J106" t="s">
        <v>74</v>
      </c>
      <c r="K106">
        <f>------84</f>
        <v>84</v>
      </c>
    </row>
    <row r="107" spans="2:11">
      <c r="B107">
        <v>310</v>
      </c>
      <c r="C107">
        <v>104</v>
      </c>
      <c r="D107">
        <v>1</v>
      </c>
      <c r="E107">
        <v>1</v>
      </c>
      <c r="F107">
        <v>20</v>
      </c>
      <c r="G107">
        <v>85</v>
      </c>
      <c r="H107">
        <f>------397</f>
        <v>397</v>
      </c>
      <c r="I107">
        <v>441</v>
      </c>
      <c r="J107" t="s">
        <v>7</v>
      </c>
      <c r="K107">
        <f>------85</f>
        <v>85</v>
      </c>
    </row>
    <row r="108" spans="2:11">
      <c r="B108">
        <v>313</v>
      </c>
      <c r="C108">
        <v>105</v>
      </c>
      <c r="D108">
        <v>1</v>
      </c>
      <c r="E108">
        <v>1</v>
      </c>
      <c r="F108">
        <v>4</v>
      </c>
      <c r="G108">
        <v>86</v>
      </c>
      <c r="H108">
        <f>------401</f>
        <v>401</v>
      </c>
      <c r="I108">
        <v>441</v>
      </c>
      <c r="J108" t="s">
        <v>77</v>
      </c>
      <c r="K108">
        <f>------86</f>
        <v>86</v>
      </c>
    </row>
    <row r="109" spans="2:11">
      <c r="B109">
        <v>316</v>
      </c>
      <c r="C109">
        <v>106</v>
      </c>
      <c r="D109">
        <v>1</v>
      </c>
      <c r="E109">
        <v>0</v>
      </c>
      <c r="F109">
        <v>32</v>
      </c>
      <c r="G109">
        <v>87</v>
      </c>
      <c r="H109">
        <f>------369</f>
        <v>369</v>
      </c>
      <c r="I109">
        <v>441</v>
      </c>
      <c r="J109" t="s">
        <v>66</v>
      </c>
      <c r="K109">
        <f>------87</f>
        <v>87</v>
      </c>
    </row>
    <row r="110" spans="2:11">
      <c r="B110">
        <v>319</v>
      </c>
      <c r="C110">
        <v>107</v>
      </c>
      <c r="D110">
        <v>1</v>
      </c>
      <c r="E110">
        <v>0</v>
      </c>
      <c r="F110">
        <v>20</v>
      </c>
      <c r="G110">
        <v>88</v>
      </c>
      <c r="H110">
        <f>------349</f>
        <v>349</v>
      </c>
      <c r="I110">
        <v>441</v>
      </c>
      <c r="J110" t="s">
        <v>142</v>
      </c>
      <c r="K110">
        <f>------88</f>
        <v>88</v>
      </c>
    </row>
    <row r="111" spans="2:11">
      <c r="B111">
        <v>322</v>
      </c>
      <c r="C111">
        <v>108</v>
      </c>
      <c r="D111">
        <v>1</v>
      </c>
      <c r="E111">
        <v>0</v>
      </c>
      <c r="F111">
        <v>24</v>
      </c>
      <c r="G111">
        <v>89</v>
      </c>
      <c r="H111">
        <f>------325</f>
        <v>325</v>
      </c>
      <c r="I111">
        <v>441</v>
      </c>
      <c r="J111" t="s">
        <v>70</v>
      </c>
      <c r="K111">
        <f>------89</f>
        <v>89</v>
      </c>
    </row>
    <row r="112" spans="2:11">
      <c r="B112">
        <v>325</v>
      </c>
      <c r="C112">
        <v>109</v>
      </c>
      <c r="D112">
        <v>1</v>
      </c>
      <c r="E112">
        <v>0</v>
      </c>
      <c r="F112">
        <v>24</v>
      </c>
      <c r="G112">
        <v>90</v>
      </c>
      <c r="H112">
        <f>------301</f>
        <v>301</v>
      </c>
      <c r="I112">
        <v>361</v>
      </c>
      <c r="J112" t="s">
        <v>71</v>
      </c>
      <c r="K112">
        <f>------90</f>
        <v>90</v>
      </c>
    </row>
    <row r="113" spans="2:11">
      <c r="B113">
        <v>328</v>
      </c>
      <c r="C113">
        <v>110</v>
      </c>
      <c r="D113">
        <v>1</v>
      </c>
      <c r="E113">
        <v>0</v>
      </c>
      <c r="F113">
        <v>24</v>
      </c>
      <c r="G113">
        <v>91</v>
      </c>
      <c r="H113">
        <f>------277</f>
        <v>277</v>
      </c>
      <c r="I113">
        <v>361</v>
      </c>
      <c r="J113" t="s">
        <v>64</v>
      </c>
      <c r="K113">
        <f>------91</f>
        <v>91</v>
      </c>
    </row>
    <row r="114" spans="2:11">
      <c r="B114">
        <v>331</v>
      </c>
      <c r="C114">
        <v>111</v>
      </c>
      <c r="D114">
        <v>1</v>
      </c>
      <c r="E114">
        <v>1</v>
      </c>
      <c r="F114">
        <v>28</v>
      </c>
      <c r="G114">
        <v>92</v>
      </c>
      <c r="H114">
        <f>------305</f>
        <v>305</v>
      </c>
      <c r="I114">
        <v>441</v>
      </c>
      <c r="J114" t="s">
        <v>155</v>
      </c>
      <c r="K114">
        <f>------92</f>
        <v>92</v>
      </c>
    </row>
    <row r="115" spans="2:11">
      <c r="B115">
        <v>334</v>
      </c>
      <c r="C115">
        <v>112</v>
      </c>
      <c r="D115">
        <v>1</v>
      </c>
      <c r="E115">
        <v>1</v>
      </c>
      <c r="F115">
        <v>8</v>
      </c>
      <c r="G115">
        <v>93</v>
      </c>
      <c r="H115">
        <f>------313</f>
        <v>313</v>
      </c>
      <c r="I115">
        <v>441</v>
      </c>
      <c r="J115" t="s">
        <v>63</v>
      </c>
      <c r="K115">
        <f>------93</f>
        <v>93</v>
      </c>
    </row>
    <row r="116" spans="2:11">
      <c r="B116">
        <v>337</v>
      </c>
      <c r="C116">
        <v>113</v>
      </c>
      <c r="D116">
        <v>1</v>
      </c>
      <c r="E116">
        <v>1</v>
      </c>
      <c r="F116">
        <v>8</v>
      </c>
      <c r="G116">
        <v>94</v>
      </c>
      <c r="H116">
        <f>------321</f>
        <v>321</v>
      </c>
      <c r="I116">
        <v>441</v>
      </c>
      <c r="J116" t="s">
        <v>67</v>
      </c>
      <c r="K116">
        <f>------94</f>
        <v>94</v>
      </c>
    </row>
    <row r="117" spans="2:11">
      <c r="B117">
        <v>340</v>
      </c>
      <c r="C117">
        <v>114</v>
      </c>
      <c r="D117">
        <v>1</v>
      </c>
      <c r="E117">
        <v>1</v>
      </c>
      <c r="F117">
        <v>16</v>
      </c>
      <c r="G117">
        <v>95</v>
      </c>
      <c r="H117">
        <f>------337</f>
        <v>337</v>
      </c>
      <c r="I117">
        <v>441</v>
      </c>
      <c r="J117" t="s">
        <v>68</v>
      </c>
      <c r="K117">
        <f>------95</f>
        <v>95</v>
      </c>
    </row>
    <row r="118" spans="2:11">
      <c r="B118">
        <v>343</v>
      </c>
      <c r="C118">
        <v>115</v>
      </c>
      <c r="D118">
        <v>1</v>
      </c>
      <c r="E118">
        <v>1</v>
      </c>
      <c r="F118">
        <v>16</v>
      </c>
      <c r="G118">
        <v>96</v>
      </c>
      <c r="H118">
        <f>------353</f>
        <v>353</v>
      </c>
      <c r="I118">
        <v>441</v>
      </c>
      <c r="J118" t="s">
        <v>98</v>
      </c>
      <c r="K118">
        <f>------96</f>
        <v>96</v>
      </c>
    </row>
    <row r="119" spans="2:11">
      <c r="B119">
        <v>346</v>
      </c>
      <c r="C119">
        <v>116</v>
      </c>
      <c r="D119">
        <v>1</v>
      </c>
      <c r="E119">
        <v>0</v>
      </c>
      <c r="F119">
        <v>36</v>
      </c>
      <c r="G119">
        <v>97</v>
      </c>
      <c r="H119">
        <f>------317</f>
        <v>317</v>
      </c>
      <c r="I119">
        <v>441</v>
      </c>
      <c r="J119" t="s">
        <v>153</v>
      </c>
      <c r="K119">
        <f>------97</f>
        <v>97</v>
      </c>
    </row>
    <row r="120" spans="2:11">
      <c r="B120">
        <v>349</v>
      </c>
      <c r="C120">
        <v>117</v>
      </c>
      <c r="D120">
        <v>1</v>
      </c>
      <c r="E120">
        <v>0</v>
      </c>
      <c r="F120">
        <v>16</v>
      </c>
      <c r="G120">
        <v>98</v>
      </c>
      <c r="H120">
        <f>------301</f>
        <v>301</v>
      </c>
      <c r="I120">
        <v>441</v>
      </c>
      <c r="J120" t="s">
        <v>100</v>
      </c>
      <c r="K120">
        <f>------98</f>
        <v>98</v>
      </c>
    </row>
    <row r="121" spans="2:11">
      <c r="B121">
        <v>352</v>
      </c>
      <c r="C121">
        <v>118</v>
      </c>
      <c r="D121">
        <v>1</v>
      </c>
      <c r="E121">
        <v>0</v>
      </c>
      <c r="F121">
        <v>12</v>
      </c>
      <c r="G121">
        <v>98</v>
      </c>
      <c r="H121">
        <f>------289</f>
        <v>289</v>
      </c>
      <c r="I121">
        <v>441</v>
      </c>
      <c r="J121" t="s">
        <v>119</v>
      </c>
      <c r="K121">
        <f>------81</f>
        <v>81</v>
      </c>
    </row>
    <row r="122" spans="2:11">
      <c r="B122">
        <v>355</v>
      </c>
      <c r="C122">
        <v>119</v>
      </c>
      <c r="D122">
        <v>1</v>
      </c>
      <c r="E122">
        <v>0</v>
      </c>
      <c r="F122">
        <v>16</v>
      </c>
      <c r="G122">
        <v>99</v>
      </c>
      <c r="H122">
        <f>------273</f>
        <v>273</v>
      </c>
      <c r="I122">
        <v>441</v>
      </c>
      <c r="J122" t="s">
        <v>62</v>
      </c>
      <c r="K122">
        <f>------99</f>
        <v>99</v>
      </c>
    </row>
    <row r="123" spans="2:11">
      <c r="B123">
        <v>358</v>
      </c>
      <c r="C123">
        <v>120</v>
      </c>
      <c r="D123">
        <v>1</v>
      </c>
      <c r="E123">
        <v>0</v>
      </c>
      <c r="F123">
        <v>24</v>
      </c>
      <c r="G123">
        <v>100</v>
      </c>
      <c r="H123">
        <f>------249</f>
        <v>249</v>
      </c>
      <c r="I123">
        <v>441</v>
      </c>
      <c r="J123" t="s">
        <v>50</v>
      </c>
      <c r="K123">
        <f>------100</f>
        <v>100</v>
      </c>
    </row>
    <row r="124" spans="2:11">
      <c r="B124">
        <v>361</v>
      </c>
      <c r="C124">
        <v>121</v>
      </c>
      <c r="D124">
        <v>1</v>
      </c>
      <c r="E124">
        <v>0</v>
      </c>
      <c r="F124">
        <v>32</v>
      </c>
      <c r="G124">
        <v>101</v>
      </c>
      <c r="H124">
        <f>------217</f>
        <v>217</v>
      </c>
      <c r="I124">
        <v>441</v>
      </c>
      <c r="J124" t="s">
        <v>61</v>
      </c>
      <c r="K124">
        <f>------101</f>
        <v>101</v>
      </c>
    </row>
    <row r="125" spans="2:11">
      <c r="B125">
        <v>364</v>
      </c>
      <c r="C125">
        <v>122</v>
      </c>
      <c r="D125">
        <v>1</v>
      </c>
      <c r="E125">
        <v>0</v>
      </c>
      <c r="F125">
        <v>36</v>
      </c>
      <c r="G125">
        <v>102</v>
      </c>
      <c r="H125">
        <f>------181</f>
        <v>181</v>
      </c>
      <c r="I125">
        <v>361</v>
      </c>
      <c r="J125" t="s">
        <v>56</v>
      </c>
      <c r="K125">
        <f>------102</f>
        <v>102</v>
      </c>
    </row>
    <row r="126" spans="2:11">
      <c r="B126">
        <v>367</v>
      </c>
      <c r="C126">
        <v>123</v>
      </c>
      <c r="D126">
        <v>1</v>
      </c>
      <c r="E126">
        <v>0</v>
      </c>
      <c r="F126">
        <v>36</v>
      </c>
      <c r="G126">
        <v>103</v>
      </c>
      <c r="H126">
        <f>------145</f>
        <v>145</v>
      </c>
      <c r="I126">
        <v>289</v>
      </c>
      <c r="J126" t="s">
        <v>56</v>
      </c>
      <c r="K126">
        <f>------103</f>
        <v>103</v>
      </c>
    </row>
    <row r="127" spans="2:11">
      <c r="B127">
        <v>370</v>
      </c>
      <c r="C127">
        <v>124</v>
      </c>
      <c r="D127">
        <v>1</v>
      </c>
      <c r="E127">
        <v>0</v>
      </c>
      <c r="F127">
        <v>32</v>
      </c>
      <c r="G127">
        <v>104</v>
      </c>
      <c r="H127">
        <f>------113</f>
        <v>113</v>
      </c>
      <c r="I127">
        <v>225</v>
      </c>
      <c r="J127" t="s">
        <v>56</v>
      </c>
      <c r="K127">
        <f>------104</f>
        <v>104</v>
      </c>
    </row>
    <row r="128" spans="2:11">
      <c r="B128">
        <v>373</v>
      </c>
      <c r="C128">
        <v>125</v>
      </c>
      <c r="D128">
        <v>1</v>
      </c>
      <c r="E128">
        <v>0</v>
      </c>
      <c r="F128">
        <v>28</v>
      </c>
      <c r="G128">
        <v>105</v>
      </c>
      <c r="H128">
        <f>------85</f>
        <v>85</v>
      </c>
      <c r="I128">
        <v>169</v>
      </c>
      <c r="J128" t="s">
        <v>56</v>
      </c>
      <c r="K128">
        <f>------105</f>
        <v>105</v>
      </c>
    </row>
    <row r="129" spans="2:11">
      <c r="B129">
        <v>376</v>
      </c>
      <c r="C129">
        <v>126</v>
      </c>
      <c r="D129">
        <v>1</v>
      </c>
      <c r="E129">
        <v>1</v>
      </c>
      <c r="F129">
        <v>4</v>
      </c>
      <c r="G129">
        <v>106</v>
      </c>
      <c r="H129">
        <f>------89</f>
        <v>89</v>
      </c>
      <c r="I129">
        <v>225</v>
      </c>
      <c r="J129" t="s">
        <v>55</v>
      </c>
      <c r="K129">
        <f>------106</f>
        <v>106</v>
      </c>
    </row>
    <row r="130" spans="2:11">
      <c r="B130">
        <v>379</v>
      </c>
      <c r="C130">
        <v>127</v>
      </c>
      <c r="D130">
        <v>1</v>
      </c>
      <c r="E130">
        <v>1</v>
      </c>
      <c r="F130">
        <v>12</v>
      </c>
      <c r="G130">
        <v>107</v>
      </c>
      <c r="H130">
        <f>------101</f>
        <v>101</v>
      </c>
      <c r="I130">
        <v>289</v>
      </c>
      <c r="J130" t="s">
        <v>57</v>
      </c>
      <c r="K130">
        <f>------107</f>
        <v>107</v>
      </c>
    </row>
    <row r="131" spans="2:11">
      <c r="B131">
        <v>382</v>
      </c>
      <c r="C131">
        <v>128</v>
      </c>
      <c r="D131">
        <v>1</v>
      </c>
      <c r="E131">
        <v>1</v>
      </c>
      <c r="F131">
        <v>12</v>
      </c>
      <c r="G131">
        <v>108</v>
      </c>
      <c r="H131">
        <f>------113</f>
        <v>113</v>
      </c>
      <c r="I131">
        <v>361</v>
      </c>
      <c r="J131" t="s">
        <v>54</v>
      </c>
      <c r="K131">
        <f>------108</f>
        <v>108</v>
      </c>
    </row>
    <row r="132" spans="2:11">
      <c r="B132">
        <v>385</v>
      </c>
      <c r="C132">
        <v>129</v>
      </c>
      <c r="D132">
        <v>1</v>
      </c>
      <c r="E132">
        <v>1</v>
      </c>
      <c r="F132">
        <v>36</v>
      </c>
      <c r="G132">
        <v>109</v>
      </c>
      <c r="H132">
        <f>------149</f>
        <v>149</v>
      </c>
      <c r="I132">
        <v>441</v>
      </c>
      <c r="J132" t="s">
        <v>53</v>
      </c>
      <c r="K132">
        <f>------109</f>
        <v>109</v>
      </c>
    </row>
    <row r="133" spans="2:11">
      <c r="B133">
        <v>388</v>
      </c>
      <c r="C133">
        <v>130</v>
      </c>
      <c r="D133">
        <v>1</v>
      </c>
      <c r="E133">
        <v>1</v>
      </c>
      <c r="F133">
        <v>24</v>
      </c>
      <c r="G133">
        <v>110</v>
      </c>
      <c r="H133">
        <f>------173</f>
        <v>173</v>
      </c>
      <c r="I133">
        <v>441</v>
      </c>
      <c r="J133" t="s">
        <v>58</v>
      </c>
      <c r="K133">
        <f>------110</f>
        <v>110</v>
      </c>
    </row>
    <row r="134" spans="2:11">
      <c r="B134">
        <v>391</v>
      </c>
      <c r="C134">
        <v>131</v>
      </c>
      <c r="D134">
        <v>1</v>
      </c>
      <c r="E134">
        <v>0</v>
      </c>
      <c r="F134">
        <v>56</v>
      </c>
      <c r="G134">
        <v>111</v>
      </c>
      <c r="H134">
        <f>------117</f>
        <v>117</v>
      </c>
      <c r="I134">
        <v>361</v>
      </c>
      <c r="J134" t="s">
        <v>96</v>
      </c>
      <c r="K134">
        <f>------111</f>
        <v>111</v>
      </c>
    </row>
    <row r="135" spans="2:11">
      <c r="B135">
        <v>394</v>
      </c>
      <c r="C135">
        <v>132</v>
      </c>
      <c r="D135">
        <v>1</v>
      </c>
      <c r="E135">
        <v>0</v>
      </c>
      <c r="F135">
        <v>28</v>
      </c>
      <c r="G135">
        <v>111</v>
      </c>
      <c r="H135">
        <f>------89</f>
        <v>89</v>
      </c>
      <c r="I135">
        <v>289</v>
      </c>
      <c r="J135" t="s">
        <v>54</v>
      </c>
      <c r="K135">
        <f>------18</f>
        <v>18</v>
      </c>
    </row>
    <row r="136" spans="2:11">
      <c r="B136">
        <v>397</v>
      </c>
      <c r="C136">
        <v>133</v>
      </c>
      <c r="D136">
        <v>1</v>
      </c>
      <c r="E136">
        <v>0</v>
      </c>
      <c r="F136">
        <v>16</v>
      </c>
      <c r="G136">
        <v>111</v>
      </c>
      <c r="H136">
        <f>------73</f>
        <v>73</v>
      </c>
      <c r="I136">
        <v>225</v>
      </c>
      <c r="J136" t="s">
        <v>96</v>
      </c>
      <c r="K136">
        <f>------19</f>
        <v>19</v>
      </c>
    </row>
    <row r="137" spans="2:11">
      <c r="B137">
        <v>400</v>
      </c>
      <c r="C137">
        <v>134</v>
      </c>
      <c r="D137">
        <v>1</v>
      </c>
      <c r="E137">
        <v>0</v>
      </c>
      <c r="F137">
        <v>12</v>
      </c>
      <c r="G137">
        <v>111</v>
      </c>
      <c r="H137">
        <f>------61</f>
        <v>61</v>
      </c>
      <c r="I137">
        <v>169</v>
      </c>
      <c r="J137" t="s">
        <v>51</v>
      </c>
      <c r="K137">
        <f>------20</f>
        <v>20</v>
      </c>
    </row>
    <row r="138" spans="2:11">
      <c r="B138">
        <v>403</v>
      </c>
      <c r="C138">
        <v>135</v>
      </c>
      <c r="D138">
        <v>1</v>
      </c>
      <c r="E138">
        <v>0</v>
      </c>
      <c r="F138">
        <v>12</v>
      </c>
      <c r="G138">
        <v>112</v>
      </c>
      <c r="H138">
        <f>------49</f>
        <v>49</v>
      </c>
      <c r="I138">
        <v>121</v>
      </c>
      <c r="J138" t="s">
        <v>55</v>
      </c>
      <c r="K138">
        <f>------112</f>
        <v>112</v>
      </c>
    </row>
    <row r="139" spans="2:11">
      <c r="B139">
        <v>406</v>
      </c>
      <c r="C139">
        <v>136</v>
      </c>
      <c r="D139">
        <v>1</v>
      </c>
      <c r="E139">
        <v>1</v>
      </c>
      <c r="F139">
        <v>20</v>
      </c>
      <c r="G139">
        <v>113</v>
      </c>
      <c r="H139">
        <f>------69</f>
        <v>69</v>
      </c>
      <c r="I139">
        <v>169</v>
      </c>
      <c r="J139" t="s">
        <v>172</v>
      </c>
      <c r="K139">
        <f>------113</f>
        <v>113</v>
      </c>
    </row>
    <row r="140" spans="2:11">
      <c r="B140">
        <v>409</v>
      </c>
      <c r="C140">
        <v>137</v>
      </c>
      <c r="D140">
        <v>1</v>
      </c>
      <c r="E140">
        <v>1</v>
      </c>
      <c r="F140">
        <v>32</v>
      </c>
      <c r="G140">
        <v>114</v>
      </c>
      <c r="H140">
        <f>------101</f>
        <v>101</v>
      </c>
      <c r="I140">
        <v>225</v>
      </c>
      <c r="J140" t="s">
        <v>59</v>
      </c>
      <c r="K140">
        <f>------114</f>
        <v>114</v>
      </c>
    </row>
    <row r="141" spans="2:11">
      <c r="B141">
        <v>412</v>
      </c>
      <c r="C141">
        <v>138</v>
      </c>
      <c r="D141">
        <v>1</v>
      </c>
      <c r="E141">
        <v>1</v>
      </c>
      <c r="F141">
        <v>16</v>
      </c>
      <c r="G141">
        <v>114</v>
      </c>
      <c r="H141">
        <f>------117</f>
        <v>117</v>
      </c>
      <c r="I141">
        <v>289</v>
      </c>
      <c r="J141" t="s">
        <v>55</v>
      </c>
      <c r="K141">
        <f>------8</f>
        <v>8</v>
      </c>
    </row>
    <row r="142" spans="2:11">
      <c r="B142">
        <v>415</v>
      </c>
      <c r="C142">
        <v>139</v>
      </c>
      <c r="D142">
        <v>1</v>
      </c>
      <c r="E142">
        <v>1</v>
      </c>
      <c r="F142">
        <v>12</v>
      </c>
      <c r="G142">
        <v>114</v>
      </c>
      <c r="H142">
        <f>------129</f>
        <v>129</v>
      </c>
      <c r="I142">
        <v>361</v>
      </c>
      <c r="J142" t="s">
        <v>51</v>
      </c>
      <c r="K142">
        <f>------9</f>
        <v>9</v>
      </c>
    </row>
    <row r="143" spans="2:11">
      <c r="B143">
        <v>418</v>
      </c>
      <c r="C143">
        <v>140</v>
      </c>
      <c r="D143">
        <v>1</v>
      </c>
      <c r="E143">
        <v>1</v>
      </c>
      <c r="F143">
        <v>12</v>
      </c>
      <c r="G143">
        <v>114</v>
      </c>
      <c r="H143">
        <f>------141</f>
        <v>141</v>
      </c>
      <c r="I143">
        <v>441</v>
      </c>
      <c r="J143" t="s">
        <v>96</v>
      </c>
      <c r="K143">
        <f>------10</f>
        <v>10</v>
      </c>
    </row>
    <row r="144" spans="2:11">
      <c r="B144">
        <v>421</v>
      </c>
      <c r="C144">
        <v>141</v>
      </c>
      <c r="D144">
        <v>1</v>
      </c>
      <c r="E144">
        <v>0</v>
      </c>
      <c r="F144">
        <v>52</v>
      </c>
      <c r="G144">
        <v>115</v>
      </c>
      <c r="H144">
        <f>------89</f>
        <v>89</v>
      </c>
      <c r="I144">
        <v>289</v>
      </c>
      <c r="J144" t="s">
        <v>54</v>
      </c>
      <c r="K144">
        <f>------115</f>
        <v>115</v>
      </c>
    </row>
    <row r="145" spans="2:11">
      <c r="B145">
        <v>424</v>
      </c>
      <c r="C145">
        <v>142</v>
      </c>
      <c r="D145">
        <v>1</v>
      </c>
      <c r="E145">
        <v>0</v>
      </c>
      <c r="F145">
        <v>28</v>
      </c>
      <c r="G145">
        <v>115</v>
      </c>
      <c r="H145">
        <f>------61</f>
        <v>61</v>
      </c>
      <c r="I145">
        <v>121</v>
      </c>
      <c r="J145" t="s">
        <v>56</v>
      </c>
      <c r="K145">
        <f>------31</f>
        <v>31</v>
      </c>
    </row>
    <row r="146" spans="2:11">
      <c r="B146">
        <v>427</v>
      </c>
      <c r="C146">
        <v>143</v>
      </c>
      <c r="D146">
        <v>0</v>
      </c>
      <c r="E146">
        <v>0</v>
      </c>
      <c r="F146">
        <v>20</v>
      </c>
      <c r="G146">
        <v>115</v>
      </c>
      <c r="H146">
        <f>------41</f>
        <v>41</v>
      </c>
      <c r="I146">
        <v>81</v>
      </c>
      <c r="J146" t="s">
        <v>165</v>
      </c>
      <c r="K146">
        <f>------32</f>
        <v>32</v>
      </c>
    </row>
    <row r="147" spans="2:11">
      <c r="B147">
        <v>430</v>
      </c>
      <c r="C147">
        <v>144</v>
      </c>
      <c r="D147">
        <v>0</v>
      </c>
      <c r="E147">
        <v>0</v>
      </c>
      <c r="F147">
        <v>16</v>
      </c>
      <c r="G147">
        <v>115</v>
      </c>
      <c r="H147">
        <f>------25</f>
        <v>25</v>
      </c>
      <c r="I147">
        <v>49</v>
      </c>
      <c r="J147" t="s">
        <v>165</v>
      </c>
      <c r="K147">
        <f>------33</f>
        <v>33</v>
      </c>
    </row>
    <row r="148" spans="2:11">
      <c r="B148">
        <v>433</v>
      </c>
      <c r="C148">
        <v>145</v>
      </c>
      <c r="D148">
        <v>0</v>
      </c>
      <c r="E148">
        <v>0</v>
      </c>
      <c r="F148">
        <v>12</v>
      </c>
      <c r="G148">
        <v>115</v>
      </c>
      <c r="H148">
        <f>------13</f>
        <v>13</v>
      </c>
      <c r="I148">
        <v>25</v>
      </c>
      <c r="J148" t="s">
        <v>167</v>
      </c>
      <c r="K148">
        <f>------34</f>
        <v>34</v>
      </c>
    </row>
    <row r="149" spans="2:11">
      <c r="B149">
        <v>436</v>
      </c>
      <c r="C149">
        <v>146</v>
      </c>
      <c r="D149">
        <v>0</v>
      </c>
      <c r="E149">
        <v>1</v>
      </c>
      <c r="F149">
        <v>4</v>
      </c>
      <c r="G149">
        <v>115</v>
      </c>
      <c r="H149">
        <f>------17</f>
        <v>17</v>
      </c>
      <c r="I149">
        <v>49</v>
      </c>
      <c r="J149" t="s">
        <v>57</v>
      </c>
      <c r="K149">
        <f>------36</f>
        <v>36</v>
      </c>
    </row>
    <row r="150" spans="2:11">
      <c r="B150">
        <v>439</v>
      </c>
      <c r="C150">
        <v>147</v>
      </c>
      <c r="D150">
        <v>0</v>
      </c>
      <c r="E150">
        <v>1</v>
      </c>
      <c r="F150">
        <v>12</v>
      </c>
      <c r="G150">
        <v>115</v>
      </c>
      <c r="H150">
        <f>------29</f>
        <v>29</v>
      </c>
      <c r="I150">
        <v>81</v>
      </c>
      <c r="J150" t="s">
        <v>51</v>
      </c>
      <c r="K150">
        <f>------37</f>
        <v>37</v>
      </c>
    </row>
    <row r="151" spans="2:11">
      <c r="B151">
        <v>442</v>
      </c>
      <c r="C151">
        <v>148</v>
      </c>
      <c r="D151">
        <v>0</v>
      </c>
      <c r="E151">
        <v>1</v>
      </c>
      <c r="F151">
        <v>12</v>
      </c>
      <c r="G151">
        <v>115</v>
      </c>
      <c r="H151">
        <f>------41</f>
        <v>41</v>
      </c>
      <c r="I151">
        <v>121</v>
      </c>
      <c r="J151" t="s">
        <v>53</v>
      </c>
      <c r="K151">
        <f>------38</f>
        <v>38</v>
      </c>
    </row>
    <row r="152" spans="2:11">
      <c r="B152">
        <v>445</v>
      </c>
      <c r="C152">
        <v>149</v>
      </c>
      <c r="D152">
        <v>1</v>
      </c>
      <c r="E152">
        <v>1</v>
      </c>
      <c r="F152">
        <v>20</v>
      </c>
      <c r="G152">
        <v>115</v>
      </c>
      <c r="H152">
        <f>------61</f>
        <v>61</v>
      </c>
      <c r="I152">
        <v>169</v>
      </c>
      <c r="J152" t="s">
        <v>51</v>
      </c>
      <c r="K152">
        <f>------39</f>
        <v>39</v>
      </c>
    </row>
    <row r="153" spans="2:11">
      <c r="B153">
        <v>448</v>
      </c>
      <c r="C153">
        <v>150</v>
      </c>
      <c r="D153">
        <v>1</v>
      </c>
      <c r="E153">
        <v>1</v>
      </c>
      <c r="F153">
        <v>20</v>
      </c>
      <c r="G153">
        <v>115</v>
      </c>
      <c r="H153">
        <f>------81</f>
        <v>81</v>
      </c>
      <c r="I153">
        <v>225</v>
      </c>
      <c r="J153" t="s">
        <v>51</v>
      </c>
      <c r="K153">
        <f>------40</f>
        <v>40</v>
      </c>
    </row>
    <row r="154" spans="2:11">
      <c r="B154">
        <v>451</v>
      </c>
      <c r="C154">
        <v>151</v>
      </c>
      <c r="D154">
        <v>1</v>
      </c>
      <c r="E154">
        <v>1</v>
      </c>
      <c r="F154">
        <v>24</v>
      </c>
      <c r="G154">
        <v>115</v>
      </c>
      <c r="H154">
        <f>------105</f>
        <v>105</v>
      </c>
      <c r="I154">
        <v>289</v>
      </c>
      <c r="J154" t="s">
        <v>51</v>
      </c>
      <c r="K154">
        <f>------41</f>
        <v>41</v>
      </c>
    </row>
    <row r="155" spans="2:11">
      <c r="B155">
        <v>454</v>
      </c>
      <c r="C155">
        <v>152</v>
      </c>
      <c r="D155">
        <v>1</v>
      </c>
      <c r="E155">
        <v>1</v>
      </c>
      <c r="F155">
        <v>28</v>
      </c>
      <c r="G155">
        <v>115</v>
      </c>
      <c r="H155">
        <f>------133</f>
        <v>133</v>
      </c>
      <c r="I155">
        <v>361</v>
      </c>
      <c r="J155" t="s">
        <v>60</v>
      </c>
      <c r="K155">
        <f>------42</f>
        <v>42</v>
      </c>
    </row>
    <row r="156" spans="2:11">
      <c r="B156">
        <v>457</v>
      </c>
      <c r="C156">
        <v>153</v>
      </c>
      <c r="D156">
        <v>1</v>
      </c>
      <c r="E156">
        <v>1</v>
      </c>
      <c r="F156">
        <v>24</v>
      </c>
      <c r="G156">
        <v>115</v>
      </c>
      <c r="H156">
        <f>------157</f>
        <v>157</v>
      </c>
      <c r="I156">
        <v>441</v>
      </c>
      <c r="J156" t="s">
        <v>51</v>
      </c>
      <c r="K156">
        <f>------43</f>
        <v>43</v>
      </c>
    </row>
    <row r="157" spans="2:11">
      <c r="B157">
        <v>460</v>
      </c>
      <c r="C157">
        <v>154</v>
      </c>
      <c r="D157">
        <v>1</v>
      </c>
      <c r="E157">
        <v>1</v>
      </c>
      <c r="F157">
        <v>16</v>
      </c>
      <c r="G157">
        <v>115</v>
      </c>
      <c r="H157">
        <f>------173</f>
        <v>173</v>
      </c>
      <c r="I157">
        <v>441</v>
      </c>
      <c r="J157" t="s">
        <v>58</v>
      </c>
      <c r="K157">
        <f>------44</f>
        <v>44</v>
      </c>
    </row>
    <row r="158" spans="2:11">
      <c r="B158">
        <v>463</v>
      </c>
      <c r="C158">
        <v>155</v>
      </c>
      <c r="D158">
        <v>1</v>
      </c>
      <c r="E158">
        <v>1</v>
      </c>
      <c r="F158">
        <v>16</v>
      </c>
      <c r="G158">
        <v>115</v>
      </c>
      <c r="H158">
        <f>------189</f>
        <v>189</v>
      </c>
      <c r="I158">
        <v>441</v>
      </c>
      <c r="J158" t="s">
        <v>52</v>
      </c>
      <c r="K158">
        <f>------45</f>
        <v>45</v>
      </c>
    </row>
    <row r="159" spans="2:11">
      <c r="B159">
        <v>466</v>
      </c>
      <c r="C159">
        <v>156</v>
      </c>
      <c r="D159">
        <v>1</v>
      </c>
      <c r="E159">
        <v>0</v>
      </c>
      <c r="F159">
        <v>72</v>
      </c>
      <c r="G159">
        <v>116</v>
      </c>
      <c r="H159">
        <f>------117</f>
        <v>117</v>
      </c>
      <c r="I159">
        <v>361</v>
      </c>
      <c r="J159" t="s">
        <v>96</v>
      </c>
      <c r="K159">
        <f>------116</f>
        <v>116</v>
      </c>
    </row>
    <row r="160" spans="2:11">
      <c r="B160">
        <v>469</v>
      </c>
      <c r="C160">
        <v>157</v>
      </c>
      <c r="D160">
        <v>1</v>
      </c>
      <c r="E160">
        <v>0</v>
      </c>
      <c r="F160">
        <v>48</v>
      </c>
      <c r="G160">
        <v>117</v>
      </c>
      <c r="H160">
        <f>------69</f>
        <v>69</v>
      </c>
      <c r="I160">
        <v>289</v>
      </c>
      <c r="J160" t="s">
        <v>166</v>
      </c>
      <c r="K160">
        <f>------117</f>
        <v>117</v>
      </c>
    </row>
    <row r="161" spans="2:11">
      <c r="B161">
        <v>472</v>
      </c>
      <c r="C161">
        <v>158</v>
      </c>
      <c r="D161">
        <v>1</v>
      </c>
      <c r="E161">
        <v>0</v>
      </c>
      <c r="F161">
        <v>21</v>
      </c>
      <c r="G161">
        <v>118</v>
      </c>
      <c r="H161">
        <f>------48</f>
        <v>48</v>
      </c>
      <c r="I161">
        <v>289</v>
      </c>
      <c r="J161" t="s">
        <v>82</v>
      </c>
      <c r="K161">
        <f>------118</f>
        <v>118</v>
      </c>
    </row>
    <row r="162" spans="2:11">
      <c r="B162">
        <v>475</v>
      </c>
      <c r="C162">
        <v>159</v>
      </c>
      <c r="D162">
        <v>0</v>
      </c>
      <c r="E162">
        <v>0</v>
      </c>
      <c r="F162">
        <v>16</v>
      </c>
      <c r="G162">
        <v>119</v>
      </c>
      <c r="H162">
        <f>------32</f>
        <v>32</v>
      </c>
      <c r="I162">
        <v>81</v>
      </c>
      <c r="J162" t="s">
        <v>55</v>
      </c>
      <c r="K162">
        <f>------119</f>
        <v>119</v>
      </c>
    </row>
    <row r="163" spans="2:11">
      <c r="B163">
        <v>478</v>
      </c>
      <c r="C163">
        <v>160</v>
      </c>
      <c r="D163">
        <v>0</v>
      </c>
      <c r="E163">
        <v>0</v>
      </c>
      <c r="F163">
        <v>16</v>
      </c>
      <c r="G163">
        <v>120</v>
      </c>
      <c r="H163">
        <f>------16</f>
        <v>16</v>
      </c>
      <c r="I163">
        <v>81</v>
      </c>
      <c r="J163" t="s">
        <v>190</v>
      </c>
      <c r="K163">
        <f>------120</f>
        <v>120</v>
      </c>
    </row>
    <row r="164" spans="2:11">
      <c r="B164">
        <v>481</v>
      </c>
      <c r="C164">
        <v>161</v>
      </c>
      <c r="D164">
        <v>0</v>
      </c>
      <c r="E164">
        <v>1</v>
      </c>
      <c r="F164">
        <v>24</v>
      </c>
      <c r="G164">
        <v>121</v>
      </c>
      <c r="H164">
        <f>------40</f>
        <v>40</v>
      </c>
      <c r="I164">
        <v>121</v>
      </c>
      <c r="J164" t="s">
        <v>147</v>
      </c>
      <c r="K164">
        <f>------121</f>
        <v>121</v>
      </c>
    </row>
    <row r="165" spans="2:11">
      <c r="B165">
        <v>484</v>
      </c>
      <c r="C165">
        <v>162</v>
      </c>
      <c r="D165">
        <v>1</v>
      </c>
      <c r="E165">
        <v>1</v>
      </c>
      <c r="F165">
        <v>28</v>
      </c>
      <c r="G165">
        <v>122</v>
      </c>
      <c r="H165">
        <f>------68</f>
        <v>68</v>
      </c>
      <c r="I165">
        <v>169</v>
      </c>
      <c r="J165" t="s">
        <v>55</v>
      </c>
      <c r="K165">
        <f>------122</f>
        <v>122</v>
      </c>
    </row>
    <row r="166" spans="2:11">
      <c r="B166">
        <v>487</v>
      </c>
      <c r="C166">
        <v>163</v>
      </c>
      <c r="D166">
        <v>1</v>
      </c>
      <c r="E166">
        <v>1</v>
      </c>
      <c r="F166">
        <v>25</v>
      </c>
      <c r="G166">
        <v>123</v>
      </c>
      <c r="H166">
        <f>------93</f>
        <v>93</v>
      </c>
      <c r="I166">
        <v>225</v>
      </c>
      <c r="J166" t="s">
        <v>172</v>
      </c>
      <c r="K166">
        <f>------123</f>
        <v>123</v>
      </c>
    </row>
    <row r="167" spans="2:11">
      <c r="B167">
        <v>490</v>
      </c>
      <c r="C167">
        <v>164</v>
      </c>
      <c r="D167">
        <v>1</v>
      </c>
      <c r="E167">
        <v>1</v>
      </c>
      <c r="F167">
        <v>24</v>
      </c>
      <c r="G167">
        <v>124</v>
      </c>
      <c r="H167">
        <f>------117</f>
        <v>117</v>
      </c>
      <c r="I167">
        <v>289</v>
      </c>
      <c r="J167" t="s">
        <v>55</v>
      </c>
      <c r="K167">
        <f>------124</f>
        <v>124</v>
      </c>
    </row>
    <row r="168" spans="2:11">
      <c r="B168">
        <v>493</v>
      </c>
      <c r="C168">
        <v>165</v>
      </c>
      <c r="D168">
        <v>1</v>
      </c>
      <c r="E168">
        <v>1</v>
      </c>
      <c r="F168">
        <v>28</v>
      </c>
      <c r="G168">
        <v>125</v>
      </c>
      <c r="H168">
        <f>------145</f>
        <v>145</v>
      </c>
      <c r="I168">
        <v>361</v>
      </c>
      <c r="J168" t="s">
        <v>55</v>
      </c>
      <c r="K168">
        <f>------125</f>
        <v>125</v>
      </c>
    </row>
    <row r="169" spans="2:11">
      <c r="B169">
        <v>496</v>
      </c>
      <c r="C169">
        <v>166</v>
      </c>
      <c r="D169">
        <v>1</v>
      </c>
      <c r="E169">
        <v>1</v>
      </c>
      <c r="F169">
        <v>24</v>
      </c>
      <c r="G169">
        <v>126</v>
      </c>
      <c r="H169">
        <f>------169</f>
        <v>169</v>
      </c>
      <c r="I169">
        <v>441</v>
      </c>
      <c r="J169" t="s">
        <v>118</v>
      </c>
      <c r="K169">
        <f>------126</f>
        <v>126</v>
      </c>
    </row>
    <row r="170" spans="2:11">
      <c r="B170">
        <v>499</v>
      </c>
      <c r="C170">
        <v>167</v>
      </c>
      <c r="D170">
        <v>1</v>
      </c>
      <c r="E170">
        <v>1</v>
      </c>
      <c r="F170">
        <v>16</v>
      </c>
      <c r="G170">
        <v>127</v>
      </c>
      <c r="H170">
        <f>------185</f>
        <v>185</v>
      </c>
      <c r="I170">
        <v>441</v>
      </c>
      <c r="J170" t="s">
        <v>141</v>
      </c>
      <c r="K170">
        <f>------127</f>
        <v>127</v>
      </c>
    </row>
    <row r="171" spans="2:11">
      <c r="B171">
        <v>502</v>
      </c>
      <c r="C171">
        <v>168</v>
      </c>
      <c r="D171">
        <v>1</v>
      </c>
      <c r="E171">
        <v>1</v>
      </c>
      <c r="F171">
        <v>16</v>
      </c>
      <c r="G171">
        <v>128</v>
      </c>
      <c r="H171">
        <f>------201</f>
        <v>201</v>
      </c>
      <c r="I171">
        <v>441</v>
      </c>
      <c r="J171" t="s">
        <v>121</v>
      </c>
      <c r="K171">
        <f>------128</f>
        <v>128</v>
      </c>
    </row>
    <row r="172" spans="2:11">
      <c r="B172">
        <v>505</v>
      </c>
      <c r="C172">
        <v>169</v>
      </c>
      <c r="D172">
        <v>1</v>
      </c>
      <c r="E172">
        <v>1</v>
      </c>
      <c r="F172">
        <v>24</v>
      </c>
      <c r="G172">
        <v>129</v>
      </c>
      <c r="H172">
        <f>------225</f>
        <v>225</v>
      </c>
      <c r="I172">
        <v>441</v>
      </c>
      <c r="J172" t="s">
        <v>165</v>
      </c>
      <c r="K172">
        <f>------129</f>
        <v>129</v>
      </c>
    </row>
    <row r="173" spans="2:11">
      <c r="B173">
        <v>508</v>
      </c>
      <c r="C173">
        <v>170</v>
      </c>
      <c r="D173">
        <v>1</v>
      </c>
      <c r="E173">
        <v>1</v>
      </c>
      <c r="F173">
        <v>40</v>
      </c>
      <c r="G173">
        <v>130</v>
      </c>
      <c r="H173">
        <f>------265</f>
        <v>265</v>
      </c>
      <c r="I173">
        <v>441</v>
      </c>
      <c r="J173" t="s">
        <v>102</v>
      </c>
      <c r="K173">
        <f>------130</f>
        <v>130</v>
      </c>
    </row>
    <row r="174" spans="2:11">
      <c r="B174">
        <v>511</v>
      </c>
      <c r="C174">
        <v>171</v>
      </c>
      <c r="D174">
        <v>1</v>
      </c>
      <c r="E174">
        <v>0</v>
      </c>
      <c r="F174">
        <v>88</v>
      </c>
      <c r="G174">
        <v>131</v>
      </c>
      <c r="H174">
        <f>------177</f>
        <v>177</v>
      </c>
      <c r="I174">
        <v>441</v>
      </c>
      <c r="J174" t="s">
        <v>55</v>
      </c>
      <c r="K174">
        <f>------131</f>
        <v>131</v>
      </c>
    </row>
    <row r="175" spans="2:11">
      <c r="B175">
        <v>514</v>
      </c>
      <c r="C175">
        <v>172</v>
      </c>
      <c r="D175">
        <v>1</v>
      </c>
      <c r="E175">
        <v>0</v>
      </c>
      <c r="F175">
        <v>52</v>
      </c>
      <c r="G175">
        <v>132</v>
      </c>
      <c r="H175">
        <f>------125</f>
        <v>125</v>
      </c>
      <c r="I175">
        <v>289</v>
      </c>
      <c r="J175" t="s">
        <v>52</v>
      </c>
      <c r="K175">
        <f>------132</f>
        <v>132</v>
      </c>
    </row>
    <row r="176" spans="2:11">
      <c r="B176">
        <v>517</v>
      </c>
      <c r="C176">
        <v>173</v>
      </c>
      <c r="D176">
        <v>1</v>
      </c>
      <c r="E176">
        <v>0</v>
      </c>
      <c r="F176">
        <v>24</v>
      </c>
      <c r="G176">
        <v>133</v>
      </c>
      <c r="H176">
        <f>------101</f>
        <v>101</v>
      </c>
      <c r="I176">
        <v>289</v>
      </c>
      <c r="J176" t="s">
        <v>57</v>
      </c>
      <c r="K176">
        <f>------133</f>
        <v>133</v>
      </c>
    </row>
    <row r="177" spans="2:11">
      <c r="B177">
        <v>520</v>
      </c>
      <c r="C177">
        <v>174</v>
      </c>
      <c r="D177">
        <v>1</v>
      </c>
      <c r="E177">
        <v>0</v>
      </c>
      <c r="F177">
        <v>28</v>
      </c>
      <c r="G177">
        <v>134</v>
      </c>
      <c r="H177">
        <f>------73</f>
        <v>73</v>
      </c>
      <c r="I177">
        <v>289</v>
      </c>
      <c r="J177" t="s">
        <v>191</v>
      </c>
      <c r="K177">
        <f>------134</f>
        <v>134</v>
      </c>
    </row>
    <row r="178" spans="2:11">
      <c r="B178">
        <v>523</v>
      </c>
      <c r="C178">
        <v>175</v>
      </c>
      <c r="D178">
        <v>1</v>
      </c>
      <c r="E178">
        <v>0</v>
      </c>
      <c r="F178">
        <v>28</v>
      </c>
      <c r="G178">
        <v>135</v>
      </c>
      <c r="H178">
        <f>------45</f>
        <v>45</v>
      </c>
      <c r="I178">
        <v>289</v>
      </c>
      <c r="J178" t="s">
        <v>192</v>
      </c>
      <c r="K178">
        <f>------135</f>
        <v>135</v>
      </c>
    </row>
    <row r="179" spans="2:11">
      <c r="B179">
        <v>526</v>
      </c>
      <c r="C179">
        <v>176</v>
      </c>
      <c r="D179">
        <v>1</v>
      </c>
      <c r="E179">
        <v>1</v>
      </c>
      <c r="F179">
        <v>20</v>
      </c>
      <c r="G179">
        <v>136</v>
      </c>
      <c r="H179">
        <f>------65</f>
        <v>65</v>
      </c>
      <c r="I179">
        <v>361</v>
      </c>
      <c r="J179" t="s">
        <v>189</v>
      </c>
      <c r="K179">
        <f>------136</f>
        <v>136</v>
      </c>
    </row>
    <row r="180" spans="2:11">
      <c r="B180">
        <v>529</v>
      </c>
      <c r="C180">
        <v>177</v>
      </c>
      <c r="D180">
        <v>1</v>
      </c>
      <c r="E180">
        <v>1</v>
      </c>
      <c r="F180">
        <v>20</v>
      </c>
      <c r="G180">
        <v>137</v>
      </c>
      <c r="H180">
        <f>------85</f>
        <v>85</v>
      </c>
      <c r="I180">
        <v>441</v>
      </c>
      <c r="J180" t="s">
        <v>187</v>
      </c>
      <c r="K180">
        <f>------137</f>
        <v>137</v>
      </c>
    </row>
    <row r="181" spans="2:11">
      <c r="B181">
        <v>532</v>
      </c>
      <c r="C181">
        <v>178</v>
      </c>
      <c r="D181">
        <v>1</v>
      </c>
      <c r="E181">
        <v>1</v>
      </c>
      <c r="F181">
        <v>48</v>
      </c>
      <c r="G181">
        <v>138</v>
      </c>
      <c r="H181">
        <f>------133</f>
        <v>133</v>
      </c>
      <c r="I181">
        <v>441</v>
      </c>
      <c r="J181" t="s">
        <v>117</v>
      </c>
      <c r="K181">
        <f>------138</f>
        <v>138</v>
      </c>
    </row>
    <row r="182" spans="2:11">
      <c r="B182">
        <v>535</v>
      </c>
      <c r="C182">
        <v>179</v>
      </c>
      <c r="D182">
        <v>1</v>
      </c>
      <c r="E182">
        <v>1</v>
      </c>
      <c r="F182">
        <v>44</v>
      </c>
      <c r="G182">
        <v>139</v>
      </c>
      <c r="H182">
        <f>------177</f>
        <v>177</v>
      </c>
      <c r="I182">
        <v>441</v>
      </c>
      <c r="J182" t="s">
        <v>55</v>
      </c>
      <c r="K182">
        <f>------139</f>
        <v>139</v>
      </c>
    </row>
    <row r="183" spans="2:11">
      <c r="B183">
        <v>538</v>
      </c>
      <c r="C183">
        <v>180</v>
      </c>
      <c r="D183">
        <v>1</v>
      </c>
      <c r="E183">
        <v>1</v>
      </c>
      <c r="F183">
        <v>48</v>
      </c>
      <c r="G183">
        <v>140</v>
      </c>
      <c r="H183">
        <f>------225</f>
        <v>225</v>
      </c>
      <c r="I183">
        <v>441</v>
      </c>
      <c r="J183" t="s">
        <v>165</v>
      </c>
      <c r="K183">
        <f>------140</f>
        <v>140</v>
      </c>
    </row>
    <row r="184" spans="2:11">
      <c r="B184">
        <v>541</v>
      </c>
      <c r="C184">
        <v>181</v>
      </c>
      <c r="D184">
        <v>1</v>
      </c>
      <c r="E184">
        <v>1</v>
      </c>
      <c r="F184">
        <v>32</v>
      </c>
      <c r="G184">
        <v>141</v>
      </c>
      <c r="H184">
        <f>------257</f>
        <v>257</v>
      </c>
      <c r="I184">
        <v>441</v>
      </c>
      <c r="J184" t="s">
        <v>105</v>
      </c>
      <c r="K184">
        <f>------141</f>
        <v>141</v>
      </c>
    </row>
    <row r="185" spans="2:11">
      <c r="B185">
        <v>544</v>
      </c>
      <c r="C185">
        <v>182</v>
      </c>
      <c r="D185">
        <v>1</v>
      </c>
      <c r="E185">
        <v>1</v>
      </c>
      <c r="F185">
        <v>40</v>
      </c>
      <c r="G185">
        <v>142</v>
      </c>
      <c r="H185">
        <f>------297</f>
        <v>297</v>
      </c>
      <c r="I185">
        <v>441</v>
      </c>
      <c r="J185" t="s">
        <v>104</v>
      </c>
      <c r="K185">
        <f>------142</f>
        <v>142</v>
      </c>
    </row>
    <row r="186" spans="2:11">
      <c r="B186">
        <v>547</v>
      </c>
      <c r="C186">
        <v>183</v>
      </c>
      <c r="D186">
        <v>1</v>
      </c>
      <c r="E186">
        <v>1</v>
      </c>
      <c r="F186">
        <v>20</v>
      </c>
      <c r="G186">
        <v>143</v>
      </c>
      <c r="H186">
        <f>------317</f>
        <v>317</v>
      </c>
      <c r="I186">
        <v>441</v>
      </c>
      <c r="J186" t="s">
        <v>153</v>
      </c>
      <c r="K186">
        <f>------143</f>
        <v>143</v>
      </c>
    </row>
    <row r="187" spans="2:11">
      <c r="B187">
        <v>550</v>
      </c>
      <c r="C187">
        <v>184</v>
      </c>
      <c r="D187">
        <v>1</v>
      </c>
      <c r="E187">
        <v>1</v>
      </c>
      <c r="F187">
        <v>0</v>
      </c>
      <c r="G187">
        <v>143</v>
      </c>
      <c r="H187">
        <f>------317</f>
        <v>317</v>
      </c>
      <c r="I187">
        <v>441</v>
      </c>
      <c r="J187" t="s">
        <v>153</v>
      </c>
      <c r="K187">
        <f>------143</f>
        <v>143</v>
      </c>
    </row>
    <row r="188" spans="2:11">
      <c r="B188">
        <v>553</v>
      </c>
      <c r="C188">
        <v>185</v>
      </c>
      <c r="D188">
        <v>1</v>
      </c>
      <c r="E188">
        <v>1</v>
      </c>
      <c r="F188">
        <v>0</v>
      </c>
      <c r="G188">
        <v>143</v>
      </c>
      <c r="H188">
        <f>------317</f>
        <v>317</v>
      </c>
      <c r="I188">
        <v>441</v>
      </c>
      <c r="J188" t="s">
        <v>153</v>
      </c>
      <c r="K188">
        <f>------143</f>
        <v>143</v>
      </c>
    </row>
    <row r="189" spans="2:11">
      <c r="B189">
        <v>556</v>
      </c>
      <c r="C189">
        <v>186</v>
      </c>
      <c r="D189">
        <v>1</v>
      </c>
      <c r="E189">
        <v>0</v>
      </c>
      <c r="F189">
        <v>76</v>
      </c>
      <c r="G189">
        <v>144</v>
      </c>
      <c r="H189">
        <f>------241</f>
        <v>241</v>
      </c>
      <c r="I189">
        <v>441</v>
      </c>
      <c r="J189" t="s">
        <v>108</v>
      </c>
      <c r="K189">
        <f>------144</f>
        <v>144</v>
      </c>
    </row>
    <row r="190" spans="2:11">
      <c r="B190">
        <v>559</v>
      </c>
      <c r="C190">
        <v>187</v>
      </c>
      <c r="D190">
        <v>1</v>
      </c>
      <c r="E190">
        <v>0</v>
      </c>
      <c r="F190">
        <v>40</v>
      </c>
      <c r="G190">
        <v>145</v>
      </c>
      <c r="H190">
        <f>------201</f>
        <v>201</v>
      </c>
      <c r="I190">
        <v>361</v>
      </c>
      <c r="J190" t="s">
        <v>50</v>
      </c>
      <c r="K190">
        <f>------145</f>
        <v>145</v>
      </c>
    </row>
    <row r="191" spans="2:11">
      <c r="B191">
        <v>562</v>
      </c>
      <c r="C191">
        <v>188</v>
      </c>
      <c r="D191">
        <v>1</v>
      </c>
      <c r="E191">
        <v>0</v>
      </c>
      <c r="F191">
        <v>32</v>
      </c>
      <c r="G191">
        <v>146</v>
      </c>
      <c r="H191">
        <f>------169</f>
        <v>169</v>
      </c>
      <c r="I191">
        <v>361</v>
      </c>
      <c r="J191" t="s">
        <v>152</v>
      </c>
      <c r="K191">
        <f>------146</f>
        <v>146</v>
      </c>
    </row>
    <row r="192" spans="2:11">
      <c r="B192">
        <v>565</v>
      </c>
      <c r="C192">
        <v>189</v>
      </c>
      <c r="D192">
        <v>1</v>
      </c>
      <c r="E192">
        <v>0</v>
      </c>
      <c r="F192">
        <v>32</v>
      </c>
      <c r="G192">
        <v>147</v>
      </c>
      <c r="H192">
        <f>------137</f>
        <v>137</v>
      </c>
      <c r="I192">
        <v>361</v>
      </c>
      <c r="J192" t="s">
        <v>118</v>
      </c>
      <c r="K192">
        <f>------147</f>
        <v>147</v>
      </c>
    </row>
    <row r="193" spans="2:11">
      <c r="B193">
        <v>568</v>
      </c>
      <c r="C193">
        <v>190</v>
      </c>
      <c r="D193">
        <v>1</v>
      </c>
      <c r="E193">
        <v>0</v>
      </c>
      <c r="F193">
        <v>24</v>
      </c>
      <c r="G193">
        <v>148</v>
      </c>
      <c r="H193">
        <f>------113</f>
        <v>113</v>
      </c>
      <c r="I193">
        <v>361</v>
      </c>
      <c r="J193" t="s">
        <v>54</v>
      </c>
      <c r="K193">
        <f>------148</f>
        <v>148</v>
      </c>
    </row>
    <row r="194" spans="2:11">
      <c r="B194">
        <v>571</v>
      </c>
      <c r="C194">
        <v>191</v>
      </c>
      <c r="D194">
        <v>1</v>
      </c>
      <c r="E194">
        <v>1</v>
      </c>
      <c r="F194">
        <v>52</v>
      </c>
      <c r="G194">
        <v>149</v>
      </c>
      <c r="H194">
        <f>------165</f>
        <v>165</v>
      </c>
      <c r="I194">
        <v>441</v>
      </c>
      <c r="J194" t="s">
        <v>60</v>
      </c>
      <c r="K194">
        <f>------149</f>
        <v>149</v>
      </c>
    </row>
    <row r="195" spans="2:11">
      <c r="B195">
        <v>574</v>
      </c>
      <c r="C195">
        <v>192</v>
      </c>
      <c r="D195">
        <v>1</v>
      </c>
      <c r="E195">
        <v>1</v>
      </c>
      <c r="F195">
        <v>60</v>
      </c>
      <c r="G195">
        <v>150</v>
      </c>
      <c r="H195">
        <f>------225</f>
        <v>225</v>
      </c>
      <c r="I195">
        <v>441</v>
      </c>
      <c r="J195" t="s">
        <v>165</v>
      </c>
      <c r="K195">
        <f>------150</f>
        <v>150</v>
      </c>
    </row>
    <row r="196" spans="2:11">
      <c r="B196">
        <v>577</v>
      </c>
      <c r="C196">
        <v>193</v>
      </c>
      <c r="D196">
        <v>1</v>
      </c>
      <c r="E196">
        <v>1</v>
      </c>
      <c r="F196">
        <v>44</v>
      </c>
      <c r="G196">
        <v>151</v>
      </c>
      <c r="H196">
        <f>------269</f>
        <v>269</v>
      </c>
      <c r="I196">
        <v>441</v>
      </c>
      <c r="J196" t="s">
        <v>156</v>
      </c>
      <c r="K196">
        <f>------151</f>
        <v>151</v>
      </c>
    </row>
    <row r="197" spans="2:11">
      <c r="B197">
        <v>580</v>
      </c>
      <c r="C197">
        <v>194</v>
      </c>
      <c r="D197">
        <v>1</v>
      </c>
      <c r="E197">
        <v>1</v>
      </c>
      <c r="F197">
        <v>36</v>
      </c>
      <c r="G197">
        <v>152</v>
      </c>
      <c r="H197">
        <f>------305</f>
        <v>305</v>
      </c>
      <c r="I197">
        <v>441</v>
      </c>
      <c r="J197" t="s">
        <v>155</v>
      </c>
      <c r="K197">
        <f>------152</f>
        <v>152</v>
      </c>
    </row>
    <row r="198" spans="2:11">
      <c r="B198">
        <v>583</v>
      </c>
      <c r="C198">
        <v>195</v>
      </c>
      <c r="D198">
        <v>1</v>
      </c>
      <c r="E198">
        <v>1</v>
      </c>
      <c r="F198">
        <v>28</v>
      </c>
      <c r="G198">
        <v>153</v>
      </c>
      <c r="H198">
        <f>------333</f>
        <v>333</v>
      </c>
      <c r="I198">
        <v>441</v>
      </c>
      <c r="J198" t="s">
        <v>68</v>
      </c>
      <c r="K198">
        <f>------153</f>
        <v>153</v>
      </c>
    </row>
    <row r="199" spans="2:11">
      <c r="B199">
        <v>586</v>
      </c>
      <c r="C199">
        <v>196</v>
      </c>
      <c r="D199">
        <v>1</v>
      </c>
      <c r="E199">
        <v>0</v>
      </c>
      <c r="F199">
        <v>48</v>
      </c>
      <c r="G199">
        <v>154</v>
      </c>
      <c r="H199">
        <f>------285</f>
        <v>285</v>
      </c>
      <c r="I199">
        <v>441</v>
      </c>
      <c r="J199" t="s">
        <v>103</v>
      </c>
      <c r="K199">
        <f>------154</f>
        <v>154</v>
      </c>
    </row>
    <row r="200" spans="2:11">
      <c r="B200">
        <v>589</v>
      </c>
      <c r="C200">
        <v>197</v>
      </c>
      <c r="D200">
        <v>1</v>
      </c>
      <c r="E200">
        <v>0</v>
      </c>
      <c r="F200">
        <v>24</v>
      </c>
      <c r="G200">
        <v>155</v>
      </c>
      <c r="H200">
        <f>------261</f>
        <v>261</v>
      </c>
      <c r="I200">
        <v>441</v>
      </c>
      <c r="J200" t="s">
        <v>107</v>
      </c>
      <c r="K200">
        <f>------155</f>
        <v>155</v>
      </c>
    </row>
    <row r="201" spans="2:11">
      <c r="B201">
        <v>592</v>
      </c>
      <c r="C201">
        <v>198</v>
      </c>
      <c r="D201">
        <v>1</v>
      </c>
      <c r="E201">
        <v>0</v>
      </c>
      <c r="F201">
        <v>28</v>
      </c>
      <c r="G201">
        <v>156</v>
      </c>
      <c r="H201">
        <f>------233</f>
        <v>233</v>
      </c>
      <c r="I201">
        <v>361</v>
      </c>
      <c r="J201" t="s">
        <v>103</v>
      </c>
      <c r="K201">
        <f>------156</f>
        <v>156</v>
      </c>
    </row>
    <row r="202" spans="2:11">
      <c r="B202">
        <v>595</v>
      </c>
      <c r="C202">
        <v>199</v>
      </c>
      <c r="D202">
        <v>1</v>
      </c>
      <c r="E202">
        <v>0</v>
      </c>
      <c r="F202">
        <v>28</v>
      </c>
      <c r="G202">
        <v>157</v>
      </c>
      <c r="H202">
        <f>------205</f>
        <v>205</v>
      </c>
      <c r="I202">
        <v>289</v>
      </c>
      <c r="J202" t="s">
        <v>63</v>
      </c>
      <c r="K202">
        <f>------157</f>
        <v>157</v>
      </c>
    </row>
    <row r="203" spans="2:11">
      <c r="B203">
        <v>598</v>
      </c>
      <c r="C203">
        <v>200</v>
      </c>
      <c r="D203">
        <v>1</v>
      </c>
      <c r="E203">
        <v>0</v>
      </c>
      <c r="F203">
        <v>28</v>
      </c>
      <c r="G203">
        <v>158</v>
      </c>
      <c r="H203">
        <f>------177</f>
        <v>177</v>
      </c>
      <c r="I203">
        <v>289</v>
      </c>
      <c r="J203" t="s">
        <v>156</v>
      </c>
      <c r="K203">
        <f>------158</f>
        <v>158</v>
      </c>
    </row>
    <row r="204" spans="2:11">
      <c r="B204">
        <v>601</v>
      </c>
      <c r="C204">
        <v>201</v>
      </c>
      <c r="D204">
        <v>1</v>
      </c>
      <c r="E204">
        <v>1</v>
      </c>
      <c r="F204">
        <v>12</v>
      </c>
      <c r="G204">
        <v>159</v>
      </c>
      <c r="H204">
        <f>------189</f>
        <v>189</v>
      </c>
      <c r="I204">
        <v>361</v>
      </c>
      <c r="J204" t="s">
        <v>167</v>
      </c>
      <c r="K204">
        <f>------159</f>
        <v>159</v>
      </c>
    </row>
    <row r="205" spans="2:11">
      <c r="B205">
        <v>604</v>
      </c>
      <c r="C205">
        <v>202</v>
      </c>
      <c r="D205">
        <v>1</v>
      </c>
      <c r="E205">
        <v>1</v>
      </c>
      <c r="F205">
        <v>20</v>
      </c>
      <c r="G205">
        <v>160</v>
      </c>
      <c r="H205">
        <f>------209</f>
        <v>209</v>
      </c>
      <c r="I205">
        <v>441</v>
      </c>
      <c r="J205" t="s">
        <v>152</v>
      </c>
      <c r="K205">
        <f>------160</f>
        <v>160</v>
      </c>
    </row>
    <row r="206" spans="2:11">
      <c r="B206">
        <v>607</v>
      </c>
      <c r="C206">
        <v>203</v>
      </c>
      <c r="D206">
        <v>1</v>
      </c>
      <c r="E206">
        <v>1</v>
      </c>
      <c r="F206">
        <v>8</v>
      </c>
      <c r="G206">
        <v>161</v>
      </c>
      <c r="H206">
        <f>------217</f>
        <v>217</v>
      </c>
      <c r="I206">
        <v>441</v>
      </c>
      <c r="J206" t="s">
        <v>61</v>
      </c>
      <c r="K206">
        <f>------161</f>
        <v>161</v>
      </c>
    </row>
    <row r="207" spans="2:11">
      <c r="B207">
        <v>610</v>
      </c>
      <c r="C207">
        <v>204</v>
      </c>
      <c r="D207">
        <v>1</v>
      </c>
      <c r="E207">
        <v>1</v>
      </c>
      <c r="F207">
        <v>24</v>
      </c>
      <c r="G207">
        <v>162</v>
      </c>
      <c r="H207">
        <f>------241</f>
        <v>241</v>
      </c>
      <c r="I207">
        <v>441</v>
      </c>
      <c r="J207" t="s">
        <v>108</v>
      </c>
      <c r="K207">
        <f>------162</f>
        <v>162</v>
      </c>
    </row>
    <row r="208" spans="2:11">
      <c r="B208">
        <v>613</v>
      </c>
      <c r="C208">
        <v>205</v>
      </c>
      <c r="D208">
        <v>1</v>
      </c>
      <c r="E208">
        <v>1</v>
      </c>
      <c r="F208">
        <v>16</v>
      </c>
      <c r="G208">
        <v>163</v>
      </c>
      <c r="H208">
        <f>------257</f>
        <v>257</v>
      </c>
      <c r="I208">
        <v>441</v>
      </c>
      <c r="J208" t="s">
        <v>105</v>
      </c>
      <c r="K208">
        <f>------163</f>
        <v>163</v>
      </c>
    </row>
    <row r="209" spans="2:11">
      <c r="B209">
        <v>616</v>
      </c>
      <c r="C209">
        <v>206</v>
      </c>
      <c r="D209">
        <v>1</v>
      </c>
      <c r="E209">
        <v>0</v>
      </c>
      <c r="F209">
        <v>56</v>
      </c>
      <c r="G209">
        <v>164</v>
      </c>
      <c r="H209">
        <f>------201</f>
        <v>201</v>
      </c>
      <c r="I209">
        <v>441</v>
      </c>
      <c r="J209" t="s">
        <v>121</v>
      </c>
      <c r="K209">
        <f>------164</f>
        <v>164</v>
      </c>
    </row>
    <row r="210" spans="2:11">
      <c r="B210">
        <v>619</v>
      </c>
      <c r="C210">
        <v>207</v>
      </c>
      <c r="D210">
        <v>1</v>
      </c>
      <c r="E210">
        <v>0</v>
      </c>
      <c r="F210">
        <v>24</v>
      </c>
      <c r="G210">
        <v>165</v>
      </c>
      <c r="H210">
        <f>------177</f>
        <v>177</v>
      </c>
      <c r="I210">
        <v>361</v>
      </c>
      <c r="J210" t="s">
        <v>61</v>
      </c>
      <c r="K210">
        <f>------165</f>
        <v>165</v>
      </c>
    </row>
    <row r="211" spans="2:11">
      <c r="B211">
        <v>622</v>
      </c>
      <c r="C211">
        <v>208</v>
      </c>
      <c r="D211">
        <v>1</v>
      </c>
      <c r="E211">
        <v>0</v>
      </c>
      <c r="F211">
        <v>16</v>
      </c>
      <c r="G211">
        <v>166</v>
      </c>
      <c r="H211">
        <f>------161</f>
        <v>161</v>
      </c>
      <c r="I211">
        <v>361</v>
      </c>
      <c r="J211" t="s">
        <v>59</v>
      </c>
      <c r="K211">
        <f>------166</f>
        <v>166</v>
      </c>
    </row>
    <row r="212" spans="2:11">
      <c r="B212">
        <v>625</v>
      </c>
      <c r="C212">
        <v>209</v>
      </c>
      <c r="D212">
        <v>1</v>
      </c>
      <c r="E212">
        <v>0</v>
      </c>
      <c r="F212">
        <v>20</v>
      </c>
      <c r="G212">
        <v>167</v>
      </c>
      <c r="H212">
        <f>------141</f>
        <v>141</v>
      </c>
      <c r="I212">
        <v>361</v>
      </c>
      <c r="J212" t="s">
        <v>58</v>
      </c>
      <c r="K212">
        <f>------167</f>
        <v>167</v>
      </c>
    </row>
    <row r="213" spans="2:11">
      <c r="B213">
        <v>628</v>
      </c>
      <c r="C213">
        <v>210</v>
      </c>
      <c r="D213">
        <v>1</v>
      </c>
      <c r="E213">
        <v>0</v>
      </c>
      <c r="F213">
        <v>20</v>
      </c>
      <c r="G213">
        <v>168</v>
      </c>
      <c r="H213">
        <f>------121</f>
        <v>121</v>
      </c>
      <c r="I213">
        <v>289</v>
      </c>
      <c r="J213" t="s">
        <v>141</v>
      </c>
      <c r="K213">
        <f>------168</f>
        <v>168</v>
      </c>
    </row>
    <row r="214" spans="2:11">
      <c r="B214">
        <v>631</v>
      </c>
      <c r="C214">
        <v>211</v>
      </c>
      <c r="D214">
        <v>1</v>
      </c>
      <c r="E214">
        <v>0</v>
      </c>
      <c r="F214">
        <v>20</v>
      </c>
      <c r="G214">
        <v>169</v>
      </c>
      <c r="H214">
        <f>------101</f>
        <v>101</v>
      </c>
      <c r="I214">
        <v>225</v>
      </c>
      <c r="J214" t="s">
        <v>59</v>
      </c>
      <c r="K214">
        <f>------169</f>
        <v>169</v>
      </c>
    </row>
    <row r="215" spans="2:11">
      <c r="B215">
        <v>634</v>
      </c>
      <c r="C215">
        <v>212</v>
      </c>
      <c r="D215">
        <v>1</v>
      </c>
      <c r="E215">
        <v>0</v>
      </c>
      <c r="F215">
        <v>20</v>
      </c>
      <c r="G215">
        <v>170</v>
      </c>
      <c r="H215">
        <f>------81</f>
        <v>81</v>
      </c>
      <c r="I215">
        <v>169</v>
      </c>
      <c r="J215" t="s">
        <v>184</v>
      </c>
      <c r="K215">
        <f>------170</f>
        <v>170</v>
      </c>
    </row>
    <row r="216" spans="2:11">
      <c r="B216">
        <v>637</v>
      </c>
      <c r="C216">
        <v>213</v>
      </c>
      <c r="D216">
        <v>1</v>
      </c>
      <c r="E216">
        <v>0</v>
      </c>
      <c r="F216">
        <v>20</v>
      </c>
      <c r="G216">
        <v>170</v>
      </c>
      <c r="H216">
        <f>------61</f>
        <v>61</v>
      </c>
      <c r="I216">
        <v>121</v>
      </c>
      <c r="J216" t="s">
        <v>56</v>
      </c>
      <c r="K216">
        <f>------31</f>
        <v>31</v>
      </c>
    </row>
    <row r="217" spans="2:11">
      <c r="B217">
        <v>640</v>
      </c>
      <c r="C217">
        <v>214</v>
      </c>
      <c r="D217">
        <v>0</v>
      </c>
      <c r="E217">
        <v>0</v>
      </c>
      <c r="F217">
        <v>20</v>
      </c>
      <c r="G217">
        <v>170</v>
      </c>
      <c r="H217">
        <f>------41</f>
        <v>41</v>
      </c>
      <c r="I217">
        <v>81</v>
      </c>
      <c r="J217" t="s">
        <v>165</v>
      </c>
      <c r="K217">
        <f>------32</f>
        <v>32</v>
      </c>
    </row>
    <row r="218" spans="2:11">
      <c r="B218">
        <v>643</v>
      </c>
      <c r="C218">
        <v>215</v>
      </c>
      <c r="D218">
        <v>0</v>
      </c>
      <c r="E218">
        <v>0</v>
      </c>
      <c r="F218">
        <v>16</v>
      </c>
      <c r="G218">
        <v>170</v>
      </c>
      <c r="H218">
        <f>------25</f>
        <v>25</v>
      </c>
      <c r="I218">
        <v>49</v>
      </c>
      <c r="J218" t="s">
        <v>165</v>
      </c>
      <c r="K218">
        <f>------33</f>
        <v>33</v>
      </c>
    </row>
    <row r="219" spans="2:11">
      <c r="B219">
        <v>646</v>
      </c>
      <c r="C219">
        <v>216</v>
      </c>
      <c r="D219">
        <v>0</v>
      </c>
      <c r="E219">
        <v>1</v>
      </c>
      <c r="F219">
        <v>4</v>
      </c>
      <c r="G219">
        <v>170</v>
      </c>
      <c r="H219">
        <f>------29</f>
        <v>29</v>
      </c>
      <c r="I219">
        <v>81</v>
      </c>
      <c r="J219" t="s">
        <v>51</v>
      </c>
      <c r="K219">
        <f>------4</f>
        <v>4</v>
      </c>
    </row>
    <row r="220" spans="2:11">
      <c r="B220">
        <v>649</v>
      </c>
      <c r="C220">
        <v>217</v>
      </c>
      <c r="D220">
        <v>0</v>
      </c>
      <c r="E220">
        <v>1</v>
      </c>
      <c r="F220">
        <v>12</v>
      </c>
      <c r="G220">
        <v>170</v>
      </c>
      <c r="H220">
        <f>------41</f>
        <v>41</v>
      </c>
      <c r="I220">
        <v>121</v>
      </c>
      <c r="J220" t="s">
        <v>53</v>
      </c>
      <c r="K220">
        <f>------5</f>
        <v>5</v>
      </c>
    </row>
    <row r="221" spans="2:11">
      <c r="B221">
        <v>652</v>
      </c>
      <c r="C221">
        <v>218</v>
      </c>
      <c r="D221">
        <v>1</v>
      </c>
      <c r="E221">
        <v>1</v>
      </c>
      <c r="F221">
        <v>12</v>
      </c>
      <c r="G221">
        <v>170</v>
      </c>
      <c r="H221">
        <f>------53</f>
        <v>53</v>
      </c>
      <c r="I221">
        <v>169</v>
      </c>
      <c r="J221" t="s">
        <v>54</v>
      </c>
      <c r="K221">
        <f>------6</f>
        <v>6</v>
      </c>
    </row>
    <row r="222" spans="2:11">
      <c r="B222">
        <v>655</v>
      </c>
      <c r="C222">
        <v>219</v>
      </c>
      <c r="D222">
        <v>1</v>
      </c>
      <c r="E222">
        <v>1</v>
      </c>
      <c r="F222">
        <v>36</v>
      </c>
      <c r="G222">
        <v>170</v>
      </c>
      <c r="H222">
        <f>------89</f>
        <v>89</v>
      </c>
      <c r="I222">
        <v>225</v>
      </c>
      <c r="J222" t="s">
        <v>55</v>
      </c>
      <c r="K222">
        <f>------7</f>
        <v>7</v>
      </c>
    </row>
    <row r="223" spans="2:11">
      <c r="B223">
        <v>658</v>
      </c>
      <c r="C223">
        <v>220</v>
      </c>
      <c r="D223">
        <v>1</v>
      </c>
      <c r="E223">
        <v>1</v>
      </c>
      <c r="F223">
        <v>28</v>
      </c>
      <c r="G223">
        <v>170</v>
      </c>
      <c r="H223">
        <f>------117</f>
        <v>117</v>
      </c>
      <c r="I223">
        <v>289</v>
      </c>
      <c r="J223" t="s">
        <v>55</v>
      </c>
      <c r="K223">
        <f>------8</f>
        <v>8</v>
      </c>
    </row>
    <row r="224" spans="2:11">
      <c r="B224">
        <v>661</v>
      </c>
      <c r="C224">
        <v>221</v>
      </c>
      <c r="D224">
        <v>1</v>
      </c>
      <c r="E224">
        <v>1</v>
      </c>
      <c r="F224">
        <v>12</v>
      </c>
      <c r="G224">
        <v>170</v>
      </c>
      <c r="H224">
        <f>------129</f>
        <v>129</v>
      </c>
      <c r="I224">
        <v>361</v>
      </c>
      <c r="J224" t="s">
        <v>51</v>
      </c>
      <c r="K224">
        <f>------9</f>
        <v>9</v>
      </c>
    </row>
    <row r="225" spans="2:11">
      <c r="B225">
        <v>664</v>
      </c>
      <c r="C225">
        <v>222</v>
      </c>
      <c r="D225">
        <v>1</v>
      </c>
      <c r="E225">
        <v>1</v>
      </c>
      <c r="F225">
        <v>12</v>
      </c>
      <c r="G225">
        <v>170</v>
      </c>
      <c r="H225">
        <f>------141</f>
        <v>141</v>
      </c>
      <c r="I225">
        <v>441</v>
      </c>
      <c r="J225" t="s">
        <v>96</v>
      </c>
      <c r="K225">
        <f>------10</f>
        <v>10</v>
      </c>
    </row>
    <row r="226" spans="2:11">
      <c r="B226">
        <v>667</v>
      </c>
      <c r="C226">
        <v>223</v>
      </c>
      <c r="D226">
        <v>1</v>
      </c>
      <c r="E226">
        <v>1</v>
      </c>
      <c r="F226">
        <v>32</v>
      </c>
      <c r="G226">
        <v>170</v>
      </c>
      <c r="H226">
        <f>------173</f>
        <v>173</v>
      </c>
      <c r="I226">
        <v>441</v>
      </c>
      <c r="J226" t="s">
        <v>58</v>
      </c>
      <c r="K226">
        <f>------11</f>
        <v>11</v>
      </c>
    </row>
    <row r="227" spans="2:11">
      <c r="B227">
        <v>670</v>
      </c>
      <c r="C227">
        <v>224</v>
      </c>
      <c r="D227">
        <v>1</v>
      </c>
      <c r="E227">
        <v>1</v>
      </c>
      <c r="F227">
        <v>24</v>
      </c>
      <c r="G227">
        <v>170</v>
      </c>
      <c r="H227">
        <f>------197</f>
        <v>197</v>
      </c>
      <c r="I227">
        <v>441</v>
      </c>
      <c r="J227" t="s">
        <v>59</v>
      </c>
      <c r="K227">
        <f>------12</f>
        <v>12</v>
      </c>
    </row>
    <row r="228" spans="2:11">
      <c r="B228">
        <v>673</v>
      </c>
      <c r="C228">
        <v>225</v>
      </c>
      <c r="D228">
        <v>1</v>
      </c>
      <c r="E228">
        <v>1</v>
      </c>
      <c r="F228">
        <v>24</v>
      </c>
      <c r="G228">
        <v>170</v>
      </c>
      <c r="H228">
        <f>------221</f>
        <v>221</v>
      </c>
      <c r="I228">
        <v>441</v>
      </c>
      <c r="J228" t="s">
        <v>56</v>
      </c>
      <c r="K228">
        <f>------13</f>
        <v>13</v>
      </c>
    </row>
    <row r="229" spans="2:11">
      <c r="B229">
        <v>676</v>
      </c>
      <c r="C229">
        <v>226</v>
      </c>
      <c r="D229">
        <v>1</v>
      </c>
      <c r="E229">
        <v>0</v>
      </c>
      <c r="F229">
        <v>72</v>
      </c>
      <c r="G229">
        <v>171</v>
      </c>
      <c r="H229">
        <f>------149</f>
        <v>149</v>
      </c>
      <c r="I229">
        <v>441</v>
      </c>
      <c r="J229" t="s">
        <v>53</v>
      </c>
      <c r="K229">
        <f>------171</f>
        <v>171</v>
      </c>
    </row>
    <row r="230" spans="2:11">
      <c r="B230">
        <v>679</v>
      </c>
      <c r="C230">
        <v>227</v>
      </c>
      <c r="D230">
        <v>1</v>
      </c>
      <c r="E230">
        <v>0</v>
      </c>
      <c r="F230">
        <v>40</v>
      </c>
      <c r="G230">
        <v>171</v>
      </c>
      <c r="H230">
        <f>------109</f>
        <v>109</v>
      </c>
      <c r="I230">
        <v>361</v>
      </c>
      <c r="J230" t="s">
        <v>117</v>
      </c>
      <c r="K230">
        <f>------17</f>
        <v>17</v>
      </c>
    </row>
    <row r="231" spans="2:11">
      <c r="B231">
        <v>682</v>
      </c>
      <c r="C231">
        <v>228</v>
      </c>
      <c r="D231">
        <v>1</v>
      </c>
      <c r="E231">
        <v>0</v>
      </c>
      <c r="F231">
        <v>20</v>
      </c>
      <c r="G231">
        <v>171</v>
      </c>
      <c r="H231">
        <f>------89</f>
        <v>89</v>
      </c>
      <c r="I231">
        <v>289</v>
      </c>
      <c r="J231" t="s">
        <v>54</v>
      </c>
      <c r="K231">
        <f>------18</f>
        <v>18</v>
      </c>
    </row>
    <row r="232" spans="2:11">
      <c r="B232">
        <v>685</v>
      </c>
      <c r="C232">
        <v>229</v>
      </c>
      <c r="D232">
        <v>1</v>
      </c>
      <c r="E232">
        <v>0</v>
      </c>
      <c r="F232">
        <v>16</v>
      </c>
      <c r="G232">
        <v>171</v>
      </c>
      <c r="H232">
        <f>------73</f>
        <v>73</v>
      </c>
      <c r="I232">
        <v>225</v>
      </c>
      <c r="J232" t="s">
        <v>96</v>
      </c>
      <c r="K232">
        <f>------19</f>
        <v>19</v>
      </c>
    </row>
    <row r="233" spans="2:11">
      <c r="B233">
        <v>688</v>
      </c>
      <c r="C233">
        <v>230</v>
      </c>
      <c r="D233">
        <v>1</v>
      </c>
      <c r="E233">
        <v>0</v>
      </c>
      <c r="F233">
        <v>12</v>
      </c>
      <c r="G233">
        <v>171</v>
      </c>
      <c r="H233">
        <f>------61</f>
        <v>61</v>
      </c>
      <c r="I233">
        <v>169</v>
      </c>
      <c r="J233" t="s">
        <v>51</v>
      </c>
      <c r="K233">
        <f>------20</f>
        <v>20</v>
      </c>
    </row>
    <row r="234" spans="2:11">
      <c r="B234">
        <v>691</v>
      </c>
      <c r="C234">
        <v>231</v>
      </c>
      <c r="D234">
        <v>1</v>
      </c>
      <c r="E234">
        <v>1</v>
      </c>
      <c r="F234">
        <v>28</v>
      </c>
      <c r="G234">
        <v>171</v>
      </c>
      <c r="H234">
        <f>------89</f>
        <v>89</v>
      </c>
      <c r="I234">
        <v>225</v>
      </c>
      <c r="J234" t="s">
        <v>55</v>
      </c>
      <c r="K234">
        <f>------21</f>
        <v>21</v>
      </c>
    </row>
    <row r="235" spans="2:11">
      <c r="B235">
        <v>694</v>
      </c>
      <c r="C235">
        <v>232</v>
      </c>
      <c r="D235">
        <v>1</v>
      </c>
      <c r="E235">
        <v>1</v>
      </c>
      <c r="F235">
        <v>40</v>
      </c>
      <c r="G235">
        <v>171</v>
      </c>
      <c r="H235">
        <f>------129</f>
        <v>129</v>
      </c>
      <c r="I235">
        <v>289</v>
      </c>
      <c r="J235" t="s">
        <v>59</v>
      </c>
      <c r="K235">
        <f>------22</f>
        <v>22</v>
      </c>
    </row>
    <row r="236" spans="2:11">
      <c r="B236">
        <v>697</v>
      </c>
      <c r="C236">
        <v>233</v>
      </c>
      <c r="D236">
        <v>1</v>
      </c>
      <c r="E236">
        <v>1</v>
      </c>
      <c r="F236">
        <v>24</v>
      </c>
      <c r="G236">
        <v>171</v>
      </c>
      <c r="H236">
        <f>------153</f>
        <v>153</v>
      </c>
      <c r="I236">
        <v>361</v>
      </c>
      <c r="J236" t="s">
        <v>141</v>
      </c>
      <c r="K236">
        <f>------23</f>
        <v>23</v>
      </c>
    </row>
    <row r="237" spans="2:11">
      <c r="B237">
        <v>700</v>
      </c>
      <c r="C237">
        <v>234</v>
      </c>
      <c r="D237">
        <v>1</v>
      </c>
      <c r="E237">
        <v>1</v>
      </c>
      <c r="F237">
        <v>24</v>
      </c>
      <c r="G237">
        <v>171</v>
      </c>
      <c r="H237">
        <f>------177</f>
        <v>177</v>
      </c>
      <c r="I237">
        <v>441</v>
      </c>
      <c r="J237" t="s">
        <v>55</v>
      </c>
      <c r="K237">
        <f>------24</f>
        <v>24</v>
      </c>
    </row>
    <row r="238" spans="2:11">
      <c r="B238">
        <v>703</v>
      </c>
      <c r="C238">
        <v>235</v>
      </c>
      <c r="D238">
        <v>1</v>
      </c>
      <c r="E238">
        <v>1</v>
      </c>
      <c r="F238">
        <v>24</v>
      </c>
      <c r="G238">
        <v>171</v>
      </c>
      <c r="H238">
        <f>------201</f>
        <v>201</v>
      </c>
      <c r="I238">
        <v>441</v>
      </c>
      <c r="J238" t="s">
        <v>121</v>
      </c>
      <c r="K238">
        <f>------25</f>
        <v>25</v>
      </c>
    </row>
    <row r="239" spans="2:11">
      <c r="B239">
        <v>706</v>
      </c>
      <c r="C239">
        <v>236</v>
      </c>
      <c r="D239">
        <v>1</v>
      </c>
      <c r="E239">
        <v>0</v>
      </c>
      <c r="F239">
        <v>56</v>
      </c>
      <c r="G239">
        <v>171</v>
      </c>
      <c r="H239">
        <f>------145</f>
        <v>145</v>
      </c>
      <c r="I239">
        <v>361</v>
      </c>
      <c r="J239" t="s">
        <v>55</v>
      </c>
      <c r="K239">
        <f>------26</f>
        <v>26</v>
      </c>
    </row>
    <row r="240" spans="2:11">
      <c r="B240">
        <v>709</v>
      </c>
      <c r="C240">
        <v>237</v>
      </c>
      <c r="D240">
        <v>1</v>
      </c>
      <c r="E240">
        <v>0</v>
      </c>
      <c r="F240">
        <v>24</v>
      </c>
      <c r="G240">
        <v>171</v>
      </c>
      <c r="H240">
        <f>------121</f>
        <v>121</v>
      </c>
      <c r="I240">
        <v>169</v>
      </c>
      <c r="J240" t="s">
        <v>153</v>
      </c>
      <c r="K240">
        <f>------27</f>
        <v>27</v>
      </c>
    </row>
    <row r="241" spans="2:11">
      <c r="B241">
        <v>712</v>
      </c>
      <c r="C241">
        <v>238</v>
      </c>
      <c r="D241">
        <v>1</v>
      </c>
      <c r="E241">
        <v>0</v>
      </c>
      <c r="F241">
        <v>12</v>
      </c>
      <c r="G241">
        <v>171</v>
      </c>
      <c r="H241">
        <f>------109</f>
        <v>109</v>
      </c>
      <c r="I241">
        <v>121</v>
      </c>
      <c r="J241" t="s">
        <v>7</v>
      </c>
      <c r="K241">
        <f>------28</f>
        <v>28</v>
      </c>
    </row>
    <row r="242" spans="2:11">
      <c r="B242">
        <v>715</v>
      </c>
      <c r="C242">
        <v>239</v>
      </c>
      <c r="D242">
        <v>1</v>
      </c>
      <c r="E242">
        <v>0</v>
      </c>
      <c r="F242">
        <v>12</v>
      </c>
      <c r="G242">
        <v>171</v>
      </c>
      <c r="H242">
        <f>------97</f>
        <v>97</v>
      </c>
      <c r="I242">
        <v>121</v>
      </c>
      <c r="J242" t="s">
        <v>98</v>
      </c>
      <c r="K242">
        <f>------29</f>
        <v>29</v>
      </c>
    </row>
    <row r="243" spans="2:11">
      <c r="B243">
        <v>718</v>
      </c>
      <c r="C243">
        <v>240</v>
      </c>
      <c r="D243">
        <v>1</v>
      </c>
      <c r="E243">
        <v>0</v>
      </c>
      <c r="F243">
        <v>16</v>
      </c>
      <c r="G243">
        <v>171</v>
      </c>
      <c r="H243">
        <f>------81</f>
        <v>81</v>
      </c>
      <c r="I243">
        <v>121</v>
      </c>
      <c r="J243" t="s">
        <v>104</v>
      </c>
      <c r="K243">
        <f>------30</f>
        <v>30</v>
      </c>
    </row>
    <row r="244" spans="2:11">
      <c r="B244">
        <v>721</v>
      </c>
      <c r="C244">
        <v>241</v>
      </c>
      <c r="D244">
        <v>1</v>
      </c>
      <c r="E244">
        <v>0</v>
      </c>
      <c r="F244">
        <v>20</v>
      </c>
      <c r="G244">
        <v>171</v>
      </c>
      <c r="H244">
        <f>------61</f>
        <v>61</v>
      </c>
      <c r="I244">
        <v>121</v>
      </c>
      <c r="J244" t="s">
        <v>56</v>
      </c>
      <c r="K244">
        <f>------31</f>
        <v>31</v>
      </c>
    </row>
    <row r="245" spans="2:11">
      <c r="B245">
        <v>724</v>
      </c>
      <c r="C245">
        <v>242</v>
      </c>
      <c r="D245">
        <v>0</v>
      </c>
      <c r="E245">
        <v>0</v>
      </c>
      <c r="F245">
        <v>20</v>
      </c>
      <c r="G245">
        <v>171</v>
      </c>
      <c r="H245">
        <f>------41</f>
        <v>41</v>
      </c>
      <c r="I245">
        <v>81</v>
      </c>
      <c r="J245" t="s">
        <v>165</v>
      </c>
      <c r="K245">
        <f>------32</f>
        <v>32</v>
      </c>
    </row>
    <row r="246" spans="2:11">
      <c r="B246">
        <v>727</v>
      </c>
      <c r="C246">
        <v>243</v>
      </c>
      <c r="D246">
        <v>0</v>
      </c>
      <c r="E246">
        <v>0</v>
      </c>
      <c r="F246">
        <v>16</v>
      </c>
      <c r="G246">
        <v>171</v>
      </c>
      <c r="H246">
        <f>------25</f>
        <v>25</v>
      </c>
      <c r="I246">
        <v>49</v>
      </c>
      <c r="J246" t="s">
        <v>165</v>
      </c>
      <c r="K246">
        <f>------33</f>
        <v>33</v>
      </c>
    </row>
    <row r="247" spans="2:11">
      <c r="B247">
        <v>730</v>
      </c>
      <c r="C247">
        <v>244</v>
      </c>
      <c r="D247">
        <v>0</v>
      </c>
      <c r="E247">
        <v>0</v>
      </c>
      <c r="F247">
        <v>12</v>
      </c>
      <c r="G247">
        <v>171</v>
      </c>
      <c r="H247">
        <f>------13</f>
        <v>13</v>
      </c>
      <c r="I247">
        <v>25</v>
      </c>
      <c r="J247" t="s">
        <v>167</v>
      </c>
      <c r="K247">
        <f>------34</f>
        <v>34</v>
      </c>
    </row>
    <row r="248" spans="2:11">
      <c r="B248">
        <v>733</v>
      </c>
      <c r="C248">
        <v>245</v>
      </c>
      <c r="D248">
        <v>0</v>
      </c>
      <c r="E248">
        <v>0</v>
      </c>
      <c r="F248">
        <v>8</v>
      </c>
      <c r="G248">
        <v>171</v>
      </c>
      <c r="H248">
        <f>------5</f>
        <v>5</v>
      </c>
      <c r="I248">
        <v>9</v>
      </c>
      <c r="J248" t="s">
        <v>50</v>
      </c>
      <c r="K248">
        <f>------1</f>
        <v>1</v>
      </c>
    </row>
    <row r="249" spans="2:11">
      <c r="B249">
        <v>736</v>
      </c>
      <c r="C249">
        <v>246</v>
      </c>
      <c r="D249">
        <v>0</v>
      </c>
      <c r="E249">
        <v>1</v>
      </c>
      <c r="F249">
        <v>4</v>
      </c>
      <c r="G249">
        <v>171</v>
      </c>
      <c r="H249">
        <f>------9</f>
        <v>9</v>
      </c>
      <c r="I249">
        <v>25</v>
      </c>
      <c r="J249" t="s">
        <v>51</v>
      </c>
      <c r="K249">
        <f>------2</f>
        <v>2</v>
      </c>
    </row>
    <row r="250" spans="2:11">
      <c r="B250">
        <v>739</v>
      </c>
      <c r="C250">
        <v>247</v>
      </c>
      <c r="D250">
        <v>0</v>
      </c>
      <c r="E250">
        <v>1</v>
      </c>
      <c r="F250">
        <v>12</v>
      </c>
      <c r="G250">
        <v>171</v>
      </c>
      <c r="H250">
        <f>------21</f>
        <v>21</v>
      </c>
      <c r="I250">
        <v>49</v>
      </c>
      <c r="J250" t="s">
        <v>52</v>
      </c>
      <c r="K250">
        <f>------3</f>
        <v>3</v>
      </c>
    </row>
    <row r="251" spans="2:11">
      <c r="B251">
        <v>742</v>
      </c>
      <c r="C251">
        <v>248</v>
      </c>
      <c r="D251">
        <v>0</v>
      </c>
      <c r="E251">
        <v>1</v>
      </c>
      <c r="F251">
        <v>8</v>
      </c>
      <c r="G251">
        <v>171</v>
      </c>
      <c r="H251">
        <f>------29</f>
        <v>29</v>
      </c>
      <c r="I251">
        <v>81</v>
      </c>
      <c r="J251" t="s">
        <v>51</v>
      </c>
      <c r="K251">
        <f>------4</f>
        <v>4</v>
      </c>
    </row>
    <row r="252" spans="2:11">
      <c r="B252">
        <v>745</v>
      </c>
      <c r="C252">
        <v>249</v>
      </c>
      <c r="D252">
        <v>0</v>
      </c>
      <c r="E252">
        <v>1</v>
      </c>
      <c r="F252">
        <v>12</v>
      </c>
      <c r="G252">
        <v>171</v>
      </c>
      <c r="H252">
        <f>------41</f>
        <v>41</v>
      </c>
      <c r="I252">
        <v>121</v>
      </c>
      <c r="J252" t="s">
        <v>53</v>
      </c>
      <c r="K252">
        <f>------5</f>
        <v>5</v>
      </c>
    </row>
    <row r="253" spans="2:11">
      <c r="B253">
        <v>748</v>
      </c>
      <c r="C253">
        <v>250</v>
      </c>
      <c r="D253">
        <v>1</v>
      </c>
      <c r="E253">
        <v>1</v>
      </c>
      <c r="F253">
        <v>12</v>
      </c>
      <c r="G253">
        <v>171</v>
      </c>
      <c r="H253">
        <f>------53</f>
        <v>53</v>
      </c>
      <c r="I253">
        <v>169</v>
      </c>
      <c r="J253" t="s">
        <v>54</v>
      </c>
      <c r="K253">
        <f>------6</f>
        <v>6</v>
      </c>
    </row>
    <row r="254" spans="2:11">
      <c r="B254">
        <v>751</v>
      </c>
      <c r="C254">
        <v>251</v>
      </c>
      <c r="D254">
        <v>1</v>
      </c>
      <c r="E254">
        <v>1</v>
      </c>
      <c r="F254">
        <v>36</v>
      </c>
      <c r="G254">
        <v>171</v>
      </c>
      <c r="H254">
        <f>------89</f>
        <v>89</v>
      </c>
      <c r="I254">
        <v>225</v>
      </c>
      <c r="J254" t="s">
        <v>55</v>
      </c>
      <c r="K254">
        <f>------7</f>
        <v>7</v>
      </c>
    </row>
    <row r="255" spans="2:11">
      <c r="B255">
        <v>754</v>
      </c>
      <c r="C255">
        <v>252</v>
      </c>
      <c r="D255">
        <v>1</v>
      </c>
      <c r="E255">
        <v>1</v>
      </c>
      <c r="F255">
        <v>28</v>
      </c>
      <c r="G255">
        <v>171</v>
      </c>
      <c r="H255">
        <f>------117</f>
        <v>117</v>
      </c>
      <c r="I255">
        <v>289</v>
      </c>
      <c r="J255" t="s">
        <v>55</v>
      </c>
      <c r="K255">
        <f>------8</f>
        <v>8</v>
      </c>
    </row>
    <row r="256" spans="2:11">
      <c r="B256">
        <v>757</v>
      </c>
      <c r="C256">
        <v>253</v>
      </c>
      <c r="D256">
        <v>1</v>
      </c>
      <c r="E256">
        <v>1</v>
      </c>
      <c r="F256">
        <v>12</v>
      </c>
      <c r="G256">
        <v>171</v>
      </c>
      <c r="H256">
        <f>------129</f>
        <v>129</v>
      </c>
      <c r="I256">
        <v>361</v>
      </c>
      <c r="J256" t="s">
        <v>51</v>
      </c>
      <c r="K256">
        <f>------9</f>
        <v>9</v>
      </c>
    </row>
    <row r="257" spans="2:11">
      <c r="B257">
        <v>760</v>
      </c>
      <c r="C257">
        <v>254</v>
      </c>
      <c r="D257">
        <v>1</v>
      </c>
      <c r="E257">
        <v>1</v>
      </c>
      <c r="F257">
        <v>12</v>
      </c>
      <c r="G257">
        <v>171</v>
      </c>
      <c r="H257">
        <f>------141</f>
        <v>141</v>
      </c>
      <c r="I257">
        <v>441</v>
      </c>
      <c r="J257" t="s">
        <v>96</v>
      </c>
      <c r="K257">
        <f>------10</f>
        <v>10</v>
      </c>
    </row>
    <row r="258" spans="2:11">
      <c r="B258">
        <v>763</v>
      </c>
      <c r="C258">
        <v>255</v>
      </c>
      <c r="D258">
        <v>1</v>
      </c>
      <c r="E258">
        <v>1</v>
      </c>
      <c r="F258">
        <v>32</v>
      </c>
      <c r="G258">
        <v>171</v>
      </c>
      <c r="H258">
        <f>------173</f>
        <v>173</v>
      </c>
      <c r="I258">
        <v>441</v>
      </c>
      <c r="J258" t="s">
        <v>58</v>
      </c>
      <c r="K258">
        <f>------11</f>
        <v>11</v>
      </c>
    </row>
    <row r="259" spans="2:11">
      <c r="B259">
        <v>766</v>
      </c>
      <c r="C259">
        <v>256</v>
      </c>
      <c r="D259">
        <v>1</v>
      </c>
      <c r="E259">
        <v>0</v>
      </c>
      <c r="F259">
        <v>72</v>
      </c>
      <c r="G259">
        <v>171</v>
      </c>
      <c r="H259">
        <f>------101</f>
        <v>101</v>
      </c>
      <c r="I259">
        <v>441</v>
      </c>
      <c r="J259" t="s">
        <v>173</v>
      </c>
      <c r="K259">
        <f>------35</f>
        <v>35</v>
      </c>
    </row>
    <row r="260" spans="2:11">
      <c r="B260">
        <v>769</v>
      </c>
      <c r="C260">
        <v>257</v>
      </c>
      <c r="D260">
        <v>1</v>
      </c>
      <c r="E260">
        <v>0</v>
      </c>
      <c r="F260">
        <v>40</v>
      </c>
      <c r="G260">
        <v>171</v>
      </c>
      <c r="H260">
        <f>------61</f>
        <v>61</v>
      </c>
      <c r="I260">
        <v>121</v>
      </c>
      <c r="J260" t="s">
        <v>56</v>
      </c>
      <c r="K260">
        <f>------31</f>
        <v>31</v>
      </c>
    </row>
    <row r="261" spans="2:11">
      <c r="B261">
        <v>772</v>
      </c>
      <c r="C261">
        <v>258</v>
      </c>
      <c r="D261">
        <v>0</v>
      </c>
      <c r="E261">
        <v>0</v>
      </c>
      <c r="F261">
        <v>20</v>
      </c>
      <c r="G261">
        <v>171</v>
      </c>
      <c r="H261">
        <f>------41</f>
        <v>41</v>
      </c>
      <c r="I261">
        <v>81</v>
      </c>
      <c r="J261" t="s">
        <v>165</v>
      </c>
      <c r="K261">
        <f>------32</f>
        <v>32</v>
      </c>
    </row>
    <row r="262" spans="2:11">
      <c r="B262">
        <v>775</v>
      </c>
      <c r="C262">
        <v>259</v>
      </c>
      <c r="D262">
        <v>0</v>
      </c>
      <c r="E262">
        <v>0</v>
      </c>
      <c r="F262">
        <v>16</v>
      </c>
      <c r="G262">
        <v>171</v>
      </c>
      <c r="H262">
        <f>------25</f>
        <v>25</v>
      </c>
      <c r="I262">
        <v>49</v>
      </c>
      <c r="J262" t="s">
        <v>165</v>
      </c>
      <c r="K262">
        <f>------33</f>
        <v>33</v>
      </c>
    </row>
    <row r="263" spans="2:11">
      <c r="B263">
        <v>778</v>
      </c>
      <c r="C263">
        <v>260</v>
      </c>
      <c r="D263">
        <v>0</v>
      </c>
      <c r="E263">
        <v>0</v>
      </c>
      <c r="F263">
        <v>12</v>
      </c>
      <c r="G263">
        <v>171</v>
      </c>
      <c r="H263">
        <f>------13</f>
        <v>13</v>
      </c>
      <c r="I263">
        <v>25</v>
      </c>
      <c r="J263" t="s">
        <v>167</v>
      </c>
      <c r="K263">
        <f>------34</f>
        <v>34</v>
      </c>
    </row>
    <row r="264" spans="2:11">
      <c r="B264">
        <v>781</v>
      </c>
      <c r="C264">
        <v>261</v>
      </c>
      <c r="D264">
        <v>0</v>
      </c>
      <c r="E264">
        <v>1</v>
      </c>
      <c r="F264">
        <v>4</v>
      </c>
      <c r="G264">
        <v>171</v>
      </c>
      <c r="H264">
        <f>------17</f>
        <v>17</v>
      </c>
      <c r="I264">
        <v>49</v>
      </c>
      <c r="J264" t="s">
        <v>57</v>
      </c>
      <c r="K264">
        <f>------36</f>
        <v>36</v>
      </c>
    </row>
    <row r="265" spans="2:11">
      <c r="B265">
        <v>784</v>
      </c>
      <c r="C265">
        <v>262</v>
      </c>
      <c r="D265">
        <v>0</v>
      </c>
      <c r="E265">
        <v>1</v>
      </c>
      <c r="F265">
        <v>12</v>
      </c>
      <c r="G265">
        <v>171</v>
      </c>
      <c r="H265">
        <f>------29</f>
        <v>29</v>
      </c>
      <c r="I265">
        <v>81</v>
      </c>
      <c r="J265" t="s">
        <v>51</v>
      </c>
      <c r="K265">
        <f>------37</f>
        <v>37</v>
      </c>
    </row>
    <row r="266" spans="2:11">
      <c r="B266">
        <v>787</v>
      </c>
      <c r="C266">
        <v>263</v>
      </c>
      <c r="D266">
        <v>0</v>
      </c>
      <c r="E266">
        <v>1</v>
      </c>
      <c r="F266">
        <v>12</v>
      </c>
      <c r="G266">
        <v>171</v>
      </c>
      <c r="H266">
        <f>------41</f>
        <v>41</v>
      </c>
      <c r="I266">
        <v>121</v>
      </c>
      <c r="J266" t="s">
        <v>53</v>
      </c>
      <c r="K266">
        <f>------38</f>
        <v>38</v>
      </c>
    </row>
    <row r="267" spans="2:11">
      <c r="B267">
        <v>790</v>
      </c>
      <c r="C267">
        <v>264</v>
      </c>
      <c r="D267">
        <v>1</v>
      </c>
      <c r="E267">
        <v>1</v>
      </c>
      <c r="F267">
        <v>20</v>
      </c>
      <c r="G267">
        <v>171</v>
      </c>
      <c r="H267">
        <f>------61</f>
        <v>61</v>
      </c>
      <c r="I267">
        <v>169</v>
      </c>
      <c r="J267" t="s">
        <v>51</v>
      </c>
      <c r="K267">
        <f>------39</f>
        <v>39</v>
      </c>
    </row>
    <row r="268" spans="2:11">
      <c r="B268">
        <v>793</v>
      </c>
      <c r="C268">
        <v>265</v>
      </c>
      <c r="D268">
        <v>1</v>
      </c>
      <c r="E268">
        <v>1</v>
      </c>
      <c r="F268">
        <v>20</v>
      </c>
      <c r="G268">
        <v>171</v>
      </c>
      <c r="H268">
        <f>------81</f>
        <v>81</v>
      </c>
      <c r="I268">
        <v>225</v>
      </c>
      <c r="J268" t="s">
        <v>51</v>
      </c>
      <c r="K268">
        <f>------40</f>
        <v>40</v>
      </c>
    </row>
    <row r="269" spans="2:11">
      <c r="B269">
        <v>796</v>
      </c>
      <c r="C269">
        <v>266</v>
      </c>
      <c r="D269">
        <v>1</v>
      </c>
      <c r="E269">
        <v>1</v>
      </c>
      <c r="F269">
        <v>24</v>
      </c>
      <c r="G269">
        <v>171</v>
      </c>
      <c r="H269">
        <f>------105</f>
        <v>105</v>
      </c>
      <c r="I269">
        <v>289</v>
      </c>
      <c r="J269" t="s">
        <v>51</v>
      </c>
      <c r="K269">
        <f>------41</f>
        <v>41</v>
      </c>
    </row>
    <row r="270" spans="2:11">
      <c r="B270">
        <v>799</v>
      </c>
      <c r="C270">
        <v>267</v>
      </c>
      <c r="D270">
        <v>1</v>
      </c>
      <c r="E270">
        <v>1</v>
      </c>
      <c r="F270">
        <v>28</v>
      </c>
      <c r="G270">
        <v>171</v>
      </c>
      <c r="H270">
        <f>------133</f>
        <v>133</v>
      </c>
      <c r="I270">
        <v>361</v>
      </c>
      <c r="J270" t="s">
        <v>60</v>
      </c>
      <c r="K270">
        <f>------42</f>
        <v>42</v>
      </c>
    </row>
    <row r="271" spans="2:11">
      <c r="B271">
        <v>802</v>
      </c>
      <c r="C271">
        <v>268</v>
      </c>
      <c r="D271">
        <v>1</v>
      </c>
      <c r="E271">
        <v>1</v>
      </c>
      <c r="F271">
        <v>24</v>
      </c>
      <c r="G271">
        <v>171</v>
      </c>
      <c r="H271">
        <f>------157</f>
        <v>157</v>
      </c>
      <c r="I271">
        <v>441</v>
      </c>
      <c r="J271" t="s">
        <v>51</v>
      </c>
      <c r="K271">
        <f>------43</f>
        <v>43</v>
      </c>
    </row>
    <row r="272" spans="2:11">
      <c r="B272">
        <v>805</v>
      </c>
      <c r="C272">
        <v>269</v>
      </c>
      <c r="D272">
        <v>1</v>
      </c>
      <c r="E272">
        <v>1</v>
      </c>
      <c r="F272">
        <v>16</v>
      </c>
      <c r="G272">
        <v>171</v>
      </c>
      <c r="H272">
        <f>------173</f>
        <v>173</v>
      </c>
      <c r="I272">
        <v>441</v>
      </c>
      <c r="J272" t="s">
        <v>58</v>
      </c>
      <c r="K272">
        <f>------44</f>
        <v>44</v>
      </c>
    </row>
    <row r="273" spans="2:11">
      <c r="B273">
        <v>808</v>
      </c>
      <c r="C273">
        <v>270</v>
      </c>
      <c r="D273">
        <v>1</v>
      </c>
      <c r="E273">
        <v>1</v>
      </c>
      <c r="F273">
        <v>16</v>
      </c>
      <c r="G273">
        <v>171</v>
      </c>
      <c r="H273">
        <f>------189</f>
        <v>189</v>
      </c>
      <c r="I273">
        <v>441</v>
      </c>
      <c r="J273" t="s">
        <v>52</v>
      </c>
      <c r="K273">
        <f>------45</f>
        <v>45</v>
      </c>
    </row>
    <row r="274" spans="2:11">
      <c r="B274">
        <v>811</v>
      </c>
      <c r="C274">
        <v>271</v>
      </c>
      <c r="D274">
        <v>1</v>
      </c>
      <c r="E274">
        <v>1</v>
      </c>
      <c r="F274">
        <v>24</v>
      </c>
      <c r="G274">
        <v>171</v>
      </c>
      <c r="H274">
        <f>------213</f>
        <v>213</v>
      </c>
      <c r="I274">
        <v>441</v>
      </c>
      <c r="J274" t="s">
        <v>184</v>
      </c>
      <c r="K274">
        <f>------46</f>
        <v>46</v>
      </c>
    </row>
    <row r="275" spans="2:11">
      <c r="B275">
        <v>814</v>
      </c>
      <c r="C275">
        <v>272</v>
      </c>
      <c r="D275">
        <v>1</v>
      </c>
      <c r="E275">
        <v>1</v>
      </c>
      <c r="F275">
        <v>40</v>
      </c>
      <c r="G275">
        <v>171</v>
      </c>
      <c r="H275">
        <f>------253</f>
        <v>253</v>
      </c>
      <c r="I275">
        <v>441</v>
      </c>
      <c r="J275" t="s">
        <v>185</v>
      </c>
      <c r="K275">
        <f>------47</f>
        <v>47</v>
      </c>
    </row>
    <row r="276" spans="2:11">
      <c r="B276">
        <v>817</v>
      </c>
      <c r="C276">
        <v>273</v>
      </c>
      <c r="D276">
        <v>1</v>
      </c>
      <c r="E276">
        <v>1</v>
      </c>
      <c r="F276">
        <v>32</v>
      </c>
      <c r="G276">
        <v>171</v>
      </c>
      <c r="H276">
        <f>------285</f>
        <v>285</v>
      </c>
      <c r="I276">
        <v>441</v>
      </c>
      <c r="J276" t="s">
        <v>103</v>
      </c>
      <c r="K276">
        <f>------48</f>
        <v>48</v>
      </c>
    </row>
    <row r="277" spans="2:11">
      <c r="B277">
        <v>820</v>
      </c>
      <c r="C277">
        <v>274</v>
      </c>
      <c r="D277">
        <v>1</v>
      </c>
      <c r="E277">
        <v>1</v>
      </c>
      <c r="F277">
        <v>12</v>
      </c>
      <c r="G277">
        <v>171</v>
      </c>
      <c r="H277">
        <f>------297</f>
        <v>297</v>
      </c>
      <c r="I277">
        <v>441</v>
      </c>
      <c r="J277" t="s">
        <v>104</v>
      </c>
      <c r="K277">
        <f>------49</f>
        <v>49</v>
      </c>
    </row>
    <row r="278" spans="2:11">
      <c r="B278">
        <v>823</v>
      </c>
      <c r="C278">
        <v>275</v>
      </c>
      <c r="D278">
        <v>1</v>
      </c>
      <c r="E278">
        <v>1</v>
      </c>
      <c r="F278">
        <v>16</v>
      </c>
      <c r="G278">
        <v>171</v>
      </c>
      <c r="H278">
        <f>------313</f>
        <v>313</v>
      </c>
      <c r="I278">
        <v>441</v>
      </c>
      <c r="J278" t="s">
        <v>63</v>
      </c>
      <c r="K278">
        <f>------50</f>
        <v>50</v>
      </c>
    </row>
    <row r="279" spans="2:11">
      <c r="B279">
        <v>826</v>
      </c>
      <c r="C279">
        <v>276</v>
      </c>
      <c r="D279">
        <v>1</v>
      </c>
      <c r="E279">
        <v>0</v>
      </c>
      <c r="F279">
        <v>96</v>
      </c>
      <c r="G279">
        <v>171</v>
      </c>
      <c r="H279">
        <f>------217</f>
        <v>217</v>
      </c>
      <c r="I279">
        <v>441</v>
      </c>
      <c r="J279" t="s">
        <v>61</v>
      </c>
      <c r="K279">
        <f>------51</f>
        <v>51</v>
      </c>
    </row>
    <row r="280" spans="2:11">
      <c r="B280">
        <v>829</v>
      </c>
      <c r="C280">
        <v>277</v>
      </c>
      <c r="D280">
        <v>1</v>
      </c>
      <c r="E280">
        <v>0</v>
      </c>
      <c r="F280">
        <v>72</v>
      </c>
      <c r="G280">
        <v>171</v>
      </c>
      <c r="H280">
        <f>------145</f>
        <v>145</v>
      </c>
      <c r="I280">
        <v>361</v>
      </c>
      <c r="J280" t="s">
        <v>55</v>
      </c>
      <c r="K280">
        <f>------52</f>
        <v>52</v>
      </c>
    </row>
    <row r="281" spans="2:11">
      <c r="B281">
        <v>832</v>
      </c>
      <c r="C281">
        <v>278</v>
      </c>
      <c r="D281">
        <v>1</v>
      </c>
      <c r="E281">
        <v>0</v>
      </c>
      <c r="F281">
        <v>41</v>
      </c>
      <c r="G281">
        <v>171</v>
      </c>
      <c r="H281">
        <f>------104</f>
        <v>104</v>
      </c>
      <c r="I281">
        <v>361</v>
      </c>
      <c r="J281" t="s">
        <v>186</v>
      </c>
      <c r="K281">
        <f>------53</f>
        <v>53</v>
      </c>
    </row>
    <row r="282" spans="2:11">
      <c r="B282">
        <v>835</v>
      </c>
      <c r="C282">
        <v>279</v>
      </c>
      <c r="D282">
        <v>1</v>
      </c>
      <c r="E282">
        <v>0</v>
      </c>
      <c r="F282">
        <v>36</v>
      </c>
      <c r="G282">
        <v>171</v>
      </c>
      <c r="H282">
        <f>------68</f>
        <v>68</v>
      </c>
      <c r="I282">
        <v>361</v>
      </c>
      <c r="J282" t="s">
        <v>187</v>
      </c>
      <c r="K282">
        <f>------54</f>
        <v>54</v>
      </c>
    </row>
    <row r="283" spans="2:11">
      <c r="B283">
        <v>838</v>
      </c>
      <c r="C283">
        <v>280</v>
      </c>
      <c r="D283">
        <v>0</v>
      </c>
      <c r="E283">
        <v>0</v>
      </c>
      <c r="F283">
        <v>36</v>
      </c>
      <c r="G283">
        <v>171</v>
      </c>
      <c r="H283">
        <f>------32</f>
        <v>32</v>
      </c>
      <c r="I283">
        <v>361</v>
      </c>
      <c r="J283" t="s">
        <v>188</v>
      </c>
      <c r="K283">
        <f>------55</f>
        <v>55</v>
      </c>
    </row>
    <row r="284" spans="2:11">
      <c r="B284">
        <v>841</v>
      </c>
      <c r="C284">
        <v>281</v>
      </c>
      <c r="D284">
        <v>1</v>
      </c>
      <c r="E284">
        <v>1</v>
      </c>
      <c r="F284">
        <v>48</v>
      </c>
      <c r="G284">
        <v>171</v>
      </c>
      <c r="H284">
        <f>------80</f>
        <v>80</v>
      </c>
      <c r="I284">
        <v>441</v>
      </c>
      <c r="J284" t="s">
        <v>189</v>
      </c>
      <c r="K284">
        <f>------56</f>
        <v>56</v>
      </c>
    </row>
    <row r="285" spans="2:11">
      <c r="B285">
        <v>844</v>
      </c>
      <c r="C285">
        <v>282</v>
      </c>
      <c r="D285">
        <v>1</v>
      </c>
      <c r="E285">
        <v>1</v>
      </c>
      <c r="F285">
        <v>56</v>
      </c>
      <c r="G285">
        <v>171</v>
      </c>
      <c r="H285">
        <f>------136</f>
        <v>136</v>
      </c>
      <c r="I285">
        <v>441</v>
      </c>
      <c r="J285" t="s">
        <v>54</v>
      </c>
      <c r="K285">
        <f>------57</f>
        <v>57</v>
      </c>
    </row>
    <row r="286" spans="2:11">
      <c r="B286">
        <v>847</v>
      </c>
      <c r="C286">
        <v>283</v>
      </c>
      <c r="D286">
        <v>1</v>
      </c>
      <c r="E286">
        <v>1</v>
      </c>
      <c r="F286">
        <v>57</v>
      </c>
      <c r="G286">
        <v>171</v>
      </c>
      <c r="H286">
        <f>------193</f>
        <v>193</v>
      </c>
      <c r="I286">
        <v>441</v>
      </c>
      <c r="J286" t="s">
        <v>148</v>
      </c>
      <c r="K286">
        <f>------58</f>
        <v>58</v>
      </c>
    </row>
    <row r="287" spans="2:11">
      <c r="B287">
        <v>850</v>
      </c>
      <c r="C287">
        <v>284</v>
      </c>
      <c r="D287">
        <v>1</v>
      </c>
      <c r="E287">
        <v>1</v>
      </c>
      <c r="F287">
        <v>36</v>
      </c>
      <c r="G287">
        <v>171</v>
      </c>
      <c r="H287">
        <f>------229</f>
        <v>229</v>
      </c>
      <c r="I287">
        <v>441</v>
      </c>
      <c r="J287" t="s">
        <v>167</v>
      </c>
      <c r="K287">
        <f>------59</f>
        <v>59</v>
      </c>
    </row>
    <row r="288" spans="2:11">
      <c r="B288">
        <v>853</v>
      </c>
      <c r="C288">
        <v>285</v>
      </c>
      <c r="D288">
        <v>1</v>
      </c>
      <c r="E288">
        <v>1</v>
      </c>
      <c r="F288">
        <v>40</v>
      </c>
      <c r="G288">
        <v>171</v>
      </c>
      <c r="H288">
        <f>------269</f>
        <v>269</v>
      </c>
      <c r="I288">
        <v>441</v>
      </c>
      <c r="J288" t="s">
        <v>156</v>
      </c>
      <c r="K288">
        <f>------60</f>
        <v>60</v>
      </c>
    </row>
    <row r="289" spans="2:11">
      <c r="B289">
        <v>856</v>
      </c>
      <c r="C289">
        <v>286</v>
      </c>
      <c r="D289">
        <v>1</v>
      </c>
      <c r="E289">
        <v>1</v>
      </c>
      <c r="F289">
        <v>52</v>
      </c>
      <c r="G289">
        <v>171</v>
      </c>
      <c r="H289">
        <f>------321</f>
        <v>321</v>
      </c>
      <c r="I289">
        <v>441</v>
      </c>
      <c r="J289" t="s">
        <v>67</v>
      </c>
      <c r="K289">
        <f>------61</f>
        <v>61</v>
      </c>
    </row>
    <row r="290" spans="2:11">
      <c r="B290">
        <v>859</v>
      </c>
      <c r="C290">
        <v>287</v>
      </c>
      <c r="D290">
        <v>1</v>
      </c>
      <c r="E290">
        <v>1</v>
      </c>
      <c r="F290">
        <v>36</v>
      </c>
      <c r="G290">
        <v>171</v>
      </c>
      <c r="H290">
        <f>------357</f>
        <v>357</v>
      </c>
      <c r="I290">
        <v>441</v>
      </c>
      <c r="J290" t="s">
        <v>65</v>
      </c>
      <c r="K290">
        <f>------62</f>
        <v>62</v>
      </c>
    </row>
    <row r="291" spans="2:11">
      <c r="B291">
        <v>862</v>
      </c>
      <c r="C291">
        <v>288</v>
      </c>
      <c r="D291">
        <v>1</v>
      </c>
      <c r="E291">
        <v>1</v>
      </c>
      <c r="F291">
        <v>0</v>
      </c>
      <c r="G291">
        <v>171</v>
      </c>
      <c r="H291">
        <f>------357</f>
        <v>357</v>
      </c>
      <c r="I291">
        <v>441</v>
      </c>
      <c r="J291" t="s">
        <v>65</v>
      </c>
      <c r="K291">
        <f>------62</f>
        <v>62</v>
      </c>
    </row>
    <row r="292" spans="2:11">
      <c r="B292">
        <v>865</v>
      </c>
      <c r="C292">
        <v>289</v>
      </c>
      <c r="D292">
        <v>1</v>
      </c>
      <c r="E292">
        <v>1</v>
      </c>
      <c r="F292">
        <v>0</v>
      </c>
      <c r="G292">
        <v>171</v>
      </c>
      <c r="H292">
        <f>------357</f>
        <v>357</v>
      </c>
      <c r="I292">
        <v>441</v>
      </c>
      <c r="J292" t="s">
        <v>65</v>
      </c>
      <c r="K292">
        <f>------62</f>
        <v>62</v>
      </c>
    </row>
    <row r="293" spans="2:11">
      <c r="B293">
        <v>868</v>
      </c>
      <c r="C293">
        <v>290</v>
      </c>
      <c r="D293">
        <v>1</v>
      </c>
      <c r="E293">
        <v>1</v>
      </c>
      <c r="F293">
        <v>0</v>
      </c>
      <c r="G293">
        <v>171</v>
      </c>
      <c r="H293">
        <f>------357</f>
        <v>357</v>
      </c>
      <c r="I293">
        <v>441</v>
      </c>
      <c r="J293" t="s">
        <v>65</v>
      </c>
      <c r="K293">
        <f>------62</f>
        <v>62</v>
      </c>
    </row>
    <row r="294" spans="2:11">
      <c r="B294">
        <v>871</v>
      </c>
      <c r="C294">
        <v>291</v>
      </c>
      <c r="D294">
        <v>1</v>
      </c>
      <c r="E294">
        <v>0</v>
      </c>
      <c r="F294">
        <v>40</v>
      </c>
      <c r="G294">
        <v>171</v>
      </c>
      <c r="H294">
        <f>------317</f>
        <v>317</v>
      </c>
      <c r="I294">
        <v>441</v>
      </c>
      <c r="J294" t="s">
        <v>153</v>
      </c>
      <c r="K294">
        <f>------63</f>
        <v>63</v>
      </c>
    </row>
    <row r="295" spans="2:11">
      <c r="B295">
        <v>874</v>
      </c>
      <c r="C295">
        <v>292</v>
      </c>
      <c r="D295">
        <v>1</v>
      </c>
      <c r="E295">
        <v>0</v>
      </c>
      <c r="F295">
        <v>28</v>
      </c>
      <c r="G295">
        <v>171</v>
      </c>
      <c r="H295">
        <f>------289</f>
        <v>289</v>
      </c>
      <c r="I295">
        <v>361</v>
      </c>
      <c r="J295" t="s">
        <v>98</v>
      </c>
      <c r="K295">
        <f>------64</f>
        <v>64</v>
      </c>
    </row>
    <row r="296" spans="2:11">
      <c r="B296">
        <v>877</v>
      </c>
      <c r="C296">
        <v>293</v>
      </c>
      <c r="D296">
        <v>1</v>
      </c>
      <c r="E296">
        <v>0</v>
      </c>
      <c r="F296">
        <v>16</v>
      </c>
      <c r="G296">
        <v>171</v>
      </c>
      <c r="H296">
        <f>------273</f>
        <v>273</v>
      </c>
      <c r="I296">
        <v>361</v>
      </c>
      <c r="J296" t="s">
        <v>68</v>
      </c>
      <c r="K296">
        <f>------65</f>
        <v>65</v>
      </c>
    </row>
    <row r="297" spans="2:11">
      <c r="B297">
        <v>880</v>
      </c>
      <c r="C297">
        <v>294</v>
      </c>
      <c r="D297">
        <v>1</v>
      </c>
      <c r="E297">
        <v>0</v>
      </c>
      <c r="F297">
        <v>24</v>
      </c>
      <c r="G297">
        <v>171</v>
      </c>
      <c r="H297">
        <f>------249</f>
        <v>249</v>
      </c>
      <c r="I297">
        <v>361</v>
      </c>
      <c r="J297" t="s">
        <v>155</v>
      </c>
      <c r="K297">
        <f>------66</f>
        <v>66</v>
      </c>
    </row>
    <row r="298" spans="2:11">
      <c r="B298">
        <v>883</v>
      </c>
      <c r="C298">
        <v>295</v>
      </c>
      <c r="D298">
        <v>1</v>
      </c>
      <c r="E298">
        <v>0</v>
      </c>
      <c r="F298">
        <v>32</v>
      </c>
      <c r="G298">
        <v>171</v>
      </c>
      <c r="H298">
        <f>------217</f>
        <v>217</v>
      </c>
      <c r="I298">
        <v>361</v>
      </c>
      <c r="J298" t="s">
        <v>102</v>
      </c>
      <c r="K298">
        <f>------67</f>
        <v>67</v>
      </c>
    </row>
    <row r="299" spans="2:11">
      <c r="B299">
        <v>886</v>
      </c>
      <c r="C299">
        <v>296</v>
      </c>
      <c r="D299">
        <v>1</v>
      </c>
      <c r="E299">
        <v>1</v>
      </c>
      <c r="F299">
        <v>12</v>
      </c>
      <c r="G299">
        <v>171</v>
      </c>
      <c r="H299">
        <f>------229</f>
        <v>229</v>
      </c>
      <c r="I299">
        <v>441</v>
      </c>
      <c r="J299" t="s">
        <v>167</v>
      </c>
      <c r="K299">
        <f>------68</f>
        <v>68</v>
      </c>
    </row>
    <row r="300" spans="2:11">
      <c r="B300">
        <v>889</v>
      </c>
      <c r="C300">
        <v>297</v>
      </c>
      <c r="D300">
        <v>1</v>
      </c>
      <c r="E300">
        <v>1</v>
      </c>
      <c r="F300">
        <v>8</v>
      </c>
      <c r="G300">
        <v>171</v>
      </c>
      <c r="H300">
        <f>------237</f>
        <v>237</v>
      </c>
      <c r="I300">
        <v>441</v>
      </c>
      <c r="J300" t="s">
        <v>120</v>
      </c>
      <c r="K300">
        <f>------69</f>
        <v>69</v>
      </c>
    </row>
    <row r="301" spans="2:11">
      <c r="B301">
        <v>892</v>
      </c>
      <c r="C301">
        <v>298</v>
      </c>
      <c r="D301">
        <v>1</v>
      </c>
      <c r="E301">
        <v>1</v>
      </c>
      <c r="F301">
        <v>8</v>
      </c>
      <c r="G301">
        <v>171</v>
      </c>
      <c r="H301">
        <f>------245</f>
        <v>245</v>
      </c>
      <c r="I301">
        <v>441</v>
      </c>
      <c r="J301" t="s">
        <v>50</v>
      </c>
      <c r="K301">
        <f>------70</f>
        <v>70</v>
      </c>
    </row>
    <row r="302" spans="2:11">
      <c r="B302">
        <v>895</v>
      </c>
      <c r="C302">
        <v>299</v>
      </c>
      <c r="D302">
        <v>1</v>
      </c>
      <c r="E302">
        <v>1</v>
      </c>
      <c r="F302">
        <v>16</v>
      </c>
      <c r="G302">
        <v>171</v>
      </c>
      <c r="H302">
        <f>------261</f>
        <v>261</v>
      </c>
      <c r="I302">
        <v>441</v>
      </c>
      <c r="J302" t="s">
        <v>107</v>
      </c>
      <c r="K302">
        <f>------71</f>
        <v>71</v>
      </c>
    </row>
    <row r="303" spans="2:11">
      <c r="B303">
        <v>898</v>
      </c>
      <c r="C303">
        <v>300</v>
      </c>
      <c r="D303">
        <v>1</v>
      </c>
      <c r="E303">
        <v>1</v>
      </c>
      <c r="F303">
        <v>16</v>
      </c>
      <c r="G303">
        <v>171</v>
      </c>
      <c r="H303">
        <f>------277</f>
        <v>277</v>
      </c>
      <c r="I303">
        <v>441</v>
      </c>
      <c r="J303" t="s">
        <v>101</v>
      </c>
      <c r="K303">
        <f>------72</f>
        <v>72</v>
      </c>
    </row>
    <row r="304" spans="2:11">
      <c r="B304">
        <v>901</v>
      </c>
      <c r="C304">
        <v>301</v>
      </c>
      <c r="D304">
        <v>1</v>
      </c>
      <c r="E304">
        <v>1</v>
      </c>
      <c r="F304">
        <v>16</v>
      </c>
      <c r="G304">
        <v>171</v>
      </c>
      <c r="H304">
        <f>------293</f>
        <v>293</v>
      </c>
      <c r="I304">
        <v>441</v>
      </c>
      <c r="J304" t="s">
        <v>119</v>
      </c>
      <c r="K304">
        <f>------73</f>
        <v>73</v>
      </c>
    </row>
    <row r="305" spans="2:11">
      <c r="B305">
        <v>904</v>
      </c>
      <c r="C305">
        <v>302</v>
      </c>
      <c r="D305">
        <v>1</v>
      </c>
      <c r="E305">
        <v>1</v>
      </c>
      <c r="F305">
        <v>16</v>
      </c>
      <c r="G305">
        <v>171</v>
      </c>
      <c r="H305">
        <f>------309</f>
        <v>309</v>
      </c>
      <c r="I305">
        <v>441</v>
      </c>
      <c r="J305" t="s">
        <v>97</v>
      </c>
      <c r="K305">
        <f>------74</f>
        <v>74</v>
      </c>
    </row>
    <row r="306" spans="2:11">
      <c r="B306">
        <v>907</v>
      </c>
      <c r="C306">
        <v>303</v>
      </c>
      <c r="D306">
        <v>1</v>
      </c>
      <c r="E306">
        <v>1</v>
      </c>
      <c r="F306">
        <v>40</v>
      </c>
      <c r="G306">
        <v>171</v>
      </c>
      <c r="H306">
        <f>------349</f>
        <v>349</v>
      </c>
      <c r="I306">
        <v>441</v>
      </c>
      <c r="J306" t="s">
        <v>142</v>
      </c>
      <c r="K306">
        <f>------75</f>
        <v>75</v>
      </c>
    </row>
    <row r="307" spans="2:11">
      <c r="B307">
        <v>910</v>
      </c>
      <c r="C307">
        <v>304</v>
      </c>
      <c r="D307">
        <v>1</v>
      </c>
      <c r="E307">
        <v>1</v>
      </c>
      <c r="F307">
        <v>40</v>
      </c>
      <c r="G307">
        <v>171</v>
      </c>
      <c r="H307">
        <f>------389</f>
        <v>389</v>
      </c>
      <c r="I307">
        <v>441</v>
      </c>
      <c r="J307" t="s">
        <v>72</v>
      </c>
      <c r="K307">
        <f>------76</f>
        <v>76</v>
      </c>
    </row>
    <row r="308" spans="2:11">
      <c r="B308">
        <v>913</v>
      </c>
      <c r="C308">
        <v>305</v>
      </c>
      <c r="D308">
        <v>1</v>
      </c>
      <c r="E308">
        <v>1</v>
      </c>
      <c r="F308">
        <v>0</v>
      </c>
      <c r="G308">
        <v>171</v>
      </c>
      <c r="H308">
        <f>------389</f>
        <v>389</v>
      </c>
      <c r="I308">
        <v>441</v>
      </c>
      <c r="J308" t="s">
        <v>72</v>
      </c>
      <c r="K308">
        <f>------76</f>
        <v>76</v>
      </c>
    </row>
    <row r="309" spans="2:11">
      <c r="B309">
        <v>916</v>
      </c>
      <c r="C309">
        <v>306</v>
      </c>
      <c r="D309">
        <v>1</v>
      </c>
      <c r="E309">
        <v>0</v>
      </c>
      <c r="F309">
        <v>44</v>
      </c>
      <c r="G309">
        <v>171</v>
      </c>
      <c r="H309">
        <f>------345</f>
        <v>345</v>
      </c>
      <c r="I309">
        <v>441</v>
      </c>
      <c r="J309" t="s">
        <v>75</v>
      </c>
      <c r="K309">
        <f>------77</f>
        <v>77</v>
      </c>
    </row>
    <row r="310" spans="2:11">
      <c r="B310">
        <v>919</v>
      </c>
      <c r="C310">
        <v>307</v>
      </c>
      <c r="D310">
        <v>1</v>
      </c>
      <c r="E310">
        <v>0</v>
      </c>
      <c r="F310">
        <v>24</v>
      </c>
      <c r="G310">
        <v>171</v>
      </c>
      <c r="H310">
        <f>------321</f>
        <v>321</v>
      </c>
      <c r="I310">
        <v>441</v>
      </c>
      <c r="J310" t="s">
        <v>67</v>
      </c>
      <c r="K310">
        <f>------78</f>
        <v>78</v>
      </c>
    </row>
    <row r="311" spans="2:11">
      <c r="B311">
        <v>922</v>
      </c>
      <c r="C311">
        <v>308</v>
      </c>
      <c r="D311">
        <v>1</v>
      </c>
      <c r="E311">
        <v>0</v>
      </c>
      <c r="F311">
        <v>16</v>
      </c>
      <c r="G311">
        <v>171</v>
      </c>
      <c r="H311">
        <f>------305</f>
        <v>305</v>
      </c>
      <c r="I311">
        <v>441</v>
      </c>
      <c r="J311" t="s">
        <v>155</v>
      </c>
      <c r="K311">
        <f>------79</f>
        <v>79</v>
      </c>
    </row>
    <row r="312" spans="2:11">
      <c r="B312">
        <v>925</v>
      </c>
      <c r="C312">
        <v>309</v>
      </c>
      <c r="D312">
        <v>1</v>
      </c>
      <c r="E312">
        <v>0</v>
      </c>
      <c r="F312">
        <v>8</v>
      </c>
      <c r="G312">
        <v>171</v>
      </c>
      <c r="H312">
        <f>------297</f>
        <v>297</v>
      </c>
      <c r="I312">
        <v>441</v>
      </c>
      <c r="J312" t="s">
        <v>104</v>
      </c>
      <c r="K312">
        <f>------80</f>
        <v>80</v>
      </c>
    </row>
    <row r="313" spans="2:11">
      <c r="B313">
        <v>928</v>
      </c>
      <c r="C313">
        <v>310</v>
      </c>
      <c r="D313">
        <v>1</v>
      </c>
      <c r="E313">
        <v>0</v>
      </c>
      <c r="F313">
        <v>8</v>
      </c>
      <c r="G313">
        <v>171</v>
      </c>
      <c r="H313">
        <f>------289</f>
        <v>289</v>
      </c>
      <c r="I313">
        <v>441</v>
      </c>
      <c r="J313" t="s">
        <v>119</v>
      </c>
      <c r="K313">
        <f>------81</f>
        <v>81</v>
      </c>
    </row>
    <row r="314" spans="2:11">
      <c r="B314">
        <v>931</v>
      </c>
      <c r="C314">
        <v>311</v>
      </c>
      <c r="D314">
        <v>1</v>
      </c>
      <c r="E314">
        <v>1</v>
      </c>
      <c r="F314">
        <v>32</v>
      </c>
      <c r="G314">
        <v>171</v>
      </c>
      <c r="H314">
        <f>------321</f>
        <v>321</v>
      </c>
      <c r="I314">
        <v>441</v>
      </c>
      <c r="J314" t="s">
        <v>67</v>
      </c>
      <c r="K314">
        <f>------82</f>
        <v>82</v>
      </c>
    </row>
    <row r="315" spans="2:11">
      <c r="B315">
        <v>934</v>
      </c>
      <c r="C315">
        <v>312</v>
      </c>
      <c r="D315">
        <v>1</v>
      </c>
      <c r="E315">
        <v>1</v>
      </c>
      <c r="F315">
        <v>36</v>
      </c>
      <c r="G315">
        <v>171</v>
      </c>
      <c r="H315">
        <f>------357</f>
        <v>357</v>
      </c>
      <c r="I315">
        <v>441</v>
      </c>
      <c r="J315" t="s">
        <v>65</v>
      </c>
      <c r="K315">
        <f>------83</f>
        <v>83</v>
      </c>
    </row>
    <row r="316" spans="2:11">
      <c r="B316">
        <v>937</v>
      </c>
      <c r="C316">
        <v>313</v>
      </c>
      <c r="D316">
        <v>1</v>
      </c>
      <c r="E316">
        <v>1</v>
      </c>
      <c r="F316">
        <v>20</v>
      </c>
      <c r="G316">
        <v>171</v>
      </c>
      <c r="H316">
        <f>------377</f>
        <v>377</v>
      </c>
      <c r="I316">
        <v>441</v>
      </c>
      <c r="J316" t="s">
        <v>74</v>
      </c>
      <c r="K316">
        <f>------84</f>
        <v>84</v>
      </c>
    </row>
    <row r="317" spans="2:11">
      <c r="B317">
        <v>940</v>
      </c>
      <c r="C317">
        <v>314</v>
      </c>
      <c r="D317">
        <v>1</v>
      </c>
      <c r="E317">
        <v>1</v>
      </c>
      <c r="F317">
        <v>20</v>
      </c>
      <c r="G317">
        <v>171</v>
      </c>
      <c r="H317">
        <f>------397</f>
        <v>397</v>
      </c>
      <c r="I317">
        <v>441</v>
      </c>
      <c r="J317" t="s">
        <v>7</v>
      </c>
      <c r="K317">
        <f>------85</f>
        <v>85</v>
      </c>
    </row>
    <row r="318" spans="2:11">
      <c r="B318">
        <v>943</v>
      </c>
      <c r="C318">
        <v>315</v>
      </c>
      <c r="D318">
        <v>1</v>
      </c>
      <c r="E318">
        <v>1</v>
      </c>
      <c r="F318">
        <v>4</v>
      </c>
      <c r="G318">
        <v>171</v>
      </c>
      <c r="H318">
        <f>------401</f>
        <v>401</v>
      </c>
      <c r="I318">
        <v>441</v>
      </c>
      <c r="J318" t="s">
        <v>77</v>
      </c>
      <c r="K318">
        <f>------86</f>
        <v>86</v>
      </c>
    </row>
    <row r="319" spans="2:11">
      <c r="B319">
        <v>946</v>
      </c>
      <c r="C319">
        <v>316</v>
      </c>
      <c r="D319">
        <v>1</v>
      </c>
      <c r="E319">
        <v>0</v>
      </c>
      <c r="F319">
        <v>32</v>
      </c>
      <c r="G319">
        <v>171</v>
      </c>
      <c r="H319">
        <f>------369</f>
        <v>369</v>
      </c>
      <c r="I319">
        <v>441</v>
      </c>
      <c r="J319" t="s">
        <v>66</v>
      </c>
      <c r="K319">
        <f>------87</f>
        <v>87</v>
      </c>
    </row>
    <row r="320" spans="2:11">
      <c r="B320">
        <v>949</v>
      </c>
      <c r="C320">
        <v>317</v>
      </c>
      <c r="D320">
        <v>1</v>
      </c>
      <c r="E320">
        <v>0</v>
      </c>
      <c r="F320">
        <v>20</v>
      </c>
      <c r="G320">
        <v>171</v>
      </c>
      <c r="H320">
        <f>------349</f>
        <v>349</v>
      </c>
      <c r="I320">
        <v>441</v>
      </c>
      <c r="J320" t="s">
        <v>142</v>
      </c>
      <c r="K320">
        <f>------88</f>
        <v>88</v>
      </c>
    </row>
    <row r="321" spans="2:11">
      <c r="B321">
        <v>952</v>
      </c>
      <c r="C321">
        <v>318</v>
      </c>
      <c r="D321">
        <v>1</v>
      </c>
      <c r="E321">
        <v>0</v>
      </c>
      <c r="F321">
        <v>24</v>
      </c>
      <c r="G321">
        <v>171</v>
      </c>
      <c r="H321">
        <f>------325</f>
        <v>325</v>
      </c>
      <c r="I321">
        <v>441</v>
      </c>
      <c r="J321" t="s">
        <v>70</v>
      </c>
      <c r="K321">
        <f>------89</f>
        <v>89</v>
      </c>
    </row>
    <row r="322" spans="2:11">
      <c r="B322">
        <v>955</v>
      </c>
      <c r="C322">
        <v>319</v>
      </c>
      <c r="D322">
        <v>1</v>
      </c>
      <c r="E322">
        <v>0</v>
      </c>
      <c r="F322">
        <v>24</v>
      </c>
      <c r="G322">
        <v>171</v>
      </c>
      <c r="H322">
        <f>------301</f>
        <v>301</v>
      </c>
      <c r="I322">
        <v>361</v>
      </c>
      <c r="J322" t="s">
        <v>71</v>
      </c>
      <c r="K322">
        <f>------90</f>
        <v>90</v>
      </c>
    </row>
    <row r="323" spans="2:11">
      <c r="B323">
        <v>958</v>
      </c>
      <c r="C323">
        <v>320</v>
      </c>
      <c r="D323">
        <v>1</v>
      </c>
      <c r="E323">
        <v>0</v>
      </c>
      <c r="F323">
        <v>24</v>
      </c>
      <c r="G323">
        <v>171</v>
      </c>
      <c r="H323">
        <f>------277</f>
        <v>277</v>
      </c>
      <c r="I323">
        <v>361</v>
      </c>
      <c r="J323" t="s">
        <v>64</v>
      </c>
      <c r="K323">
        <f>------91</f>
        <v>91</v>
      </c>
    </row>
    <row r="324" spans="2:11">
      <c r="B324">
        <v>961</v>
      </c>
      <c r="C324">
        <v>321</v>
      </c>
      <c r="D324">
        <v>1</v>
      </c>
      <c r="E324">
        <v>1</v>
      </c>
      <c r="F324">
        <v>28</v>
      </c>
      <c r="G324">
        <v>171</v>
      </c>
      <c r="H324">
        <f>------305</f>
        <v>305</v>
      </c>
      <c r="I324">
        <v>441</v>
      </c>
      <c r="J324" t="s">
        <v>155</v>
      </c>
      <c r="K324">
        <f>------92</f>
        <v>92</v>
      </c>
    </row>
    <row r="325" spans="2:11">
      <c r="B325">
        <v>964</v>
      </c>
      <c r="C325">
        <v>322</v>
      </c>
      <c r="D325">
        <v>1</v>
      </c>
      <c r="E325">
        <v>1</v>
      </c>
      <c r="F325">
        <v>8</v>
      </c>
      <c r="G325">
        <v>171</v>
      </c>
      <c r="H325">
        <f>------313</f>
        <v>313</v>
      </c>
      <c r="I325">
        <v>441</v>
      </c>
      <c r="J325" t="s">
        <v>63</v>
      </c>
      <c r="K325">
        <f>------93</f>
        <v>93</v>
      </c>
    </row>
    <row r="326" spans="2:11">
      <c r="B326">
        <v>967</v>
      </c>
      <c r="C326">
        <v>323</v>
      </c>
      <c r="D326">
        <v>1</v>
      </c>
      <c r="E326">
        <v>1</v>
      </c>
      <c r="F326">
        <v>8</v>
      </c>
      <c r="G326">
        <v>171</v>
      </c>
      <c r="H326">
        <f>------321</f>
        <v>321</v>
      </c>
      <c r="I326">
        <v>441</v>
      </c>
      <c r="J326" t="s">
        <v>67</v>
      </c>
      <c r="K326">
        <f>------94</f>
        <v>94</v>
      </c>
    </row>
    <row r="327" spans="2:11">
      <c r="B327">
        <v>970</v>
      </c>
      <c r="C327">
        <v>324</v>
      </c>
      <c r="D327">
        <v>1</v>
      </c>
      <c r="E327">
        <v>1</v>
      </c>
      <c r="F327">
        <v>16</v>
      </c>
      <c r="G327">
        <v>171</v>
      </c>
      <c r="H327">
        <f>------337</f>
        <v>337</v>
      </c>
      <c r="I327">
        <v>441</v>
      </c>
      <c r="J327" t="s">
        <v>68</v>
      </c>
      <c r="K327">
        <f>------95</f>
        <v>95</v>
      </c>
    </row>
    <row r="328" spans="2:11">
      <c r="B328">
        <v>973</v>
      </c>
      <c r="C328">
        <v>325</v>
      </c>
      <c r="D328">
        <v>1</v>
      </c>
      <c r="E328">
        <v>1</v>
      </c>
      <c r="F328">
        <v>16</v>
      </c>
      <c r="G328">
        <v>171</v>
      </c>
      <c r="H328">
        <f>------353</f>
        <v>353</v>
      </c>
      <c r="I328">
        <v>441</v>
      </c>
      <c r="J328" t="s">
        <v>98</v>
      </c>
      <c r="K328">
        <f>------96</f>
        <v>96</v>
      </c>
    </row>
    <row r="329" spans="2:11">
      <c r="B329">
        <v>976</v>
      </c>
      <c r="C329">
        <v>326</v>
      </c>
      <c r="D329">
        <v>1</v>
      </c>
      <c r="E329">
        <v>0</v>
      </c>
      <c r="F329">
        <v>36</v>
      </c>
      <c r="G329">
        <v>171</v>
      </c>
      <c r="H329">
        <f>------317</f>
        <v>317</v>
      </c>
      <c r="I329">
        <v>441</v>
      </c>
      <c r="J329" t="s">
        <v>153</v>
      </c>
      <c r="K329">
        <f>------97</f>
        <v>97</v>
      </c>
    </row>
    <row r="330" spans="2:11">
      <c r="B330">
        <v>979</v>
      </c>
      <c r="C330">
        <v>327</v>
      </c>
      <c r="D330">
        <v>1</v>
      </c>
      <c r="E330">
        <v>0</v>
      </c>
      <c r="F330">
        <v>16</v>
      </c>
      <c r="G330">
        <v>171</v>
      </c>
      <c r="H330">
        <f>------301</f>
        <v>301</v>
      </c>
      <c r="I330">
        <v>441</v>
      </c>
      <c r="J330" t="s">
        <v>100</v>
      </c>
      <c r="K330">
        <f>------98</f>
        <v>98</v>
      </c>
    </row>
    <row r="331" spans="2:11">
      <c r="B331">
        <v>982</v>
      </c>
      <c r="C331">
        <v>328</v>
      </c>
      <c r="D331">
        <v>1</v>
      </c>
      <c r="E331">
        <v>0</v>
      </c>
      <c r="F331">
        <v>12</v>
      </c>
      <c r="G331">
        <v>171</v>
      </c>
      <c r="H331">
        <f>------289</f>
        <v>289</v>
      </c>
      <c r="I331">
        <v>441</v>
      </c>
      <c r="J331" t="s">
        <v>119</v>
      </c>
      <c r="K331">
        <f>------81</f>
        <v>81</v>
      </c>
    </row>
    <row r="332" spans="2:11">
      <c r="B332">
        <v>985</v>
      </c>
      <c r="C332">
        <v>329</v>
      </c>
      <c r="D332">
        <v>1</v>
      </c>
      <c r="E332">
        <v>0</v>
      </c>
      <c r="F332">
        <v>16</v>
      </c>
      <c r="G332">
        <v>171</v>
      </c>
      <c r="H332">
        <f>------273</f>
        <v>273</v>
      </c>
      <c r="I332">
        <v>441</v>
      </c>
      <c r="J332" t="s">
        <v>62</v>
      </c>
      <c r="K332">
        <f>------99</f>
        <v>99</v>
      </c>
    </row>
    <row r="333" spans="2:11">
      <c r="B333">
        <v>988</v>
      </c>
      <c r="C333">
        <v>330</v>
      </c>
      <c r="D333">
        <v>1</v>
      </c>
      <c r="E333">
        <v>0</v>
      </c>
      <c r="F333">
        <v>24</v>
      </c>
      <c r="G333">
        <v>171</v>
      </c>
      <c r="H333">
        <f>------249</f>
        <v>249</v>
      </c>
      <c r="I333">
        <v>441</v>
      </c>
      <c r="J333" t="s">
        <v>50</v>
      </c>
      <c r="K333">
        <f>------100</f>
        <v>100</v>
      </c>
    </row>
    <row r="334" spans="2:11">
      <c r="B334">
        <v>991</v>
      </c>
      <c r="C334">
        <v>331</v>
      </c>
      <c r="D334">
        <v>1</v>
      </c>
      <c r="E334">
        <v>0</v>
      </c>
      <c r="F334">
        <v>32</v>
      </c>
      <c r="G334">
        <v>171</v>
      </c>
      <c r="H334">
        <f>------217</f>
        <v>217</v>
      </c>
      <c r="I334">
        <v>441</v>
      </c>
      <c r="J334" t="s">
        <v>61</v>
      </c>
      <c r="K334">
        <f>------101</f>
        <v>101</v>
      </c>
    </row>
    <row r="335" spans="2:11">
      <c r="B335">
        <v>994</v>
      </c>
      <c r="C335">
        <v>332</v>
      </c>
      <c r="D335">
        <v>1</v>
      </c>
      <c r="E335">
        <v>0</v>
      </c>
      <c r="F335">
        <v>36</v>
      </c>
      <c r="G335">
        <v>171</v>
      </c>
      <c r="H335">
        <f>------181</f>
        <v>181</v>
      </c>
      <c r="I335">
        <v>361</v>
      </c>
      <c r="J335" t="s">
        <v>56</v>
      </c>
      <c r="K335">
        <f>------102</f>
        <v>102</v>
      </c>
    </row>
    <row r="336" spans="2:11">
      <c r="B336">
        <v>997</v>
      </c>
      <c r="C336">
        <v>333</v>
      </c>
      <c r="D336">
        <v>1</v>
      </c>
      <c r="E336">
        <v>0</v>
      </c>
      <c r="F336">
        <v>36</v>
      </c>
      <c r="G336">
        <v>171</v>
      </c>
      <c r="H336">
        <f>------145</f>
        <v>145</v>
      </c>
      <c r="I336">
        <v>289</v>
      </c>
      <c r="J336" t="s">
        <v>56</v>
      </c>
      <c r="K336">
        <f>------103</f>
        <v>103</v>
      </c>
    </row>
    <row r="337" spans="2:11">
      <c r="B337">
        <v>1000</v>
      </c>
      <c r="C337">
        <v>334</v>
      </c>
      <c r="D337">
        <v>1</v>
      </c>
      <c r="E337">
        <v>0</v>
      </c>
      <c r="F337">
        <v>32</v>
      </c>
      <c r="G337">
        <v>171</v>
      </c>
      <c r="H337">
        <f>------113</f>
        <v>113</v>
      </c>
      <c r="I337">
        <v>225</v>
      </c>
      <c r="J337" t="s">
        <v>56</v>
      </c>
      <c r="K337">
        <f>------104</f>
        <v>104</v>
      </c>
    </row>
    <row r="338" spans="2:11">
      <c r="B338">
        <v>1003</v>
      </c>
      <c r="C338">
        <v>335</v>
      </c>
      <c r="D338">
        <v>1</v>
      </c>
      <c r="E338">
        <v>0</v>
      </c>
      <c r="F338">
        <v>28</v>
      </c>
      <c r="G338">
        <v>171</v>
      </c>
      <c r="H338">
        <f>------85</f>
        <v>85</v>
      </c>
      <c r="I338">
        <v>169</v>
      </c>
      <c r="J338" t="s">
        <v>56</v>
      </c>
      <c r="K338">
        <f>------105</f>
        <v>105</v>
      </c>
    </row>
    <row r="339" spans="2:11">
      <c r="B339">
        <v>1006</v>
      </c>
      <c r="C339">
        <v>336</v>
      </c>
      <c r="D339">
        <v>1</v>
      </c>
      <c r="E339">
        <v>1</v>
      </c>
      <c r="F339">
        <v>4</v>
      </c>
      <c r="G339">
        <v>171</v>
      </c>
      <c r="H339">
        <f>------89</f>
        <v>89</v>
      </c>
      <c r="I339">
        <v>225</v>
      </c>
      <c r="J339" t="s">
        <v>55</v>
      </c>
      <c r="K339">
        <f>------106</f>
        <v>106</v>
      </c>
    </row>
    <row r="340" spans="2:11">
      <c r="B340">
        <v>1009</v>
      </c>
      <c r="C340">
        <v>337</v>
      </c>
      <c r="D340">
        <v>1</v>
      </c>
      <c r="E340">
        <v>1</v>
      </c>
      <c r="F340">
        <v>12</v>
      </c>
      <c r="G340">
        <v>171</v>
      </c>
      <c r="H340">
        <f>------101</f>
        <v>101</v>
      </c>
      <c r="I340">
        <v>289</v>
      </c>
      <c r="J340" t="s">
        <v>57</v>
      </c>
      <c r="K340">
        <f>------107</f>
        <v>107</v>
      </c>
    </row>
    <row r="341" spans="2:11">
      <c r="B341">
        <v>1012</v>
      </c>
      <c r="C341">
        <v>338</v>
      </c>
      <c r="D341">
        <v>1</v>
      </c>
      <c r="E341">
        <v>1</v>
      </c>
      <c r="F341">
        <v>12</v>
      </c>
      <c r="G341">
        <v>171</v>
      </c>
      <c r="H341">
        <f>------113</f>
        <v>113</v>
      </c>
      <c r="I341">
        <v>361</v>
      </c>
      <c r="J341" t="s">
        <v>54</v>
      </c>
      <c r="K341">
        <f>------108</f>
        <v>108</v>
      </c>
    </row>
    <row r="342" spans="2:11">
      <c r="B342">
        <v>1015</v>
      </c>
      <c r="C342">
        <v>339</v>
      </c>
      <c r="D342">
        <v>1</v>
      </c>
      <c r="E342">
        <v>1</v>
      </c>
      <c r="F342">
        <v>36</v>
      </c>
      <c r="G342">
        <v>171</v>
      </c>
      <c r="H342">
        <f>------149</f>
        <v>149</v>
      </c>
      <c r="I342">
        <v>441</v>
      </c>
      <c r="J342" t="s">
        <v>53</v>
      </c>
      <c r="K342">
        <f>------109</f>
        <v>109</v>
      </c>
    </row>
    <row r="343" spans="2:11">
      <c r="B343">
        <v>1018</v>
      </c>
      <c r="C343">
        <v>340</v>
      </c>
      <c r="D343">
        <v>1</v>
      </c>
      <c r="E343">
        <v>1</v>
      </c>
      <c r="F343">
        <v>24</v>
      </c>
      <c r="G343">
        <v>171</v>
      </c>
      <c r="H343">
        <f>------173</f>
        <v>173</v>
      </c>
      <c r="I343">
        <v>441</v>
      </c>
      <c r="J343" t="s">
        <v>58</v>
      </c>
      <c r="K343">
        <f>------110</f>
        <v>110</v>
      </c>
    </row>
    <row r="344" spans="2:11">
      <c r="B344">
        <v>1021</v>
      </c>
      <c r="C344">
        <v>341</v>
      </c>
      <c r="D344">
        <v>1</v>
      </c>
      <c r="E344">
        <v>0</v>
      </c>
      <c r="F344">
        <v>56</v>
      </c>
      <c r="G344">
        <v>171</v>
      </c>
      <c r="H344">
        <f>------117</f>
        <v>117</v>
      </c>
      <c r="I344">
        <v>361</v>
      </c>
      <c r="J344" t="s">
        <v>96</v>
      </c>
      <c r="K344">
        <f>------111</f>
        <v>111</v>
      </c>
    </row>
    <row r="345" spans="2:11">
      <c r="B345">
        <v>1024</v>
      </c>
      <c r="C345">
        <v>342</v>
      </c>
      <c r="D345">
        <v>1</v>
      </c>
      <c r="E345">
        <v>0</v>
      </c>
      <c r="F345">
        <v>28</v>
      </c>
      <c r="G345">
        <v>171</v>
      </c>
      <c r="H345">
        <f>------89</f>
        <v>89</v>
      </c>
      <c r="I345">
        <v>289</v>
      </c>
      <c r="J345" t="s">
        <v>54</v>
      </c>
      <c r="K345">
        <f>------18</f>
        <v>18</v>
      </c>
    </row>
    <row r="346" spans="2:11">
      <c r="B346">
        <v>1027</v>
      </c>
      <c r="C346">
        <v>343</v>
      </c>
      <c r="D346">
        <v>1</v>
      </c>
      <c r="E346">
        <v>0</v>
      </c>
      <c r="F346">
        <v>16</v>
      </c>
      <c r="G346">
        <v>171</v>
      </c>
      <c r="H346">
        <f>------73</f>
        <v>73</v>
      </c>
      <c r="I346">
        <v>225</v>
      </c>
      <c r="J346" t="s">
        <v>96</v>
      </c>
      <c r="K346">
        <f>------19</f>
        <v>19</v>
      </c>
    </row>
    <row r="347" spans="2:11">
      <c r="B347">
        <v>1030</v>
      </c>
      <c r="C347">
        <v>344</v>
      </c>
      <c r="D347">
        <v>1</v>
      </c>
      <c r="E347">
        <v>0</v>
      </c>
      <c r="F347">
        <v>12</v>
      </c>
      <c r="G347">
        <v>171</v>
      </c>
      <c r="H347">
        <f>------61</f>
        <v>61</v>
      </c>
      <c r="I347">
        <v>169</v>
      </c>
      <c r="J347" t="s">
        <v>51</v>
      </c>
      <c r="K347">
        <f>------20</f>
        <v>20</v>
      </c>
    </row>
    <row r="348" spans="2:11">
      <c r="B348">
        <v>1033</v>
      </c>
      <c r="C348">
        <v>345</v>
      </c>
      <c r="D348">
        <v>1</v>
      </c>
      <c r="E348">
        <v>0</v>
      </c>
      <c r="F348">
        <v>12</v>
      </c>
      <c r="G348">
        <v>171</v>
      </c>
      <c r="H348">
        <f>------49</f>
        <v>49</v>
      </c>
      <c r="I348">
        <v>121</v>
      </c>
      <c r="J348" t="s">
        <v>55</v>
      </c>
      <c r="K348">
        <f>------112</f>
        <v>112</v>
      </c>
    </row>
    <row r="349" spans="2:11">
      <c r="B349">
        <v>1036</v>
      </c>
      <c r="C349">
        <v>346</v>
      </c>
      <c r="D349">
        <v>1</v>
      </c>
      <c r="E349">
        <v>1</v>
      </c>
      <c r="F349">
        <v>20</v>
      </c>
      <c r="G349">
        <v>171</v>
      </c>
      <c r="H349">
        <f>------69</f>
        <v>69</v>
      </c>
      <c r="I349">
        <v>169</v>
      </c>
      <c r="J349" t="s">
        <v>172</v>
      </c>
      <c r="K349">
        <f>------113</f>
        <v>113</v>
      </c>
    </row>
    <row r="350" spans="2:11">
      <c r="B350">
        <v>1039</v>
      </c>
      <c r="C350">
        <v>347</v>
      </c>
      <c r="D350">
        <v>1</v>
      </c>
      <c r="E350">
        <v>1</v>
      </c>
      <c r="F350">
        <v>32</v>
      </c>
      <c r="G350">
        <v>171</v>
      </c>
      <c r="H350">
        <f>------101</f>
        <v>101</v>
      </c>
      <c r="I350">
        <v>225</v>
      </c>
      <c r="J350" t="s">
        <v>59</v>
      </c>
      <c r="K350">
        <f>------114</f>
        <v>114</v>
      </c>
    </row>
    <row r="351" spans="2:11">
      <c r="B351">
        <v>1042</v>
      </c>
      <c r="C351">
        <v>348</v>
      </c>
      <c r="D351">
        <v>1</v>
      </c>
      <c r="E351">
        <v>1</v>
      </c>
      <c r="F351">
        <v>16</v>
      </c>
      <c r="G351">
        <v>171</v>
      </c>
      <c r="H351">
        <f>------117</f>
        <v>117</v>
      </c>
      <c r="I351">
        <v>289</v>
      </c>
      <c r="J351" t="s">
        <v>55</v>
      </c>
      <c r="K351">
        <f>------8</f>
        <v>8</v>
      </c>
    </row>
    <row r="352" spans="2:11">
      <c r="B352">
        <v>1045</v>
      </c>
      <c r="C352">
        <v>349</v>
      </c>
      <c r="D352">
        <v>1</v>
      </c>
      <c r="E352">
        <v>1</v>
      </c>
      <c r="F352">
        <v>12</v>
      </c>
      <c r="G352">
        <v>171</v>
      </c>
      <c r="H352">
        <f>------129</f>
        <v>129</v>
      </c>
      <c r="I352">
        <v>361</v>
      </c>
      <c r="J352" t="s">
        <v>51</v>
      </c>
      <c r="K352">
        <f>------9</f>
        <v>9</v>
      </c>
    </row>
    <row r="353" spans="2:11">
      <c r="B353">
        <v>1048</v>
      </c>
      <c r="C353">
        <v>350</v>
      </c>
      <c r="D353">
        <v>1</v>
      </c>
      <c r="E353">
        <v>1</v>
      </c>
      <c r="F353">
        <v>12</v>
      </c>
      <c r="G353">
        <v>171</v>
      </c>
      <c r="H353">
        <f>------141</f>
        <v>141</v>
      </c>
      <c r="I353">
        <v>441</v>
      </c>
      <c r="J353" t="s">
        <v>96</v>
      </c>
      <c r="K353">
        <f>------10</f>
        <v>10</v>
      </c>
    </row>
    <row r="354" spans="2:11">
      <c r="B354">
        <v>1051</v>
      </c>
      <c r="C354">
        <v>351</v>
      </c>
      <c r="D354">
        <v>1</v>
      </c>
      <c r="E354">
        <v>0</v>
      </c>
      <c r="F354">
        <v>52</v>
      </c>
      <c r="G354">
        <v>171</v>
      </c>
      <c r="H354">
        <f>------89</f>
        <v>89</v>
      </c>
      <c r="I354">
        <v>289</v>
      </c>
      <c r="J354" t="s">
        <v>54</v>
      </c>
      <c r="K354">
        <f>------115</f>
        <v>115</v>
      </c>
    </row>
    <row r="355" spans="2:11">
      <c r="B355">
        <v>1054</v>
      </c>
      <c r="C355">
        <v>352</v>
      </c>
      <c r="D355">
        <v>1</v>
      </c>
      <c r="E355">
        <v>0</v>
      </c>
      <c r="F355">
        <v>28</v>
      </c>
      <c r="G355">
        <v>171</v>
      </c>
      <c r="H355">
        <f>------61</f>
        <v>61</v>
      </c>
      <c r="I355">
        <v>121</v>
      </c>
      <c r="J355" t="s">
        <v>56</v>
      </c>
      <c r="K355">
        <f>------31</f>
        <v>31</v>
      </c>
    </row>
    <row r="356" spans="2:11">
      <c r="B356">
        <v>1057</v>
      </c>
      <c r="C356">
        <v>353</v>
      </c>
      <c r="D356">
        <v>0</v>
      </c>
      <c r="E356">
        <v>0</v>
      </c>
      <c r="F356">
        <v>20</v>
      </c>
      <c r="G356">
        <v>171</v>
      </c>
      <c r="H356">
        <f>------41</f>
        <v>41</v>
      </c>
      <c r="I356">
        <v>81</v>
      </c>
      <c r="J356" t="s">
        <v>165</v>
      </c>
      <c r="K356">
        <f>------32</f>
        <v>32</v>
      </c>
    </row>
    <row r="357" spans="2:11">
      <c r="B357">
        <v>1060</v>
      </c>
      <c r="C357">
        <v>354</v>
      </c>
      <c r="D357">
        <v>0</v>
      </c>
      <c r="E357">
        <v>0</v>
      </c>
      <c r="F357">
        <v>16</v>
      </c>
      <c r="G357">
        <v>171</v>
      </c>
      <c r="H357">
        <f>------25</f>
        <v>25</v>
      </c>
      <c r="I357">
        <v>49</v>
      </c>
      <c r="J357" t="s">
        <v>165</v>
      </c>
      <c r="K357">
        <f>------33</f>
        <v>33</v>
      </c>
    </row>
    <row r="358" spans="2:11">
      <c r="B358">
        <v>1063</v>
      </c>
      <c r="C358">
        <v>355</v>
      </c>
      <c r="D358">
        <v>0</v>
      </c>
      <c r="E358">
        <v>0</v>
      </c>
      <c r="F358">
        <v>12</v>
      </c>
      <c r="G358">
        <v>171</v>
      </c>
      <c r="H358">
        <f>------13</f>
        <v>13</v>
      </c>
      <c r="I358">
        <v>25</v>
      </c>
      <c r="J358" t="s">
        <v>167</v>
      </c>
      <c r="K358">
        <f>------34</f>
        <v>34</v>
      </c>
    </row>
    <row r="359" spans="2:11">
      <c r="B359">
        <v>1066</v>
      </c>
      <c r="C359">
        <v>356</v>
      </c>
      <c r="D359">
        <v>0</v>
      </c>
      <c r="E359">
        <v>1</v>
      </c>
      <c r="F359">
        <v>4</v>
      </c>
      <c r="G359">
        <v>171</v>
      </c>
      <c r="H359">
        <f>------17</f>
        <v>17</v>
      </c>
      <c r="I359">
        <v>49</v>
      </c>
      <c r="J359" t="s">
        <v>57</v>
      </c>
      <c r="K359">
        <f>------36</f>
        <v>36</v>
      </c>
    </row>
    <row r="360" spans="2:11">
      <c r="B360">
        <v>1069</v>
      </c>
      <c r="C360">
        <v>357</v>
      </c>
      <c r="D360">
        <v>0</v>
      </c>
      <c r="E360">
        <v>1</v>
      </c>
      <c r="F360">
        <v>12</v>
      </c>
      <c r="G360">
        <v>171</v>
      </c>
      <c r="H360">
        <f>------29</f>
        <v>29</v>
      </c>
      <c r="I360">
        <v>81</v>
      </c>
      <c r="J360" t="s">
        <v>51</v>
      </c>
      <c r="K360">
        <f>------37</f>
        <v>37</v>
      </c>
    </row>
    <row r="361" spans="2:11">
      <c r="B361">
        <v>1072</v>
      </c>
      <c r="C361">
        <v>358</v>
      </c>
      <c r="D361">
        <v>0</v>
      </c>
      <c r="E361">
        <v>1</v>
      </c>
      <c r="F361">
        <v>12</v>
      </c>
      <c r="G361">
        <v>171</v>
      </c>
      <c r="H361">
        <f>------41</f>
        <v>41</v>
      </c>
      <c r="I361">
        <v>121</v>
      </c>
      <c r="J361" t="s">
        <v>53</v>
      </c>
      <c r="K361">
        <f>------38</f>
        <v>38</v>
      </c>
    </row>
    <row r="362" spans="2:11">
      <c r="B362">
        <v>1075</v>
      </c>
      <c r="C362">
        <v>359</v>
      </c>
      <c r="D362">
        <v>1</v>
      </c>
      <c r="E362">
        <v>1</v>
      </c>
      <c r="F362">
        <v>20</v>
      </c>
      <c r="G362">
        <v>171</v>
      </c>
      <c r="H362">
        <f>------61</f>
        <v>61</v>
      </c>
      <c r="I362">
        <v>169</v>
      </c>
      <c r="J362" t="s">
        <v>51</v>
      </c>
      <c r="K362">
        <f>------39</f>
        <v>39</v>
      </c>
    </row>
    <row r="363" spans="2:11">
      <c r="B363">
        <v>1078</v>
      </c>
      <c r="C363">
        <v>360</v>
      </c>
      <c r="D363">
        <v>1</v>
      </c>
      <c r="E363">
        <v>1</v>
      </c>
      <c r="F363">
        <v>20</v>
      </c>
      <c r="G363">
        <v>171</v>
      </c>
      <c r="H363">
        <f>------81</f>
        <v>81</v>
      </c>
      <c r="I363">
        <v>225</v>
      </c>
      <c r="J363" t="s">
        <v>51</v>
      </c>
      <c r="K363">
        <f>------40</f>
        <v>40</v>
      </c>
    </row>
    <row r="364" spans="2:11">
      <c r="B364">
        <v>1081</v>
      </c>
      <c r="C364">
        <v>361</v>
      </c>
      <c r="D364">
        <v>1</v>
      </c>
      <c r="E364">
        <v>1</v>
      </c>
      <c r="F364">
        <v>24</v>
      </c>
      <c r="G364">
        <v>171</v>
      </c>
      <c r="H364">
        <f>------105</f>
        <v>105</v>
      </c>
      <c r="I364">
        <v>289</v>
      </c>
      <c r="J364" t="s">
        <v>51</v>
      </c>
      <c r="K364">
        <f>------41</f>
        <v>41</v>
      </c>
    </row>
    <row r="365" spans="2:11">
      <c r="B365">
        <v>1084</v>
      </c>
      <c r="C365">
        <v>362</v>
      </c>
      <c r="D365">
        <v>1</v>
      </c>
      <c r="E365">
        <v>1</v>
      </c>
      <c r="F365">
        <v>28</v>
      </c>
      <c r="G365">
        <v>171</v>
      </c>
      <c r="H365">
        <f>------133</f>
        <v>133</v>
      </c>
      <c r="I365">
        <v>361</v>
      </c>
      <c r="J365" t="s">
        <v>60</v>
      </c>
      <c r="K365">
        <f>------42</f>
        <v>42</v>
      </c>
    </row>
    <row r="366" spans="2:11">
      <c r="B366">
        <v>1087</v>
      </c>
      <c r="C366">
        <v>363</v>
      </c>
      <c r="D366">
        <v>1</v>
      </c>
      <c r="E366">
        <v>1</v>
      </c>
      <c r="F366">
        <v>24</v>
      </c>
      <c r="G366">
        <v>171</v>
      </c>
      <c r="H366">
        <f>------157</f>
        <v>157</v>
      </c>
      <c r="I366">
        <v>441</v>
      </c>
      <c r="J366" t="s">
        <v>51</v>
      </c>
      <c r="K366">
        <f>------43</f>
        <v>43</v>
      </c>
    </row>
    <row r="367" spans="2:11">
      <c r="B367">
        <v>1090</v>
      </c>
      <c r="C367">
        <v>364</v>
      </c>
      <c r="D367">
        <v>1</v>
      </c>
      <c r="E367">
        <v>1</v>
      </c>
      <c r="F367">
        <v>16</v>
      </c>
      <c r="G367">
        <v>171</v>
      </c>
      <c r="H367">
        <f>------173</f>
        <v>173</v>
      </c>
      <c r="I367">
        <v>441</v>
      </c>
      <c r="J367" t="s">
        <v>58</v>
      </c>
      <c r="K367">
        <f>------44</f>
        <v>44</v>
      </c>
    </row>
    <row r="368" spans="2:11">
      <c r="B368">
        <v>1093</v>
      </c>
      <c r="C368">
        <v>365</v>
      </c>
      <c r="D368">
        <v>1</v>
      </c>
      <c r="E368">
        <v>1</v>
      </c>
      <c r="F368">
        <v>16</v>
      </c>
      <c r="G368">
        <v>171</v>
      </c>
      <c r="H368">
        <f>------189</f>
        <v>189</v>
      </c>
      <c r="I368">
        <v>441</v>
      </c>
      <c r="J368" t="s">
        <v>52</v>
      </c>
      <c r="K368">
        <f>------45</f>
        <v>45</v>
      </c>
    </row>
    <row r="369" spans="2:11">
      <c r="B369">
        <v>1096</v>
      </c>
      <c r="C369">
        <v>366</v>
      </c>
      <c r="D369">
        <v>1</v>
      </c>
      <c r="E369">
        <v>0</v>
      </c>
      <c r="F369">
        <v>72</v>
      </c>
      <c r="G369">
        <v>171</v>
      </c>
      <c r="H369">
        <f>------117</f>
        <v>117</v>
      </c>
      <c r="I369">
        <v>361</v>
      </c>
      <c r="J369" t="s">
        <v>96</v>
      </c>
      <c r="K369">
        <f>------116</f>
        <v>116</v>
      </c>
    </row>
    <row r="370" spans="2:11">
      <c r="B370">
        <v>1099</v>
      </c>
      <c r="C370">
        <v>367</v>
      </c>
      <c r="D370">
        <v>1</v>
      </c>
      <c r="E370">
        <v>0</v>
      </c>
      <c r="F370">
        <v>48</v>
      </c>
      <c r="G370">
        <v>171</v>
      </c>
      <c r="H370">
        <f>------69</f>
        <v>69</v>
      </c>
      <c r="I370">
        <v>289</v>
      </c>
      <c r="J370" t="s">
        <v>166</v>
      </c>
      <c r="K370">
        <f>------117</f>
        <v>117</v>
      </c>
    </row>
    <row r="371" spans="2:11">
      <c r="B371">
        <v>1102</v>
      </c>
      <c r="C371">
        <v>368</v>
      </c>
      <c r="D371">
        <v>1</v>
      </c>
      <c r="E371">
        <v>0</v>
      </c>
      <c r="F371">
        <v>21</v>
      </c>
      <c r="G371">
        <v>171</v>
      </c>
      <c r="H371">
        <f>------48</f>
        <v>48</v>
      </c>
      <c r="I371">
        <v>289</v>
      </c>
      <c r="J371" t="s">
        <v>82</v>
      </c>
      <c r="K371">
        <f>------118</f>
        <v>118</v>
      </c>
    </row>
    <row r="372" spans="2:11">
      <c r="B372">
        <v>1105</v>
      </c>
      <c r="C372">
        <v>369</v>
      </c>
      <c r="D372">
        <v>0</v>
      </c>
      <c r="E372">
        <v>0</v>
      </c>
      <c r="F372">
        <v>16</v>
      </c>
      <c r="G372">
        <v>171</v>
      </c>
      <c r="H372">
        <f>------32</f>
        <v>32</v>
      </c>
      <c r="I372">
        <v>81</v>
      </c>
      <c r="J372" t="s">
        <v>55</v>
      </c>
      <c r="K372">
        <f>------119</f>
        <v>119</v>
      </c>
    </row>
    <row r="373" spans="2:11">
      <c r="B373">
        <v>1108</v>
      </c>
      <c r="C373">
        <v>370</v>
      </c>
      <c r="D373">
        <v>0</v>
      </c>
      <c r="E373">
        <v>0</v>
      </c>
      <c r="F373">
        <v>16</v>
      </c>
      <c r="G373">
        <v>171</v>
      </c>
      <c r="H373">
        <f>------16</f>
        <v>16</v>
      </c>
      <c r="I373">
        <v>81</v>
      </c>
      <c r="J373" t="s">
        <v>190</v>
      </c>
      <c r="K373">
        <f>------120</f>
        <v>120</v>
      </c>
    </row>
    <row r="374" spans="2:11">
      <c r="B374">
        <v>1111</v>
      </c>
      <c r="C374">
        <v>371</v>
      </c>
      <c r="D374">
        <v>0</v>
      </c>
      <c r="E374">
        <v>1</v>
      </c>
      <c r="F374">
        <v>24</v>
      </c>
      <c r="G374">
        <v>171</v>
      </c>
      <c r="H374">
        <f>------40</f>
        <v>40</v>
      </c>
      <c r="I374">
        <v>121</v>
      </c>
      <c r="J374" t="s">
        <v>147</v>
      </c>
      <c r="K374">
        <f>------121</f>
        <v>121</v>
      </c>
    </row>
    <row r="375" spans="2:11">
      <c r="B375">
        <v>1114</v>
      </c>
      <c r="C375">
        <v>372</v>
      </c>
      <c r="D375">
        <v>1</v>
      </c>
      <c r="E375">
        <v>1</v>
      </c>
      <c r="F375">
        <v>28</v>
      </c>
      <c r="G375">
        <v>171</v>
      </c>
      <c r="H375">
        <f>------68</f>
        <v>68</v>
      </c>
      <c r="I375">
        <v>169</v>
      </c>
      <c r="J375" t="s">
        <v>55</v>
      </c>
      <c r="K375">
        <f>------122</f>
        <v>122</v>
      </c>
    </row>
    <row r="376" spans="2:11">
      <c r="B376">
        <v>1117</v>
      </c>
      <c r="C376">
        <v>373</v>
      </c>
      <c r="D376">
        <v>1</v>
      </c>
      <c r="E376">
        <v>1</v>
      </c>
      <c r="F376">
        <v>25</v>
      </c>
      <c r="G376">
        <v>171</v>
      </c>
      <c r="H376">
        <f>------93</f>
        <v>93</v>
      </c>
      <c r="I376">
        <v>225</v>
      </c>
      <c r="J376" t="s">
        <v>172</v>
      </c>
      <c r="K376">
        <f>------123</f>
        <v>123</v>
      </c>
    </row>
    <row r="377" spans="2:11">
      <c r="B377">
        <v>1120</v>
      </c>
      <c r="C377">
        <v>374</v>
      </c>
      <c r="D377">
        <v>1</v>
      </c>
      <c r="E377">
        <v>1</v>
      </c>
      <c r="F377">
        <v>24</v>
      </c>
      <c r="G377">
        <v>171</v>
      </c>
      <c r="H377">
        <f>------117</f>
        <v>117</v>
      </c>
      <c r="I377">
        <v>289</v>
      </c>
      <c r="J377" t="s">
        <v>55</v>
      </c>
      <c r="K377">
        <f>------124</f>
        <v>124</v>
      </c>
    </row>
    <row r="378" spans="2:11">
      <c r="B378">
        <v>1123</v>
      </c>
      <c r="C378">
        <v>375</v>
      </c>
      <c r="D378">
        <v>1</v>
      </c>
      <c r="E378">
        <v>1</v>
      </c>
      <c r="F378">
        <v>28</v>
      </c>
      <c r="G378">
        <v>171</v>
      </c>
      <c r="H378">
        <f>------145</f>
        <v>145</v>
      </c>
      <c r="I378">
        <v>361</v>
      </c>
      <c r="J378" t="s">
        <v>55</v>
      </c>
      <c r="K378">
        <f>------125</f>
        <v>125</v>
      </c>
    </row>
    <row r="379" spans="2:11">
      <c r="B379">
        <v>1126</v>
      </c>
      <c r="C379">
        <v>376</v>
      </c>
      <c r="D379">
        <v>1</v>
      </c>
      <c r="E379">
        <v>1</v>
      </c>
      <c r="F379">
        <v>24</v>
      </c>
      <c r="G379">
        <v>171</v>
      </c>
      <c r="H379">
        <f>------169</f>
        <v>169</v>
      </c>
      <c r="I379">
        <v>441</v>
      </c>
      <c r="J379" t="s">
        <v>118</v>
      </c>
      <c r="K379">
        <f>------126</f>
        <v>126</v>
      </c>
    </row>
    <row r="380" spans="2:11">
      <c r="B380">
        <v>1129</v>
      </c>
      <c r="C380">
        <v>377</v>
      </c>
      <c r="D380">
        <v>1</v>
      </c>
      <c r="E380">
        <v>1</v>
      </c>
      <c r="F380">
        <v>16</v>
      </c>
      <c r="G380">
        <v>171</v>
      </c>
      <c r="H380">
        <f>------185</f>
        <v>185</v>
      </c>
      <c r="I380">
        <v>441</v>
      </c>
      <c r="J380" t="s">
        <v>141</v>
      </c>
      <c r="K380">
        <f>------127</f>
        <v>127</v>
      </c>
    </row>
    <row r="381" spans="2:11">
      <c r="B381">
        <v>1132</v>
      </c>
      <c r="C381">
        <v>378</v>
      </c>
      <c r="D381">
        <v>1</v>
      </c>
      <c r="E381">
        <v>1</v>
      </c>
      <c r="F381">
        <v>16</v>
      </c>
      <c r="G381">
        <v>171</v>
      </c>
      <c r="H381">
        <f>------201</f>
        <v>201</v>
      </c>
      <c r="I381">
        <v>441</v>
      </c>
      <c r="J381" t="s">
        <v>121</v>
      </c>
      <c r="K381">
        <f>------128</f>
        <v>128</v>
      </c>
    </row>
    <row r="382" spans="2:11">
      <c r="B382">
        <v>1135</v>
      </c>
      <c r="C382">
        <v>379</v>
      </c>
      <c r="D382">
        <v>1</v>
      </c>
      <c r="E382">
        <v>1</v>
      </c>
      <c r="F382">
        <v>24</v>
      </c>
      <c r="G382">
        <v>171</v>
      </c>
      <c r="H382">
        <f>------225</f>
        <v>225</v>
      </c>
      <c r="I382">
        <v>441</v>
      </c>
      <c r="J382" t="s">
        <v>165</v>
      </c>
      <c r="K382">
        <f>------129</f>
        <v>129</v>
      </c>
    </row>
    <row r="383" spans="2:11">
      <c r="B383">
        <v>1138</v>
      </c>
      <c r="C383">
        <v>380</v>
      </c>
      <c r="D383">
        <v>1</v>
      </c>
      <c r="E383">
        <v>1</v>
      </c>
      <c r="F383">
        <v>40</v>
      </c>
      <c r="G383">
        <v>171</v>
      </c>
      <c r="H383">
        <f>------265</f>
        <v>265</v>
      </c>
      <c r="I383">
        <v>441</v>
      </c>
      <c r="J383" t="s">
        <v>102</v>
      </c>
      <c r="K383">
        <f>------130</f>
        <v>130</v>
      </c>
    </row>
    <row r="384" spans="2:11">
      <c r="B384">
        <v>1141</v>
      </c>
      <c r="C384">
        <v>381</v>
      </c>
      <c r="D384">
        <v>1</v>
      </c>
      <c r="E384">
        <v>0</v>
      </c>
      <c r="F384">
        <v>88</v>
      </c>
      <c r="G384">
        <v>171</v>
      </c>
      <c r="H384">
        <f>------177</f>
        <v>177</v>
      </c>
      <c r="I384">
        <v>441</v>
      </c>
      <c r="J384" t="s">
        <v>55</v>
      </c>
      <c r="K384">
        <f>------131</f>
        <v>131</v>
      </c>
    </row>
    <row r="385" spans="2:11">
      <c r="B385">
        <v>1144</v>
      </c>
      <c r="C385">
        <v>382</v>
      </c>
      <c r="D385">
        <v>1</v>
      </c>
      <c r="E385">
        <v>0</v>
      </c>
      <c r="F385">
        <v>52</v>
      </c>
      <c r="G385">
        <v>171</v>
      </c>
      <c r="H385">
        <f>------125</f>
        <v>125</v>
      </c>
      <c r="I385">
        <v>289</v>
      </c>
      <c r="J385" t="s">
        <v>52</v>
      </c>
      <c r="K385">
        <f>------132</f>
        <v>132</v>
      </c>
    </row>
    <row r="386" spans="2:11">
      <c r="B386">
        <v>1147</v>
      </c>
      <c r="C386">
        <v>383</v>
      </c>
      <c r="D386">
        <v>1</v>
      </c>
      <c r="E386">
        <v>0</v>
      </c>
      <c r="F386">
        <v>24</v>
      </c>
      <c r="G386">
        <v>171</v>
      </c>
      <c r="H386">
        <f>------101</f>
        <v>101</v>
      </c>
      <c r="I386">
        <v>289</v>
      </c>
      <c r="J386" t="s">
        <v>57</v>
      </c>
      <c r="K386">
        <f>------133</f>
        <v>133</v>
      </c>
    </row>
    <row r="387" spans="2:11">
      <c r="B387">
        <v>1150</v>
      </c>
      <c r="C387">
        <v>384</v>
      </c>
      <c r="D387">
        <v>1</v>
      </c>
      <c r="E387">
        <v>0</v>
      </c>
      <c r="F387">
        <v>28</v>
      </c>
      <c r="G387">
        <v>171</v>
      </c>
      <c r="H387">
        <f>------73</f>
        <v>73</v>
      </c>
      <c r="I387">
        <v>289</v>
      </c>
      <c r="J387" t="s">
        <v>191</v>
      </c>
      <c r="K387">
        <f>------134</f>
        <v>134</v>
      </c>
    </row>
    <row r="388" spans="2:11">
      <c r="B388">
        <v>1153</v>
      </c>
      <c r="C388">
        <v>385</v>
      </c>
      <c r="D388">
        <v>1</v>
      </c>
      <c r="E388">
        <v>0</v>
      </c>
      <c r="F388">
        <v>28</v>
      </c>
      <c r="G388">
        <v>171</v>
      </c>
      <c r="H388">
        <f>------45</f>
        <v>45</v>
      </c>
      <c r="I388">
        <v>289</v>
      </c>
      <c r="J388" t="s">
        <v>192</v>
      </c>
      <c r="K388">
        <f>------135</f>
        <v>135</v>
      </c>
    </row>
    <row r="389" spans="2:11">
      <c r="B389">
        <v>1156</v>
      </c>
      <c r="C389">
        <v>386</v>
      </c>
      <c r="D389">
        <v>1</v>
      </c>
      <c r="E389">
        <v>1</v>
      </c>
      <c r="F389">
        <v>20</v>
      </c>
      <c r="G389">
        <v>171</v>
      </c>
      <c r="H389">
        <f>------65</f>
        <v>65</v>
      </c>
      <c r="I389">
        <v>361</v>
      </c>
      <c r="J389" t="s">
        <v>189</v>
      </c>
      <c r="K389">
        <f>------136</f>
        <v>136</v>
      </c>
    </row>
    <row r="390" spans="2:11">
      <c r="B390">
        <v>1159</v>
      </c>
      <c r="C390">
        <v>387</v>
      </c>
      <c r="D390">
        <v>1</v>
      </c>
      <c r="E390">
        <v>1</v>
      </c>
      <c r="F390">
        <v>20</v>
      </c>
      <c r="G390">
        <v>171</v>
      </c>
      <c r="H390">
        <f>------85</f>
        <v>85</v>
      </c>
      <c r="I390">
        <v>441</v>
      </c>
      <c r="J390" t="s">
        <v>187</v>
      </c>
      <c r="K390">
        <f>------137</f>
        <v>137</v>
      </c>
    </row>
    <row r="391" spans="2:11">
      <c r="B391">
        <v>1162</v>
      </c>
      <c r="C391">
        <v>388</v>
      </c>
      <c r="D391">
        <v>1</v>
      </c>
      <c r="E391">
        <v>1</v>
      </c>
      <c r="F391">
        <v>48</v>
      </c>
      <c r="G391">
        <v>171</v>
      </c>
      <c r="H391">
        <f>------133</f>
        <v>133</v>
      </c>
      <c r="I391">
        <v>441</v>
      </c>
      <c r="J391" t="s">
        <v>117</v>
      </c>
      <c r="K391">
        <f>------138</f>
        <v>138</v>
      </c>
    </row>
    <row r="392" spans="2:11">
      <c r="B392">
        <v>1165</v>
      </c>
      <c r="C392">
        <v>389</v>
      </c>
      <c r="D392">
        <v>1</v>
      </c>
      <c r="E392">
        <v>1</v>
      </c>
      <c r="F392">
        <v>44</v>
      </c>
      <c r="G392">
        <v>171</v>
      </c>
      <c r="H392">
        <f>------177</f>
        <v>177</v>
      </c>
      <c r="I392">
        <v>441</v>
      </c>
      <c r="J392" t="s">
        <v>55</v>
      </c>
      <c r="K392">
        <f>------139</f>
        <v>139</v>
      </c>
    </row>
    <row r="393" spans="2:11">
      <c r="B393">
        <v>1168</v>
      </c>
      <c r="C393">
        <v>390</v>
      </c>
      <c r="D393">
        <v>1</v>
      </c>
      <c r="E393">
        <v>1</v>
      </c>
      <c r="F393">
        <v>48</v>
      </c>
      <c r="G393">
        <v>171</v>
      </c>
      <c r="H393">
        <f>------225</f>
        <v>225</v>
      </c>
      <c r="I393">
        <v>441</v>
      </c>
      <c r="J393" t="s">
        <v>165</v>
      </c>
      <c r="K393">
        <f>------140</f>
        <v>140</v>
      </c>
    </row>
    <row r="394" spans="2:11">
      <c r="B394">
        <v>1171</v>
      </c>
      <c r="C394">
        <v>391</v>
      </c>
      <c r="D394">
        <v>1</v>
      </c>
      <c r="E394">
        <v>1</v>
      </c>
      <c r="F394">
        <v>32</v>
      </c>
      <c r="G394">
        <v>171</v>
      </c>
      <c r="H394">
        <f>------257</f>
        <v>257</v>
      </c>
      <c r="I394">
        <v>441</v>
      </c>
      <c r="J394" t="s">
        <v>105</v>
      </c>
      <c r="K394">
        <f>------141</f>
        <v>141</v>
      </c>
    </row>
    <row r="395" spans="2:11">
      <c r="B395">
        <v>1174</v>
      </c>
      <c r="C395">
        <v>392</v>
      </c>
      <c r="D395">
        <v>1</v>
      </c>
      <c r="E395">
        <v>1</v>
      </c>
      <c r="F395">
        <v>40</v>
      </c>
      <c r="G395">
        <v>171</v>
      </c>
      <c r="H395">
        <f>------297</f>
        <v>297</v>
      </c>
      <c r="I395">
        <v>441</v>
      </c>
      <c r="J395" t="s">
        <v>104</v>
      </c>
      <c r="K395">
        <f>------142</f>
        <v>142</v>
      </c>
    </row>
    <row r="396" spans="2:11">
      <c r="B396">
        <v>1177</v>
      </c>
      <c r="C396">
        <v>393</v>
      </c>
      <c r="D396">
        <v>1</v>
      </c>
      <c r="E396">
        <v>1</v>
      </c>
      <c r="F396">
        <v>20</v>
      </c>
      <c r="G396">
        <v>171</v>
      </c>
      <c r="H396">
        <f>------317</f>
        <v>317</v>
      </c>
      <c r="I396">
        <v>441</v>
      </c>
      <c r="J396" t="s">
        <v>153</v>
      </c>
      <c r="K396">
        <f>------143</f>
        <v>143</v>
      </c>
    </row>
    <row r="397" spans="2:11">
      <c r="B397">
        <v>1180</v>
      </c>
      <c r="C397">
        <v>394</v>
      </c>
      <c r="D397">
        <v>1</v>
      </c>
      <c r="E397">
        <v>1</v>
      </c>
      <c r="F397">
        <v>0</v>
      </c>
      <c r="G397">
        <v>171</v>
      </c>
      <c r="H397">
        <f>------317</f>
        <v>317</v>
      </c>
      <c r="I397">
        <v>441</v>
      </c>
      <c r="J397" t="s">
        <v>153</v>
      </c>
      <c r="K397">
        <f>------143</f>
        <v>143</v>
      </c>
    </row>
    <row r="398" spans="2:11">
      <c r="B398">
        <v>1183</v>
      </c>
      <c r="C398">
        <v>395</v>
      </c>
      <c r="D398">
        <v>1</v>
      </c>
      <c r="E398">
        <v>1</v>
      </c>
      <c r="F398">
        <v>0</v>
      </c>
      <c r="G398">
        <v>171</v>
      </c>
      <c r="H398">
        <f>------317</f>
        <v>317</v>
      </c>
      <c r="I398">
        <v>441</v>
      </c>
      <c r="J398" t="s">
        <v>153</v>
      </c>
      <c r="K398">
        <f>------143</f>
        <v>143</v>
      </c>
    </row>
    <row r="399" spans="2:11">
      <c r="B399">
        <v>1186</v>
      </c>
      <c r="C399">
        <v>396</v>
      </c>
      <c r="D399">
        <v>1</v>
      </c>
      <c r="E399">
        <v>0</v>
      </c>
      <c r="F399">
        <v>76</v>
      </c>
      <c r="G399">
        <v>171</v>
      </c>
      <c r="H399">
        <f>------241</f>
        <v>241</v>
      </c>
      <c r="I399">
        <v>441</v>
      </c>
      <c r="J399" t="s">
        <v>108</v>
      </c>
      <c r="K399">
        <f>------144</f>
        <v>144</v>
      </c>
    </row>
    <row r="400" spans="2:11">
      <c r="B400">
        <v>1189</v>
      </c>
      <c r="C400">
        <v>397</v>
      </c>
      <c r="D400">
        <v>1</v>
      </c>
      <c r="E400">
        <v>0</v>
      </c>
      <c r="F400">
        <v>40</v>
      </c>
      <c r="G400">
        <v>171</v>
      </c>
      <c r="H400">
        <f>------201</f>
        <v>201</v>
      </c>
      <c r="I400">
        <v>361</v>
      </c>
      <c r="J400" t="s">
        <v>50</v>
      </c>
      <c r="K400">
        <f>------145</f>
        <v>145</v>
      </c>
    </row>
    <row r="401" spans="2:11">
      <c r="B401">
        <v>1192</v>
      </c>
      <c r="C401">
        <v>398</v>
      </c>
      <c r="D401">
        <v>1</v>
      </c>
      <c r="E401">
        <v>0</v>
      </c>
      <c r="F401">
        <v>32</v>
      </c>
      <c r="G401">
        <v>171</v>
      </c>
      <c r="H401">
        <f>------169</f>
        <v>169</v>
      </c>
      <c r="I401">
        <v>361</v>
      </c>
      <c r="J401" t="s">
        <v>152</v>
      </c>
      <c r="K401">
        <f>------146</f>
        <v>146</v>
      </c>
    </row>
    <row r="402" spans="2:11">
      <c r="B402">
        <v>1195</v>
      </c>
      <c r="C402">
        <v>399</v>
      </c>
      <c r="D402">
        <v>1</v>
      </c>
      <c r="E402">
        <v>0</v>
      </c>
      <c r="F402">
        <v>32</v>
      </c>
      <c r="G402">
        <v>171</v>
      </c>
      <c r="H402">
        <f>------137</f>
        <v>137</v>
      </c>
      <c r="I402">
        <v>361</v>
      </c>
      <c r="J402" t="s">
        <v>118</v>
      </c>
      <c r="K402">
        <f>------147</f>
        <v>147</v>
      </c>
    </row>
    <row r="403" spans="2:11">
      <c r="B403">
        <v>1198</v>
      </c>
      <c r="C403">
        <v>400</v>
      </c>
      <c r="D403">
        <v>1</v>
      </c>
      <c r="E403">
        <v>0</v>
      </c>
      <c r="F403">
        <v>24</v>
      </c>
      <c r="G403">
        <v>171</v>
      </c>
      <c r="H403">
        <f>------113</f>
        <v>113</v>
      </c>
      <c r="I403">
        <v>361</v>
      </c>
      <c r="J403" t="s">
        <v>54</v>
      </c>
      <c r="K403">
        <f>------148</f>
        <v>148</v>
      </c>
    </row>
    <row r="404" spans="2:11">
      <c r="B404">
        <v>1201</v>
      </c>
      <c r="C404">
        <v>401</v>
      </c>
      <c r="D404">
        <v>1</v>
      </c>
      <c r="E404">
        <v>1</v>
      </c>
      <c r="F404">
        <v>52</v>
      </c>
      <c r="G404">
        <v>171</v>
      </c>
      <c r="H404">
        <f>------165</f>
        <v>165</v>
      </c>
      <c r="I404">
        <v>441</v>
      </c>
      <c r="J404" t="s">
        <v>60</v>
      </c>
      <c r="K404">
        <f>------149</f>
        <v>149</v>
      </c>
    </row>
    <row r="405" spans="2:11">
      <c r="B405">
        <v>1204</v>
      </c>
      <c r="C405">
        <v>402</v>
      </c>
      <c r="D405">
        <v>1</v>
      </c>
      <c r="E405">
        <v>1</v>
      </c>
      <c r="F405">
        <v>60</v>
      </c>
      <c r="G405">
        <v>171</v>
      </c>
      <c r="H405">
        <f>------225</f>
        <v>225</v>
      </c>
      <c r="I405">
        <v>441</v>
      </c>
      <c r="J405" t="s">
        <v>165</v>
      </c>
      <c r="K405">
        <f>------150</f>
        <v>150</v>
      </c>
    </row>
    <row r="406" spans="2:11">
      <c r="B406">
        <v>1207</v>
      </c>
      <c r="C406">
        <v>403</v>
      </c>
      <c r="D406">
        <v>1</v>
      </c>
      <c r="E406">
        <v>1</v>
      </c>
      <c r="F406">
        <v>44</v>
      </c>
      <c r="G406">
        <v>171</v>
      </c>
      <c r="H406">
        <f>------269</f>
        <v>269</v>
      </c>
      <c r="I406">
        <v>441</v>
      </c>
      <c r="J406" t="s">
        <v>156</v>
      </c>
      <c r="K406">
        <f>------151</f>
        <v>151</v>
      </c>
    </row>
    <row r="407" spans="2:11">
      <c r="B407">
        <v>1210</v>
      </c>
      <c r="C407">
        <v>404</v>
      </c>
      <c r="D407">
        <v>1</v>
      </c>
      <c r="E407">
        <v>1</v>
      </c>
      <c r="F407">
        <v>36</v>
      </c>
      <c r="G407">
        <v>171</v>
      </c>
      <c r="H407">
        <f>------305</f>
        <v>305</v>
      </c>
      <c r="I407">
        <v>441</v>
      </c>
      <c r="J407" t="s">
        <v>155</v>
      </c>
      <c r="K407">
        <f>------152</f>
        <v>152</v>
      </c>
    </row>
    <row r="408" spans="2:11">
      <c r="B408">
        <v>1213</v>
      </c>
      <c r="C408">
        <v>405</v>
      </c>
      <c r="D408">
        <v>1</v>
      </c>
      <c r="E408">
        <v>1</v>
      </c>
      <c r="F408">
        <v>28</v>
      </c>
      <c r="G408">
        <v>171</v>
      </c>
      <c r="H408">
        <f>------333</f>
        <v>333</v>
      </c>
      <c r="I408">
        <v>441</v>
      </c>
      <c r="J408" t="s">
        <v>68</v>
      </c>
      <c r="K408">
        <f>------153</f>
        <v>153</v>
      </c>
    </row>
    <row r="409" spans="2:11">
      <c r="B409">
        <v>1216</v>
      </c>
      <c r="C409">
        <v>406</v>
      </c>
      <c r="D409">
        <v>1</v>
      </c>
      <c r="E409">
        <v>0</v>
      </c>
      <c r="F409">
        <v>48</v>
      </c>
      <c r="G409">
        <v>171</v>
      </c>
      <c r="H409">
        <f>------285</f>
        <v>285</v>
      </c>
      <c r="I409">
        <v>441</v>
      </c>
      <c r="J409" t="s">
        <v>103</v>
      </c>
      <c r="K409">
        <f>------154</f>
        <v>154</v>
      </c>
    </row>
    <row r="410" spans="2:11">
      <c r="B410">
        <v>1219</v>
      </c>
      <c r="C410">
        <v>407</v>
      </c>
      <c r="D410">
        <v>1</v>
      </c>
      <c r="E410">
        <v>0</v>
      </c>
      <c r="F410">
        <v>24</v>
      </c>
      <c r="G410">
        <v>171</v>
      </c>
      <c r="H410">
        <f>------261</f>
        <v>261</v>
      </c>
      <c r="I410">
        <v>441</v>
      </c>
      <c r="J410" t="s">
        <v>107</v>
      </c>
      <c r="K410">
        <f>------155</f>
        <v>155</v>
      </c>
    </row>
    <row r="411" spans="2:11">
      <c r="B411">
        <v>1222</v>
      </c>
      <c r="C411">
        <v>408</v>
      </c>
      <c r="D411">
        <v>1</v>
      </c>
      <c r="E411">
        <v>0</v>
      </c>
      <c r="F411">
        <v>28</v>
      </c>
      <c r="G411">
        <v>171</v>
      </c>
      <c r="H411">
        <f>------233</f>
        <v>233</v>
      </c>
      <c r="I411">
        <v>361</v>
      </c>
      <c r="J411" t="s">
        <v>103</v>
      </c>
      <c r="K411">
        <f>------156</f>
        <v>156</v>
      </c>
    </row>
    <row r="412" spans="2:11">
      <c r="B412">
        <v>1225</v>
      </c>
      <c r="C412">
        <v>409</v>
      </c>
      <c r="D412">
        <v>1</v>
      </c>
      <c r="E412">
        <v>0</v>
      </c>
      <c r="F412">
        <v>28</v>
      </c>
      <c r="G412">
        <v>171</v>
      </c>
      <c r="H412">
        <f>------205</f>
        <v>205</v>
      </c>
      <c r="I412">
        <v>289</v>
      </c>
      <c r="J412" t="s">
        <v>63</v>
      </c>
      <c r="K412">
        <f>------157</f>
        <v>157</v>
      </c>
    </row>
    <row r="413" spans="2:11">
      <c r="B413">
        <v>1228</v>
      </c>
      <c r="C413">
        <v>410</v>
      </c>
      <c r="D413">
        <v>1</v>
      </c>
      <c r="E413">
        <v>0</v>
      </c>
      <c r="F413">
        <v>28</v>
      </c>
      <c r="G413">
        <v>171</v>
      </c>
      <c r="H413">
        <f>------177</f>
        <v>177</v>
      </c>
      <c r="I413">
        <v>289</v>
      </c>
      <c r="J413" t="s">
        <v>156</v>
      </c>
      <c r="K413">
        <f>------158</f>
        <v>158</v>
      </c>
    </row>
    <row r="414" spans="2:11">
      <c r="B414">
        <v>1231</v>
      </c>
      <c r="C414">
        <v>411</v>
      </c>
      <c r="D414">
        <v>1</v>
      </c>
      <c r="E414">
        <v>1</v>
      </c>
      <c r="F414">
        <v>12</v>
      </c>
      <c r="G414">
        <v>171</v>
      </c>
      <c r="H414">
        <f>------189</f>
        <v>189</v>
      </c>
      <c r="I414">
        <v>361</v>
      </c>
      <c r="J414" t="s">
        <v>167</v>
      </c>
      <c r="K414">
        <f>------159</f>
        <v>159</v>
      </c>
    </row>
    <row r="415" spans="2:11">
      <c r="B415">
        <v>1234</v>
      </c>
      <c r="C415">
        <v>412</v>
      </c>
      <c r="D415">
        <v>1</v>
      </c>
      <c r="E415">
        <v>1</v>
      </c>
      <c r="F415">
        <v>20</v>
      </c>
      <c r="G415">
        <v>171</v>
      </c>
      <c r="H415">
        <f>------209</f>
        <v>209</v>
      </c>
      <c r="I415">
        <v>441</v>
      </c>
      <c r="J415" t="s">
        <v>152</v>
      </c>
      <c r="K415">
        <f>------160</f>
        <v>160</v>
      </c>
    </row>
    <row r="416" spans="2:11">
      <c r="B416">
        <v>1237</v>
      </c>
      <c r="C416">
        <v>413</v>
      </c>
      <c r="D416">
        <v>1</v>
      </c>
      <c r="E416">
        <v>1</v>
      </c>
      <c r="F416">
        <v>8</v>
      </c>
      <c r="G416">
        <v>171</v>
      </c>
      <c r="H416">
        <f>------217</f>
        <v>217</v>
      </c>
      <c r="I416">
        <v>441</v>
      </c>
      <c r="J416" t="s">
        <v>61</v>
      </c>
      <c r="K416">
        <f>------161</f>
        <v>161</v>
      </c>
    </row>
    <row r="417" spans="2:11">
      <c r="B417">
        <v>1240</v>
      </c>
      <c r="C417">
        <v>414</v>
      </c>
      <c r="D417">
        <v>1</v>
      </c>
      <c r="E417">
        <v>1</v>
      </c>
      <c r="F417">
        <v>24</v>
      </c>
      <c r="G417">
        <v>171</v>
      </c>
      <c r="H417">
        <f>------241</f>
        <v>241</v>
      </c>
      <c r="I417">
        <v>441</v>
      </c>
      <c r="J417" t="s">
        <v>108</v>
      </c>
      <c r="K417">
        <f>------162</f>
        <v>162</v>
      </c>
    </row>
    <row r="418" spans="2:11">
      <c r="B418">
        <v>1243</v>
      </c>
      <c r="C418">
        <v>415</v>
      </c>
      <c r="D418">
        <v>1</v>
      </c>
      <c r="E418">
        <v>1</v>
      </c>
      <c r="F418">
        <v>16</v>
      </c>
      <c r="G418">
        <v>171</v>
      </c>
      <c r="H418">
        <f>------257</f>
        <v>257</v>
      </c>
      <c r="I418">
        <v>441</v>
      </c>
      <c r="J418" t="s">
        <v>105</v>
      </c>
      <c r="K418">
        <f>------163</f>
        <v>163</v>
      </c>
    </row>
    <row r="419" spans="2:11">
      <c r="B419">
        <v>1246</v>
      </c>
      <c r="C419">
        <v>416</v>
      </c>
      <c r="D419">
        <v>1</v>
      </c>
      <c r="E419">
        <v>0</v>
      </c>
      <c r="F419">
        <v>56</v>
      </c>
      <c r="G419">
        <v>171</v>
      </c>
      <c r="H419">
        <f>------201</f>
        <v>201</v>
      </c>
      <c r="I419">
        <v>441</v>
      </c>
      <c r="J419" t="s">
        <v>121</v>
      </c>
      <c r="K419">
        <f>------164</f>
        <v>164</v>
      </c>
    </row>
    <row r="420" spans="2:11">
      <c r="B420">
        <v>1249</v>
      </c>
      <c r="C420">
        <v>417</v>
      </c>
      <c r="D420">
        <v>1</v>
      </c>
      <c r="E420">
        <v>0</v>
      </c>
      <c r="F420">
        <v>24</v>
      </c>
      <c r="G420">
        <v>171</v>
      </c>
      <c r="H420">
        <f>------177</f>
        <v>177</v>
      </c>
      <c r="I420">
        <v>361</v>
      </c>
      <c r="J420" t="s">
        <v>61</v>
      </c>
      <c r="K420">
        <f>------165</f>
        <v>165</v>
      </c>
    </row>
    <row r="421" spans="2:11">
      <c r="B421">
        <v>1252</v>
      </c>
      <c r="C421">
        <v>418</v>
      </c>
      <c r="D421">
        <v>1</v>
      </c>
      <c r="E421">
        <v>0</v>
      </c>
      <c r="F421">
        <v>16</v>
      </c>
      <c r="G421">
        <v>171</v>
      </c>
      <c r="H421">
        <f>------161</f>
        <v>161</v>
      </c>
      <c r="I421">
        <v>361</v>
      </c>
      <c r="J421" t="s">
        <v>59</v>
      </c>
      <c r="K421">
        <f>------166</f>
        <v>166</v>
      </c>
    </row>
    <row r="422" spans="2:11">
      <c r="B422">
        <v>1255</v>
      </c>
      <c r="C422">
        <v>419</v>
      </c>
      <c r="D422">
        <v>1</v>
      </c>
      <c r="E422">
        <v>0</v>
      </c>
      <c r="F422">
        <v>20</v>
      </c>
      <c r="G422">
        <v>171</v>
      </c>
      <c r="H422">
        <f>------141</f>
        <v>141</v>
      </c>
      <c r="I422">
        <v>361</v>
      </c>
      <c r="J422" t="s">
        <v>58</v>
      </c>
      <c r="K422">
        <f>------167</f>
        <v>167</v>
      </c>
    </row>
    <row r="423" spans="2:11">
      <c r="B423">
        <v>1258</v>
      </c>
      <c r="C423">
        <v>420</v>
      </c>
      <c r="D423">
        <v>1</v>
      </c>
      <c r="E423">
        <v>0</v>
      </c>
      <c r="F423">
        <v>20</v>
      </c>
      <c r="G423">
        <v>171</v>
      </c>
      <c r="H423">
        <f>------121</f>
        <v>121</v>
      </c>
      <c r="I423">
        <v>289</v>
      </c>
      <c r="J423" t="s">
        <v>141</v>
      </c>
      <c r="K423">
        <f>------168</f>
        <v>168</v>
      </c>
    </row>
    <row r="424" spans="2:11">
      <c r="B424">
        <v>1261</v>
      </c>
      <c r="C424">
        <v>421</v>
      </c>
      <c r="D424">
        <v>1</v>
      </c>
      <c r="E424">
        <v>0</v>
      </c>
      <c r="F424">
        <v>20</v>
      </c>
      <c r="G424">
        <v>171</v>
      </c>
      <c r="H424">
        <f>------101</f>
        <v>101</v>
      </c>
      <c r="I424">
        <v>225</v>
      </c>
      <c r="J424" t="s">
        <v>59</v>
      </c>
      <c r="K424">
        <f>------169</f>
        <v>169</v>
      </c>
    </row>
    <row r="425" spans="2:11">
      <c r="B425">
        <v>1264</v>
      </c>
      <c r="C425">
        <v>422</v>
      </c>
      <c r="D425">
        <v>1</v>
      </c>
      <c r="E425">
        <v>0</v>
      </c>
      <c r="F425">
        <v>20</v>
      </c>
      <c r="G425">
        <v>171</v>
      </c>
      <c r="H425">
        <f>------81</f>
        <v>81</v>
      </c>
      <c r="I425">
        <v>169</v>
      </c>
      <c r="J425" t="s">
        <v>184</v>
      </c>
      <c r="K425">
        <f>------170</f>
        <v>170</v>
      </c>
    </row>
    <row r="426" spans="2:11">
      <c r="B426">
        <v>1267</v>
      </c>
      <c r="C426">
        <v>423</v>
      </c>
      <c r="D426">
        <v>1</v>
      </c>
      <c r="E426">
        <v>0</v>
      </c>
      <c r="F426">
        <v>20</v>
      </c>
      <c r="G426">
        <v>171</v>
      </c>
      <c r="H426">
        <f>------61</f>
        <v>61</v>
      </c>
      <c r="I426">
        <v>121</v>
      </c>
      <c r="J426" t="s">
        <v>56</v>
      </c>
      <c r="K426">
        <f>------31</f>
        <v>31</v>
      </c>
    </row>
    <row r="427" spans="2:11">
      <c r="B427">
        <v>1270</v>
      </c>
      <c r="C427">
        <v>424</v>
      </c>
      <c r="D427">
        <v>0</v>
      </c>
      <c r="E427">
        <v>0</v>
      </c>
      <c r="F427">
        <v>20</v>
      </c>
      <c r="G427">
        <v>171</v>
      </c>
      <c r="H427">
        <f>------41</f>
        <v>41</v>
      </c>
      <c r="I427">
        <v>81</v>
      </c>
      <c r="J427" t="s">
        <v>165</v>
      </c>
      <c r="K427">
        <f>------32</f>
        <v>32</v>
      </c>
    </row>
    <row r="428" spans="2:11">
      <c r="B428">
        <v>1273</v>
      </c>
      <c r="C428">
        <v>425</v>
      </c>
      <c r="D428">
        <v>0</v>
      </c>
      <c r="E428">
        <v>0</v>
      </c>
      <c r="F428">
        <v>16</v>
      </c>
      <c r="G428">
        <v>171</v>
      </c>
      <c r="H428">
        <f>------25</f>
        <v>25</v>
      </c>
      <c r="I428">
        <v>49</v>
      </c>
      <c r="J428" t="s">
        <v>165</v>
      </c>
      <c r="K428">
        <f>------33</f>
        <v>33</v>
      </c>
    </row>
    <row r="429" spans="2:11">
      <c r="B429">
        <v>1276</v>
      </c>
      <c r="C429">
        <v>426</v>
      </c>
      <c r="D429">
        <v>0</v>
      </c>
      <c r="E429">
        <v>1</v>
      </c>
      <c r="F429">
        <v>4</v>
      </c>
      <c r="G429">
        <v>171</v>
      </c>
      <c r="H429">
        <f>------29</f>
        <v>29</v>
      </c>
      <c r="I429">
        <v>81</v>
      </c>
      <c r="J429" t="s">
        <v>51</v>
      </c>
      <c r="K429">
        <f>------4</f>
        <v>4</v>
      </c>
    </row>
    <row r="430" spans="2:11">
      <c r="B430">
        <v>1279</v>
      </c>
      <c r="C430">
        <v>427</v>
      </c>
      <c r="D430">
        <v>0</v>
      </c>
      <c r="E430">
        <v>1</v>
      </c>
      <c r="F430">
        <v>12</v>
      </c>
      <c r="G430">
        <v>171</v>
      </c>
      <c r="H430">
        <f>------41</f>
        <v>41</v>
      </c>
      <c r="I430">
        <v>121</v>
      </c>
      <c r="J430" t="s">
        <v>53</v>
      </c>
      <c r="K430">
        <f>------5</f>
        <v>5</v>
      </c>
    </row>
    <row r="431" spans="2:11">
      <c r="B431">
        <v>1282</v>
      </c>
      <c r="C431">
        <v>428</v>
      </c>
      <c r="D431">
        <v>1</v>
      </c>
      <c r="E431">
        <v>1</v>
      </c>
      <c r="F431">
        <v>12</v>
      </c>
      <c r="G431">
        <v>171</v>
      </c>
      <c r="H431">
        <f>------53</f>
        <v>53</v>
      </c>
      <c r="I431">
        <v>169</v>
      </c>
      <c r="J431" t="s">
        <v>54</v>
      </c>
      <c r="K431">
        <f>------6</f>
        <v>6</v>
      </c>
    </row>
    <row r="432" spans="2:11">
      <c r="B432">
        <v>1285</v>
      </c>
      <c r="C432">
        <v>429</v>
      </c>
      <c r="D432">
        <v>1</v>
      </c>
      <c r="E432">
        <v>1</v>
      </c>
      <c r="F432">
        <v>36</v>
      </c>
      <c r="G432">
        <v>171</v>
      </c>
      <c r="H432">
        <f>------89</f>
        <v>89</v>
      </c>
      <c r="I432">
        <v>225</v>
      </c>
      <c r="J432" t="s">
        <v>55</v>
      </c>
      <c r="K432">
        <f>------7</f>
        <v>7</v>
      </c>
    </row>
    <row r="433" spans="2:11">
      <c r="B433">
        <v>1288</v>
      </c>
      <c r="C433">
        <v>430</v>
      </c>
      <c r="D433">
        <v>1</v>
      </c>
      <c r="E433">
        <v>1</v>
      </c>
      <c r="F433">
        <v>28</v>
      </c>
      <c r="G433">
        <v>171</v>
      </c>
      <c r="H433">
        <f>------117</f>
        <v>117</v>
      </c>
      <c r="I433">
        <v>289</v>
      </c>
      <c r="J433" t="s">
        <v>55</v>
      </c>
      <c r="K433">
        <f>------8</f>
        <v>8</v>
      </c>
    </row>
    <row r="434" spans="2:11">
      <c r="B434">
        <v>1291</v>
      </c>
      <c r="C434">
        <v>431</v>
      </c>
      <c r="D434">
        <v>1</v>
      </c>
      <c r="E434">
        <v>1</v>
      </c>
      <c r="F434">
        <v>12</v>
      </c>
      <c r="G434">
        <v>171</v>
      </c>
      <c r="H434">
        <f>------129</f>
        <v>129</v>
      </c>
      <c r="I434">
        <v>361</v>
      </c>
      <c r="J434" t="s">
        <v>51</v>
      </c>
      <c r="K434">
        <f>------9</f>
        <v>9</v>
      </c>
    </row>
    <row r="435" spans="2:11">
      <c r="B435">
        <v>1294</v>
      </c>
      <c r="C435">
        <v>432</v>
      </c>
      <c r="D435">
        <v>1</v>
      </c>
      <c r="E435">
        <v>1</v>
      </c>
      <c r="F435">
        <v>12</v>
      </c>
      <c r="G435">
        <v>171</v>
      </c>
      <c r="H435">
        <f>------141</f>
        <v>141</v>
      </c>
      <c r="I435">
        <v>441</v>
      </c>
      <c r="J435" t="s">
        <v>96</v>
      </c>
      <c r="K435">
        <f>------10</f>
        <v>10</v>
      </c>
    </row>
    <row r="436" spans="2:11">
      <c r="B436">
        <v>1297</v>
      </c>
      <c r="C436">
        <v>433</v>
      </c>
      <c r="D436">
        <v>1</v>
      </c>
      <c r="E436">
        <v>1</v>
      </c>
      <c r="F436">
        <v>32</v>
      </c>
      <c r="G436">
        <v>171</v>
      </c>
      <c r="H436">
        <f>------173</f>
        <v>173</v>
      </c>
      <c r="I436">
        <v>441</v>
      </c>
      <c r="J436" t="s">
        <v>58</v>
      </c>
      <c r="K436">
        <f>------11</f>
        <v>11</v>
      </c>
    </row>
    <row r="437" spans="2:11">
      <c r="B437">
        <v>1300</v>
      </c>
      <c r="C437">
        <v>434</v>
      </c>
      <c r="D437">
        <v>1</v>
      </c>
      <c r="E437">
        <v>1</v>
      </c>
      <c r="F437">
        <v>24</v>
      </c>
      <c r="G437">
        <v>171</v>
      </c>
      <c r="H437">
        <f>------197</f>
        <v>197</v>
      </c>
      <c r="I437">
        <v>441</v>
      </c>
      <c r="J437" t="s">
        <v>59</v>
      </c>
      <c r="K437">
        <f>------12</f>
        <v>12</v>
      </c>
    </row>
    <row r="438" spans="2:11">
      <c r="B438">
        <v>1303</v>
      </c>
      <c r="C438">
        <v>435</v>
      </c>
      <c r="D438">
        <v>1</v>
      </c>
      <c r="E438">
        <v>1</v>
      </c>
      <c r="F438">
        <v>24</v>
      </c>
      <c r="G438">
        <v>171</v>
      </c>
      <c r="H438">
        <f>------221</f>
        <v>221</v>
      </c>
      <c r="I438">
        <v>441</v>
      </c>
      <c r="J438" t="s">
        <v>56</v>
      </c>
      <c r="K438">
        <f>------13</f>
        <v>13</v>
      </c>
    </row>
    <row r="439" spans="2:11">
      <c r="B439">
        <v>1306</v>
      </c>
      <c r="C439">
        <v>436</v>
      </c>
      <c r="D439">
        <v>1</v>
      </c>
      <c r="E439">
        <v>0</v>
      </c>
      <c r="F439">
        <v>72</v>
      </c>
      <c r="G439">
        <v>171</v>
      </c>
      <c r="H439">
        <f>------149</f>
        <v>149</v>
      </c>
      <c r="I439">
        <v>441</v>
      </c>
      <c r="J439" t="s">
        <v>53</v>
      </c>
      <c r="K439">
        <f>------171</f>
        <v>171</v>
      </c>
    </row>
    <row r="440" spans="2:11">
      <c r="B440">
        <v>1309</v>
      </c>
      <c r="C440">
        <v>437</v>
      </c>
      <c r="D440">
        <v>1</v>
      </c>
      <c r="E440">
        <v>0</v>
      </c>
      <c r="F440">
        <v>40</v>
      </c>
      <c r="G440">
        <v>171</v>
      </c>
      <c r="H440">
        <f>------109</f>
        <v>109</v>
      </c>
      <c r="I440">
        <v>361</v>
      </c>
      <c r="J440" t="s">
        <v>117</v>
      </c>
      <c r="K440">
        <f>------17</f>
        <v>17</v>
      </c>
    </row>
    <row r="441" spans="2:11">
      <c r="B441">
        <v>1312</v>
      </c>
      <c r="C441">
        <v>438</v>
      </c>
      <c r="D441">
        <v>1</v>
      </c>
      <c r="E441">
        <v>0</v>
      </c>
      <c r="F441">
        <v>20</v>
      </c>
      <c r="G441">
        <v>171</v>
      </c>
      <c r="H441">
        <f>------89</f>
        <v>89</v>
      </c>
      <c r="I441">
        <v>289</v>
      </c>
      <c r="J441" t="s">
        <v>54</v>
      </c>
      <c r="K441">
        <f>------18</f>
        <v>18</v>
      </c>
    </row>
    <row r="442" spans="2:11">
      <c r="B442">
        <v>1315</v>
      </c>
      <c r="C442">
        <v>439</v>
      </c>
      <c r="D442">
        <v>1</v>
      </c>
      <c r="E442">
        <v>0</v>
      </c>
      <c r="F442">
        <v>16</v>
      </c>
      <c r="G442">
        <v>171</v>
      </c>
      <c r="H442">
        <f>------73</f>
        <v>73</v>
      </c>
      <c r="I442">
        <v>225</v>
      </c>
      <c r="J442" t="s">
        <v>96</v>
      </c>
      <c r="K442">
        <f>------19</f>
        <v>19</v>
      </c>
    </row>
    <row r="443" spans="2:11">
      <c r="B443">
        <v>1318</v>
      </c>
      <c r="C443">
        <v>440</v>
      </c>
      <c r="D443">
        <v>1</v>
      </c>
      <c r="E443">
        <v>0</v>
      </c>
      <c r="F443">
        <v>12</v>
      </c>
      <c r="G443">
        <v>171</v>
      </c>
      <c r="H443">
        <f>------61</f>
        <v>61</v>
      </c>
      <c r="I443">
        <v>169</v>
      </c>
      <c r="J443" t="s">
        <v>51</v>
      </c>
      <c r="K443">
        <f>------20</f>
        <v>20</v>
      </c>
    </row>
    <row r="444" spans="2:11">
      <c r="B444">
        <v>1321</v>
      </c>
      <c r="C444">
        <v>441</v>
      </c>
      <c r="D444">
        <v>1</v>
      </c>
      <c r="E444">
        <v>1</v>
      </c>
      <c r="F444">
        <v>28</v>
      </c>
      <c r="G444">
        <v>171</v>
      </c>
      <c r="H444">
        <f>------89</f>
        <v>89</v>
      </c>
      <c r="I444">
        <v>225</v>
      </c>
      <c r="J444" t="s">
        <v>55</v>
      </c>
      <c r="K444">
        <f>------21</f>
        <v>21</v>
      </c>
    </row>
    <row r="445" spans="2:11">
      <c r="B445">
        <v>1324</v>
      </c>
      <c r="C445">
        <v>442</v>
      </c>
      <c r="D445">
        <v>1</v>
      </c>
      <c r="E445">
        <v>1</v>
      </c>
      <c r="F445">
        <v>40</v>
      </c>
      <c r="G445">
        <v>171</v>
      </c>
      <c r="H445">
        <f>------129</f>
        <v>129</v>
      </c>
      <c r="I445">
        <v>289</v>
      </c>
      <c r="J445" t="s">
        <v>59</v>
      </c>
      <c r="K445">
        <f>------22</f>
        <v>22</v>
      </c>
    </row>
    <row r="446" spans="2:11">
      <c r="B446">
        <v>1327</v>
      </c>
      <c r="C446">
        <v>443</v>
      </c>
      <c r="D446">
        <v>1</v>
      </c>
      <c r="E446">
        <v>1</v>
      </c>
      <c r="F446">
        <v>24</v>
      </c>
      <c r="G446">
        <v>171</v>
      </c>
      <c r="H446">
        <f>------153</f>
        <v>153</v>
      </c>
      <c r="I446">
        <v>361</v>
      </c>
      <c r="J446" t="s">
        <v>141</v>
      </c>
      <c r="K446">
        <f>------23</f>
        <v>23</v>
      </c>
    </row>
    <row r="447" spans="2:11">
      <c r="B447">
        <v>1330</v>
      </c>
      <c r="C447">
        <v>444</v>
      </c>
      <c r="D447">
        <v>1</v>
      </c>
      <c r="E447">
        <v>1</v>
      </c>
      <c r="F447">
        <v>24</v>
      </c>
      <c r="G447">
        <v>171</v>
      </c>
      <c r="H447">
        <f>------177</f>
        <v>177</v>
      </c>
      <c r="I447">
        <v>441</v>
      </c>
      <c r="J447" t="s">
        <v>55</v>
      </c>
      <c r="K447">
        <f>------24</f>
        <v>24</v>
      </c>
    </row>
    <row r="448" spans="2:11">
      <c r="B448">
        <v>1333</v>
      </c>
      <c r="C448">
        <v>445</v>
      </c>
      <c r="D448">
        <v>1</v>
      </c>
      <c r="E448">
        <v>1</v>
      </c>
      <c r="F448">
        <v>24</v>
      </c>
      <c r="G448">
        <v>171</v>
      </c>
      <c r="H448">
        <f>------201</f>
        <v>201</v>
      </c>
      <c r="I448">
        <v>441</v>
      </c>
      <c r="J448" t="s">
        <v>121</v>
      </c>
      <c r="K448">
        <f>------25</f>
        <v>25</v>
      </c>
    </row>
    <row r="449" spans="2:11">
      <c r="B449">
        <v>1336</v>
      </c>
      <c r="C449">
        <v>446</v>
      </c>
      <c r="D449">
        <v>1</v>
      </c>
      <c r="E449">
        <v>0</v>
      </c>
      <c r="F449">
        <v>56</v>
      </c>
      <c r="G449">
        <v>171</v>
      </c>
      <c r="H449">
        <f>------145</f>
        <v>145</v>
      </c>
      <c r="I449">
        <v>361</v>
      </c>
      <c r="J449" t="s">
        <v>55</v>
      </c>
      <c r="K449">
        <f>------26</f>
        <v>26</v>
      </c>
    </row>
    <row r="450" spans="2:11">
      <c r="B450">
        <v>1339</v>
      </c>
      <c r="C450">
        <v>447</v>
      </c>
      <c r="D450">
        <v>1</v>
      </c>
      <c r="E450">
        <v>0</v>
      </c>
      <c r="F450">
        <v>24</v>
      </c>
      <c r="G450">
        <v>171</v>
      </c>
      <c r="H450">
        <f>------121</f>
        <v>121</v>
      </c>
      <c r="I450">
        <v>169</v>
      </c>
      <c r="J450" t="s">
        <v>153</v>
      </c>
      <c r="K450">
        <f>------27</f>
        <v>27</v>
      </c>
    </row>
    <row r="451" spans="2:11">
      <c r="B451">
        <v>1342</v>
      </c>
      <c r="C451">
        <v>448</v>
      </c>
      <c r="D451">
        <v>1</v>
      </c>
      <c r="E451">
        <v>0</v>
      </c>
      <c r="F451">
        <v>12</v>
      </c>
      <c r="G451">
        <v>171</v>
      </c>
      <c r="H451">
        <f>------109</f>
        <v>109</v>
      </c>
      <c r="I451">
        <v>121</v>
      </c>
      <c r="J451" t="s">
        <v>7</v>
      </c>
      <c r="K451">
        <f>------28</f>
        <v>28</v>
      </c>
    </row>
    <row r="452" spans="2:11">
      <c r="B452">
        <v>1345</v>
      </c>
      <c r="C452">
        <v>449</v>
      </c>
      <c r="D452">
        <v>1</v>
      </c>
      <c r="E452">
        <v>0</v>
      </c>
      <c r="F452">
        <v>12</v>
      </c>
      <c r="G452">
        <v>171</v>
      </c>
      <c r="H452">
        <f>------97</f>
        <v>97</v>
      </c>
      <c r="I452">
        <v>121</v>
      </c>
      <c r="J452" t="s">
        <v>98</v>
      </c>
      <c r="K452">
        <f>------29</f>
        <v>29</v>
      </c>
    </row>
    <row r="453" spans="2:11">
      <c r="B453">
        <v>1348</v>
      </c>
      <c r="C453">
        <v>450</v>
      </c>
      <c r="D453">
        <v>1</v>
      </c>
      <c r="E453">
        <v>0</v>
      </c>
      <c r="F453">
        <v>16</v>
      </c>
      <c r="G453">
        <v>171</v>
      </c>
      <c r="H453">
        <f>------81</f>
        <v>81</v>
      </c>
      <c r="I453">
        <v>121</v>
      </c>
      <c r="J453" t="s">
        <v>104</v>
      </c>
      <c r="K453">
        <f>------30</f>
        <v>30</v>
      </c>
    </row>
    <row r="454" spans="2:11">
      <c r="B454">
        <v>1351</v>
      </c>
      <c r="C454">
        <v>451</v>
      </c>
      <c r="D454">
        <v>1</v>
      </c>
      <c r="E454">
        <v>0</v>
      </c>
      <c r="F454">
        <v>20</v>
      </c>
      <c r="G454">
        <v>171</v>
      </c>
      <c r="H454">
        <f>------61</f>
        <v>61</v>
      </c>
      <c r="I454">
        <v>121</v>
      </c>
      <c r="J454" t="s">
        <v>56</v>
      </c>
      <c r="K454">
        <f>------31</f>
        <v>31</v>
      </c>
    </row>
    <row r="455" spans="2:11">
      <c r="B455">
        <v>1354</v>
      </c>
      <c r="C455">
        <v>452</v>
      </c>
      <c r="D455">
        <v>0</v>
      </c>
      <c r="E455">
        <v>0</v>
      </c>
      <c r="F455">
        <v>20</v>
      </c>
      <c r="G455">
        <v>171</v>
      </c>
      <c r="H455">
        <f>------41</f>
        <v>41</v>
      </c>
      <c r="I455">
        <v>81</v>
      </c>
      <c r="J455" t="s">
        <v>165</v>
      </c>
      <c r="K455">
        <f>------32</f>
        <v>32</v>
      </c>
    </row>
    <row r="456" spans="2:11">
      <c r="B456">
        <v>1357</v>
      </c>
      <c r="C456">
        <v>453</v>
      </c>
      <c r="D456">
        <v>0</v>
      </c>
      <c r="E456">
        <v>0</v>
      </c>
      <c r="F456">
        <v>16</v>
      </c>
      <c r="G456">
        <v>171</v>
      </c>
      <c r="H456">
        <f>------25</f>
        <v>25</v>
      </c>
      <c r="I456">
        <v>49</v>
      </c>
      <c r="J456" t="s">
        <v>165</v>
      </c>
      <c r="K456">
        <f>------33</f>
        <v>33</v>
      </c>
    </row>
    <row r="457" spans="2:11">
      <c r="B457">
        <v>1360</v>
      </c>
      <c r="C457">
        <v>454</v>
      </c>
      <c r="D457">
        <v>0</v>
      </c>
      <c r="E457">
        <v>0</v>
      </c>
      <c r="F457">
        <v>12</v>
      </c>
      <c r="G457">
        <v>171</v>
      </c>
      <c r="H457">
        <f>------13</f>
        <v>13</v>
      </c>
      <c r="I457">
        <v>25</v>
      </c>
      <c r="J457" t="s">
        <v>167</v>
      </c>
      <c r="K457">
        <f>------34</f>
        <v>34</v>
      </c>
    </row>
    <row r="458" spans="2:11">
      <c r="B458">
        <v>1363</v>
      </c>
      <c r="C458">
        <v>455</v>
      </c>
      <c r="D458">
        <v>0</v>
      </c>
      <c r="E458">
        <v>0</v>
      </c>
      <c r="F458">
        <v>8</v>
      </c>
      <c r="G458">
        <v>171</v>
      </c>
      <c r="H458">
        <f>------5</f>
        <v>5</v>
      </c>
      <c r="I458">
        <v>9</v>
      </c>
      <c r="J458" t="s">
        <v>50</v>
      </c>
      <c r="K458">
        <f>------1</f>
        <v>1</v>
      </c>
    </row>
    <row r="459" spans="2:11">
      <c r="B459">
        <v>1366</v>
      </c>
      <c r="C459">
        <v>456</v>
      </c>
      <c r="D459">
        <v>0</v>
      </c>
      <c r="E459">
        <v>1</v>
      </c>
      <c r="F459">
        <v>4</v>
      </c>
      <c r="G459">
        <v>171</v>
      </c>
      <c r="H459">
        <f>------9</f>
        <v>9</v>
      </c>
      <c r="I459">
        <v>25</v>
      </c>
      <c r="J459" t="s">
        <v>51</v>
      </c>
      <c r="K459">
        <f>------2</f>
        <v>2</v>
      </c>
    </row>
    <row r="460" spans="2:11">
      <c r="B460">
        <v>1369</v>
      </c>
      <c r="C460">
        <v>457</v>
      </c>
      <c r="D460">
        <v>0</v>
      </c>
      <c r="E460">
        <v>1</v>
      </c>
      <c r="F460">
        <v>12</v>
      </c>
      <c r="G460">
        <v>171</v>
      </c>
      <c r="H460">
        <f>------21</f>
        <v>21</v>
      </c>
      <c r="I460">
        <v>49</v>
      </c>
      <c r="J460" t="s">
        <v>52</v>
      </c>
      <c r="K460">
        <f>------3</f>
        <v>3</v>
      </c>
    </row>
    <row r="461" spans="2:11">
      <c r="B461">
        <v>1372</v>
      </c>
      <c r="C461">
        <v>458</v>
      </c>
      <c r="D461">
        <v>0</v>
      </c>
      <c r="E461">
        <v>1</v>
      </c>
      <c r="F461">
        <v>8</v>
      </c>
      <c r="G461">
        <v>171</v>
      </c>
      <c r="H461">
        <f>------29</f>
        <v>29</v>
      </c>
      <c r="I461">
        <v>81</v>
      </c>
      <c r="J461" t="s">
        <v>51</v>
      </c>
      <c r="K461">
        <f>------4</f>
        <v>4</v>
      </c>
    </row>
    <row r="462" spans="2:11">
      <c r="B462">
        <v>1375</v>
      </c>
      <c r="C462">
        <v>459</v>
      </c>
      <c r="D462">
        <v>0</v>
      </c>
      <c r="E462">
        <v>1</v>
      </c>
      <c r="F462">
        <v>12</v>
      </c>
      <c r="G462">
        <v>171</v>
      </c>
      <c r="H462">
        <f>------41</f>
        <v>41</v>
      </c>
      <c r="I462">
        <v>121</v>
      </c>
      <c r="J462" t="s">
        <v>53</v>
      </c>
      <c r="K462">
        <f>------5</f>
        <v>5</v>
      </c>
    </row>
    <row r="463" spans="2:11">
      <c r="B463">
        <v>1378</v>
      </c>
      <c r="C463">
        <v>460</v>
      </c>
      <c r="D463">
        <v>1</v>
      </c>
      <c r="E463">
        <v>1</v>
      </c>
      <c r="F463">
        <v>12</v>
      </c>
      <c r="G463">
        <v>171</v>
      </c>
      <c r="H463">
        <f>------53</f>
        <v>53</v>
      </c>
      <c r="I463">
        <v>169</v>
      </c>
      <c r="J463" t="s">
        <v>54</v>
      </c>
      <c r="K463">
        <f>------6</f>
        <v>6</v>
      </c>
    </row>
    <row r="464" spans="2:11">
      <c r="B464">
        <v>1381</v>
      </c>
      <c r="C464">
        <v>461</v>
      </c>
      <c r="D464">
        <v>1</v>
      </c>
      <c r="E464">
        <v>1</v>
      </c>
      <c r="F464">
        <v>36</v>
      </c>
      <c r="G464">
        <v>171</v>
      </c>
      <c r="H464">
        <f>------89</f>
        <v>89</v>
      </c>
      <c r="I464">
        <v>225</v>
      </c>
      <c r="J464" t="s">
        <v>55</v>
      </c>
      <c r="K464">
        <f>------7</f>
        <v>7</v>
      </c>
    </row>
    <row r="465" spans="2:11">
      <c r="B465">
        <v>1384</v>
      </c>
      <c r="C465">
        <v>462</v>
      </c>
      <c r="D465">
        <v>1</v>
      </c>
      <c r="E465">
        <v>1</v>
      </c>
      <c r="F465">
        <v>28</v>
      </c>
      <c r="G465">
        <v>171</v>
      </c>
      <c r="H465">
        <f>------117</f>
        <v>117</v>
      </c>
      <c r="I465">
        <v>289</v>
      </c>
      <c r="J465" t="s">
        <v>55</v>
      </c>
      <c r="K465">
        <f>------8</f>
        <v>8</v>
      </c>
    </row>
    <row r="466" spans="2:11">
      <c r="B466">
        <v>1387</v>
      </c>
      <c r="C466">
        <v>463</v>
      </c>
      <c r="D466">
        <v>1</v>
      </c>
      <c r="E466">
        <v>1</v>
      </c>
      <c r="F466">
        <v>12</v>
      </c>
      <c r="G466">
        <v>171</v>
      </c>
      <c r="H466">
        <f>------129</f>
        <v>129</v>
      </c>
      <c r="I466">
        <v>361</v>
      </c>
      <c r="J466" t="s">
        <v>51</v>
      </c>
      <c r="K466">
        <f>------9</f>
        <v>9</v>
      </c>
    </row>
    <row r="467" spans="2:11">
      <c r="B467">
        <v>1390</v>
      </c>
      <c r="C467">
        <v>464</v>
      </c>
      <c r="D467">
        <v>1</v>
      </c>
      <c r="E467">
        <v>1</v>
      </c>
      <c r="F467">
        <v>12</v>
      </c>
      <c r="G467">
        <v>171</v>
      </c>
      <c r="H467">
        <f>------141</f>
        <v>141</v>
      </c>
      <c r="I467">
        <v>441</v>
      </c>
      <c r="J467" t="s">
        <v>96</v>
      </c>
      <c r="K467">
        <f>------10</f>
        <v>10</v>
      </c>
    </row>
    <row r="468" spans="2:11">
      <c r="B468">
        <v>1393</v>
      </c>
      <c r="C468">
        <v>465</v>
      </c>
      <c r="D468">
        <v>1</v>
      </c>
      <c r="E468">
        <v>1</v>
      </c>
      <c r="F468">
        <v>32</v>
      </c>
      <c r="G468">
        <v>171</v>
      </c>
      <c r="H468">
        <f>------173</f>
        <v>173</v>
      </c>
      <c r="I468">
        <v>441</v>
      </c>
      <c r="J468" t="s">
        <v>58</v>
      </c>
      <c r="K468">
        <f>------11</f>
        <v>11</v>
      </c>
    </row>
    <row r="469" spans="2:11">
      <c r="B469">
        <v>1396</v>
      </c>
      <c r="C469">
        <v>466</v>
      </c>
      <c r="D469">
        <v>1</v>
      </c>
      <c r="E469">
        <v>0</v>
      </c>
      <c r="F469">
        <v>72</v>
      </c>
      <c r="G469">
        <v>171</v>
      </c>
      <c r="H469">
        <f>------101</f>
        <v>101</v>
      </c>
      <c r="I469">
        <v>441</v>
      </c>
      <c r="J469" t="s">
        <v>173</v>
      </c>
      <c r="K469">
        <f>------35</f>
        <v>35</v>
      </c>
    </row>
    <row r="470" spans="2:11">
      <c r="B470">
        <v>1399</v>
      </c>
      <c r="C470">
        <v>467</v>
      </c>
      <c r="D470">
        <v>1</v>
      </c>
      <c r="E470">
        <v>0</v>
      </c>
      <c r="F470">
        <v>40</v>
      </c>
      <c r="G470">
        <v>171</v>
      </c>
      <c r="H470">
        <f>------61</f>
        <v>61</v>
      </c>
      <c r="I470">
        <v>121</v>
      </c>
      <c r="J470" t="s">
        <v>56</v>
      </c>
      <c r="K470">
        <f>------31</f>
        <v>31</v>
      </c>
    </row>
    <row r="471" spans="2:11">
      <c r="B471">
        <v>1402</v>
      </c>
      <c r="C471">
        <v>468</v>
      </c>
      <c r="D471">
        <v>0</v>
      </c>
      <c r="E471">
        <v>0</v>
      </c>
      <c r="F471">
        <v>20</v>
      </c>
      <c r="G471">
        <v>171</v>
      </c>
      <c r="H471">
        <f>------41</f>
        <v>41</v>
      </c>
      <c r="I471">
        <v>81</v>
      </c>
      <c r="J471" t="s">
        <v>165</v>
      </c>
      <c r="K471">
        <f>------32</f>
        <v>32</v>
      </c>
    </row>
    <row r="472" spans="2:11">
      <c r="B472">
        <v>1405</v>
      </c>
      <c r="C472">
        <v>469</v>
      </c>
      <c r="D472">
        <v>0</v>
      </c>
      <c r="E472">
        <v>0</v>
      </c>
      <c r="F472">
        <v>16</v>
      </c>
      <c r="G472">
        <v>171</v>
      </c>
      <c r="H472">
        <f>------25</f>
        <v>25</v>
      </c>
      <c r="I472">
        <v>49</v>
      </c>
      <c r="J472" t="s">
        <v>165</v>
      </c>
      <c r="K472">
        <f>------33</f>
        <v>33</v>
      </c>
    </row>
    <row r="473" spans="2:11">
      <c r="B473">
        <v>1408</v>
      </c>
      <c r="C473">
        <v>470</v>
      </c>
      <c r="D473">
        <v>0</v>
      </c>
      <c r="E473">
        <v>0</v>
      </c>
      <c r="F473">
        <v>12</v>
      </c>
      <c r="G473">
        <v>171</v>
      </c>
      <c r="H473">
        <f>------13</f>
        <v>13</v>
      </c>
      <c r="I473">
        <v>25</v>
      </c>
      <c r="J473" t="s">
        <v>167</v>
      </c>
      <c r="K473">
        <f>------34</f>
        <v>34</v>
      </c>
    </row>
    <row r="474" spans="2:11">
      <c r="B474">
        <v>1411</v>
      </c>
      <c r="C474">
        <v>471</v>
      </c>
      <c r="D474">
        <v>0</v>
      </c>
      <c r="E474">
        <v>1</v>
      </c>
      <c r="F474">
        <v>4</v>
      </c>
      <c r="G474">
        <v>171</v>
      </c>
      <c r="H474">
        <f>------17</f>
        <v>17</v>
      </c>
      <c r="I474">
        <v>49</v>
      </c>
      <c r="J474" t="s">
        <v>57</v>
      </c>
      <c r="K474">
        <f>------36</f>
        <v>36</v>
      </c>
    </row>
    <row r="475" spans="2:11">
      <c r="B475">
        <v>1414</v>
      </c>
      <c r="C475">
        <v>472</v>
      </c>
      <c r="D475">
        <v>0</v>
      </c>
      <c r="E475">
        <v>1</v>
      </c>
      <c r="F475">
        <v>12</v>
      </c>
      <c r="G475">
        <v>171</v>
      </c>
      <c r="H475">
        <f>------29</f>
        <v>29</v>
      </c>
      <c r="I475">
        <v>81</v>
      </c>
      <c r="J475" t="s">
        <v>51</v>
      </c>
      <c r="K475">
        <f>------37</f>
        <v>37</v>
      </c>
    </row>
    <row r="476" spans="2:11">
      <c r="B476">
        <v>1417</v>
      </c>
      <c r="C476">
        <v>473</v>
      </c>
      <c r="D476">
        <v>0</v>
      </c>
      <c r="E476">
        <v>1</v>
      </c>
      <c r="F476">
        <v>12</v>
      </c>
      <c r="G476">
        <v>171</v>
      </c>
      <c r="H476">
        <f>------41</f>
        <v>41</v>
      </c>
      <c r="I476">
        <v>121</v>
      </c>
      <c r="J476" t="s">
        <v>53</v>
      </c>
      <c r="K476">
        <f>------38</f>
        <v>38</v>
      </c>
    </row>
    <row r="477" spans="2:11">
      <c r="B477">
        <v>1420</v>
      </c>
      <c r="C477">
        <v>474</v>
      </c>
      <c r="D477">
        <v>1</v>
      </c>
      <c r="E477">
        <v>1</v>
      </c>
      <c r="F477">
        <v>20</v>
      </c>
      <c r="G477">
        <v>171</v>
      </c>
      <c r="H477">
        <f>------61</f>
        <v>61</v>
      </c>
      <c r="I477">
        <v>169</v>
      </c>
      <c r="J477" t="s">
        <v>51</v>
      </c>
      <c r="K477">
        <f>------39</f>
        <v>39</v>
      </c>
    </row>
    <row r="478" spans="2:11">
      <c r="B478">
        <v>1423</v>
      </c>
      <c r="C478">
        <v>475</v>
      </c>
      <c r="D478">
        <v>1</v>
      </c>
      <c r="E478">
        <v>1</v>
      </c>
      <c r="F478">
        <v>20</v>
      </c>
      <c r="G478">
        <v>171</v>
      </c>
      <c r="H478">
        <f>------81</f>
        <v>81</v>
      </c>
      <c r="I478">
        <v>225</v>
      </c>
      <c r="J478" t="s">
        <v>51</v>
      </c>
      <c r="K478">
        <f>------40</f>
        <v>40</v>
      </c>
    </row>
    <row r="479" spans="2:11">
      <c r="B479">
        <v>1426</v>
      </c>
      <c r="C479">
        <v>476</v>
      </c>
      <c r="D479">
        <v>1</v>
      </c>
      <c r="E479">
        <v>1</v>
      </c>
      <c r="F479">
        <v>24</v>
      </c>
      <c r="G479">
        <v>171</v>
      </c>
      <c r="H479">
        <f>------105</f>
        <v>105</v>
      </c>
      <c r="I479">
        <v>289</v>
      </c>
      <c r="J479" t="s">
        <v>51</v>
      </c>
      <c r="K479">
        <f>------41</f>
        <v>41</v>
      </c>
    </row>
    <row r="480" spans="2:11">
      <c r="B480">
        <v>1429</v>
      </c>
      <c r="C480">
        <v>477</v>
      </c>
      <c r="D480">
        <v>1</v>
      </c>
      <c r="E480">
        <v>1</v>
      </c>
      <c r="F480">
        <v>28</v>
      </c>
      <c r="G480">
        <v>171</v>
      </c>
      <c r="H480">
        <f>------133</f>
        <v>133</v>
      </c>
      <c r="I480">
        <v>361</v>
      </c>
      <c r="J480" t="s">
        <v>60</v>
      </c>
      <c r="K480">
        <f>------42</f>
        <v>42</v>
      </c>
    </row>
    <row r="481" spans="2:11">
      <c r="B481">
        <v>1432</v>
      </c>
      <c r="C481">
        <v>478</v>
      </c>
      <c r="D481">
        <v>1</v>
      </c>
      <c r="E481">
        <v>1</v>
      </c>
      <c r="F481">
        <v>24</v>
      </c>
      <c r="G481">
        <v>171</v>
      </c>
      <c r="H481">
        <f>------157</f>
        <v>157</v>
      </c>
      <c r="I481">
        <v>441</v>
      </c>
      <c r="J481" t="s">
        <v>51</v>
      </c>
      <c r="K481">
        <f>------43</f>
        <v>43</v>
      </c>
    </row>
    <row r="482" spans="2:11">
      <c r="B482">
        <v>1435</v>
      </c>
      <c r="C482">
        <v>479</v>
      </c>
      <c r="D482">
        <v>1</v>
      </c>
      <c r="E482">
        <v>1</v>
      </c>
      <c r="F482">
        <v>16</v>
      </c>
      <c r="G482">
        <v>171</v>
      </c>
      <c r="H482">
        <f>------173</f>
        <v>173</v>
      </c>
      <c r="I482">
        <v>441</v>
      </c>
      <c r="J482" t="s">
        <v>58</v>
      </c>
      <c r="K482">
        <f>------44</f>
        <v>44</v>
      </c>
    </row>
    <row r="483" spans="2:11">
      <c r="B483">
        <v>1438</v>
      </c>
      <c r="C483">
        <v>480</v>
      </c>
      <c r="D483">
        <v>1</v>
      </c>
      <c r="E483">
        <v>1</v>
      </c>
      <c r="F483">
        <v>16</v>
      </c>
      <c r="G483">
        <v>171</v>
      </c>
      <c r="H483">
        <f>------189</f>
        <v>189</v>
      </c>
      <c r="I483">
        <v>441</v>
      </c>
      <c r="J483" t="s">
        <v>52</v>
      </c>
      <c r="K483">
        <f>------45</f>
        <v>45</v>
      </c>
    </row>
    <row r="484" spans="2:11">
      <c r="B484">
        <v>1441</v>
      </c>
      <c r="C484">
        <v>481</v>
      </c>
      <c r="D484">
        <v>1</v>
      </c>
      <c r="E484">
        <v>1</v>
      </c>
      <c r="F484">
        <v>24</v>
      </c>
      <c r="G484">
        <v>171</v>
      </c>
      <c r="H484">
        <f>------213</f>
        <v>213</v>
      </c>
      <c r="I484">
        <v>441</v>
      </c>
      <c r="J484" t="s">
        <v>184</v>
      </c>
      <c r="K484">
        <f>------46</f>
        <v>46</v>
      </c>
    </row>
    <row r="485" spans="2:11">
      <c r="B485">
        <v>1444</v>
      </c>
      <c r="C485">
        <v>482</v>
      </c>
      <c r="D485">
        <v>1</v>
      </c>
      <c r="E485">
        <v>1</v>
      </c>
      <c r="F485">
        <v>40</v>
      </c>
      <c r="G485">
        <v>171</v>
      </c>
      <c r="H485">
        <f>------253</f>
        <v>253</v>
      </c>
      <c r="I485">
        <v>441</v>
      </c>
      <c r="J485" t="s">
        <v>185</v>
      </c>
      <c r="K485">
        <f>------47</f>
        <v>47</v>
      </c>
    </row>
    <row r="486" spans="2:11">
      <c r="B486">
        <v>1447</v>
      </c>
      <c r="C486">
        <v>483</v>
      </c>
      <c r="D486">
        <v>1</v>
      </c>
      <c r="E486">
        <v>1</v>
      </c>
      <c r="F486">
        <v>32</v>
      </c>
      <c r="G486">
        <v>171</v>
      </c>
      <c r="H486">
        <f>------285</f>
        <v>285</v>
      </c>
      <c r="I486">
        <v>441</v>
      </c>
      <c r="J486" t="s">
        <v>103</v>
      </c>
      <c r="K486">
        <f>------48</f>
        <v>48</v>
      </c>
    </row>
    <row r="487" spans="2:11">
      <c r="B487">
        <v>1450</v>
      </c>
      <c r="C487">
        <v>484</v>
      </c>
      <c r="D487">
        <v>1</v>
      </c>
      <c r="E487">
        <v>1</v>
      </c>
      <c r="F487">
        <v>12</v>
      </c>
      <c r="G487">
        <v>171</v>
      </c>
      <c r="H487">
        <f>------297</f>
        <v>297</v>
      </c>
      <c r="I487">
        <v>441</v>
      </c>
      <c r="J487" t="s">
        <v>104</v>
      </c>
      <c r="K487">
        <f>------49</f>
        <v>49</v>
      </c>
    </row>
    <row r="488" spans="2:11">
      <c r="B488">
        <v>1453</v>
      </c>
      <c r="C488">
        <v>485</v>
      </c>
      <c r="D488">
        <v>1</v>
      </c>
      <c r="E488">
        <v>1</v>
      </c>
      <c r="F488">
        <v>16</v>
      </c>
      <c r="G488">
        <v>171</v>
      </c>
      <c r="H488">
        <f>------313</f>
        <v>313</v>
      </c>
      <c r="I488">
        <v>441</v>
      </c>
      <c r="J488" t="s">
        <v>63</v>
      </c>
      <c r="K488">
        <f>------50</f>
        <v>50</v>
      </c>
    </row>
    <row r="489" spans="2:11">
      <c r="B489">
        <v>1456</v>
      </c>
      <c r="C489">
        <v>486</v>
      </c>
      <c r="D489">
        <v>1</v>
      </c>
      <c r="E489">
        <v>0</v>
      </c>
      <c r="F489">
        <v>96</v>
      </c>
      <c r="G489">
        <v>171</v>
      </c>
      <c r="H489">
        <f>------217</f>
        <v>217</v>
      </c>
      <c r="I489">
        <v>441</v>
      </c>
      <c r="J489" t="s">
        <v>61</v>
      </c>
      <c r="K489">
        <f>------51</f>
        <v>51</v>
      </c>
    </row>
    <row r="490" spans="2:11">
      <c r="B490">
        <v>1459</v>
      </c>
      <c r="C490">
        <v>487</v>
      </c>
      <c r="D490">
        <v>1</v>
      </c>
      <c r="E490">
        <v>0</v>
      </c>
      <c r="F490">
        <v>72</v>
      </c>
      <c r="G490">
        <v>171</v>
      </c>
      <c r="H490">
        <f>------145</f>
        <v>145</v>
      </c>
      <c r="I490">
        <v>361</v>
      </c>
      <c r="J490" t="s">
        <v>55</v>
      </c>
      <c r="K490">
        <f>------52</f>
        <v>52</v>
      </c>
    </row>
    <row r="491" spans="2:11">
      <c r="B491">
        <v>1462</v>
      </c>
      <c r="C491">
        <v>488</v>
      </c>
      <c r="D491">
        <v>1</v>
      </c>
      <c r="E491">
        <v>0</v>
      </c>
      <c r="F491">
        <v>41</v>
      </c>
      <c r="G491">
        <v>171</v>
      </c>
      <c r="H491">
        <f>------104</f>
        <v>104</v>
      </c>
      <c r="I491">
        <v>361</v>
      </c>
      <c r="J491" t="s">
        <v>186</v>
      </c>
      <c r="K491">
        <f>------53</f>
        <v>53</v>
      </c>
    </row>
    <row r="492" spans="2:11">
      <c r="B492">
        <v>1465</v>
      </c>
      <c r="C492">
        <v>489</v>
      </c>
      <c r="D492">
        <v>1</v>
      </c>
      <c r="E492">
        <v>0</v>
      </c>
      <c r="F492">
        <v>36</v>
      </c>
      <c r="G492">
        <v>171</v>
      </c>
      <c r="H492">
        <f>------68</f>
        <v>68</v>
      </c>
      <c r="I492">
        <v>361</v>
      </c>
      <c r="J492" t="s">
        <v>187</v>
      </c>
      <c r="K492">
        <f>------54</f>
        <v>54</v>
      </c>
    </row>
    <row r="493" spans="2:11">
      <c r="B493">
        <v>1468</v>
      </c>
      <c r="C493">
        <v>490</v>
      </c>
      <c r="D493">
        <v>0</v>
      </c>
      <c r="E493">
        <v>0</v>
      </c>
      <c r="F493">
        <v>36</v>
      </c>
      <c r="G493">
        <v>171</v>
      </c>
      <c r="H493">
        <f>------32</f>
        <v>32</v>
      </c>
      <c r="I493">
        <v>361</v>
      </c>
      <c r="J493" t="s">
        <v>188</v>
      </c>
      <c r="K493">
        <f>------55</f>
        <v>55</v>
      </c>
    </row>
    <row r="494" spans="2:11">
      <c r="B494">
        <v>1471</v>
      </c>
      <c r="C494">
        <v>491</v>
      </c>
      <c r="D494">
        <v>1</v>
      </c>
      <c r="E494">
        <v>1</v>
      </c>
      <c r="F494">
        <v>48</v>
      </c>
      <c r="G494">
        <v>171</v>
      </c>
      <c r="H494">
        <f>------80</f>
        <v>80</v>
      </c>
      <c r="I494">
        <v>441</v>
      </c>
      <c r="J494" t="s">
        <v>189</v>
      </c>
      <c r="K494">
        <f>------56</f>
        <v>56</v>
      </c>
    </row>
    <row r="495" spans="2:11">
      <c r="B495">
        <v>1474</v>
      </c>
      <c r="C495">
        <v>492</v>
      </c>
      <c r="D495">
        <v>1</v>
      </c>
      <c r="E495">
        <v>1</v>
      </c>
      <c r="F495">
        <v>56</v>
      </c>
      <c r="G495">
        <v>171</v>
      </c>
      <c r="H495">
        <f>------136</f>
        <v>136</v>
      </c>
      <c r="I495">
        <v>441</v>
      </c>
      <c r="J495" t="s">
        <v>54</v>
      </c>
      <c r="K495">
        <f>------57</f>
        <v>57</v>
      </c>
    </row>
    <row r="496" spans="2:11">
      <c r="B496">
        <v>1477</v>
      </c>
      <c r="C496">
        <v>493</v>
      </c>
      <c r="D496">
        <v>1</v>
      </c>
      <c r="E496">
        <v>1</v>
      </c>
      <c r="F496">
        <v>57</v>
      </c>
      <c r="G496">
        <v>171</v>
      </c>
      <c r="H496">
        <f>------193</f>
        <v>193</v>
      </c>
      <c r="I496">
        <v>441</v>
      </c>
      <c r="J496" t="s">
        <v>148</v>
      </c>
      <c r="K496">
        <f>------58</f>
        <v>58</v>
      </c>
    </row>
    <row r="497" spans="2:11">
      <c r="B497">
        <v>1480</v>
      </c>
      <c r="C497">
        <v>494</v>
      </c>
      <c r="D497">
        <v>1</v>
      </c>
      <c r="E497">
        <v>1</v>
      </c>
      <c r="F497">
        <v>36</v>
      </c>
      <c r="G497">
        <v>171</v>
      </c>
      <c r="H497">
        <f>------229</f>
        <v>229</v>
      </c>
      <c r="I497">
        <v>441</v>
      </c>
      <c r="J497" t="s">
        <v>167</v>
      </c>
      <c r="K497">
        <f>------59</f>
        <v>59</v>
      </c>
    </row>
    <row r="498" spans="2:11">
      <c r="B498">
        <v>1483</v>
      </c>
      <c r="C498">
        <v>495</v>
      </c>
      <c r="D498">
        <v>1</v>
      </c>
      <c r="E498">
        <v>1</v>
      </c>
      <c r="F498">
        <v>40</v>
      </c>
      <c r="G498">
        <v>171</v>
      </c>
      <c r="H498">
        <f>------269</f>
        <v>269</v>
      </c>
      <c r="I498">
        <v>441</v>
      </c>
      <c r="J498" t="s">
        <v>156</v>
      </c>
      <c r="K498">
        <f>------60</f>
        <v>60</v>
      </c>
    </row>
    <row r="499" spans="2:11">
      <c r="B499">
        <v>1486</v>
      </c>
      <c r="C499">
        <v>496</v>
      </c>
      <c r="D499">
        <v>1</v>
      </c>
      <c r="E499">
        <v>1</v>
      </c>
      <c r="F499">
        <v>52</v>
      </c>
      <c r="G499">
        <v>171</v>
      </c>
      <c r="H499">
        <f>------321</f>
        <v>321</v>
      </c>
      <c r="I499">
        <v>441</v>
      </c>
      <c r="J499" t="s">
        <v>67</v>
      </c>
      <c r="K499">
        <f>------61</f>
        <v>61</v>
      </c>
    </row>
    <row r="500" spans="2:11">
      <c r="B500">
        <v>1489</v>
      </c>
      <c r="C500">
        <v>497</v>
      </c>
      <c r="D500">
        <v>1</v>
      </c>
      <c r="E500">
        <v>1</v>
      </c>
      <c r="F500">
        <v>36</v>
      </c>
      <c r="G500">
        <v>171</v>
      </c>
      <c r="H500">
        <f>------357</f>
        <v>357</v>
      </c>
      <c r="I500">
        <v>441</v>
      </c>
      <c r="J500" t="s">
        <v>65</v>
      </c>
      <c r="K500">
        <f>------62</f>
        <v>62</v>
      </c>
    </row>
    <row r="501" spans="2:11">
      <c r="B501">
        <v>1492</v>
      </c>
      <c r="C501">
        <v>498</v>
      </c>
      <c r="D501">
        <v>1</v>
      </c>
      <c r="E501">
        <v>1</v>
      </c>
      <c r="F501">
        <v>0</v>
      </c>
      <c r="G501">
        <v>171</v>
      </c>
      <c r="H501">
        <f>------357</f>
        <v>357</v>
      </c>
      <c r="I501">
        <v>441</v>
      </c>
      <c r="J501" t="s">
        <v>65</v>
      </c>
      <c r="K501">
        <f>------62</f>
        <v>62</v>
      </c>
    </row>
    <row r="502" spans="2:11">
      <c r="B502">
        <v>1495</v>
      </c>
      <c r="C502">
        <v>499</v>
      </c>
      <c r="D502">
        <v>1</v>
      </c>
      <c r="E502">
        <v>1</v>
      </c>
      <c r="F502">
        <v>0</v>
      </c>
      <c r="G502">
        <v>171</v>
      </c>
      <c r="H502">
        <f>------357</f>
        <v>357</v>
      </c>
      <c r="I502">
        <v>441</v>
      </c>
      <c r="J502" t="s">
        <v>65</v>
      </c>
      <c r="K502">
        <f>------62</f>
        <v>62</v>
      </c>
    </row>
    <row r="503" spans="2:11">
      <c r="B503">
        <v>1498</v>
      </c>
      <c r="C503">
        <v>500</v>
      </c>
      <c r="D503">
        <v>1</v>
      </c>
      <c r="E503">
        <v>1</v>
      </c>
      <c r="F503">
        <v>0</v>
      </c>
      <c r="G503">
        <v>171</v>
      </c>
      <c r="H503">
        <f>------357</f>
        <v>357</v>
      </c>
      <c r="I503">
        <v>441</v>
      </c>
      <c r="J503" t="s">
        <v>65</v>
      </c>
      <c r="K503">
        <f>------62</f>
        <v>62</v>
      </c>
    </row>
    <row r="504" spans="2:11">
      <c r="B504">
        <v>1501</v>
      </c>
      <c r="C504">
        <v>501</v>
      </c>
      <c r="D504">
        <v>1</v>
      </c>
      <c r="E504">
        <v>0</v>
      </c>
      <c r="F504">
        <v>40</v>
      </c>
      <c r="G504">
        <v>171</v>
      </c>
      <c r="H504">
        <f>------317</f>
        <v>317</v>
      </c>
      <c r="I504">
        <v>441</v>
      </c>
      <c r="J504" t="s">
        <v>153</v>
      </c>
      <c r="K504">
        <f>------63</f>
        <v>63</v>
      </c>
    </row>
    <row r="505" spans="2:11">
      <c r="B505">
        <v>1504</v>
      </c>
      <c r="C505">
        <v>502</v>
      </c>
      <c r="D505">
        <v>1</v>
      </c>
      <c r="E505">
        <v>0</v>
      </c>
      <c r="F505">
        <v>28</v>
      </c>
      <c r="G505">
        <v>171</v>
      </c>
      <c r="H505">
        <f>------289</f>
        <v>289</v>
      </c>
      <c r="I505">
        <v>361</v>
      </c>
      <c r="J505" t="s">
        <v>98</v>
      </c>
      <c r="K505">
        <f>------64</f>
        <v>64</v>
      </c>
    </row>
    <row r="506" spans="2:11">
      <c r="B506">
        <v>1507</v>
      </c>
      <c r="C506">
        <v>503</v>
      </c>
      <c r="D506">
        <v>1</v>
      </c>
      <c r="E506">
        <v>0</v>
      </c>
      <c r="F506">
        <v>16</v>
      </c>
      <c r="G506">
        <v>171</v>
      </c>
      <c r="H506">
        <f>------273</f>
        <v>273</v>
      </c>
      <c r="I506">
        <v>361</v>
      </c>
      <c r="J506" t="s">
        <v>68</v>
      </c>
      <c r="K506">
        <f>------65</f>
        <v>65</v>
      </c>
    </row>
    <row r="507" spans="2:11">
      <c r="B507">
        <v>1510</v>
      </c>
      <c r="C507">
        <v>504</v>
      </c>
      <c r="D507">
        <v>1</v>
      </c>
      <c r="E507">
        <v>0</v>
      </c>
      <c r="F507">
        <v>24</v>
      </c>
      <c r="G507">
        <v>171</v>
      </c>
      <c r="H507">
        <f>------249</f>
        <v>249</v>
      </c>
      <c r="I507">
        <v>361</v>
      </c>
      <c r="J507" t="s">
        <v>155</v>
      </c>
      <c r="K507">
        <f>------66</f>
        <v>66</v>
      </c>
    </row>
    <row r="508" spans="2:11">
      <c r="B508">
        <v>1513</v>
      </c>
      <c r="C508">
        <v>505</v>
      </c>
      <c r="D508">
        <v>1</v>
      </c>
      <c r="E508">
        <v>0</v>
      </c>
      <c r="F508">
        <v>32</v>
      </c>
      <c r="G508">
        <v>171</v>
      </c>
      <c r="H508">
        <f>------217</f>
        <v>217</v>
      </c>
      <c r="I508">
        <v>361</v>
      </c>
      <c r="J508" t="s">
        <v>102</v>
      </c>
      <c r="K508">
        <f>------67</f>
        <v>67</v>
      </c>
    </row>
    <row r="509" spans="2:11">
      <c r="B509">
        <v>1516</v>
      </c>
      <c r="C509">
        <v>506</v>
      </c>
      <c r="D509">
        <v>1</v>
      </c>
      <c r="E509">
        <v>1</v>
      </c>
      <c r="F509">
        <v>12</v>
      </c>
      <c r="G509">
        <v>171</v>
      </c>
      <c r="H509">
        <f>------229</f>
        <v>229</v>
      </c>
      <c r="I509">
        <v>441</v>
      </c>
      <c r="J509" t="s">
        <v>167</v>
      </c>
      <c r="K509">
        <f>------68</f>
        <v>68</v>
      </c>
    </row>
    <row r="510" spans="2:11">
      <c r="B510">
        <v>1519</v>
      </c>
      <c r="C510">
        <v>507</v>
      </c>
      <c r="D510">
        <v>1</v>
      </c>
      <c r="E510">
        <v>1</v>
      </c>
      <c r="F510">
        <v>8</v>
      </c>
      <c r="G510">
        <v>171</v>
      </c>
      <c r="H510">
        <f>------237</f>
        <v>237</v>
      </c>
      <c r="I510">
        <v>441</v>
      </c>
      <c r="J510" t="s">
        <v>120</v>
      </c>
      <c r="K510">
        <f>------69</f>
        <v>69</v>
      </c>
    </row>
    <row r="511" spans="2:11">
      <c r="B511">
        <v>1522</v>
      </c>
      <c r="C511">
        <v>508</v>
      </c>
      <c r="D511">
        <v>1</v>
      </c>
      <c r="E511">
        <v>1</v>
      </c>
      <c r="F511">
        <v>8</v>
      </c>
      <c r="G511">
        <v>171</v>
      </c>
      <c r="H511">
        <f>------245</f>
        <v>245</v>
      </c>
      <c r="I511">
        <v>441</v>
      </c>
      <c r="J511" t="s">
        <v>50</v>
      </c>
      <c r="K511">
        <f>------70</f>
        <v>70</v>
      </c>
    </row>
    <row r="512" spans="2:11">
      <c r="B512">
        <v>1525</v>
      </c>
      <c r="C512">
        <v>509</v>
      </c>
      <c r="D512">
        <v>1</v>
      </c>
      <c r="E512">
        <v>1</v>
      </c>
      <c r="F512">
        <v>16</v>
      </c>
      <c r="G512">
        <v>171</v>
      </c>
      <c r="H512">
        <f>------261</f>
        <v>261</v>
      </c>
      <c r="I512">
        <v>441</v>
      </c>
      <c r="J512" t="s">
        <v>107</v>
      </c>
      <c r="K512">
        <f>------71</f>
        <v>71</v>
      </c>
    </row>
    <row r="513" spans="2:11">
      <c r="B513">
        <v>1528</v>
      </c>
      <c r="C513">
        <v>510</v>
      </c>
      <c r="D513">
        <v>1</v>
      </c>
      <c r="E513">
        <v>1</v>
      </c>
      <c r="F513">
        <v>16</v>
      </c>
      <c r="G513">
        <v>171</v>
      </c>
      <c r="H513">
        <f>------277</f>
        <v>277</v>
      </c>
      <c r="I513">
        <v>441</v>
      </c>
      <c r="J513" t="s">
        <v>101</v>
      </c>
      <c r="K513">
        <f>------72</f>
        <v>72</v>
      </c>
    </row>
    <row r="514" spans="2:11">
      <c r="B514">
        <v>1531</v>
      </c>
      <c r="C514">
        <v>511</v>
      </c>
      <c r="D514">
        <v>1</v>
      </c>
      <c r="E514">
        <v>1</v>
      </c>
      <c r="F514">
        <v>16</v>
      </c>
      <c r="G514">
        <v>171</v>
      </c>
      <c r="H514">
        <f>------293</f>
        <v>293</v>
      </c>
      <c r="I514">
        <v>441</v>
      </c>
      <c r="J514" t="s">
        <v>119</v>
      </c>
      <c r="K514">
        <f>------73</f>
        <v>73</v>
      </c>
    </row>
    <row r="515" spans="2:11">
      <c r="B515">
        <v>1534</v>
      </c>
      <c r="C515">
        <v>512</v>
      </c>
      <c r="D515">
        <v>1</v>
      </c>
      <c r="E515">
        <v>1</v>
      </c>
      <c r="F515">
        <v>16</v>
      </c>
      <c r="G515">
        <v>171</v>
      </c>
      <c r="H515">
        <f>------309</f>
        <v>309</v>
      </c>
      <c r="I515">
        <v>441</v>
      </c>
      <c r="J515" t="s">
        <v>97</v>
      </c>
      <c r="K515">
        <f>------74</f>
        <v>74</v>
      </c>
    </row>
    <row r="516" spans="2:11">
      <c r="B516">
        <v>1537</v>
      </c>
      <c r="C516">
        <v>513</v>
      </c>
      <c r="D516">
        <v>1</v>
      </c>
      <c r="E516">
        <v>1</v>
      </c>
      <c r="F516">
        <v>40</v>
      </c>
      <c r="G516">
        <v>171</v>
      </c>
      <c r="H516">
        <f>------349</f>
        <v>349</v>
      </c>
      <c r="I516">
        <v>441</v>
      </c>
      <c r="J516" t="s">
        <v>142</v>
      </c>
      <c r="K516">
        <f>------75</f>
        <v>75</v>
      </c>
    </row>
    <row r="517" spans="2:11">
      <c r="B517">
        <v>1540</v>
      </c>
      <c r="C517">
        <v>514</v>
      </c>
      <c r="D517">
        <v>1</v>
      </c>
      <c r="E517">
        <v>1</v>
      </c>
      <c r="F517">
        <v>40</v>
      </c>
      <c r="G517">
        <v>171</v>
      </c>
      <c r="H517">
        <f>------389</f>
        <v>389</v>
      </c>
      <c r="I517">
        <v>441</v>
      </c>
      <c r="J517" t="s">
        <v>72</v>
      </c>
      <c r="K517">
        <f>------76</f>
        <v>76</v>
      </c>
    </row>
    <row r="518" spans="2:11">
      <c r="B518">
        <v>1543</v>
      </c>
      <c r="C518">
        <v>515</v>
      </c>
      <c r="D518">
        <v>1</v>
      </c>
      <c r="E518">
        <v>1</v>
      </c>
      <c r="F518">
        <v>0</v>
      </c>
      <c r="G518">
        <v>171</v>
      </c>
      <c r="H518">
        <f>------389</f>
        <v>389</v>
      </c>
      <c r="I518">
        <v>441</v>
      </c>
      <c r="J518" t="s">
        <v>72</v>
      </c>
      <c r="K518">
        <f>------76</f>
        <v>76</v>
      </c>
    </row>
    <row r="519" spans="2:11">
      <c r="B519">
        <v>1546</v>
      </c>
      <c r="C519">
        <v>516</v>
      </c>
      <c r="D519">
        <v>1</v>
      </c>
      <c r="E519">
        <v>0</v>
      </c>
      <c r="F519">
        <v>44</v>
      </c>
      <c r="G519">
        <v>171</v>
      </c>
      <c r="H519">
        <f>------345</f>
        <v>345</v>
      </c>
      <c r="I519">
        <v>441</v>
      </c>
      <c r="J519" t="s">
        <v>75</v>
      </c>
      <c r="K519">
        <f>------77</f>
        <v>77</v>
      </c>
    </row>
    <row r="520" spans="2:11">
      <c r="B520">
        <v>1549</v>
      </c>
      <c r="C520">
        <v>517</v>
      </c>
      <c r="D520">
        <v>1</v>
      </c>
      <c r="E520">
        <v>0</v>
      </c>
      <c r="F520">
        <v>24</v>
      </c>
      <c r="G520">
        <v>171</v>
      </c>
      <c r="H520">
        <f>------321</f>
        <v>321</v>
      </c>
      <c r="I520">
        <v>441</v>
      </c>
      <c r="J520" t="s">
        <v>67</v>
      </c>
      <c r="K520">
        <f>------78</f>
        <v>78</v>
      </c>
    </row>
    <row r="521" spans="2:11">
      <c r="B521">
        <v>1552</v>
      </c>
      <c r="C521">
        <v>518</v>
      </c>
      <c r="D521">
        <v>1</v>
      </c>
      <c r="E521">
        <v>0</v>
      </c>
      <c r="F521">
        <v>16</v>
      </c>
      <c r="G521">
        <v>171</v>
      </c>
      <c r="H521">
        <f>------305</f>
        <v>305</v>
      </c>
      <c r="I521">
        <v>441</v>
      </c>
      <c r="J521" t="s">
        <v>155</v>
      </c>
      <c r="K521">
        <f>------79</f>
        <v>79</v>
      </c>
    </row>
    <row r="522" spans="2:11">
      <c r="B522">
        <v>1555</v>
      </c>
      <c r="C522">
        <v>519</v>
      </c>
      <c r="D522">
        <v>1</v>
      </c>
      <c r="E522">
        <v>0</v>
      </c>
      <c r="F522">
        <v>8</v>
      </c>
      <c r="G522">
        <v>171</v>
      </c>
      <c r="H522">
        <f>------297</f>
        <v>297</v>
      </c>
      <c r="I522">
        <v>441</v>
      </c>
      <c r="J522" t="s">
        <v>104</v>
      </c>
      <c r="K522">
        <f>------80</f>
        <v>80</v>
      </c>
    </row>
    <row r="523" spans="2:11">
      <c r="B523">
        <v>1558</v>
      </c>
      <c r="C523">
        <v>520</v>
      </c>
      <c r="D523">
        <v>1</v>
      </c>
      <c r="E523">
        <v>0</v>
      </c>
      <c r="F523">
        <v>8</v>
      </c>
      <c r="G523">
        <v>171</v>
      </c>
      <c r="H523">
        <f>------289</f>
        <v>289</v>
      </c>
      <c r="I523">
        <v>441</v>
      </c>
      <c r="J523" t="s">
        <v>119</v>
      </c>
      <c r="K523">
        <f>------81</f>
        <v>81</v>
      </c>
    </row>
    <row r="524" spans="2:11">
      <c r="B524">
        <v>1561</v>
      </c>
      <c r="C524">
        <v>521</v>
      </c>
      <c r="D524">
        <v>1</v>
      </c>
      <c r="E524">
        <v>1</v>
      </c>
      <c r="F524">
        <v>32</v>
      </c>
      <c r="G524">
        <v>171</v>
      </c>
      <c r="H524">
        <f>------321</f>
        <v>321</v>
      </c>
      <c r="I524">
        <v>441</v>
      </c>
      <c r="J524" t="s">
        <v>67</v>
      </c>
      <c r="K524">
        <f>------82</f>
        <v>82</v>
      </c>
    </row>
    <row r="525" spans="2:11">
      <c r="B525">
        <v>1564</v>
      </c>
      <c r="C525">
        <v>522</v>
      </c>
      <c r="D525">
        <v>1</v>
      </c>
      <c r="E525">
        <v>1</v>
      </c>
      <c r="F525">
        <v>36</v>
      </c>
      <c r="G525">
        <v>171</v>
      </c>
      <c r="H525">
        <f>------357</f>
        <v>357</v>
      </c>
      <c r="I525">
        <v>441</v>
      </c>
      <c r="J525" t="s">
        <v>65</v>
      </c>
      <c r="K525">
        <f>------83</f>
        <v>83</v>
      </c>
    </row>
    <row r="526" spans="2:11">
      <c r="B526">
        <v>1567</v>
      </c>
      <c r="C526">
        <v>523</v>
      </c>
      <c r="D526">
        <v>1</v>
      </c>
      <c r="E526">
        <v>1</v>
      </c>
      <c r="F526">
        <v>20</v>
      </c>
      <c r="G526">
        <v>171</v>
      </c>
      <c r="H526">
        <f>------377</f>
        <v>377</v>
      </c>
      <c r="I526">
        <v>441</v>
      </c>
      <c r="J526" t="s">
        <v>74</v>
      </c>
      <c r="K526">
        <f>------84</f>
        <v>84</v>
      </c>
    </row>
    <row r="527" spans="2:11">
      <c r="B527">
        <v>1570</v>
      </c>
      <c r="C527">
        <v>524</v>
      </c>
      <c r="D527">
        <v>1</v>
      </c>
      <c r="E527">
        <v>1</v>
      </c>
      <c r="F527">
        <v>20</v>
      </c>
      <c r="G527">
        <v>171</v>
      </c>
      <c r="H527">
        <f>------397</f>
        <v>397</v>
      </c>
      <c r="I527">
        <v>441</v>
      </c>
      <c r="J527" t="s">
        <v>7</v>
      </c>
      <c r="K527">
        <f>------85</f>
        <v>85</v>
      </c>
    </row>
    <row r="528" spans="2:11">
      <c r="B528">
        <v>1573</v>
      </c>
      <c r="C528">
        <v>525</v>
      </c>
      <c r="D528">
        <v>1</v>
      </c>
      <c r="E528">
        <v>1</v>
      </c>
      <c r="F528">
        <v>4</v>
      </c>
      <c r="G528">
        <v>171</v>
      </c>
      <c r="H528">
        <f>------401</f>
        <v>401</v>
      </c>
      <c r="I528">
        <v>441</v>
      </c>
      <c r="J528" t="s">
        <v>77</v>
      </c>
      <c r="K528">
        <f>------86</f>
        <v>86</v>
      </c>
    </row>
    <row r="529" spans="2:11">
      <c r="B529">
        <v>1576</v>
      </c>
      <c r="C529">
        <v>526</v>
      </c>
      <c r="D529">
        <v>1</v>
      </c>
      <c r="E529">
        <v>0</v>
      </c>
      <c r="F529">
        <v>32</v>
      </c>
      <c r="G529">
        <v>171</v>
      </c>
      <c r="H529">
        <f>------369</f>
        <v>369</v>
      </c>
      <c r="I529">
        <v>441</v>
      </c>
      <c r="J529" t="s">
        <v>66</v>
      </c>
      <c r="K529">
        <f>------87</f>
        <v>87</v>
      </c>
    </row>
    <row r="530" spans="2:11">
      <c r="B530">
        <v>1579</v>
      </c>
      <c r="C530">
        <v>527</v>
      </c>
      <c r="D530">
        <v>1</v>
      </c>
      <c r="E530">
        <v>0</v>
      </c>
      <c r="F530">
        <v>20</v>
      </c>
      <c r="G530">
        <v>171</v>
      </c>
      <c r="H530">
        <f>------349</f>
        <v>349</v>
      </c>
      <c r="I530">
        <v>441</v>
      </c>
      <c r="J530" t="s">
        <v>142</v>
      </c>
      <c r="K530">
        <f>------88</f>
        <v>88</v>
      </c>
    </row>
    <row r="531" spans="2:11">
      <c r="B531">
        <v>1582</v>
      </c>
      <c r="C531">
        <v>528</v>
      </c>
      <c r="D531">
        <v>1</v>
      </c>
      <c r="E531">
        <v>0</v>
      </c>
      <c r="F531">
        <v>24</v>
      </c>
      <c r="G531">
        <v>171</v>
      </c>
      <c r="H531">
        <f>------325</f>
        <v>325</v>
      </c>
      <c r="I531">
        <v>441</v>
      </c>
      <c r="J531" t="s">
        <v>70</v>
      </c>
      <c r="K531">
        <f>------89</f>
        <v>89</v>
      </c>
    </row>
    <row r="532" spans="2:11">
      <c r="B532">
        <v>1585</v>
      </c>
      <c r="C532">
        <v>529</v>
      </c>
      <c r="D532">
        <v>1</v>
      </c>
      <c r="E532">
        <v>0</v>
      </c>
      <c r="F532">
        <v>24</v>
      </c>
      <c r="G532">
        <v>171</v>
      </c>
      <c r="H532">
        <f>------301</f>
        <v>301</v>
      </c>
      <c r="I532">
        <v>361</v>
      </c>
      <c r="J532" t="s">
        <v>71</v>
      </c>
      <c r="K532">
        <f>------90</f>
        <v>90</v>
      </c>
    </row>
    <row r="533" spans="2:11">
      <c r="B533">
        <v>1588</v>
      </c>
      <c r="C533">
        <v>530</v>
      </c>
      <c r="D533">
        <v>1</v>
      </c>
      <c r="E533">
        <v>0</v>
      </c>
      <c r="F533">
        <v>24</v>
      </c>
      <c r="G533">
        <v>171</v>
      </c>
      <c r="H533">
        <f>------277</f>
        <v>277</v>
      </c>
      <c r="I533">
        <v>361</v>
      </c>
      <c r="J533" t="s">
        <v>64</v>
      </c>
      <c r="K533">
        <f>------91</f>
        <v>91</v>
      </c>
    </row>
    <row r="534" spans="2:11">
      <c r="B534">
        <v>1591</v>
      </c>
      <c r="C534">
        <v>531</v>
      </c>
      <c r="D534">
        <v>1</v>
      </c>
      <c r="E534">
        <v>1</v>
      </c>
      <c r="F534">
        <v>28</v>
      </c>
      <c r="G534">
        <v>171</v>
      </c>
      <c r="H534">
        <f>------305</f>
        <v>305</v>
      </c>
      <c r="I534">
        <v>441</v>
      </c>
      <c r="J534" t="s">
        <v>155</v>
      </c>
      <c r="K534">
        <f>------92</f>
        <v>92</v>
      </c>
    </row>
    <row r="535" spans="2:11">
      <c r="B535">
        <v>1594</v>
      </c>
      <c r="C535">
        <v>532</v>
      </c>
      <c r="D535">
        <v>1</v>
      </c>
      <c r="E535">
        <v>1</v>
      </c>
      <c r="F535">
        <v>8</v>
      </c>
      <c r="G535">
        <v>171</v>
      </c>
      <c r="H535">
        <f>------313</f>
        <v>313</v>
      </c>
      <c r="I535">
        <v>441</v>
      </c>
      <c r="J535" t="s">
        <v>63</v>
      </c>
      <c r="K535">
        <f>------93</f>
        <v>93</v>
      </c>
    </row>
    <row r="536" spans="2:11">
      <c r="B536">
        <v>1597</v>
      </c>
      <c r="C536">
        <v>533</v>
      </c>
      <c r="D536">
        <v>1</v>
      </c>
      <c r="E536">
        <v>1</v>
      </c>
      <c r="F536">
        <v>8</v>
      </c>
      <c r="G536">
        <v>171</v>
      </c>
      <c r="H536">
        <f>------321</f>
        <v>321</v>
      </c>
      <c r="I536">
        <v>441</v>
      </c>
      <c r="J536" t="s">
        <v>67</v>
      </c>
      <c r="K536">
        <f>------94</f>
        <v>94</v>
      </c>
    </row>
    <row r="537" spans="2:11">
      <c r="B537">
        <v>1600</v>
      </c>
      <c r="C537">
        <v>534</v>
      </c>
      <c r="D537">
        <v>1</v>
      </c>
      <c r="E537">
        <v>1</v>
      </c>
      <c r="F537">
        <v>16</v>
      </c>
      <c r="G537">
        <v>171</v>
      </c>
      <c r="H537">
        <f>------337</f>
        <v>337</v>
      </c>
      <c r="I537">
        <v>441</v>
      </c>
      <c r="J537" t="s">
        <v>68</v>
      </c>
      <c r="K537">
        <f>------95</f>
        <v>95</v>
      </c>
    </row>
    <row r="538" spans="2:11">
      <c r="B538">
        <v>1603</v>
      </c>
      <c r="C538">
        <v>535</v>
      </c>
      <c r="D538">
        <v>1</v>
      </c>
      <c r="E538">
        <v>1</v>
      </c>
      <c r="F538">
        <v>16</v>
      </c>
      <c r="G538">
        <v>171</v>
      </c>
      <c r="H538">
        <f>------353</f>
        <v>353</v>
      </c>
      <c r="I538">
        <v>441</v>
      </c>
      <c r="J538" t="s">
        <v>98</v>
      </c>
      <c r="K538">
        <f>------96</f>
        <v>96</v>
      </c>
    </row>
    <row r="539" spans="2:11">
      <c r="B539">
        <v>1606</v>
      </c>
      <c r="C539">
        <v>536</v>
      </c>
      <c r="D539">
        <v>1</v>
      </c>
      <c r="E539">
        <v>0</v>
      </c>
      <c r="F539">
        <v>36</v>
      </c>
      <c r="G539">
        <v>171</v>
      </c>
      <c r="H539">
        <f>------317</f>
        <v>317</v>
      </c>
      <c r="I539">
        <v>441</v>
      </c>
      <c r="J539" t="s">
        <v>153</v>
      </c>
      <c r="K539">
        <f>------97</f>
        <v>97</v>
      </c>
    </row>
    <row r="540" spans="2:11">
      <c r="B540">
        <v>1609</v>
      </c>
      <c r="C540">
        <v>537</v>
      </c>
      <c r="D540">
        <v>1</v>
      </c>
      <c r="E540">
        <v>0</v>
      </c>
      <c r="F540">
        <v>16</v>
      </c>
      <c r="G540">
        <v>171</v>
      </c>
      <c r="H540">
        <f>------301</f>
        <v>301</v>
      </c>
      <c r="I540">
        <v>441</v>
      </c>
      <c r="J540" t="s">
        <v>100</v>
      </c>
      <c r="K540">
        <f>------98</f>
        <v>98</v>
      </c>
    </row>
    <row r="541" spans="2:11">
      <c r="B541">
        <v>1612</v>
      </c>
      <c r="C541">
        <v>538</v>
      </c>
      <c r="D541">
        <v>1</v>
      </c>
      <c r="E541">
        <v>0</v>
      </c>
      <c r="F541">
        <v>12</v>
      </c>
      <c r="G541">
        <v>171</v>
      </c>
      <c r="H541">
        <f>------289</f>
        <v>289</v>
      </c>
      <c r="I541">
        <v>441</v>
      </c>
      <c r="J541" t="s">
        <v>119</v>
      </c>
      <c r="K541">
        <f>------81</f>
        <v>81</v>
      </c>
    </row>
    <row r="542" spans="2:11">
      <c r="B542">
        <v>1615</v>
      </c>
      <c r="C542">
        <v>539</v>
      </c>
      <c r="D542">
        <v>1</v>
      </c>
      <c r="E542">
        <v>0</v>
      </c>
      <c r="F542">
        <v>16</v>
      </c>
      <c r="G542">
        <v>171</v>
      </c>
      <c r="H542">
        <f>------273</f>
        <v>273</v>
      </c>
      <c r="I542">
        <v>441</v>
      </c>
      <c r="J542" t="s">
        <v>62</v>
      </c>
      <c r="K542">
        <f>------99</f>
        <v>99</v>
      </c>
    </row>
    <row r="543" spans="2:11">
      <c r="B543">
        <v>1618</v>
      </c>
      <c r="C543">
        <v>540</v>
      </c>
      <c r="D543">
        <v>1</v>
      </c>
      <c r="E543">
        <v>0</v>
      </c>
      <c r="F543">
        <v>24</v>
      </c>
      <c r="G543">
        <v>171</v>
      </c>
      <c r="H543">
        <f>------249</f>
        <v>249</v>
      </c>
      <c r="I543">
        <v>441</v>
      </c>
      <c r="J543" t="s">
        <v>50</v>
      </c>
      <c r="K543">
        <f>------100</f>
        <v>100</v>
      </c>
    </row>
    <row r="544" spans="2:11">
      <c r="B544">
        <v>1621</v>
      </c>
      <c r="C544">
        <v>541</v>
      </c>
      <c r="D544">
        <v>1</v>
      </c>
      <c r="E544">
        <v>0</v>
      </c>
      <c r="F544">
        <v>32</v>
      </c>
      <c r="G544">
        <v>171</v>
      </c>
      <c r="H544">
        <f>------217</f>
        <v>217</v>
      </c>
      <c r="I544">
        <v>441</v>
      </c>
      <c r="J544" t="s">
        <v>61</v>
      </c>
      <c r="K544">
        <f>------101</f>
        <v>101</v>
      </c>
    </row>
    <row r="545" spans="2:11">
      <c r="B545">
        <v>1624</v>
      </c>
      <c r="C545">
        <v>542</v>
      </c>
      <c r="D545">
        <v>1</v>
      </c>
      <c r="E545">
        <v>0</v>
      </c>
      <c r="F545">
        <v>36</v>
      </c>
      <c r="G545">
        <v>171</v>
      </c>
      <c r="H545">
        <f>------181</f>
        <v>181</v>
      </c>
      <c r="I545">
        <v>361</v>
      </c>
      <c r="J545" t="s">
        <v>56</v>
      </c>
      <c r="K545">
        <f>------102</f>
        <v>102</v>
      </c>
    </row>
    <row r="546" spans="2:11">
      <c r="B546">
        <v>1627</v>
      </c>
      <c r="C546">
        <v>543</v>
      </c>
      <c r="D546">
        <v>1</v>
      </c>
      <c r="E546">
        <v>0</v>
      </c>
      <c r="F546">
        <v>36</v>
      </c>
      <c r="G546">
        <v>171</v>
      </c>
      <c r="H546">
        <f>------145</f>
        <v>145</v>
      </c>
      <c r="I546">
        <v>289</v>
      </c>
      <c r="J546" t="s">
        <v>56</v>
      </c>
      <c r="K546">
        <f>------103</f>
        <v>103</v>
      </c>
    </row>
    <row r="547" spans="2:11">
      <c r="B547">
        <v>1630</v>
      </c>
      <c r="C547">
        <v>544</v>
      </c>
      <c r="D547">
        <v>1</v>
      </c>
      <c r="E547">
        <v>0</v>
      </c>
      <c r="F547">
        <v>32</v>
      </c>
      <c r="G547">
        <v>171</v>
      </c>
      <c r="H547">
        <f>------113</f>
        <v>113</v>
      </c>
      <c r="I547">
        <v>225</v>
      </c>
      <c r="J547" t="s">
        <v>56</v>
      </c>
      <c r="K547">
        <f>------104</f>
        <v>104</v>
      </c>
    </row>
    <row r="548" spans="2:11">
      <c r="B548">
        <v>1633</v>
      </c>
      <c r="C548">
        <v>545</v>
      </c>
      <c r="D548">
        <v>1</v>
      </c>
      <c r="E548">
        <v>0</v>
      </c>
      <c r="F548">
        <v>28</v>
      </c>
      <c r="G548">
        <v>171</v>
      </c>
      <c r="H548">
        <f>------85</f>
        <v>85</v>
      </c>
      <c r="I548">
        <v>169</v>
      </c>
      <c r="J548" t="s">
        <v>56</v>
      </c>
      <c r="K548">
        <f>------105</f>
        <v>105</v>
      </c>
    </row>
    <row r="549" spans="2:11">
      <c r="B549">
        <v>1636</v>
      </c>
      <c r="C549">
        <v>546</v>
      </c>
      <c r="D549">
        <v>1</v>
      </c>
      <c r="E549">
        <v>1</v>
      </c>
      <c r="F549">
        <v>4</v>
      </c>
      <c r="G549">
        <v>171</v>
      </c>
      <c r="H549">
        <f>------89</f>
        <v>89</v>
      </c>
      <c r="I549">
        <v>225</v>
      </c>
      <c r="J549" t="s">
        <v>55</v>
      </c>
      <c r="K549">
        <f>------106</f>
        <v>106</v>
      </c>
    </row>
    <row r="550" spans="2:11">
      <c r="B550">
        <v>1639</v>
      </c>
      <c r="C550">
        <v>547</v>
      </c>
      <c r="D550">
        <v>1</v>
      </c>
      <c r="E550">
        <v>1</v>
      </c>
      <c r="F550">
        <v>12</v>
      </c>
      <c r="G550">
        <v>171</v>
      </c>
      <c r="H550">
        <f>------101</f>
        <v>101</v>
      </c>
      <c r="I550">
        <v>289</v>
      </c>
      <c r="J550" t="s">
        <v>57</v>
      </c>
      <c r="K550">
        <f>------107</f>
        <v>107</v>
      </c>
    </row>
    <row r="551" spans="2:11">
      <c r="B551">
        <v>1642</v>
      </c>
      <c r="C551">
        <v>548</v>
      </c>
      <c r="D551">
        <v>1</v>
      </c>
      <c r="E551">
        <v>1</v>
      </c>
      <c r="F551">
        <v>12</v>
      </c>
      <c r="G551">
        <v>171</v>
      </c>
      <c r="H551">
        <f>------113</f>
        <v>113</v>
      </c>
      <c r="I551">
        <v>361</v>
      </c>
      <c r="J551" t="s">
        <v>54</v>
      </c>
      <c r="K551">
        <f>------108</f>
        <v>108</v>
      </c>
    </row>
    <row r="552" spans="2:11">
      <c r="B552">
        <v>1645</v>
      </c>
      <c r="C552">
        <v>549</v>
      </c>
      <c r="D552">
        <v>1</v>
      </c>
      <c r="E552">
        <v>1</v>
      </c>
      <c r="F552">
        <v>36</v>
      </c>
      <c r="G552">
        <v>171</v>
      </c>
      <c r="H552">
        <f>------149</f>
        <v>149</v>
      </c>
      <c r="I552">
        <v>441</v>
      </c>
      <c r="J552" t="s">
        <v>53</v>
      </c>
      <c r="K552">
        <f>------109</f>
        <v>109</v>
      </c>
    </row>
    <row r="553" spans="2:11">
      <c r="B553">
        <v>1648</v>
      </c>
      <c r="C553">
        <v>550</v>
      </c>
      <c r="D553">
        <v>1</v>
      </c>
      <c r="E553">
        <v>1</v>
      </c>
      <c r="F553">
        <v>24</v>
      </c>
      <c r="G553">
        <v>171</v>
      </c>
      <c r="H553">
        <f>------173</f>
        <v>173</v>
      </c>
      <c r="I553">
        <v>441</v>
      </c>
      <c r="J553" t="s">
        <v>58</v>
      </c>
      <c r="K553">
        <f>------110</f>
        <v>110</v>
      </c>
    </row>
    <row r="554" spans="2:11">
      <c r="B554">
        <v>1651</v>
      </c>
      <c r="C554">
        <v>551</v>
      </c>
      <c r="D554">
        <v>1</v>
      </c>
      <c r="E554">
        <v>0</v>
      </c>
      <c r="F554">
        <v>56</v>
      </c>
      <c r="G554">
        <v>171</v>
      </c>
      <c r="H554">
        <f>------117</f>
        <v>117</v>
      </c>
      <c r="I554">
        <v>361</v>
      </c>
      <c r="J554" t="s">
        <v>96</v>
      </c>
      <c r="K554">
        <f>------111</f>
        <v>111</v>
      </c>
    </row>
    <row r="555" spans="2:11">
      <c r="B555">
        <v>1654</v>
      </c>
      <c r="C555">
        <v>552</v>
      </c>
      <c r="D555">
        <v>1</v>
      </c>
      <c r="E555">
        <v>0</v>
      </c>
      <c r="F555">
        <v>28</v>
      </c>
      <c r="G555">
        <v>171</v>
      </c>
      <c r="H555">
        <f>------89</f>
        <v>89</v>
      </c>
      <c r="I555">
        <v>289</v>
      </c>
      <c r="J555" t="s">
        <v>54</v>
      </c>
      <c r="K555">
        <f>------18</f>
        <v>18</v>
      </c>
    </row>
    <row r="556" spans="2:11">
      <c r="B556">
        <v>1657</v>
      </c>
      <c r="C556">
        <v>553</v>
      </c>
      <c r="D556">
        <v>1</v>
      </c>
      <c r="E556">
        <v>0</v>
      </c>
      <c r="F556">
        <v>16</v>
      </c>
      <c r="G556">
        <v>171</v>
      </c>
      <c r="H556">
        <f>------73</f>
        <v>73</v>
      </c>
      <c r="I556">
        <v>225</v>
      </c>
      <c r="J556" t="s">
        <v>96</v>
      </c>
      <c r="K556">
        <f>------19</f>
        <v>19</v>
      </c>
    </row>
    <row r="557" spans="2:11">
      <c r="B557">
        <v>1660</v>
      </c>
      <c r="C557">
        <v>554</v>
      </c>
      <c r="D557">
        <v>1</v>
      </c>
      <c r="E557">
        <v>0</v>
      </c>
      <c r="F557">
        <v>12</v>
      </c>
      <c r="G557">
        <v>171</v>
      </c>
      <c r="H557">
        <f>------61</f>
        <v>61</v>
      </c>
      <c r="I557">
        <v>169</v>
      </c>
      <c r="J557" t="s">
        <v>51</v>
      </c>
      <c r="K557">
        <f>------20</f>
        <v>20</v>
      </c>
    </row>
    <row r="558" spans="2:11">
      <c r="B558">
        <v>1663</v>
      </c>
      <c r="C558">
        <v>555</v>
      </c>
      <c r="D558">
        <v>1</v>
      </c>
      <c r="E558">
        <v>0</v>
      </c>
      <c r="F558">
        <v>12</v>
      </c>
      <c r="G558">
        <v>171</v>
      </c>
      <c r="H558">
        <f>------49</f>
        <v>49</v>
      </c>
      <c r="I558">
        <v>121</v>
      </c>
      <c r="J558" t="s">
        <v>55</v>
      </c>
      <c r="K558">
        <f>------112</f>
        <v>112</v>
      </c>
    </row>
    <row r="559" spans="2:11">
      <c r="B559">
        <v>1666</v>
      </c>
      <c r="C559">
        <v>556</v>
      </c>
      <c r="D559">
        <v>1</v>
      </c>
      <c r="E559">
        <v>1</v>
      </c>
      <c r="F559">
        <v>20</v>
      </c>
      <c r="G559">
        <v>171</v>
      </c>
      <c r="H559">
        <f>------69</f>
        <v>69</v>
      </c>
      <c r="I559">
        <v>169</v>
      </c>
      <c r="J559" t="s">
        <v>172</v>
      </c>
      <c r="K559">
        <f>------113</f>
        <v>113</v>
      </c>
    </row>
    <row r="560" spans="2:11">
      <c r="B560">
        <v>1669</v>
      </c>
      <c r="C560">
        <v>557</v>
      </c>
      <c r="D560">
        <v>1</v>
      </c>
      <c r="E560">
        <v>1</v>
      </c>
      <c r="F560">
        <v>32</v>
      </c>
      <c r="G560">
        <v>171</v>
      </c>
      <c r="H560">
        <f>------101</f>
        <v>101</v>
      </c>
      <c r="I560">
        <v>225</v>
      </c>
      <c r="J560" t="s">
        <v>59</v>
      </c>
      <c r="K560">
        <f>------114</f>
        <v>114</v>
      </c>
    </row>
    <row r="561" spans="2:11">
      <c r="B561">
        <v>1672</v>
      </c>
      <c r="C561">
        <v>558</v>
      </c>
      <c r="D561">
        <v>1</v>
      </c>
      <c r="E561">
        <v>1</v>
      </c>
      <c r="F561">
        <v>16</v>
      </c>
      <c r="G561">
        <v>171</v>
      </c>
      <c r="H561">
        <f>------117</f>
        <v>117</v>
      </c>
      <c r="I561">
        <v>289</v>
      </c>
      <c r="J561" t="s">
        <v>55</v>
      </c>
      <c r="K561">
        <f>------8</f>
        <v>8</v>
      </c>
    </row>
    <row r="562" spans="2:11">
      <c r="B562">
        <v>1675</v>
      </c>
      <c r="C562">
        <v>559</v>
      </c>
      <c r="D562">
        <v>1</v>
      </c>
      <c r="E562">
        <v>1</v>
      </c>
      <c r="F562">
        <v>12</v>
      </c>
      <c r="G562">
        <v>171</v>
      </c>
      <c r="H562">
        <f>------129</f>
        <v>129</v>
      </c>
      <c r="I562">
        <v>361</v>
      </c>
      <c r="J562" t="s">
        <v>51</v>
      </c>
      <c r="K562">
        <f>------9</f>
        <v>9</v>
      </c>
    </row>
    <row r="563" spans="2:11">
      <c r="B563">
        <v>1678</v>
      </c>
      <c r="C563">
        <v>560</v>
      </c>
      <c r="D563">
        <v>1</v>
      </c>
      <c r="E563">
        <v>1</v>
      </c>
      <c r="F563">
        <v>12</v>
      </c>
      <c r="G563">
        <v>171</v>
      </c>
      <c r="H563">
        <f>------141</f>
        <v>141</v>
      </c>
      <c r="I563">
        <v>441</v>
      </c>
      <c r="J563" t="s">
        <v>96</v>
      </c>
      <c r="K563">
        <f>------10</f>
        <v>10</v>
      </c>
    </row>
    <row r="564" spans="2:11">
      <c r="B564">
        <v>1681</v>
      </c>
      <c r="C564">
        <v>561</v>
      </c>
      <c r="D564">
        <v>1</v>
      </c>
      <c r="E564">
        <v>0</v>
      </c>
      <c r="F564">
        <v>52</v>
      </c>
      <c r="G564">
        <v>171</v>
      </c>
      <c r="H564">
        <f>------89</f>
        <v>89</v>
      </c>
      <c r="I564">
        <v>289</v>
      </c>
      <c r="J564" t="s">
        <v>54</v>
      </c>
      <c r="K564">
        <f>------115</f>
        <v>115</v>
      </c>
    </row>
    <row r="565" spans="2:11">
      <c r="B565">
        <v>1684</v>
      </c>
      <c r="C565">
        <v>562</v>
      </c>
      <c r="D565">
        <v>1</v>
      </c>
      <c r="E565">
        <v>0</v>
      </c>
      <c r="F565">
        <v>28</v>
      </c>
      <c r="G565">
        <v>171</v>
      </c>
      <c r="H565">
        <f>------61</f>
        <v>61</v>
      </c>
      <c r="I565">
        <v>121</v>
      </c>
      <c r="J565" t="s">
        <v>56</v>
      </c>
      <c r="K565">
        <f>------31</f>
        <v>31</v>
      </c>
    </row>
    <row r="566" spans="2:11">
      <c r="B566">
        <v>1687</v>
      </c>
      <c r="C566">
        <v>563</v>
      </c>
      <c r="D566">
        <v>0</v>
      </c>
      <c r="E566">
        <v>0</v>
      </c>
      <c r="F566">
        <v>20</v>
      </c>
      <c r="G566">
        <v>171</v>
      </c>
      <c r="H566">
        <f>------41</f>
        <v>41</v>
      </c>
      <c r="I566">
        <v>81</v>
      </c>
      <c r="J566" t="s">
        <v>165</v>
      </c>
      <c r="K566">
        <f>------32</f>
        <v>32</v>
      </c>
    </row>
    <row r="567" spans="2:11">
      <c r="B567">
        <v>1690</v>
      </c>
      <c r="C567">
        <v>564</v>
      </c>
      <c r="D567">
        <v>0</v>
      </c>
      <c r="E567">
        <v>0</v>
      </c>
      <c r="F567">
        <v>16</v>
      </c>
      <c r="G567">
        <v>171</v>
      </c>
      <c r="H567">
        <f>------25</f>
        <v>25</v>
      </c>
      <c r="I567">
        <v>49</v>
      </c>
      <c r="J567" t="s">
        <v>165</v>
      </c>
      <c r="K567">
        <f>------33</f>
        <v>33</v>
      </c>
    </row>
    <row r="568" spans="2:11">
      <c r="B568">
        <v>1693</v>
      </c>
      <c r="C568">
        <v>565</v>
      </c>
      <c r="D568">
        <v>0</v>
      </c>
      <c r="E568">
        <v>0</v>
      </c>
      <c r="F568">
        <v>12</v>
      </c>
      <c r="G568">
        <v>171</v>
      </c>
      <c r="H568">
        <f>------13</f>
        <v>13</v>
      </c>
      <c r="I568">
        <v>25</v>
      </c>
      <c r="J568" t="s">
        <v>167</v>
      </c>
      <c r="K568">
        <f>------34</f>
        <v>34</v>
      </c>
    </row>
    <row r="569" spans="2:11">
      <c r="B569">
        <v>1696</v>
      </c>
      <c r="C569">
        <v>566</v>
      </c>
      <c r="D569">
        <v>0</v>
      </c>
      <c r="E569">
        <v>1</v>
      </c>
      <c r="F569">
        <v>4</v>
      </c>
      <c r="G569">
        <v>171</v>
      </c>
      <c r="H569">
        <f>------17</f>
        <v>17</v>
      </c>
      <c r="I569">
        <v>49</v>
      </c>
      <c r="J569" t="s">
        <v>57</v>
      </c>
      <c r="K569">
        <f>------36</f>
        <v>36</v>
      </c>
    </row>
    <row r="570" spans="2:11">
      <c r="B570">
        <v>1699</v>
      </c>
      <c r="C570">
        <v>567</v>
      </c>
      <c r="D570">
        <v>0</v>
      </c>
      <c r="E570">
        <v>1</v>
      </c>
      <c r="F570">
        <v>12</v>
      </c>
      <c r="G570">
        <v>171</v>
      </c>
      <c r="H570">
        <f>------29</f>
        <v>29</v>
      </c>
      <c r="I570">
        <v>81</v>
      </c>
      <c r="J570" t="s">
        <v>51</v>
      </c>
      <c r="K570">
        <f>------37</f>
        <v>37</v>
      </c>
    </row>
    <row r="571" spans="2:11">
      <c r="B571">
        <v>1702</v>
      </c>
      <c r="C571">
        <v>568</v>
      </c>
      <c r="D571">
        <v>0</v>
      </c>
      <c r="E571">
        <v>1</v>
      </c>
      <c r="F571">
        <v>12</v>
      </c>
      <c r="G571">
        <v>171</v>
      </c>
      <c r="H571">
        <f>------41</f>
        <v>41</v>
      </c>
      <c r="I571">
        <v>121</v>
      </c>
      <c r="J571" t="s">
        <v>53</v>
      </c>
      <c r="K571">
        <f>------38</f>
        <v>38</v>
      </c>
    </row>
    <row r="572" spans="2:11">
      <c r="B572">
        <v>1705</v>
      </c>
      <c r="C572">
        <v>569</v>
      </c>
      <c r="D572">
        <v>1</v>
      </c>
      <c r="E572">
        <v>1</v>
      </c>
      <c r="F572">
        <v>20</v>
      </c>
      <c r="G572">
        <v>171</v>
      </c>
      <c r="H572">
        <f>------61</f>
        <v>61</v>
      </c>
      <c r="I572">
        <v>169</v>
      </c>
      <c r="J572" t="s">
        <v>51</v>
      </c>
      <c r="K572">
        <f>------39</f>
        <v>39</v>
      </c>
    </row>
    <row r="573" spans="2:11">
      <c r="B573">
        <v>1708</v>
      </c>
      <c r="C573">
        <v>570</v>
      </c>
      <c r="D573">
        <v>1</v>
      </c>
      <c r="E573">
        <v>1</v>
      </c>
      <c r="F573">
        <v>20</v>
      </c>
      <c r="G573">
        <v>171</v>
      </c>
      <c r="H573">
        <f>------81</f>
        <v>81</v>
      </c>
      <c r="I573">
        <v>225</v>
      </c>
      <c r="J573" t="s">
        <v>51</v>
      </c>
      <c r="K573">
        <f>------40</f>
        <v>40</v>
      </c>
    </row>
    <row r="574" spans="2:11">
      <c r="B574">
        <v>1711</v>
      </c>
      <c r="C574">
        <v>571</v>
      </c>
      <c r="D574">
        <v>1</v>
      </c>
      <c r="E574">
        <v>1</v>
      </c>
      <c r="F574">
        <v>24</v>
      </c>
      <c r="G574">
        <v>171</v>
      </c>
      <c r="H574">
        <f>------105</f>
        <v>105</v>
      </c>
      <c r="I574">
        <v>289</v>
      </c>
      <c r="J574" t="s">
        <v>51</v>
      </c>
      <c r="K574">
        <f>------41</f>
        <v>41</v>
      </c>
    </row>
    <row r="575" spans="2:11">
      <c r="B575">
        <v>1714</v>
      </c>
      <c r="C575">
        <v>572</v>
      </c>
      <c r="D575">
        <v>1</v>
      </c>
      <c r="E575">
        <v>1</v>
      </c>
      <c r="F575">
        <v>28</v>
      </c>
      <c r="G575">
        <v>171</v>
      </c>
      <c r="H575">
        <f>------133</f>
        <v>133</v>
      </c>
      <c r="I575">
        <v>361</v>
      </c>
      <c r="J575" t="s">
        <v>60</v>
      </c>
      <c r="K575">
        <f>------42</f>
        <v>42</v>
      </c>
    </row>
    <row r="576" spans="2:11">
      <c r="B576">
        <v>1717</v>
      </c>
      <c r="C576">
        <v>573</v>
      </c>
      <c r="D576">
        <v>1</v>
      </c>
      <c r="E576">
        <v>1</v>
      </c>
      <c r="F576">
        <v>24</v>
      </c>
      <c r="G576">
        <v>171</v>
      </c>
      <c r="H576">
        <f>------157</f>
        <v>157</v>
      </c>
      <c r="I576">
        <v>441</v>
      </c>
      <c r="J576" t="s">
        <v>51</v>
      </c>
      <c r="K576">
        <f>------43</f>
        <v>43</v>
      </c>
    </row>
    <row r="577" spans="2:11">
      <c r="B577">
        <v>1720</v>
      </c>
      <c r="C577">
        <v>574</v>
      </c>
      <c r="D577">
        <v>1</v>
      </c>
      <c r="E577">
        <v>1</v>
      </c>
      <c r="F577">
        <v>16</v>
      </c>
      <c r="G577">
        <v>171</v>
      </c>
      <c r="H577">
        <f>------173</f>
        <v>173</v>
      </c>
      <c r="I577">
        <v>441</v>
      </c>
      <c r="J577" t="s">
        <v>58</v>
      </c>
      <c r="K577">
        <f>------44</f>
        <v>44</v>
      </c>
    </row>
    <row r="578" spans="2:11">
      <c r="B578">
        <v>1723</v>
      </c>
      <c r="C578">
        <v>575</v>
      </c>
      <c r="D578">
        <v>1</v>
      </c>
      <c r="E578">
        <v>1</v>
      </c>
      <c r="F578">
        <v>16</v>
      </c>
      <c r="G578">
        <v>171</v>
      </c>
      <c r="H578">
        <f>------189</f>
        <v>189</v>
      </c>
      <c r="I578">
        <v>441</v>
      </c>
      <c r="J578" t="s">
        <v>52</v>
      </c>
      <c r="K578">
        <f>------45</f>
        <v>45</v>
      </c>
    </row>
    <row r="579" spans="2:11">
      <c r="B579">
        <v>1726</v>
      </c>
      <c r="C579">
        <v>576</v>
      </c>
      <c r="D579">
        <v>1</v>
      </c>
      <c r="E579">
        <v>0</v>
      </c>
      <c r="F579">
        <v>72</v>
      </c>
      <c r="G579">
        <v>171</v>
      </c>
      <c r="H579">
        <f>------117</f>
        <v>117</v>
      </c>
      <c r="I579">
        <v>361</v>
      </c>
      <c r="J579" t="s">
        <v>96</v>
      </c>
      <c r="K579">
        <f>------116</f>
        <v>116</v>
      </c>
    </row>
    <row r="580" spans="2:11">
      <c r="B580">
        <v>1729</v>
      </c>
      <c r="C580">
        <v>577</v>
      </c>
      <c r="D580">
        <v>1</v>
      </c>
      <c r="E580">
        <v>0</v>
      </c>
      <c r="F580">
        <v>48</v>
      </c>
      <c r="G580">
        <v>171</v>
      </c>
      <c r="H580">
        <f>------69</f>
        <v>69</v>
      </c>
      <c r="I580">
        <v>289</v>
      </c>
      <c r="J580" t="s">
        <v>166</v>
      </c>
      <c r="K580">
        <f>------117</f>
        <v>117</v>
      </c>
    </row>
    <row r="581" spans="2:11">
      <c r="B581">
        <v>1732</v>
      </c>
      <c r="C581">
        <v>578</v>
      </c>
      <c r="D581">
        <v>1</v>
      </c>
      <c r="E581">
        <v>0</v>
      </c>
      <c r="F581">
        <v>21</v>
      </c>
      <c r="G581">
        <v>171</v>
      </c>
      <c r="H581">
        <f>------48</f>
        <v>48</v>
      </c>
      <c r="I581">
        <v>289</v>
      </c>
      <c r="J581" t="s">
        <v>82</v>
      </c>
      <c r="K581">
        <f>------118</f>
        <v>118</v>
      </c>
    </row>
    <row r="582" spans="2:11">
      <c r="B582">
        <v>1735</v>
      </c>
      <c r="C582">
        <v>579</v>
      </c>
      <c r="D582">
        <v>0</v>
      </c>
      <c r="E582">
        <v>0</v>
      </c>
      <c r="F582">
        <v>16</v>
      </c>
      <c r="G582">
        <v>171</v>
      </c>
      <c r="H582">
        <f>------32</f>
        <v>32</v>
      </c>
      <c r="I582">
        <v>81</v>
      </c>
      <c r="J582" t="s">
        <v>55</v>
      </c>
      <c r="K582">
        <f>------119</f>
        <v>119</v>
      </c>
    </row>
    <row r="583" spans="2:11">
      <c r="B583">
        <v>1738</v>
      </c>
      <c r="C583">
        <v>580</v>
      </c>
      <c r="D583">
        <v>0</v>
      </c>
      <c r="E583">
        <v>0</v>
      </c>
      <c r="F583">
        <v>16</v>
      </c>
      <c r="G583">
        <v>171</v>
      </c>
      <c r="H583">
        <f>------16</f>
        <v>16</v>
      </c>
      <c r="I583">
        <v>81</v>
      </c>
      <c r="J583" t="s">
        <v>190</v>
      </c>
      <c r="K583">
        <f>------120</f>
        <v>120</v>
      </c>
    </row>
    <row r="584" spans="2:11">
      <c r="B584">
        <v>1741</v>
      </c>
      <c r="C584">
        <v>581</v>
      </c>
      <c r="D584">
        <v>0</v>
      </c>
      <c r="E584">
        <v>1</v>
      </c>
      <c r="F584">
        <v>24</v>
      </c>
      <c r="G584">
        <v>171</v>
      </c>
      <c r="H584">
        <f>------40</f>
        <v>40</v>
      </c>
      <c r="I584">
        <v>121</v>
      </c>
      <c r="J584" t="s">
        <v>147</v>
      </c>
      <c r="K584">
        <f>------121</f>
        <v>121</v>
      </c>
    </row>
    <row r="585" spans="2:11">
      <c r="B585">
        <v>1744</v>
      </c>
      <c r="C585">
        <v>582</v>
      </c>
      <c r="D585">
        <v>1</v>
      </c>
      <c r="E585">
        <v>1</v>
      </c>
      <c r="F585">
        <v>28</v>
      </c>
      <c r="G585">
        <v>171</v>
      </c>
      <c r="H585">
        <f>------68</f>
        <v>68</v>
      </c>
      <c r="I585">
        <v>169</v>
      </c>
      <c r="J585" t="s">
        <v>55</v>
      </c>
      <c r="K585">
        <f>------122</f>
        <v>122</v>
      </c>
    </row>
    <row r="586" spans="2:11">
      <c r="B586">
        <v>1747</v>
      </c>
      <c r="C586">
        <v>583</v>
      </c>
      <c r="D586">
        <v>1</v>
      </c>
      <c r="E586">
        <v>1</v>
      </c>
      <c r="F586">
        <v>25</v>
      </c>
      <c r="G586">
        <v>171</v>
      </c>
      <c r="H586">
        <f>------93</f>
        <v>93</v>
      </c>
      <c r="I586">
        <v>225</v>
      </c>
      <c r="J586" t="s">
        <v>172</v>
      </c>
      <c r="K586">
        <f>------123</f>
        <v>123</v>
      </c>
    </row>
    <row r="587" spans="2:11">
      <c r="B587">
        <v>1750</v>
      </c>
      <c r="C587">
        <v>584</v>
      </c>
      <c r="D587">
        <v>1</v>
      </c>
      <c r="E587">
        <v>1</v>
      </c>
      <c r="F587">
        <v>24</v>
      </c>
      <c r="G587">
        <v>171</v>
      </c>
      <c r="H587">
        <f>------117</f>
        <v>117</v>
      </c>
      <c r="I587">
        <v>289</v>
      </c>
      <c r="J587" t="s">
        <v>55</v>
      </c>
      <c r="K587">
        <f>------124</f>
        <v>124</v>
      </c>
    </row>
    <row r="588" spans="2:11">
      <c r="B588">
        <v>1753</v>
      </c>
      <c r="C588">
        <v>585</v>
      </c>
      <c r="D588">
        <v>1</v>
      </c>
      <c r="E588">
        <v>1</v>
      </c>
      <c r="F588">
        <v>28</v>
      </c>
      <c r="G588">
        <v>171</v>
      </c>
      <c r="H588">
        <f>------145</f>
        <v>145</v>
      </c>
      <c r="I588">
        <v>361</v>
      </c>
      <c r="J588" t="s">
        <v>55</v>
      </c>
      <c r="K588">
        <f>------125</f>
        <v>125</v>
      </c>
    </row>
    <row r="589" spans="2:11">
      <c r="B589">
        <v>1756</v>
      </c>
      <c r="C589">
        <v>586</v>
      </c>
      <c r="D589">
        <v>1</v>
      </c>
      <c r="E589">
        <v>1</v>
      </c>
      <c r="F589">
        <v>24</v>
      </c>
      <c r="G589">
        <v>171</v>
      </c>
      <c r="H589">
        <f>------169</f>
        <v>169</v>
      </c>
      <c r="I589">
        <v>441</v>
      </c>
      <c r="J589" t="s">
        <v>118</v>
      </c>
      <c r="K589">
        <f>------126</f>
        <v>126</v>
      </c>
    </row>
    <row r="590" spans="2:11">
      <c r="B590">
        <v>1759</v>
      </c>
      <c r="C590">
        <v>587</v>
      </c>
      <c r="D590">
        <v>1</v>
      </c>
      <c r="E590">
        <v>1</v>
      </c>
      <c r="F590">
        <v>16</v>
      </c>
      <c r="G590">
        <v>171</v>
      </c>
      <c r="H590">
        <f>------185</f>
        <v>185</v>
      </c>
      <c r="I590">
        <v>441</v>
      </c>
      <c r="J590" t="s">
        <v>141</v>
      </c>
      <c r="K590">
        <f>------127</f>
        <v>127</v>
      </c>
    </row>
    <row r="591" spans="2:11">
      <c r="B591">
        <v>1762</v>
      </c>
      <c r="C591">
        <v>588</v>
      </c>
      <c r="D591">
        <v>1</v>
      </c>
      <c r="E591">
        <v>1</v>
      </c>
      <c r="F591">
        <v>16</v>
      </c>
      <c r="G591">
        <v>171</v>
      </c>
      <c r="H591">
        <f>------201</f>
        <v>201</v>
      </c>
      <c r="I591">
        <v>441</v>
      </c>
      <c r="J591" t="s">
        <v>121</v>
      </c>
      <c r="K591">
        <f>------128</f>
        <v>128</v>
      </c>
    </row>
    <row r="592" spans="2:11">
      <c r="B592">
        <v>1765</v>
      </c>
      <c r="C592">
        <v>589</v>
      </c>
      <c r="D592">
        <v>1</v>
      </c>
      <c r="E592">
        <v>1</v>
      </c>
      <c r="F592">
        <v>24</v>
      </c>
      <c r="G592">
        <v>171</v>
      </c>
      <c r="H592">
        <f>------225</f>
        <v>225</v>
      </c>
      <c r="I592">
        <v>441</v>
      </c>
      <c r="J592" t="s">
        <v>165</v>
      </c>
      <c r="K592">
        <f>------129</f>
        <v>129</v>
      </c>
    </row>
    <row r="593" spans="2:11">
      <c r="B593">
        <v>1768</v>
      </c>
      <c r="C593">
        <v>590</v>
      </c>
      <c r="D593">
        <v>1</v>
      </c>
      <c r="E593">
        <v>1</v>
      </c>
      <c r="F593">
        <v>40</v>
      </c>
      <c r="G593">
        <v>171</v>
      </c>
      <c r="H593">
        <f>------265</f>
        <v>265</v>
      </c>
      <c r="I593">
        <v>441</v>
      </c>
      <c r="J593" t="s">
        <v>102</v>
      </c>
      <c r="K593">
        <f>------130</f>
        <v>130</v>
      </c>
    </row>
    <row r="594" spans="2:11">
      <c r="B594">
        <v>1771</v>
      </c>
      <c r="C594">
        <v>591</v>
      </c>
      <c r="D594">
        <v>1</v>
      </c>
      <c r="E594">
        <v>0</v>
      </c>
      <c r="F594">
        <v>88</v>
      </c>
      <c r="G594">
        <v>171</v>
      </c>
      <c r="H594">
        <f>------177</f>
        <v>177</v>
      </c>
      <c r="I594">
        <v>441</v>
      </c>
      <c r="J594" t="s">
        <v>55</v>
      </c>
      <c r="K594">
        <f>------131</f>
        <v>131</v>
      </c>
    </row>
    <row r="595" spans="2:11">
      <c r="B595">
        <v>1774</v>
      </c>
      <c r="C595">
        <v>592</v>
      </c>
      <c r="D595">
        <v>1</v>
      </c>
      <c r="E595">
        <v>0</v>
      </c>
      <c r="F595">
        <v>52</v>
      </c>
      <c r="G595">
        <v>171</v>
      </c>
      <c r="H595">
        <f>------125</f>
        <v>125</v>
      </c>
      <c r="I595">
        <v>289</v>
      </c>
      <c r="J595" t="s">
        <v>52</v>
      </c>
      <c r="K595">
        <f>------132</f>
        <v>132</v>
      </c>
    </row>
    <row r="596" spans="2:11">
      <c r="B596">
        <v>1777</v>
      </c>
      <c r="C596">
        <v>593</v>
      </c>
      <c r="D596">
        <v>1</v>
      </c>
      <c r="E596">
        <v>0</v>
      </c>
      <c r="F596">
        <v>24</v>
      </c>
      <c r="G596">
        <v>171</v>
      </c>
      <c r="H596">
        <f>------101</f>
        <v>101</v>
      </c>
      <c r="I596">
        <v>289</v>
      </c>
      <c r="J596" t="s">
        <v>57</v>
      </c>
      <c r="K596">
        <f>------133</f>
        <v>133</v>
      </c>
    </row>
    <row r="597" spans="2:11">
      <c r="B597">
        <v>1780</v>
      </c>
      <c r="C597">
        <v>594</v>
      </c>
      <c r="D597">
        <v>1</v>
      </c>
      <c r="E597">
        <v>0</v>
      </c>
      <c r="F597">
        <v>28</v>
      </c>
      <c r="G597">
        <v>171</v>
      </c>
      <c r="H597">
        <f>------73</f>
        <v>73</v>
      </c>
      <c r="I597">
        <v>289</v>
      </c>
      <c r="J597" t="s">
        <v>191</v>
      </c>
      <c r="K597">
        <f>------134</f>
        <v>134</v>
      </c>
    </row>
    <row r="598" spans="2:11">
      <c r="B598">
        <v>1783</v>
      </c>
      <c r="C598">
        <v>595</v>
      </c>
      <c r="D598">
        <v>1</v>
      </c>
      <c r="E598">
        <v>0</v>
      </c>
      <c r="F598">
        <v>28</v>
      </c>
      <c r="G598">
        <v>171</v>
      </c>
      <c r="H598">
        <f>------45</f>
        <v>45</v>
      </c>
      <c r="I598">
        <v>289</v>
      </c>
      <c r="J598" t="s">
        <v>192</v>
      </c>
      <c r="K598">
        <f>------135</f>
        <v>135</v>
      </c>
    </row>
    <row r="599" spans="2:11">
      <c r="B599">
        <v>1786</v>
      </c>
      <c r="C599">
        <v>596</v>
      </c>
      <c r="D599">
        <v>1</v>
      </c>
      <c r="E599">
        <v>1</v>
      </c>
      <c r="F599">
        <v>20</v>
      </c>
      <c r="G599">
        <v>171</v>
      </c>
      <c r="H599">
        <f>------65</f>
        <v>65</v>
      </c>
      <c r="I599">
        <v>361</v>
      </c>
      <c r="J599" t="s">
        <v>189</v>
      </c>
      <c r="K599">
        <f>------136</f>
        <v>136</v>
      </c>
    </row>
    <row r="600" spans="2:11">
      <c r="B600">
        <v>1789</v>
      </c>
      <c r="C600">
        <v>597</v>
      </c>
      <c r="D600">
        <v>1</v>
      </c>
      <c r="E600">
        <v>1</v>
      </c>
      <c r="F600">
        <v>20</v>
      </c>
      <c r="G600">
        <v>171</v>
      </c>
      <c r="H600">
        <f>------85</f>
        <v>85</v>
      </c>
      <c r="I600">
        <v>441</v>
      </c>
      <c r="J600" t="s">
        <v>187</v>
      </c>
      <c r="K600">
        <f>------137</f>
        <v>137</v>
      </c>
    </row>
    <row r="601" spans="2:11">
      <c r="B601">
        <v>1792</v>
      </c>
      <c r="C601">
        <v>598</v>
      </c>
      <c r="D601">
        <v>1</v>
      </c>
      <c r="E601">
        <v>1</v>
      </c>
      <c r="F601">
        <v>48</v>
      </c>
      <c r="G601">
        <v>171</v>
      </c>
      <c r="H601">
        <f>------133</f>
        <v>133</v>
      </c>
      <c r="I601">
        <v>441</v>
      </c>
      <c r="J601" t="s">
        <v>117</v>
      </c>
      <c r="K601">
        <f>------138</f>
        <v>138</v>
      </c>
    </row>
    <row r="602" spans="2:11">
      <c r="B602">
        <v>1795</v>
      </c>
      <c r="C602">
        <v>599</v>
      </c>
      <c r="D602">
        <v>1</v>
      </c>
      <c r="E602">
        <v>1</v>
      </c>
      <c r="F602">
        <v>44</v>
      </c>
      <c r="G602">
        <v>171</v>
      </c>
      <c r="H602">
        <f>------177</f>
        <v>177</v>
      </c>
      <c r="I602">
        <v>441</v>
      </c>
      <c r="J602" t="s">
        <v>55</v>
      </c>
      <c r="K602">
        <f>------139</f>
        <v>139</v>
      </c>
    </row>
    <row r="603" spans="2:11">
      <c r="B603">
        <v>1798</v>
      </c>
      <c r="C603">
        <v>600</v>
      </c>
      <c r="D603">
        <v>1</v>
      </c>
      <c r="E603">
        <v>1</v>
      </c>
      <c r="F603">
        <v>48</v>
      </c>
      <c r="G603">
        <v>171</v>
      </c>
      <c r="H603">
        <f>------225</f>
        <v>225</v>
      </c>
      <c r="I603">
        <v>441</v>
      </c>
      <c r="J603" t="s">
        <v>165</v>
      </c>
      <c r="K603">
        <f>------140</f>
        <v>140</v>
      </c>
    </row>
    <row r="604" spans="2:11">
      <c r="B604">
        <v>1801</v>
      </c>
      <c r="C604">
        <v>601</v>
      </c>
      <c r="D604">
        <v>1</v>
      </c>
      <c r="E604">
        <v>1</v>
      </c>
      <c r="F604">
        <v>32</v>
      </c>
      <c r="G604">
        <v>171</v>
      </c>
      <c r="H604">
        <f>------257</f>
        <v>257</v>
      </c>
      <c r="I604">
        <v>441</v>
      </c>
      <c r="J604" t="s">
        <v>105</v>
      </c>
      <c r="K604">
        <f>------141</f>
        <v>141</v>
      </c>
    </row>
    <row r="605" spans="2:11">
      <c r="B605">
        <v>1804</v>
      </c>
      <c r="C605">
        <v>602</v>
      </c>
      <c r="D605">
        <v>1</v>
      </c>
      <c r="E605">
        <v>1</v>
      </c>
      <c r="F605">
        <v>40</v>
      </c>
      <c r="G605">
        <v>171</v>
      </c>
      <c r="H605">
        <f>------297</f>
        <v>297</v>
      </c>
      <c r="I605">
        <v>441</v>
      </c>
      <c r="J605" t="s">
        <v>104</v>
      </c>
      <c r="K605">
        <f>------142</f>
        <v>142</v>
      </c>
    </row>
    <row r="606" spans="2:11">
      <c r="B606">
        <v>1807</v>
      </c>
      <c r="C606">
        <v>603</v>
      </c>
      <c r="D606">
        <v>1</v>
      </c>
      <c r="E606">
        <v>1</v>
      </c>
      <c r="F606">
        <v>20</v>
      </c>
      <c r="G606">
        <v>171</v>
      </c>
      <c r="H606">
        <f>------317</f>
        <v>317</v>
      </c>
      <c r="I606">
        <v>441</v>
      </c>
      <c r="J606" t="s">
        <v>153</v>
      </c>
      <c r="K606">
        <f>------143</f>
        <v>143</v>
      </c>
    </row>
    <row r="607" spans="2:11">
      <c r="B607">
        <v>1810</v>
      </c>
      <c r="C607">
        <v>604</v>
      </c>
      <c r="D607">
        <v>1</v>
      </c>
      <c r="E607">
        <v>1</v>
      </c>
      <c r="F607">
        <v>0</v>
      </c>
      <c r="G607">
        <v>171</v>
      </c>
      <c r="H607">
        <f>------317</f>
        <v>317</v>
      </c>
      <c r="I607">
        <v>441</v>
      </c>
      <c r="J607" t="s">
        <v>153</v>
      </c>
      <c r="K607">
        <f>------143</f>
        <v>143</v>
      </c>
    </row>
    <row r="608" spans="2:11">
      <c r="B608">
        <v>1813</v>
      </c>
      <c r="C608">
        <v>605</v>
      </c>
      <c r="D608">
        <v>1</v>
      </c>
      <c r="E608">
        <v>1</v>
      </c>
      <c r="F608">
        <v>0</v>
      </c>
      <c r="G608">
        <v>171</v>
      </c>
      <c r="H608">
        <f>------317</f>
        <v>317</v>
      </c>
      <c r="I608">
        <v>441</v>
      </c>
      <c r="J608" t="s">
        <v>153</v>
      </c>
      <c r="K608">
        <f>------143</f>
        <v>143</v>
      </c>
    </row>
    <row r="609" spans="2:11">
      <c r="B609">
        <v>1816</v>
      </c>
      <c r="C609">
        <v>606</v>
      </c>
      <c r="D609">
        <v>1</v>
      </c>
      <c r="E609">
        <v>0</v>
      </c>
      <c r="F609">
        <v>76</v>
      </c>
      <c r="G609">
        <v>171</v>
      </c>
      <c r="H609">
        <f>------241</f>
        <v>241</v>
      </c>
      <c r="I609">
        <v>441</v>
      </c>
      <c r="J609" t="s">
        <v>108</v>
      </c>
      <c r="K609">
        <f>------144</f>
        <v>144</v>
      </c>
    </row>
    <row r="610" spans="2:11">
      <c r="B610">
        <v>1819</v>
      </c>
      <c r="C610">
        <v>607</v>
      </c>
      <c r="D610">
        <v>1</v>
      </c>
      <c r="E610">
        <v>0</v>
      </c>
      <c r="F610">
        <v>40</v>
      </c>
      <c r="G610">
        <v>171</v>
      </c>
      <c r="H610">
        <f>------201</f>
        <v>201</v>
      </c>
      <c r="I610">
        <v>361</v>
      </c>
      <c r="J610" t="s">
        <v>50</v>
      </c>
      <c r="K610">
        <f>------145</f>
        <v>145</v>
      </c>
    </row>
    <row r="611" spans="2:11">
      <c r="B611">
        <v>1822</v>
      </c>
      <c r="C611">
        <v>608</v>
      </c>
      <c r="D611">
        <v>1</v>
      </c>
      <c r="E611">
        <v>0</v>
      </c>
      <c r="F611">
        <v>32</v>
      </c>
      <c r="G611">
        <v>171</v>
      </c>
      <c r="H611">
        <f>------169</f>
        <v>169</v>
      </c>
      <c r="I611">
        <v>361</v>
      </c>
      <c r="J611" t="s">
        <v>152</v>
      </c>
      <c r="K611">
        <f>------146</f>
        <v>146</v>
      </c>
    </row>
    <row r="612" spans="2:11">
      <c r="B612">
        <v>1825</v>
      </c>
      <c r="C612">
        <v>609</v>
      </c>
      <c r="D612">
        <v>1</v>
      </c>
      <c r="E612">
        <v>0</v>
      </c>
      <c r="F612">
        <v>32</v>
      </c>
      <c r="G612">
        <v>171</v>
      </c>
      <c r="H612">
        <f>------137</f>
        <v>137</v>
      </c>
      <c r="I612">
        <v>361</v>
      </c>
      <c r="J612" t="s">
        <v>118</v>
      </c>
      <c r="K612">
        <f>------147</f>
        <v>147</v>
      </c>
    </row>
    <row r="613" spans="2:11">
      <c r="B613">
        <v>1828</v>
      </c>
      <c r="C613">
        <v>610</v>
      </c>
      <c r="D613">
        <v>1</v>
      </c>
      <c r="E613">
        <v>0</v>
      </c>
      <c r="F613">
        <v>24</v>
      </c>
      <c r="G613">
        <v>171</v>
      </c>
      <c r="H613">
        <f>------113</f>
        <v>113</v>
      </c>
      <c r="I613">
        <v>361</v>
      </c>
      <c r="J613" t="s">
        <v>54</v>
      </c>
      <c r="K613">
        <f>------148</f>
        <v>148</v>
      </c>
    </row>
    <row r="614" spans="2:11">
      <c r="B614">
        <v>1831</v>
      </c>
      <c r="C614">
        <v>611</v>
      </c>
      <c r="D614">
        <v>1</v>
      </c>
      <c r="E614">
        <v>1</v>
      </c>
      <c r="F614">
        <v>52</v>
      </c>
      <c r="G614">
        <v>171</v>
      </c>
      <c r="H614">
        <f>------165</f>
        <v>165</v>
      </c>
      <c r="I614">
        <v>441</v>
      </c>
      <c r="J614" t="s">
        <v>60</v>
      </c>
      <c r="K614">
        <f>------149</f>
        <v>149</v>
      </c>
    </row>
    <row r="615" spans="2:11">
      <c r="B615">
        <v>1834</v>
      </c>
      <c r="C615">
        <v>612</v>
      </c>
      <c r="D615">
        <v>1</v>
      </c>
      <c r="E615">
        <v>1</v>
      </c>
      <c r="F615">
        <v>60</v>
      </c>
      <c r="G615">
        <v>171</v>
      </c>
      <c r="H615">
        <f>------225</f>
        <v>225</v>
      </c>
      <c r="I615">
        <v>441</v>
      </c>
      <c r="J615" t="s">
        <v>165</v>
      </c>
      <c r="K615">
        <f>------150</f>
        <v>150</v>
      </c>
    </row>
    <row r="616" spans="2:11">
      <c r="B616">
        <v>1837</v>
      </c>
      <c r="C616">
        <v>613</v>
      </c>
      <c r="D616">
        <v>1</v>
      </c>
      <c r="E616">
        <v>1</v>
      </c>
      <c r="F616">
        <v>44</v>
      </c>
      <c r="G616">
        <v>171</v>
      </c>
      <c r="H616">
        <f>------269</f>
        <v>269</v>
      </c>
      <c r="I616">
        <v>441</v>
      </c>
      <c r="J616" t="s">
        <v>156</v>
      </c>
      <c r="K616">
        <f>------151</f>
        <v>151</v>
      </c>
    </row>
    <row r="617" spans="2:11">
      <c r="B617">
        <v>1840</v>
      </c>
      <c r="C617">
        <v>614</v>
      </c>
      <c r="D617">
        <v>1</v>
      </c>
      <c r="E617">
        <v>1</v>
      </c>
      <c r="F617">
        <v>36</v>
      </c>
      <c r="G617">
        <v>171</v>
      </c>
      <c r="H617">
        <f>------305</f>
        <v>305</v>
      </c>
      <c r="I617">
        <v>441</v>
      </c>
      <c r="J617" t="s">
        <v>155</v>
      </c>
      <c r="K617">
        <f>------152</f>
        <v>152</v>
      </c>
    </row>
    <row r="618" spans="2:11">
      <c r="B618">
        <v>1843</v>
      </c>
      <c r="C618">
        <v>615</v>
      </c>
      <c r="D618">
        <v>1</v>
      </c>
      <c r="E618">
        <v>1</v>
      </c>
      <c r="F618">
        <v>28</v>
      </c>
      <c r="G618">
        <v>171</v>
      </c>
      <c r="H618">
        <f>------333</f>
        <v>333</v>
      </c>
      <c r="I618">
        <v>441</v>
      </c>
      <c r="J618" t="s">
        <v>68</v>
      </c>
      <c r="K618">
        <f>------153</f>
        <v>153</v>
      </c>
    </row>
    <row r="619" spans="2:11">
      <c r="B619">
        <v>1846</v>
      </c>
      <c r="C619">
        <v>616</v>
      </c>
      <c r="D619">
        <v>1</v>
      </c>
      <c r="E619">
        <v>0</v>
      </c>
      <c r="F619">
        <v>48</v>
      </c>
      <c r="G619">
        <v>171</v>
      </c>
      <c r="H619">
        <f>------285</f>
        <v>285</v>
      </c>
      <c r="I619">
        <v>441</v>
      </c>
      <c r="J619" t="s">
        <v>103</v>
      </c>
      <c r="K619">
        <f>------154</f>
        <v>154</v>
      </c>
    </row>
    <row r="620" spans="2:11">
      <c r="B620">
        <v>1849</v>
      </c>
      <c r="C620">
        <v>617</v>
      </c>
      <c r="D620">
        <v>1</v>
      </c>
      <c r="E620">
        <v>0</v>
      </c>
      <c r="F620">
        <v>24</v>
      </c>
      <c r="G620">
        <v>171</v>
      </c>
      <c r="H620">
        <f>------261</f>
        <v>261</v>
      </c>
      <c r="I620">
        <v>441</v>
      </c>
      <c r="J620" t="s">
        <v>107</v>
      </c>
      <c r="K620">
        <f>------155</f>
        <v>155</v>
      </c>
    </row>
    <row r="621" spans="2:11">
      <c r="B621">
        <v>1852</v>
      </c>
      <c r="C621">
        <v>618</v>
      </c>
      <c r="D621">
        <v>1</v>
      </c>
      <c r="E621">
        <v>0</v>
      </c>
      <c r="F621">
        <v>28</v>
      </c>
      <c r="G621">
        <v>171</v>
      </c>
      <c r="H621">
        <f>------233</f>
        <v>233</v>
      </c>
      <c r="I621">
        <v>361</v>
      </c>
      <c r="J621" t="s">
        <v>103</v>
      </c>
      <c r="K621">
        <f>------156</f>
        <v>156</v>
      </c>
    </row>
    <row r="622" spans="2:11">
      <c r="B622">
        <v>1855</v>
      </c>
      <c r="C622">
        <v>619</v>
      </c>
      <c r="D622">
        <v>1</v>
      </c>
      <c r="E622">
        <v>0</v>
      </c>
      <c r="F622">
        <v>28</v>
      </c>
      <c r="G622">
        <v>171</v>
      </c>
      <c r="H622">
        <f>------205</f>
        <v>205</v>
      </c>
      <c r="I622">
        <v>289</v>
      </c>
      <c r="J622" t="s">
        <v>63</v>
      </c>
      <c r="K622">
        <f>------157</f>
        <v>157</v>
      </c>
    </row>
    <row r="623" spans="2:11">
      <c r="B623">
        <v>1858</v>
      </c>
      <c r="C623">
        <v>620</v>
      </c>
      <c r="D623">
        <v>1</v>
      </c>
      <c r="E623">
        <v>0</v>
      </c>
      <c r="F623">
        <v>28</v>
      </c>
      <c r="G623">
        <v>171</v>
      </c>
      <c r="H623">
        <f>------177</f>
        <v>177</v>
      </c>
      <c r="I623">
        <v>289</v>
      </c>
      <c r="J623" t="s">
        <v>156</v>
      </c>
      <c r="K623">
        <f>------158</f>
        <v>158</v>
      </c>
    </row>
    <row r="624" spans="2:11">
      <c r="B624">
        <v>1861</v>
      </c>
      <c r="C624">
        <v>621</v>
      </c>
      <c r="D624">
        <v>1</v>
      </c>
      <c r="E624">
        <v>1</v>
      </c>
      <c r="F624">
        <v>12</v>
      </c>
      <c r="G624">
        <v>171</v>
      </c>
      <c r="H624">
        <f>------189</f>
        <v>189</v>
      </c>
      <c r="I624">
        <v>361</v>
      </c>
      <c r="J624" t="s">
        <v>167</v>
      </c>
      <c r="K624">
        <f>------159</f>
        <v>159</v>
      </c>
    </row>
    <row r="625" spans="2:11">
      <c r="B625">
        <v>1864</v>
      </c>
      <c r="C625">
        <v>622</v>
      </c>
      <c r="D625">
        <v>1</v>
      </c>
      <c r="E625">
        <v>1</v>
      </c>
      <c r="F625">
        <v>20</v>
      </c>
      <c r="G625">
        <v>171</v>
      </c>
      <c r="H625">
        <f>------209</f>
        <v>209</v>
      </c>
      <c r="I625">
        <v>441</v>
      </c>
      <c r="J625" t="s">
        <v>152</v>
      </c>
      <c r="K625">
        <f>------160</f>
        <v>160</v>
      </c>
    </row>
    <row r="626" spans="2:11">
      <c r="B626">
        <v>1867</v>
      </c>
      <c r="C626">
        <v>623</v>
      </c>
      <c r="D626">
        <v>1</v>
      </c>
      <c r="E626">
        <v>1</v>
      </c>
      <c r="F626">
        <v>8</v>
      </c>
      <c r="G626">
        <v>171</v>
      </c>
      <c r="H626">
        <f>------217</f>
        <v>217</v>
      </c>
      <c r="I626">
        <v>441</v>
      </c>
      <c r="J626" t="s">
        <v>61</v>
      </c>
      <c r="K626">
        <f>------161</f>
        <v>161</v>
      </c>
    </row>
    <row r="627" spans="2:11">
      <c r="B627">
        <v>1870</v>
      </c>
      <c r="C627">
        <v>624</v>
      </c>
      <c r="D627">
        <v>1</v>
      </c>
      <c r="E627">
        <v>1</v>
      </c>
      <c r="F627">
        <v>24</v>
      </c>
      <c r="G627">
        <v>171</v>
      </c>
      <c r="H627">
        <f>------241</f>
        <v>241</v>
      </c>
      <c r="I627">
        <v>441</v>
      </c>
      <c r="J627" t="s">
        <v>108</v>
      </c>
      <c r="K627">
        <f>------162</f>
        <v>162</v>
      </c>
    </row>
    <row r="628" spans="2:11">
      <c r="B628">
        <v>1873</v>
      </c>
      <c r="C628">
        <v>625</v>
      </c>
      <c r="D628">
        <v>1</v>
      </c>
      <c r="E628">
        <v>1</v>
      </c>
      <c r="F628">
        <v>16</v>
      </c>
      <c r="G628">
        <v>171</v>
      </c>
      <c r="H628">
        <f>------257</f>
        <v>257</v>
      </c>
      <c r="I628">
        <v>441</v>
      </c>
      <c r="J628" t="s">
        <v>105</v>
      </c>
      <c r="K628">
        <f>------163</f>
        <v>163</v>
      </c>
    </row>
    <row r="629" spans="2:11">
      <c r="B629">
        <v>1876</v>
      </c>
      <c r="C629">
        <v>626</v>
      </c>
      <c r="D629">
        <v>1</v>
      </c>
      <c r="E629">
        <v>0</v>
      </c>
      <c r="F629">
        <v>56</v>
      </c>
      <c r="G629">
        <v>171</v>
      </c>
      <c r="H629">
        <f>------201</f>
        <v>201</v>
      </c>
      <c r="I629">
        <v>441</v>
      </c>
      <c r="J629" t="s">
        <v>121</v>
      </c>
      <c r="K629">
        <f>------164</f>
        <v>164</v>
      </c>
    </row>
    <row r="630" spans="2:11">
      <c r="B630">
        <v>1879</v>
      </c>
      <c r="C630">
        <v>627</v>
      </c>
      <c r="D630">
        <v>1</v>
      </c>
      <c r="E630">
        <v>0</v>
      </c>
      <c r="F630">
        <v>24</v>
      </c>
      <c r="G630">
        <v>171</v>
      </c>
      <c r="H630">
        <f>------177</f>
        <v>177</v>
      </c>
      <c r="I630">
        <v>361</v>
      </c>
      <c r="J630" t="s">
        <v>61</v>
      </c>
      <c r="K630">
        <f>------165</f>
        <v>165</v>
      </c>
    </row>
    <row r="631" spans="2:11">
      <c r="B631">
        <v>1882</v>
      </c>
      <c r="C631">
        <v>628</v>
      </c>
      <c r="D631">
        <v>1</v>
      </c>
      <c r="E631">
        <v>0</v>
      </c>
      <c r="F631">
        <v>16</v>
      </c>
      <c r="G631">
        <v>171</v>
      </c>
      <c r="H631">
        <f>------161</f>
        <v>161</v>
      </c>
      <c r="I631">
        <v>361</v>
      </c>
      <c r="J631" t="s">
        <v>59</v>
      </c>
      <c r="K631">
        <f>------166</f>
        <v>166</v>
      </c>
    </row>
    <row r="632" spans="2:11">
      <c r="B632">
        <v>1885</v>
      </c>
      <c r="C632">
        <v>629</v>
      </c>
      <c r="D632">
        <v>1</v>
      </c>
      <c r="E632">
        <v>0</v>
      </c>
      <c r="F632">
        <v>20</v>
      </c>
      <c r="G632">
        <v>171</v>
      </c>
      <c r="H632">
        <f>------141</f>
        <v>141</v>
      </c>
      <c r="I632">
        <v>361</v>
      </c>
      <c r="J632" t="s">
        <v>58</v>
      </c>
      <c r="K632">
        <f>------167</f>
        <v>167</v>
      </c>
    </row>
    <row r="633" spans="2:11">
      <c r="B633">
        <v>1888</v>
      </c>
      <c r="C633">
        <v>630</v>
      </c>
      <c r="D633">
        <v>1</v>
      </c>
      <c r="E633">
        <v>0</v>
      </c>
      <c r="F633">
        <v>20</v>
      </c>
      <c r="G633">
        <v>171</v>
      </c>
      <c r="H633">
        <f>------121</f>
        <v>121</v>
      </c>
      <c r="I633">
        <v>289</v>
      </c>
      <c r="J633" t="s">
        <v>141</v>
      </c>
      <c r="K633">
        <f>------168</f>
        <v>168</v>
      </c>
    </row>
    <row r="634" spans="2:11">
      <c r="B634">
        <v>1891</v>
      </c>
      <c r="C634">
        <v>631</v>
      </c>
      <c r="D634">
        <v>1</v>
      </c>
      <c r="E634">
        <v>0</v>
      </c>
      <c r="F634">
        <v>20</v>
      </c>
      <c r="G634">
        <v>171</v>
      </c>
      <c r="H634">
        <f>------101</f>
        <v>101</v>
      </c>
      <c r="I634">
        <v>225</v>
      </c>
      <c r="J634" t="s">
        <v>59</v>
      </c>
      <c r="K634">
        <f>------169</f>
        <v>169</v>
      </c>
    </row>
    <row r="635" spans="2:11">
      <c r="B635">
        <v>1894</v>
      </c>
      <c r="C635">
        <v>632</v>
      </c>
      <c r="D635">
        <v>1</v>
      </c>
      <c r="E635">
        <v>0</v>
      </c>
      <c r="F635">
        <v>20</v>
      </c>
      <c r="G635">
        <v>171</v>
      </c>
      <c r="H635">
        <f>------81</f>
        <v>81</v>
      </c>
      <c r="I635">
        <v>169</v>
      </c>
      <c r="J635" t="s">
        <v>184</v>
      </c>
      <c r="K635">
        <f>------170</f>
        <v>170</v>
      </c>
    </row>
    <row r="636" spans="2:11">
      <c r="B636">
        <v>1897</v>
      </c>
      <c r="C636">
        <v>633</v>
      </c>
      <c r="D636">
        <v>1</v>
      </c>
      <c r="E636">
        <v>0</v>
      </c>
      <c r="F636">
        <v>20</v>
      </c>
      <c r="G636">
        <v>171</v>
      </c>
      <c r="H636">
        <f>------61</f>
        <v>61</v>
      </c>
      <c r="I636">
        <v>121</v>
      </c>
      <c r="J636" t="s">
        <v>56</v>
      </c>
      <c r="K636">
        <f>------31</f>
        <v>31</v>
      </c>
    </row>
    <row r="637" spans="2:11">
      <c r="B637">
        <v>1900</v>
      </c>
      <c r="C637">
        <v>634</v>
      </c>
      <c r="D637">
        <v>0</v>
      </c>
      <c r="E637">
        <v>0</v>
      </c>
      <c r="F637">
        <v>20</v>
      </c>
      <c r="G637">
        <v>171</v>
      </c>
      <c r="H637">
        <f>------41</f>
        <v>41</v>
      </c>
      <c r="I637">
        <v>81</v>
      </c>
      <c r="J637" t="s">
        <v>165</v>
      </c>
      <c r="K637">
        <f>------32</f>
        <v>32</v>
      </c>
    </row>
    <row r="638" spans="2:11">
      <c r="B638">
        <v>1903</v>
      </c>
      <c r="C638">
        <v>635</v>
      </c>
      <c r="D638">
        <v>0</v>
      </c>
      <c r="E638">
        <v>0</v>
      </c>
      <c r="F638">
        <v>16</v>
      </c>
      <c r="G638">
        <v>171</v>
      </c>
      <c r="H638">
        <f>------25</f>
        <v>25</v>
      </c>
      <c r="I638">
        <v>49</v>
      </c>
      <c r="J638" t="s">
        <v>165</v>
      </c>
      <c r="K638">
        <f>------33</f>
        <v>33</v>
      </c>
    </row>
    <row r="639" spans="2:11">
      <c r="B639">
        <v>1906</v>
      </c>
      <c r="C639">
        <v>636</v>
      </c>
      <c r="D639">
        <v>0</v>
      </c>
      <c r="E639">
        <v>1</v>
      </c>
      <c r="F639">
        <v>4</v>
      </c>
      <c r="G639">
        <v>171</v>
      </c>
      <c r="H639">
        <f>------29</f>
        <v>29</v>
      </c>
      <c r="I639">
        <v>81</v>
      </c>
      <c r="J639" t="s">
        <v>51</v>
      </c>
      <c r="K639">
        <f>------4</f>
        <v>4</v>
      </c>
    </row>
    <row r="640" spans="2:11">
      <c r="B640">
        <v>1909</v>
      </c>
      <c r="C640">
        <v>637</v>
      </c>
      <c r="D640">
        <v>0</v>
      </c>
      <c r="E640">
        <v>1</v>
      </c>
      <c r="F640">
        <v>12</v>
      </c>
      <c r="G640">
        <v>171</v>
      </c>
      <c r="H640">
        <f>------41</f>
        <v>41</v>
      </c>
      <c r="I640">
        <v>121</v>
      </c>
      <c r="J640" t="s">
        <v>53</v>
      </c>
      <c r="K640">
        <f>------5</f>
        <v>5</v>
      </c>
    </row>
    <row r="641" spans="2:11">
      <c r="B641">
        <v>1912</v>
      </c>
      <c r="C641">
        <v>638</v>
      </c>
      <c r="D641">
        <v>1</v>
      </c>
      <c r="E641">
        <v>1</v>
      </c>
      <c r="F641">
        <v>12</v>
      </c>
      <c r="G641">
        <v>171</v>
      </c>
      <c r="H641">
        <f>------53</f>
        <v>53</v>
      </c>
      <c r="I641">
        <v>169</v>
      </c>
      <c r="J641" t="s">
        <v>54</v>
      </c>
      <c r="K641">
        <f>------6</f>
        <v>6</v>
      </c>
    </row>
    <row r="642" spans="2:11">
      <c r="B642">
        <v>1915</v>
      </c>
      <c r="C642">
        <v>639</v>
      </c>
      <c r="D642">
        <v>1</v>
      </c>
      <c r="E642">
        <v>1</v>
      </c>
      <c r="F642">
        <v>36</v>
      </c>
      <c r="G642">
        <v>171</v>
      </c>
      <c r="H642">
        <f>------89</f>
        <v>89</v>
      </c>
      <c r="I642">
        <v>225</v>
      </c>
      <c r="J642" t="s">
        <v>55</v>
      </c>
      <c r="K642">
        <f>------7</f>
        <v>7</v>
      </c>
    </row>
    <row r="643" spans="2:11">
      <c r="B643">
        <v>1918</v>
      </c>
      <c r="C643">
        <v>640</v>
      </c>
      <c r="D643">
        <v>1</v>
      </c>
      <c r="E643">
        <v>1</v>
      </c>
      <c r="F643">
        <v>28</v>
      </c>
      <c r="G643">
        <v>171</v>
      </c>
      <c r="H643">
        <f>------117</f>
        <v>117</v>
      </c>
      <c r="I643">
        <v>289</v>
      </c>
      <c r="J643" t="s">
        <v>55</v>
      </c>
      <c r="K643">
        <f>------8</f>
        <v>8</v>
      </c>
    </row>
    <row r="644" spans="2:11">
      <c r="B644">
        <v>1921</v>
      </c>
      <c r="C644">
        <v>641</v>
      </c>
      <c r="D644">
        <v>1</v>
      </c>
      <c r="E644">
        <v>1</v>
      </c>
      <c r="F644">
        <v>12</v>
      </c>
      <c r="G644">
        <v>171</v>
      </c>
      <c r="H644">
        <f>------129</f>
        <v>129</v>
      </c>
      <c r="I644">
        <v>361</v>
      </c>
      <c r="J644" t="s">
        <v>51</v>
      </c>
      <c r="K644">
        <f>------9</f>
        <v>9</v>
      </c>
    </row>
    <row r="645" spans="2:11">
      <c r="B645">
        <v>1924</v>
      </c>
      <c r="C645">
        <v>642</v>
      </c>
      <c r="D645">
        <v>1</v>
      </c>
      <c r="E645">
        <v>1</v>
      </c>
      <c r="F645">
        <v>12</v>
      </c>
      <c r="G645">
        <v>171</v>
      </c>
      <c r="H645">
        <f>------141</f>
        <v>141</v>
      </c>
      <c r="I645">
        <v>441</v>
      </c>
      <c r="J645" t="s">
        <v>96</v>
      </c>
      <c r="K645">
        <f>------10</f>
        <v>10</v>
      </c>
    </row>
    <row r="646" spans="2:11">
      <c r="B646">
        <v>1927</v>
      </c>
      <c r="C646">
        <v>643</v>
      </c>
      <c r="D646">
        <v>1</v>
      </c>
      <c r="E646">
        <v>1</v>
      </c>
      <c r="F646">
        <v>32</v>
      </c>
      <c r="G646">
        <v>171</v>
      </c>
      <c r="H646">
        <f>------173</f>
        <v>173</v>
      </c>
      <c r="I646">
        <v>441</v>
      </c>
      <c r="J646" t="s">
        <v>58</v>
      </c>
      <c r="K646">
        <f>------11</f>
        <v>11</v>
      </c>
    </row>
    <row r="647" spans="2:11">
      <c r="B647">
        <v>1930</v>
      </c>
      <c r="C647">
        <v>644</v>
      </c>
      <c r="D647">
        <v>1</v>
      </c>
      <c r="E647">
        <v>1</v>
      </c>
      <c r="F647">
        <v>24</v>
      </c>
      <c r="G647">
        <v>171</v>
      </c>
      <c r="H647">
        <f>------197</f>
        <v>197</v>
      </c>
      <c r="I647">
        <v>441</v>
      </c>
      <c r="J647" t="s">
        <v>59</v>
      </c>
      <c r="K647">
        <f>------12</f>
        <v>12</v>
      </c>
    </row>
    <row r="648" spans="2:11">
      <c r="B648">
        <v>1933</v>
      </c>
      <c r="C648">
        <v>645</v>
      </c>
      <c r="D648">
        <v>1</v>
      </c>
      <c r="E648">
        <v>1</v>
      </c>
      <c r="F648">
        <v>24</v>
      </c>
      <c r="G648">
        <v>171</v>
      </c>
      <c r="H648">
        <f>------221</f>
        <v>221</v>
      </c>
      <c r="I648">
        <v>441</v>
      </c>
      <c r="J648" t="s">
        <v>56</v>
      </c>
      <c r="K648">
        <f>------13</f>
        <v>13</v>
      </c>
    </row>
    <row r="649" spans="2:11">
      <c r="B649">
        <v>1936</v>
      </c>
      <c r="C649">
        <v>646</v>
      </c>
      <c r="D649">
        <v>1</v>
      </c>
      <c r="E649">
        <v>0</v>
      </c>
      <c r="F649">
        <v>72</v>
      </c>
      <c r="G649">
        <v>171</v>
      </c>
      <c r="H649">
        <f>------149</f>
        <v>149</v>
      </c>
      <c r="I649">
        <v>441</v>
      </c>
      <c r="J649" t="s">
        <v>53</v>
      </c>
      <c r="K649">
        <f>------171</f>
        <v>171</v>
      </c>
    </row>
    <row r="650" spans="2:11">
      <c r="B650">
        <v>1939</v>
      </c>
      <c r="C650">
        <v>647</v>
      </c>
      <c r="D650">
        <v>1</v>
      </c>
      <c r="E650">
        <v>0</v>
      </c>
      <c r="F650">
        <v>40</v>
      </c>
      <c r="G650">
        <v>171</v>
      </c>
      <c r="H650">
        <f>------109</f>
        <v>109</v>
      </c>
      <c r="I650">
        <v>361</v>
      </c>
      <c r="J650" t="s">
        <v>117</v>
      </c>
      <c r="K650">
        <f>------17</f>
        <v>17</v>
      </c>
    </row>
    <row r="651" spans="2:11">
      <c r="B651">
        <v>1942</v>
      </c>
      <c r="C651">
        <v>648</v>
      </c>
      <c r="D651">
        <v>1</v>
      </c>
      <c r="E651">
        <v>0</v>
      </c>
      <c r="F651">
        <v>20</v>
      </c>
      <c r="G651">
        <v>171</v>
      </c>
      <c r="H651">
        <f>------89</f>
        <v>89</v>
      </c>
      <c r="I651">
        <v>289</v>
      </c>
      <c r="J651" t="s">
        <v>54</v>
      </c>
      <c r="K651">
        <f>------18</f>
        <v>18</v>
      </c>
    </row>
    <row r="652" spans="2:11">
      <c r="B652">
        <v>1945</v>
      </c>
      <c r="C652">
        <v>649</v>
      </c>
      <c r="D652">
        <v>1</v>
      </c>
      <c r="E652">
        <v>0</v>
      </c>
      <c r="F652">
        <v>16</v>
      </c>
      <c r="G652">
        <v>171</v>
      </c>
      <c r="H652">
        <f>------73</f>
        <v>73</v>
      </c>
      <c r="I652">
        <v>225</v>
      </c>
      <c r="J652" t="s">
        <v>96</v>
      </c>
      <c r="K652">
        <f>------19</f>
        <v>19</v>
      </c>
    </row>
    <row r="653" spans="2:11">
      <c r="B653">
        <v>1948</v>
      </c>
      <c r="C653">
        <v>650</v>
      </c>
      <c r="D653">
        <v>1</v>
      </c>
      <c r="E653">
        <v>0</v>
      </c>
      <c r="F653">
        <v>12</v>
      </c>
      <c r="G653">
        <v>171</v>
      </c>
      <c r="H653">
        <f>------61</f>
        <v>61</v>
      </c>
      <c r="I653">
        <v>169</v>
      </c>
      <c r="J653" t="s">
        <v>51</v>
      </c>
      <c r="K653">
        <f>------20</f>
        <v>20</v>
      </c>
    </row>
    <row r="654" spans="2:11">
      <c r="B654">
        <v>1951</v>
      </c>
      <c r="C654">
        <v>651</v>
      </c>
      <c r="D654">
        <v>1</v>
      </c>
      <c r="E654">
        <v>1</v>
      </c>
      <c r="F654">
        <v>28</v>
      </c>
      <c r="G654">
        <v>171</v>
      </c>
      <c r="H654">
        <f>------89</f>
        <v>89</v>
      </c>
      <c r="I654">
        <v>225</v>
      </c>
      <c r="J654" t="s">
        <v>55</v>
      </c>
      <c r="K654">
        <f>------21</f>
        <v>21</v>
      </c>
    </row>
    <row r="655" spans="2:11">
      <c r="B655">
        <v>1954</v>
      </c>
      <c r="C655">
        <v>652</v>
      </c>
      <c r="D655">
        <v>1</v>
      </c>
      <c r="E655">
        <v>1</v>
      </c>
      <c r="F655">
        <v>40</v>
      </c>
      <c r="G655">
        <v>171</v>
      </c>
      <c r="H655">
        <f>------129</f>
        <v>129</v>
      </c>
      <c r="I655">
        <v>289</v>
      </c>
      <c r="J655" t="s">
        <v>59</v>
      </c>
      <c r="K655">
        <f>------22</f>
        <v>22</v>
      </c>
    </row>
    <row r="656" spans="2:11">
      <c r="B656">
        <v>1957</v>
      </c>
      <c r="C656">
        <v>653</v>
      </c>
      <c r="D656">
        <v>1</v>
      </c>
      <c r="E656">
        <v>1</v>
      </c>
      <c r="F656">
        <v>24</v>
      </c>
      <c r="G656">
        <v>171</v>
      </c>
      <c r="H656">
        <f>------153</f>
        <v>153</v>
      </c>
      <c r="I656">
        <v>361</v>
      </c>
      <c r="J656" t="s">
        <v>141</v>
      </c>
      <c r="K656">
        <f>------23</f>
        <v>23</v>
      </c>
    </row>
    <row r="657" spans="2:11">
      <c r="B657">
        <v>1960</v>
      </c>
      <c r="C657">
        <v>654</v>
      </c>
      <c r="D657">
        <v>1</v>
      </c>
      <c r="E657">
        <v>1</v>
      </c>
      <c r="F657">
        <v>24</v>
      </c>
      <c r="G657">
        <v>171</v>
      </c>
      <c r="H657">
        <f>------177</f>
        <v>177</v>
      </c>
      <c r="I657">
        <v>441</v>
      </c>
      <c r="J657" t="s">
        <v>55</v>
      </c>
      <c r="K657">
        <f>------24</f>
        <v>24</v>
      </c>
    </row>
    <row r="658" spans="2:11">
      <c r="B658">
        <v>1963</v>
      </c>
      <c r="C658">
        <v>655</v>
      </c>
      <c r="D658">
        <v>1</v>
      </c>
      <c r="E658">
        <v>1</v>
      </c>
      <c r="F658">
        <v>24</v>
      </c>
      <c r="G658">
        <v>171</v>
      </c>
      <c r="H658">
        <f>------201</f>
        <v>201</v>
      </c>
      <c r="I658">
        <v>441</v>
      </c>
      <c r="J658" t="s">
        <v>121</v>
      </c>
      <c r="K658">
        <f>------25</f>
        <v>25</v>
      </c>
    </row>
    <row r="659" spans="2:11">
      <c r="B659">
        <v>1966</v>
      </c>
      <c r="C659">
        <v>656</v>
      </c>
      <c r="D659">
        <v>1</v>
      </c>
      <c r="E659">
        <v>0</v>
      </c>
      <c r="F659">
        <v>56</v>
      </c>
      <c r="G659">
        <v>171</v>
      </c>
      <c r="H659">
        <f>------145</f>
        <v>145</v>
      </c>
      <c r="I659">
        <v>361</v>
      </c>
      <c r="J659" t="s">
        <v>55</v>
      </c>
      <c r="K659">
        <f>------26</f>
        <v>26</v>
      </c>
    </row>
    <row r="660" spans="2:11">
      <c r="B660">
        <v>1969</v>
      </c>
      <c r="C660">
        <v>657</v>
      </c>
      <c r="D660">
        <v>1</v>
      </c>
      <c r="E660">
        <v>0</v>
      </c>
      <c r="F660">
        <v>24</v>
      </c>
      <c r="G660">
        <v>171</v>
      </c>
      <c r="H660">
        <f>------121</f>
        <v>121</v>
      </c>
      <c r="I660">
        <v>169</v>
      </c>
      <c r="J660" t="s">
        <v>153</v>
      </c>
      <c r="K660">
        <f>------27</f>
        <v>27</v>
      </c>
    </row>
    <row r="661" spans="2:11">
      <c r="B661">
        <v>1972</v>
      </c>
      <c r="C661">
        <v>658</v>
      </c>
      <c r="D661">
        <v>1</v>
      </c>
      <c r="E661">
        <v>0</v>
      </c>
      <c r="F661">
        <v>12</v>
      </c>
      <c r="G661">
        <v>171</v>
      </c>
      <c r="H661">
        <f>------109</f>
        <v>109</v>
      </c>
      <c r="I661">
        <v>121</v>
      </c>
      <c r="J661" t="s">
        <v>7</v>
      </c>
      <c r="K661">
        <f>------28</f>
        <v>28</v>
      </c>
    </row>
    <row r="662" spans="2:11">
      <c r="B662">
        <v>1975</v>
      </c>
      <c r="C662">
        <v>659</v>
      </c>
      <c r="D662">
        <v>1</v>
      </c>
      <c r="E662">
        <v>0</v>
      </c>
      <c r="F662">
        <v>12</v>
      </c>
      <c r="G662">
        <v>171</v>
      </c>
      <c r="H662">
        <f>------97</f>
        <v>97</v>
      </c>
      <c r="I662">
        <v>121</v>
      </c>
      <c r="J662" t="s">
        <v>98</v>
      </c>
      <c r="K662">
        <f>------29</f>
        <v>29</v>
      </c>
    </row>
    <row r="663" spans="2:11">
      <c r="B663">
        <v>1978</v>
      </c>
      <c r="C663">
        <v>660</v>
      </c>
      <c r="D663">
        <v>1</v>
      </c>
      <c r="E663">
        <v>0</v>
      </c>
      <c r="F663">
        <v>16</v>
      </c>
      <c r="G663">
        <v>171</v>
      </c>
      <c r="H663">
        <f>------81</f>
        <v>81</v>
      </c>
      <c r="I663">
        <v>121</v>
      </c>
      <c r="J663" t="s">
        <v>104</v>
      </c>
      <c r="K663">
        <f>------30</f>
        <v>30</v>
      </c>
    </row>
    <row r="664" spans="2:11">
      <c r="B664">
        <v>1981</v>
      </c>
      <c r="C664">
        <v>661</v>
      </c>
      <c r="D664">
        <v>1</v>
      </c>
      <c r="E664">
        <v>0</v>
      </c>
      <c r="F664">
        <v>20</v>
      </c>
      <c r="G664">
        <v>171</v>
      </c>
      <c r="H664">
        <f>------61</f>
        <v>61</v>
      </c>
      <c r="I664">
        <v>121</v>
      </c>
      <c r="J664" t="s">
        <v>56</v>
      </c>
      <c r="K664">
        <f>------31</f>
        <v>31</v>
      </c>
    </row>
    <row r="665" spans="2:11">
      <c r="B665">
        <v>1984</v>
      </c>
      <c r="C665">
        <v>662</v>
      </c>
      <c r="D665">
        <v>0</v>
      </c>
      <c r="E665">
        <v>0</v>
      </c>
      <c r="F665">
        <v>20</v>
      </c>
      <c r="G665">
        <v>171</v>
      </c>
      <c r="H665">
        <f>------41</f>
        <v>41</v>
      </c>
      <c r="I665">
        <v>81</v>
      </c>
      <c r="J665" t="s">
        <v>165</v>
      </c>
      <c r="K665">
        <f>------32</f>
        <v>32</v>
      </c>
    </row>
    <row r="666" spans="2:11">
      <c r="B666">
        <v>1987</v>
      </c>
      <c r="C666">
        <v>663</v>
      </c>
      <c r="D666">
        <v>0</v>
      </c>
      <c r="E666">
        <v>0</v>
      </c>
      <c r="F666">
        <v>16</v>
      </c>
      <c r="G666">
        <v>171</v>
      </c>
      <c r="H666">
        <f>------25</f>
        <v>25</v>
      </c>
      <c r="I666">
        <v>49</v>
      </c>
      <c r="J666" t="s">
        <v>165</v>
      </c>
      <c r="K666">
        <f>------33</f>
        <v>33</v>
      </c>
    </row>
    <row r="667" spans="2:11">
      <c r="B667">
        <v>1990</v>
      </c>
      <c r="C667">
        <v>664</v>
      </c>
      <c r="D667">
        <v>0</v>
      </c>
      <c r="E667">
        <v>0</v>
      </c>
      <c r="F667">
        <v>12</v>
      </c>
      <c r="G667">
        <v>171</v>
      </c>
      <c r="H667">
        <f>------13</f>
        <v>13</v>
      </c>
      <c r="I667">
        <v>25</v>
      </c>
      <c r="J667" t="s">
        <v>167</v>
      </c>
      <c r="K667">
        <f>------34</f>
        <v>34</v>
      </c>
    </row>
    <row r="668" spans="2:11">
      <c r="B668">
        <v>1993</v>
      </c>
      <c r="C668">
        <v>665</v>
      </c>
      <c r="D668">
        <v>0</v>
      </c>
      <c r="E668">
        <v>0</v>
      </c>
      <c r="F668">
        <v>8</v>
      </c>
      <c r="G668">
        <v>171</v>
      </c>
      <c r="H668">
        <f>------5</f>
        <v>5</v>
      </c>
      <c r="I668">
        <v>9</v>
      </c>
      <c r="J668" t="s">
        <v>50</v>
      </c>
      <c r="K668">
        <f>------1</f>
        <v>1</v>
      </c>
    </row>
    <row r="669" spans="2:11">
      <c r="B669">
        <v>1996</v>
      </c>
      <c r="C669">
        <v>666</v>
      </c>
      <c r="D669">
        <v>0</v>
      </c>
      <c r="E669">
        <v>1</v>
      </c>
      <c r="F669">
        <v>4</v>
      </c>
      <c r="G669">
        <v>171</v>
      </c>
      <c r="H669">
        <f>------9</f>
        <v>9</v>
      </c>
      <c r="I669">
        <v>25</v>
      </c>
      <c r="J669" t="s">
        <v>51</v>
      </c>
      <c r="K669">
        <f>------2</f>
        <v>2</v>
      </c>
    </row>
    <row r="670" spans="2:11">
      <c r="B670">
        <v>1999</v>
      </c>
      <c r="C670">
        <v>667</v>
      </c>
      <c r="D670">
        <v>0</v>
      </c>
      <c r="E670">
        <v>1</v>
      </c>
      <c r="F670">
        <v>12</v>
      </c>
      <c r="G670">
        <v>171</v>
      </c>
      <c r="H670">
        <f>------21</f>
        <v>21</v>
      </c>
      <c r="I670">
        <v>49</v>
      </c>
      <c r="J670" t="s">
        <v>52</v>
      </c>
      <c r="K670">
        <f>------3</f>
        <v>3</v>
      </c>
    </row>
    <row r="671" spans="2:11">
      <c r="B671">
        <v>2002</v>
      </c>
      <c r="C671">
        <v>668</v>
      </c>
      <c r="D671">
        <v>0</v>
      </c>
      <c r="E671">
        <v>1</v>
      </c>
      <c r="F671">
        <v>8</v>
      </c>
      <c r="G671">
        <v>171</v>
      </c>
      <c r="H671">
        <f>------29</f>
        <v>29</v>
      </c>
      <c r="I671">
        <v>81</v>
      </c>
      <c r="J671" t="s">
        <v>51</v>
      </c>
      <c r="K671">
        <f>------4</f>
        <v>4</v>
      </c>
    </row>
    <row r="672" spans="2:11">
      <c r="B672">
        <v>2005</v>
      </c>
      <c r="C672">
        <v>669</v>
      </c>
      <c r="D672">
        <v>0</v>
      </c>
      <c r="E672">
        <v>1</v>
      </c>
      <c r="F672">
        <v>12</v>
      </c>
      <c r="G672">
        <v>171</v>
      </c>
      <c r="H672">
        <f>------41</f>
        <v>41</v>
      </c>
      <c r="I672">
        <v>121</v>
      </c>
      <c r="J672" t="s">
        <v>53</v>
      </c>
      <c r="K672">
        <f>------5</f>
        <v>5</v>
      </c>
    </row>
    <row r="673" spans="2:11">
      <c r="B673">
        <v>2008</v>
      </c>
      <c r="C673">
        <v>670</v>
      </c>
      <c r="D673">
        <v>1</v>
      </c>
      <c r="E673">
        <v>1</v>
      </c>
      <c r="F673">
        <v>12</v>
      </c>
      <c r="G673">
        <v>171</v>
      </c>
      <c r="H673">
        <f>------53</f>
        <v>53</v>
      </c>
      <c r="I673">
        <v>169</v>
      </c>
      <c r="J673" t="s">
        <v>54</v>
      </c>
      <c r="K673">
        <f>------6</f>
        <v>6</v>
      </c>
    </row>
    <row r="674" spans="2:11">
      <c r="B674">
        <v>2011</v>
      </c>
      <c r="C674">
        <v>671</v>
      </c>
      <c r="D674">
        <v>1</v>
      </c>
      <c r="E674">
        <v>1</v>
      </c>
      <c r="F674">
        <v>36</v>
      </c>
      <c r="G674">
        <v>171</v>
      </c>
      <c r="H674">
        <f>------89</f>
        <v>89</v>
      </c>
      <c r="I674">
        <v>225</v>
      </c>
      <c r="J674" t="s">
        <v>55</v>
      </c>
      <c r="K674">
        <f>------7</f>
        <v>7</v>
      </c>
    </row>
    <row r="675" spans="2:11">
      <c r="B675">
        <v>2014</v>
      </c>
      <c r="C675">
        <v>672</v>
      </c>
      <c r="D675">
        <v>1</v>
      </c>
      <c r="E675">
        <v>1</v>
      </c>
      <c r="F675">
        <v>28</v>
      </c>
      <c r="G675">
        <v>171</v>
      </c>
      <c r="H675">
        <f>------117</f>
        <v>117</v>
      </c>
      <c r="I675">
        <v>289</v>
      </c>
      <c r="J675" t="s">
        <v>55</v>
      </c>
      <c r="K675">
        <f>------8</f>
        <v>8</v>
      </c>
    </row>
    <row r="676" spans="2:11">
      <c r="B676">
        <v>2017</v>
      </c>
      <c r="C676">
        <v>673</v>
      </c>
      <c r="D676">
        <v>1</v>
      </c>
      <c r="E676">
        <v>1</v>
      </c>
      <c r="F676">
        <v>12</v>
      </c>
      <c r="G676">
        <v>171</v>
      </c>
      <c r="H676">
        <f>------129</f>
        <v>129</v>
      </c>
      <c r="I676">
        <v>361</v>
      </c>
      <c r="J676" t="s">
        <v>51</v>
      </c>
      <c r="K676">
        <f>------9</f>
        <v>9</v>
      </c>
    </row>
    <row r="677" spans="2:11">
      <c r="B677">
        <v>2020</v>
      </c>
      <c r="C677">
        <v>674</v>
      </c>
      <c r="D677">
        <v>1</v>
      </c>
      <c r="E677">
        <v>1</v>
      </c>
      <c r="F677">
        <v>12</v>
      </c>
      <c r="G677">
        <v>171</v>
      </c>
      <c r="H677">
        <f>------141</f>
        <v>141</v>
      </c>
      <c r="I677">
        <v>441</v>
      </c>
      <c r="J677" t="s">
        <v>96</v>
      </c>
      <c r="K677">
        <f>------10</f>
        <v>10</v>
      </c>
    </row>
    <row r="678" spans="2:11">
      <c r="B678">
        <v>2023</v>
      </c>
      <c r="C678">
        <v>675</v>
      </c>
      <c r="D678">
        <v>1</v>
      </c>
      <c r="E678">
        <v>1</v>
      </c>
      <c r="F678">
        <v>32</v>
      </c>
      <c r="G678">
        <v>171</v>
      </c>
      <c r="H678">
        <f>------173</f>
        <v>173</v>
      </c>
      <c r="I678">
        <v>441</v>
      </c>
      <c r="J678" t="s">
        <v>58</v>
      </c>
      <c r="K678">
        <f>------11</f>
        <v>11</v>
      </c>
    </row>
    <row r="679" spans="2:11">
      <c r="B679">
        <v>2026</v>
      </c>
      <c r="C679">
        <v>676</v>
      </c>
      <c r="D679">
        <v>1</v>
      </c>
      <c r="E679">
        <v>0</v>
      </c>
      <c r="F679">
        <v>72</v>
      </c>
      <c r="G679">
        <v>171</v>
      </c>
      <c r="H679">
        <f>------101</f>
        <v>101</v>
      </c>
      <c r="I679">
        <v>441</v>
      </c>
      <c r="J679" t="s">
        <v>173</v>
      </c>
      <c r="K679">
        <f>------35</f>
        <v>35</v>
      </c>
    </row>
    <row r="680" spans="2:11">
      <c r="B680">
        <v>2029</v>
      </c>
      <c r="C680">
        <v>677</v>
      </c>
      <c r="D680">
        <v>1</v>
      </c>
      <c r="E680">
        <v>0</v>
      </c>
      <c r="F680">
        <v>40</v>
      </c>
      <c r="G680">
        <v>171</v>
      </c>
      <c r="H680">
        <f>------61</f>
        <v>61</v>
      </c>
      <c r="I680">
        <v>121</v>
      </c>
      <c r="J680" t="s">
        <v>56</v>
      </c>
      <c r="K680">
        <f>------31</f>
        <v>31</v>
      </c>
    </row>
    <row r="681" spans="2:11">
      <c r="B681">
        <v>2032</v>
      </c>
      <c r="C681">
        <v>678</v>
      </c>
      <c r="D681">
        <v>0</v>
      </c>
      <c r="E681">
        <v>0</v>
      </c>
      <c r="F681">
        <v>20</v>
      </c>
      <c r="G681">
        <v>171</v>
      </c>
      <c r="H681">
        <f>------41</f>
        <v>41</v>
      </c>
      <c r="I681">
        <v>81</v>
      </c>
      <c r="J681" t="s">
        <v>165</v>
      </c>
      <c r="K681">
        <f>------32</f>
        <v>32</v>
      </c>
    </row>
    <row r="682" spans="2:11">
      <c r="B682">
        <v>2035</v>
      </c>
      <c r="C682">
        <v>679</v>
      </c>
      <c r="D682">
        <v>0</v>
      </c>
      <c r="E682">
        <v>0</v>
      </c>
      <c r="F682">
        <v>16</v>
      </c>
      <c r="G682">
        <v>171</v>
      </c>
      <c r="H682">
        <f>------25</f>
        <v>25</v>
      </c>
      <c r="I682">
        <v>49</v>
      </c>
      <c r="J682" t="s">
        <v>165</v>
      </c>
      <c r="K682">
        <f>------33</f>
        <v>33</v>
      </c>
    </row>
    <row r="683" spans="2:11">
      <c r="B683">
        <v>2038</v>
      </c>
      <c r="C683">
        <v>680</v>
      </c>
      <c r="D683">
        <v>0</v>
      </c>
      <c r="E683">
        <v>0</v>
      </c>
      <c r="F683">
        <v>12</v>
      </c>
      <c r="G683">
        <v>171</v>
      </c>
      <c r="H683">
        <f>------13</f>
        <v>13</v>
      </c>
      <c r="I683">
        <v>25</v>
      </c>
      <c r="J683" t="s">
        <v>167</v>
      </c>
      <c r="K683">
        <f>------34</f>
        <v>34</v>
      </c>
    </row>
    <row r="684" spans="2:11">
      <c r="B684">
        <v>2041</v>
      </c>
      <c r="C684">
        <v>681</v>
      </c>
      <c r="D684">
        <v>0</v>
      </c>
      <c r="E684">
        <v>1</v>
      </c>
      <c r="F684">
        <v>4</v>
      </c>
      <c r="G684">
        <v>171</v>
      </c>
      <c r="H684">
        <f>------17</f>
        <v>17</v>
      </c>
      <c r="I684">
        <v>49</v>
      </c>
      <c r="J684" t="s">
        <v>57</v>
      </c>
      <c r="K684">
        <f>------36</f>
        <v>36</v>
      </c>
    </row>
    <row r="685" spans="2:11">
      <c r="B685">
        <v>2044</v>
      </c>
      <c r="C685">
        <v>682</v>
      </c>
      <c r="D685">
        <v>0</v>
      </c>
      <c r="E685">
        <v>1</v>
      </c>
      <c r="F685">
        <v>12</v>
      </c>
      <c r="G685">
        <v>171</v>
      </c>
      <c r="H685">
        <f>------29</f>
        <v>29</v>
      </c>
      <c r="I685">
        <v>81</v>
      </c>
      <c r="J685" t="s">
        <v>51</v>
      </c>
      <c r="K685">
        <f>------37</f>
        <v>37</v>
      </c>
    </row>
    <row r="686" spans="2:11">
      <c r="B686">
        <v>2047</v>
      </c>
      <c r="C686">
        <v>683</v>
      </c>
      <c r="D686">
        <v>0</v>
      </c>
      <c r="E686">
        <v>1</v>
      </c>
      <c r="F686">
        <v>12</v>
      </c>
      <c r="G686">
        <v>171</v>
      </c>
      <c r="H686">
        <f>------41</f>
        <v>41</v>
      </c>
      <c r="I686">
        <v>121</v>
      </c>
      <c r="J686" t="s">
        <v>53</v>
      </c>
      <c r="K686">
        <f>------38</f>
        <v>38</v>
      </c>
    </row>
    <row r="687" spans="2:11">
      <c r="B687">
        <v>2050</v>
      </c>
      <c r="C687">
        <v>684</v>
      </c>
      <c r="D687">
        <v>1</v>
      </c>
      <c r="E687">
        <v>1</v>
      </c>
      <c r="F687">
        <v>20</v>
      </c>
      <c r="G687">
        <v>171</v>
      </c>
      <c r="H687">
        <f>------61</f>
        <v>61</v>
      </c>
      <c r="I687">
        <v>169</v>
      </c>
      <c r="J687" t="s">
        <v>51</v>
      </c>
      <c r="K687">
        <f>------39</f>
        <v>39</v>
      </c>
    </row>
    <row r="688" spans="2:11">
      <c r="B688">
        <v>2053</v>
      </c>
      <c r="C688">
        <v>685</v>
      </c>
      <c r="D688">
        <v>1</v>
      </c>
      <c r="E688">
        <v>1</v>
      </c>
      <c r="F688">
        <v>20</v>
      </c>
      <c r="G688">
        <v>171</v>
      </c>
      <c r="H688">
        <f>------81</f>
        <v>81</v>
      </c>
      <c r="I688">
        <v>225</v>
      </c>
      <c r="J688" t="s">
        <v>51</v>
      </c>
      <c r="K688">
        <f>------40</f>
        <v>40</v>
      </c>
    </row>
    <row r="689" spans="2:11">
      <c r="B689">
        <v>2056</v>
      </c>
      <c r="C689">
        <v>686</v>
      </c>
      <c r="D689">
        <v>1</v>
      </c>
      <c r="E689">
        <v>1</v>
      </c>
      <c r="F689">
        <v>24</v>
      </c>
      <c r="G689">
        <v>171</v>
      </c>
      <c r="H689">
        <f>------105</f>
        <v>105</v>
      </c>
      <c r="I689">
        <v>289</v>
      </c>
      <c r="J689" t="s">
        <v>51</v>
      </c>
      <c r="K689">
        <f>------41</f>
        <v>41</v>
      </c>
    </row>
    <row r="690" spans="2:11">
      <c r="B690">
        <v>2059</v>
      </c>
      <c r="C690">
        <v>687</v>
      </c>
      <c r="D690">
        <v>1</v>
      </c>
      <c r="E690">
        <v>1</v>
      </c>
      <c r="F690">
        <v>28</v>
      </c>
      <c r="G690">
        <v>171</v>
      </c>
      <c r="H690">
        <f>------133</f>
        <v>133</v>
      </c>
      <c r="I690">
        <v>361</v>
      </c>
      <c r="J690" t="s">
        <v>60</v>
      </c>
      <c r="K690">
        <f>------42</f>
        <v>42</v>
      </c>
    </row>
    <row r="691" spans="2:11">
      <c r="B691">
        <v>2062</v>
      </c>
      <c r="C691">
        <v>688</v>
      </c>
      <c r="D691">
        <v>1</v>
      </c>
      <c r="E691">
        <v>1</v>
      </c>
      <c r="F691">
        <v>24</v>
      </c>
      <c r="G691">
        <v>171</v>
      </c>
      <c r="H691">
        <f>------157</f>
        <v>157</v>
      </c>
      <c r="I691">
        <v>441</v>
      </c>
      <c r="J691" t="s">
        <v>51</v>
      </c>
      <c r="K691">
        <f>------43</f>
        <v>43</v>
      </c>
    </row>
    <row r="692" spans="2:11">
      <c r="B692">
        <v>2065</v>
      </c>
      <c r="C692">
        <v>689</v>
      </c>
      <c r="D692">
        <v>1</v>
      </c>
      <c r="E692">
        <v>1</v>
      </c>
      <c r="F692">
        <v>16</v>
      </c>
      <c r="G692">
        <v>171</v>
      </c>
      <c r="H692">
        <f>------173</f>
        <v>173</v>
      </c>
      <c r="I692">
        <v>441</v>
      </c>
      <c r="J692" t="s">
        <v>58</v>
      </c>
      <c r="K692">
        <f>------44</f>
        <v>44</v>
      </c>
    </row>
    <row r="693" spans="2:11">
      <c r="B693">
        <v>2068</v>
      </c>
      <c r="C693">
        <v>690</v>
      </c>
      <c r="D693">
        <v>1</v>
      </c>
      <c r="E693">
        <v>1</v>
      </c>
      <c r="F693">
        <v>16</v>
      </c>
      <c r="G693">
        <v>171</v>
      </c>
      <c r="H693">
        <f>------189</f>
        <v>189</v>
      </c>
      <c r="I693">
        <v>441</v>
      </c>
      <c r="J693" t="s">
        <v>52</v>
      </c>
      <c r="K693">
        <f>------45</f>
        <v>45</v>
      </c>
    </row>
    <row r="694" spans="2:11">
      <c r="B694">
        <v>2071</v>
      </c>
      <c r="C694">
        <v>691</v>
      </c>
      <c r="D694">
        <v>1</v>
      </c>
      <c r="E694">
        <v>1</v>
      </c>
      <c r="F694">
        <v>24</v>
      </c>
      <c r="G694">
        <v>171</v>
      </c>
      <c r="H694">
        <f>------213</f>
        <v>213</v>
      </c>
      <c r="I694">
        <v>441</v>
      </c>
      <c r="J694" t="s">
        <v>184</v>
      </c>
      <c r="K694">
        <f>------46</f>
        <v>46</v>
      </c>
    </row>
    <row r="695" spans="2:11">
      <c r="B695">
        <v>2074</v>
      </c>
      <c r="C695">
        <v>692</v>
      </c>
      <c r="D695">
        <v>1</v>
      </c>
      <c r="E695">
        <v>1</v>
      </c>
      <c r="F695">
        <v>40</v>
      </c>
      <c r="G695">
        <v>171</v>
      </c>
      <c r="H695">
        <f>------253</f>
        <v>253</v>
      </c>
      <c r="I695">
        <v>441</v>
      </c>
      <c r="J695" t="s">
        <v>185</v>
      </c>
      <c r="K695">
        <f>------47</f>
        <v>47</v>
      </c>
    </row>
    <row r="696" spans="2:11">
      <c r="B696">
        <v>2077</v>
      </c>
      <c r="C696">
        <v>693</v>
      </c>
      <c r="D696">
        <v>1</v>
      </c>
      <c r="E696">
        <v>1</v>
      </c>
      <c r="F696">
        <v>32</v>
      </c>
      <c r="G696">
        <v>171</v>
      </c>
      <c r="H696">
        <f>------285</f>
        <v>285</v>
      </c>
      <c r="I696">
        <v>441</v>
      </c>
      <c r="J696" t="s">
        <v>103</v>
      </c>
      <c r="K696">
        <f>------48</f>
        <v>48</v>
      </c>
    </row>
    <row r="697" spans="2:11">
      <c r="B697">
        <v>2080</v>
      </c>
      <c r="C697">
        <v>694</v>
      </c>
      <c r="D697">
        <v>1</v>
      </c>
      <c r="E697">
        <v>1</v>
      </c>
      <c r="F697">
        <v>12</v>
      </c>
      <c r="G697">
        <v>171</v>
      </c>
      <c r="H697">
        <f>------297</f>
        <v>297</v>
      </c>
      <c r="I697">
        <v>441</v>
      </c>
      <c r="J697" t="s">
        <v>104</v>
      </c>
      <c r="K697">
        <f>------49</f>
        <v>49</v>
      </c>
    </row>
    <row r="698" spans="2:11">
      <c r="B698">
        <v>2083</v>
      </c>
      <c r="C698">
        <v>695</v>
      </c>
      <c r="D698">
        <v>1</v>
      </c>
      <c r="E698">
        <v>1</v>
      </c>
      <c r="F698">
        <v>16</v>
      </c>
      <c r="G698">
        <v>171</v>
      </c>
      <c r="H698">
        <f>------313</f>
        <v>313</v>
      </c>
      <c r="I698">
        <v>441</v>
      </c>
      <c r="J698" t="s">
        <v>63</v>
      </c>
      <c r="K698">
        <f>------50</f>
        <v>50</v>
      </c>
    </row>
    <row r="699" spans="2:11">
      <c r="B699">
        <v>2086</v>
      </c>
      <c r="C699">
        <v>696</v>
      </c>
      <c r="D699">
        <v>1</v>
      </c>
      <c r="E699">
        <v>0</v>
      </c>
      <c r="F699">
        <v>96</v>
      </c>
      <c r="G699">
        <v>171</v>
      </c>
      <c r="H699">
        <f>------217</f>
        <v>217</v>
      </c>
      <c r="I699">
        <v>441</v>
      </c>
      <c r="J699" t="s">
        <v>61</v>
      </c>
      <c r="K699">
        <f>------51</f>
        <v>51</v>
      </c>
    </row>
    <row r="700" spans="2:11">
      <c r="B700">
        <v>2089</v>
      </c>
      <c r="C700">
        <v>697</v>
      </c>
      <c r="D700">
        <v>1</v>
      </c>
      <c r="E700">
        <v>0</v>
      </c>
      <c r="F700">
        <v>72</v>
      </c>
      <c r="G700">
        <v>171</v>
      </c>
      <c r="H700">
        <f>------145</f>
        <v>145</v>
      </c>
      <c r="I700">
        <v>361</v>
      </c>
      <c r="J700" t="s">
        <v>55</v>
      </c>
      <c r="K700">
        <f>------52</f>
        <v>52</v>
      </c>
    </row>
    <row r="701" spans="2:11">
      <c r="B701">
        <v>2092</v>
      </c>
      <c r="C701">
        <v>698</v>
      </c>
      <c r="D701">
        <v>1</v>
      </c>
      <c r="E701">
        <v>0</v>
      </c>
      <c r="F701">
        <v>41</v>
      </c>
      <c r="G701">
        <v>171</v>
      </c>
      <c r="H701">
        <f>------104</f>
        <v>104</v>
      </c>
      <c r="I701">
        <v>361</v>
      </c>
      <c r="J701" t="s">
        <v>186</v>
      </c>
      <c r="K701">
        <f>------53</f>
        <v>53</v>
      </c>
    </row>
    <row r="702" spans="2:11">
      <c r="B702">
        <v>2095</v>
      </c>
      <c r="C702">
        <v>699</v>
      </c>
      <c r="D702">
        <v>1</v>
      </c>
      <c r="E702">
        <v>0</v>
      </c>
      <c r="F702">
        <v>36</v>
      </c>
      <c r="G702">
        <v>171</v>
      </c>
      <c r="H702">
        <f>------68</f>
        <v>68</v>
      </c>
      <c r="I702">
        <v>361</v>
      </c>
      <c r="J702" t="s">
        <v>187</v>
      </c>
      <c r="K702">
        <f>------54</f>
        <v>54</v>
      </c>
    </row>
    <row r="703" spans="2:11">
      <c r="B703">
        <v>2098</v>
      </c>
      <c r="C703">
        <v>700</v>
      </c>
      <c r="D703">
        <v>0</v>
      </c>
      <c r="E703">
        <v>0</v>
      </c>
      <c r="F703">
        <v>36</v>
      </c>
      <c r="G703">
        <v>171</v>
      </c>
      <c r="H703">
        <f>------32</f>
        <v>32</v>
      </c>
      <c r="I703">
        <v>361</v>
      </c>
      <c r="J703" t="s">
        <v>188</v>
      </c>
      <c r="K703">
        <f>------55</f>
        <v>55</v>
      </c>
    </row>
    <row r="704" spans="2:11">
      <c r="B704">
        <v>2101</v>
      </c>
      <c r="C704">
        <v>701</v>
      </c>
      <c r="D704">
        <v>1</v>
      </c>
      <c r="E704">
        <v>1</v>
      </c>
      <c r="F704">
        <v>48</v>
      </c>
      <c r="G704">
        <v>171</v>
      </c>
      <c r="H704">
        <f>------80</f>
        <v>80</v>
      </c>
      <c r="I704">
        <v>441</v>
      </c>
      <c r="J704" t="s">
        <v>189</v>
      </c>
      <c r="K704">
        <f>------56</f>
        <v>56</v>
      </c>
    </row>
    <row r="705" spans="2:11">
      <c r="B705">
        <v>2104</v>
      </c>
      <c r="C705">
        <v>702</v>
      </c>
      <c r="D705">
        <v>1</v>
      </c>
      <c r="E705">
        <v>1</v>
      </c>
      <c r="F705">
        <v>56</v>
      </c>
      <c r="G705">
        <v>171</v>
      </c>
      <c r="H705">
        <f>------136</f>
        <v>136</v>
      </c>
      <c r="I705">
        <v>441</v>
      </c>
      <c r="J705" t="s">
        <v>54</v>
      </c>
      <c r="K705">
        <f>------57</f>
        <v>57</v>
      </c>
    </row>
    <row r="706" spans="2:11">
      <c r="B706">
        <v>2107</v>
      </c>
      <c r="C706">
        <v>703</v>
      </c>
      <c r="D706">
        <v>1</v>
      </c>
      <c r="E706">
        <v>1</v>
      </c>
      <c r="F706">
        <v>57</v>
      </c>
      <c r="G706">
        <v>171</v>
      </c>
      <c r="H706">
        <f>------193</f>
        <v>193</v>
      </c>
      <c r="I706">
        <v>441</v>
      </c>
      <c r="J706" t="s">
        <v>148</v>
      </c>
      <c r="K706">
        <f>------58</f>
        <v>58</v>
      </c>
    </row>
    <row r="707" spans="2:11">
      <c r="B707">
        <v>2110</v>
      </c>
      <c r="C707">
        <v>704</v>
      </c>
      <c r="D707">
        <v>1</v>
      </c>
      <c r="E707">
        <v>1</v>
      </c>
      <c r="F707">
        <v>36</v>
      </c>
      <c r="G707">
        <v>171</v>
      </c>
      <c r="H707">
        <f>------229</f>
        <v>229</v>
      </c>
      <c r="I707">
        <v>441</v>
      </c>
      <c r="J707" t="s">
        <v>167</v>
      </c>
      <c r="K707">
        <f>------59</f>
        <v>59</v>
      </c>
    </row>
    <row r="708" spans="2:11">
      <c r="B708">
        <v>2113</v>
      </c>
      <c r="C708">
        <v>705</v>
      </c>
      <c r="D708">
        <v>1</v>
      </c>
      <c r="E708">
        <v>1</v>
      </c>
      <c r="F708">
        <v>40</v>
      </c>
      <c r="G708">
        <v>171</v>
      </c>
      <c r="H708">
        <f>------269</f>
        <v>269</v>
      </c>
      <c r="I708">
        <v>441</v>
      </c>
      <c r="J708" t="s">
        <v>156</v>
      </c>
      <c r="K708">
        <f>------60</f>
        <v>60</v>
      </c>
    </row>
    <row r="709" spans="2:11">
      <c r="B709">
        <v>2116</v>
      </c>
      <c r="C709">
        <v>706</v>
      </c>
      <c r="D709">
        <v>1</v>
      </c>
      <c r="E709">
        <v>1</v>
      </c>
      <c r="F709">
        <v>52</v>
      </c>
      <c r="G709">
        <v>171</v>
      </c>
      <c r="H709">
        <f>------321</f>
        <v>321</v>
      </c>
      <c r="I709">
        <v>441</v>
      </c>
      <c r="J709" t="s">
        <v>67</v>
      </c>
      <c r="K709">
        <f>------61</f>
        <v>61</v>
      </c>
    </row>
    <row r="710" spans="2:11">
      <c r="B710">
        <v>2119</v>
      </c>
      <c r="C710">
        <v>707</v>
      </c>
      <c r="D710">
        <v>1</v>
      </c>
      <c r="E710">
        <v>1</v>
      </c>
      <c r="F710">
        <v>36</v>
      </c>
      <c r="G710">
        <v>171</v>
      </c>
      <c r="H710">
        <f>------357</f>
        <v>357</v>
      </c>
      <c r="I710">
        <v>441</v>
      </c>
      <c r="J710" t="s">
        <v>65</v>
      </c>
      <c r="K710">
        <f>------62</f>
        <v>62</v>
      </c>
    </row>
    <row r="711" spans="2:11">
      <c r="B711">
        <v>2122</v>
      </c>
      <c r="C711">
        <v>708</v>
      </c>
      <c r="D711">
        <v>1</v>
      </c>
      <c r="E711">
        <v>1</v>
      </c>
      <c r="F711">
        <v>0</v>
      </c>
      <c r="G711">
        <v>171</v>
      </c>
      <c r="H711">
        <f>------357</f>
        <v>357</v>
      </c>
      <c r="I711">
        <v>441</v>
      </c>
      <c r="J711" t="s">
        <v>65</v>
      </c>
      <c r="K711">
        <f>------62</f>
        <v>62</v>
      </c>
    </row>
    <row r="712" spans="2:11">
      <c r="B712">
        <v>2125</v>
      </c>
      <c r="C712">
        <v>709</v>
      </c>
      <c r="D712">
        <v>1</v>
      </c>
      <c r="E712">
        <v>1</v>
      </c>
      <c r="F712">
        <v>0</v>
      </c>
      <c r="G712">
        <v>171</v>
      </c>
      <c r="H712">
        <f>------357</f>
        <v>357</v>
      </c>
      <c r="I712">
        <v>441</v>
      </c>
      <c r="J712" t="s">
        <v>65</v>
      </c>
      <c r="K712">
        <f>------62</f>
        <v>62</v>
      </c>
    </row>
    <row r="713" spans="2:11">
      <c r="B713">
        <v>2128</v>
      </c>
      <c r="C713">
        <v>710</v>
      </c>
      <c r="D713">
        <v>1</v>
      </c>
      <c r="E713">
        <v>1</v>
      </c>
      <c r="F713">
        <v>0</v>
      </c>
      <c r="G713">
        <v>171</v>
      </c>
      <c r="H713">
        <f>------357</f>
        <v>357</v>
      </c>
      <c r="I713">
        <v>441</v>
      </c>
      <c r="J713" t="s">
        <v>65</v>
      </c>
      <c r="K713">
        <f>------62</f>
        <v>62</v>
      </c>
    </row>
    <row r="714" spans="2:11">
      <c r="B714">
        <v>2131</v>
      </c>
      <c r="C714">
        <v>711</v>
      </c>
      <c r="D714">
        <v>1</v>
      </c>
      <c r="E714">
        <v>0</v>
      </c>
      <c r="F714">
        <v>40</v>
      </c>
      <c r="G714">
        <v>171</v>
      </c>
      <c r="H714">
        <f>------317</f>
        <v>317</v>
      </c>
      <c r="I714">
        <v>441</v>
      </c>
      <c r="J714" t="s">
        <v>153</v>
      </c>
      <c r="K714">
        <f>------63</f>
        <v>63</v>
      </c>
    </row>
    <row r="715" spans="2:11">
      <c r="B715">
        <v>2134</v>
      </c>
      <c r="C715">
        <v>712</v>
      </c>
      <c r="D715">
        <v>1</v>
      </c>
      <c r="E715">
        <v>0</v>
      </c>
      <c r="F715">
        <v>28</v>
      </c>
      <c r="G715">
        <v>171</v>
      </c>
      <c r="H715">
        <f>------289</f>
        <v>289</v>
      </c>
      <c r="I715">
        <v>361</v>
      </c>
      <c r="J715" t="s">
        <v>98</v>
      </c>
      <c r="K715">
        <f>------64</f>
        <v>64</v>
      </c>
    </row>
    <row r="716" spans="2:11">
      <c r="B716">
        <v>2137</v>
      </c>
      <c r="C716">
        <v>713</v>
      </c>
      <c r="D716">
        <v>1</v>
      </c>
      <c r="E716">
        <v>0</v>
      </c>
      <c r="F716">
        <v>16</v>
      </c>
      <c r="G716">
        <v>171</v>
      </c>
      <c r="H716">
        <f>------273</f>
        <v>273</v>
      </c>
      <c r="I716">
        <v>361</v>
      </c>
      <c r="J716" t="s">
        <v>68</v>
      </c>
      <c r="K716">
        <f>------65</f>
        <v>65</v>
      </c>
    </row>
    <row r="717" spans="2:11">
      <c r="B717">
        <v>2140</v>
      </c>
      <c r="C717">
        <v>714</v>
      </c>
      <c r="D717">
        <v>1</v>
      </c>
      <c r="E717">
        <v>0</v>
      </c>
      <c r="F717">
        <v>24</v>
      </c>
      <c r="G717">
        <v>171</v>
      </c>
      <c r="H717">
        <f>------249</f>
        <v>249</v>
      </c>
      <c r="I717">
        <v>361</v>
      </c>
      <c r="J717" t="s">
        <v>155</v>
      </c>
      <c r="K717">
        <f>------66</f>
        <v>66</v>
      </c>
    </row>
    <row r="718" spans="2:11">
      <c r="B718">
        <v>2143</v>
      </c>
      <c r="C718">
        <v>715</v>
      </c>
      <c r="D718">
        <v>1</v>
      </c>
      <c r="E718">
        <v>0</v>
      </c>
      <c r="F718">
        <v>32</v>
      </c>
      <c r="G718">
        <v>171</v>
      </c>
      <c r="H718">
        <f>------217</f>
        <v>217</v>
      </c>
      <c r="I718">
        <v>361</v>
      </c>
      <c r="J718" t="s">
        <v>102</v>
      </c>
      <c r="K718">
        <f>------67</f>
        <v>67</v>
      </c>
    </row>
    <row r="719" spans="2:11">
      <c r="B719">
        <v>2146</v>
      </c>
      <c r="C719">
        <v>716</v>
      </c>
      <c r="D719">
        <v>1</v>
      </c>
      <c r="E719">
        <v>1</v>
      </c>
      <c r="F719">
        <v>12</v>
      </c>
      <c r="G719">
        <v>171</v>
      </c>
      <c r="H719">
        <f>------229</f>
        <v>229</v>
      </c>
      <c r="I719">
        <v>441</v>
      </c>
      <c r="J719" t="s">
        <v>167</v>
      </c>
      <c r="K719">
        <f>------68</f>
        <v>68</v>
      </c>
    </row>
    <row r="720" spans="2:11">
      <c r="B720">
        <v>2149</v>
      </c>
      <c r="C720">
        <v>717</v>
      </c>
      <c r="D720">
        <v>1</v>
      </c>
      <c r="E720">
        <v>1</v>
      </c>
      <c r="F720">
        <v>8</v>
      </c>
      <c r="G720">
        <v>171</v>
      </c>
      <c r="H720">
        <f>------237</f>
        <v>237</v>
      </c>
      <c r="I720">
        <v>441</v>
      </c>
      <c r="J720" t="s">
        <v>120</v>
      </c>
      <c r="K720">
        <f>------69</f>
        <v>69</v>
      </c>
    </row>
    <row r="721" spans="2:11">
      <c r="B721">
        <v>2152</v>
      </c>
      <c r="C721">
        <v>718</v>
      </c>
      <c r="D721">
        <v>1</v>
      </c>
      <c r="E721">
        <v>1</v>
      </c>
      <c r="F721">
        <v>8</v>
      </c>
      <c r="G721">
        <v>171</v>
      </c>
      <c r="H721">
        <f>------245</f>
        <v>245</v>
      </c>
      <c r="I721">
        <v>441</v>
      </c>
      <c r="J721" t="s">
        <v>50</v>
      </c>
      <c r="K721">
        <f>------70</f>
        <v>70</v>
      </c>
    </row>
    <row r="722" spans="2:11">
      <c r="B722">
        <v>2155</v>
      </c>
      <c r="C722">
        <v>719</v>
      </c>
      <c r="D722">
        <v>1</v>
      </c>
      <c r="E722">
        <v>1</v>
      </c>
      <c r="F722">
        <v>16</v>
      </c>
      <c r="G722">
        <v>171</v>
      </c>
      <c r="H722">
        <f>------261</f>
        <v>261</v>
      </c>
      <c r="I722">
        <v>441</v>
      </c>
      <c r="J722" t="s">
        <v>107</v>
      </c>
      <c r="K722">
        <f>------71</f>
        <v>71</v>
      </c>
    </row>
    <row r="723" spans="2:11">
      <c r="B723">
        <v>2158</v>
      </c>
      <c r="C723">
        <v>720</v>
      </c>
      <c r="D723">
        <v>1</v>
      </c>
      <c r="E723">
        <v>1</v>
      </c>
      <c r="F723">
        <v>16</v>
      </c>
      <c r="G723">
        <v>171</v>
      </c>
      <c r="H723">
        <f>------277</f>
        <v>277</v>
      </c>
      <c r="I723">
        <v>441</v>
      </c>
      <c r="J723" t="s">
        <v>101</v>
      </c>
      <c r="K723">
        <f>------72</f>
        <v>72</v>
      </c>
    </row>
    <row r="724" spans="2:11">
      <c r="B724">
        <v>2161</v>
      </c>
      <c r="C724">
        <v>721</v>
      </c>
      <c r="D724">
        <v>1</v>
      </c>
      <c r="E724">
        <v>1</v>
      </c>
      <c r="F724">
        <v>16</v>
      </c>
      <c r="G724">
        <v>171</v>
      </c>
      <c r="H724">
        <f>------293</f>
        <v>293</v>
      </c>
      <c r="I724">
        <v>441</v>
      </c>
      <c r="J724" t="s">
        <v>119</v>
      </c>
      <c r="K724">
        <f>------73</f>
        <v>73</v>
      </c>
    </row>
    <row r="725" spans="2:11">
      <c r="B725">
        <v>2164</v>
      </c>
      <c r="C725">
        <v>722</v>
      </c>
      <c r="D725">
        <v>1</v>
      </c>
      <c r="E725">
        <v>1</v>
      </c>
      <c r="F725">
        <v>16</v>
      </c>
      <c r="G725">
        <v>171</v>
      </c>
      <c r="H725">
        <f>------309</f>
        <v>309</v>
      </c>
      <c r="I725">
        <v>441</v>
      </c>
      <c r="J725" t="s">
        <v>97</v>
      </c>
      <c r="K725">
        <f>------74</f>
        <v>74</v>
      </c>
    </row>
    <row r="726" spans="2:11">
      <c r="B726">
        <v>2167</v>
      </c>
      <c r="C726">
        <v>723</v>
      </c>
      <c r="D726">
        <v>1</v>
      </c>
      <c r="E726">
        <v>1</v>
      </c>
      <c r="F726">
        <v>40</v>
      </c>
      <c r="G726">
        <v>171</v>
      </c>
      <c r="H726">
        <f>------349</f>
        <v>349</v>
      </c>
      <c r="I726">
        <v>441</v>
      </c>
      <c r="J726" t="s">
        <v>142</v>
      </c>
      <c r="K726">
        <f>------75</f>
        <v>75</v>
      </c>
    </row>
    <row r="727" spans="2:11">
      <c r="B727">
        <v>2170</v>
      </c>
      <c r="C727">
        <v>724</v>
      </c>
      <c r="D727">
        <v>1</v>
      </c>
      <c r="E727">
        <v>1</v>
      </c>
      <c r="F727">
        <v>40</v>
      </c>
      <c r="G727">
        <v>171</v>
      </c>
      <c r="H727">
        <f>------389</f>
        <v>389</v>
      </c>
      <c r="I727">
        <v>441</v>
      </c>
      <c r="J727" t="s">
        <v>72</v>
      </c>
      <c r="K727">
        <f>------76</f>
        <v>76</v>
      </c>
    </row>
    <row r="728" spans="2:11">
      <c r="B728">
        <v>2173</v>
      </c>
      <c r="C728">
        <v>725</v>
      </c>
      <c r="D728">
        <v>1</v>
      </c>
      <c r="E728">
        <v>1</v>
      </c>
      <c r="F728">
        <v>0</v>
      </c>
      <c r="G728">
        <v>171</v>
      </c>
      <c r="H728">
        <f>------389</f>
        <v>389</v>
      </c>
      <c r="I728">
        <v>441</v>
      </c>
      <c r="J728" t="s">
        <v>72</v>
      </c>
      <c r="K728">
        <f>------76</f>
        <v>76</v>
      </c>
    </row>
    <row r="729" spans="2:11">
      <c r="B729">
        <v>2176</v>
      </c>
      <c r="C729">
        <v>726</v>
      </c>
      <c r="D729">
        <v>1</v>
      </c>
      <c r="E729">
        <v>0</v>
      </c>
      <c r="F729">
        <v>44</v>
      </c>
      <c r="G729">
        <v>171</v>
      </c>
      <c r="H729">
        <f>------345</f>
        <v>345</v>
      </c>
      <c r="I729">
        <v>441</v>
      </c>
      <c r="J729" t="s">
        <v>75</v>
      </c>
      <c r="K729">
        <f>------77</f>
        <v>77</v>
      </c>
    </row>
    <row r="730" spans="2:11">
      <c r="B730">
        <v>2179</v>
      </c>
      <c r="C730">
        <v>727</v>
      </c>
      <c r="D730">
        <v>1</v>
      </c>
      <c r="E730">
        <v>0</v>
      </c>
      <c r="F730">
        <v>24</v>
      </c>
      <c r="G730">
        <v>171</v>
      </c>
      <c r="H730">
        <f>------321</f>
        <v>321</v>
      </c>
      <c r="I730">
        <v>441</v>
      </c>
      <c r="J730" t="s">
        <v>67</v>
      </c>
      <c r="K730">
        <f>------78</f>
        <v>78</v>
      </c>
    </row>
    <row r="731" spans="2:11">
      <c r="B731">
        <v>2182</v>
      </c>
      <c r="C731">
        <v>728</v>
      </c>
      <c r="D731">
        <v>1</v>
      </c>
      <c r="E731">
        <v>0</v>
      </c>
      <c r="F731">
        <v>16</v>
      </c>
      <c r="G731">
        <v>171</v>
      </c>
      <c r="H731">
        <f>------305</f>
        <v>305</v>
      </c>
      <c r="I731">
        <v>441</v>
      </c>
      <c r="J731" t="s">
        <v>155</v>
      </c>
      <c r="K731">
        <f>------79</f>
        <v>79</v>
      </c>
    </row>
    <row r="732" spans="2:11">
      <c r="B732">
        <v>2185</v>
      </c>
      <c r="C732">
        <v>729</v>
      </c>
      <c r="D732">
        <v>1</v>
      </c>
      <c r="E732">
        <v>0</v>
      </c>
      <c r="F732">
        <v>8</v>
      </c>
      <c r="G732">
        <v>171</v>
      </c>
      <c r="H732">
        <f>------297</f>
        <v>297</v>
      </c>
      <c r="I732">
        <v>441</v>
      </c>
      <c r="J732" t="s">
        <v>104</v>
      </c>
      <c r="K732">
        <f>------80</f>
        <v>80</v>
      </c>
    </row>
    <row r="733" spans="2:11">
      <c r="B733">
        <v>2188</v>
      </c>
      <c r="C733">
        <v>730</v>
      </c>
      <c r="D733">
        <v>1</v>
      </c>
      <c r="E733">
        <v>0</v>
      </c>
      <c r="F733">
        <v>8</v>
      </c>
      <c r="G733">
        <v>171</v>
      </c>
      <c r="H733">
        <f>------289</f>
        <v>289</v>
      </c>
      <c r="I733">
        <v>441</v>
      </c>
      <c r="J733" t="s">
        <v>119</v>
      </c>
      <c r="K733">
        <f>------81</f>
        <v>81</v>
      </c>
    </row>
    <row r="734" spans="2:11">
      <c r="B734">
        <v>2191</v>
      </c>
      <c r="C734">
        <v>731</v>
      </c>
      <c r="D734">
        <v>1</v>
      </c>
      <c r="E734">
        <v>1</v>
      </c>
      <c r="F734">
        <v>32</v>
      </c>
      <c r="G734">
        <v>171</v>
      </c>
      <c r="H734">
        <f>------321</f>
        <v>321</v>
      </c>
      <c r="I734">
        <v>441</v>
      </c>
      <c r="J734" t="s">
        <v>67</v>
      </c>
      <c r="K734">
        <f>------82</f>
        <v>82</v>
      </c>
    </row>
    <row r="735" spans="2:11">
      <c r="B735">
        <v>2194</v>
      </c>
      <c r="C735">
        <v>732</v>
      </c>
      <c r="D735">
        <v>1</v>
      </c>
      <c r="E735">
        <v>1</v>
      </c>
      <c r="F735">
        <v>36</v>
      </c>
      <c r="G735">
        <v>171</v>
      </c>
      <c r="H735">
        <f>------357</f>
        <v>357</v>
      </c>
      <c r="I735">
        <v>441</v>
      </c>
      <c r="J735" t="s">
        <v>65</v>
      </c>
      <c r="K735">
        <f>------83</f>
        <v>83</v>
      </c>
    </row>
    <row r="736" spans="2:11">
      <c r="B736">
        <v>2197</v>
      </c>
      <c r="C736">
        <v>733</v>
      </c>
      <c r="D736">
        <v>1</v>
      </c>
      <c r="E736">
        <v>1</v>
      </c>
      <c r="F736">
        <v>20</v>
      </c>
      <c r="G736">
        <v>171</v>
      </c>
      <c r="H736">
        <f>------377</f>
        <v>377</v>
      </c>
      <c r="I736">
        <v>441</v>
      </c>
      <c r="J736" t="s">
        <v>74</v>
      </c>
      <c r="K736">
        <f>------84</f>
        <v>84</v>
      </c>
    </row>
    <row r="737" spans="2:11">
      <c r="B737">
        <v>2200</v>
      </c>
      <c r="C737">
        <v>734</v>
      </c>
      <c r="D737">
        <v>1</v>
      </c>
      <c r="E737">
        <v>1</v>
      </c>
      <c r="F737">
        <v>20</v>
      </c>
      <c r="G737">
        <v>171</v>
      </c>
      <c r="H737">
        <f>------397</f>
        <v>397</v>
      </c>
      <c r="I737">
        <v>441</v>
      </c>
      <c r="J737" t="s">
        <v>7</v>
      </c>
      <c r="K737">
        <f>------85</f>
        <v>85</v>
      </c>
    </row>
    <row r="738" spans="2:11">
      <c r="B738">
        <v>2203</v>
      </c>
      <c r="C738">
        <v>735</v>
      </c>
      <c r="D738">
        <v>1</v>
      </c>
      <c r="E738">
        <v>1</v>
      </c>
      <c r="F738">
        <v>4</v>
      </c>
      <c r="G738">
        <v>171</v>
      </c>
      <c r="H738">
        <f>------401</f>
        <v>401</v>
      </c>
      <c r="I738">
        <v>441</v>
      </c>
      <c r="J738" t="s">
        <v>77</v>
      </c>
      <c r="K738">
        <f>------86</f>
        <v>86</v>
      </c>
    </row>
    <row r="739" spans="2:11">
      <c r="B739">
        <v>2206</v>
      </c>
      <c r="C739">
        <v>736</v>
      </c>
      <c r="D739">
        <v>1</v>
      </c>
      <c r="E739">
        <v>0</v>
      </c>
      <c r="F739">
        <v>32</v>
      </c>
      <c r="G739">
        <v>171</v>
      </c>
      <c r="H739">
        <f>------369</f>
        <v>369</v>
      </c>
      <c r="I739">
        <v>441</v>
      </c>
      <c r="J739" t="s">
        <v>66</v>
      </c>
      <c r="K739">
        <f>------87</f>
        <v>87</v>
      </c>
    </row>
    <row r="740" spans="2:11">
      <c r="B740">
        <v>2209</v>
      </c>
      <c r="C740">
        <v>737</v>
      </c>
      <c r="D740">
        <v>1</v>
      </c>
      <c r="E740">
        <v>0</v>
      </c>
      <c r="F740">
        <v>20</v>
      </c>
      <c r="G740">
        <v>171</v>
      </c>
      <c r="H740">
        <f>------349</f>
        <v>349</v>
      </c>
      <c r="I740">
        <v>441</v>
      </c>
      <c r="J740" t="s">
        <v>142</v>
      </c>
      <c r="K740">
        <f>------88</f>
        <v>88</v>
      </c>
    </row>
    <row r="741" spans="2:11">
      <c r="B741">
        <v>2212</v>
      </c>
      <c r="C741">
        <v>738</v>
      </c>
      <c r="D741">
        <v>1</v>
      </c>
      <c r="E741">
        <v>0</v>
      </c>
      <c r="F741">
        <v>24</v>
      </c>
      <c r="G741">
        <v>171</v>
      </c>
      <c r="H741">
        <f>------325</f>
        <v>325</v>
      </c>
      <c r="I741">
        <v>441</v>
      </c>
      <c r="J741" t="s">
        <v>70</v>
      </c>
      <c r="K741">
        <f>------89</f>
        <v>89</v>
      </c>
    </row>
    <row r="742" spans="2:11">
      <c r="B742">
        <v>2215</v>
      </c>
      <c r="C742">
        <v>739</v>
      </c>
      <c r="D742">
        <v>1</v>
      </c>
      <c r="E742">
        <v>0</v>
      </c>
      <c r="F742">
        <v>24</v>
      </c>
      <c r="G742">
        <v>171</v>
      </c>
      <c r="H742">
        <f>------301</f>
        <v>301</v>
      </c>
      <c r="I742">
        <v>361</v>
      </c>
      <c r="J742" t="s">
        <v>71</v>
      </c>
      <c r="K742">
        <f>------90</f>
        <v>90</v>
      </c>
    </row>
    <row r="743" spans="2:11">
      <c r="B743">
        <v>2218</v>
      </c>
      <c r="C743">
        <v>740</v>
      </c>
      <c r="D743">
        <v>1</v>
      </c>
      <c r="E743">
        <v>0</v>
      </c>
      <c r="F743">
        <v>24</v>
      </c>
      <c r="G743">
        <v>171</v>
      </c>
      <c r="H743">
        <f>------277</f>
        <v>277</v>
      </c>
      <c r="I743">
        <v>361</v>
      </c>
      <c r="J743" t="s">
        <v>64</v>
      </c>
      <c r="K743">
        <f>------91</f>
        <v>91</v>
      </c>
    </row>
    <row r="744" spans="2:11">
      <c r="B744">
        <v>2221</v>
      </c>
      <c r="C744">
        <v>741</v>
      </c>
      <c r="D744">
        <v>1</v>
      </c>
      <c r="E744">
        <v>1</v>
      </c>
      <c r="F744">
        <v>28</v>
      </c>
      <c r="G744">
        <v>171</v>
      </c>
      <c r="H744">
        <f>------305</f>
        <v>305</v>
      </c>
      <c r="I744">
        <v>441</v>
      </c>
      <c r="J744" t="s">
        <v>155</v>
      </c>
      <c r="K744">
        <f>------92</f>
        <v>92</v>
      </c>
    </row>
    <row r="745" spans="2:11">
      <c r="B745">
        <v>2224</v>
      </c>
      <c r="C745">
        <v>742</v>
      </c>
      <c r="D745">
        <v>1</v>
      </c>
      <c r="E745">
        <v>1</v>
      </c>
      <c r="F745">
        <v>8</v>
      </c>
      <c r="G745">
        <v>171</v>
      </c>
      <c r="H745">
        <f>------313</f>
        <v>313</v>
      </c>
      <c r="I745">
        <v>441</v>
      </c>
      <c r="J745" t="s">
        <v>63</v>
      </c>
      <c r="K745">
        <f>------93</f>
        <v>93</v>
      </c>
    </row>
    <row r="746" spans="2:11">
      <c r="B746">
        <v>2227</v>
      </c>
      <c r="C746">
        <v>743</v>
      </c>
      <c r="D746">
        <v>1</v>
      </c>
      <c r="E746">
        <v>1</v>
      </c>
      <c r="F746">
        <v>8</v>
      </c>
      <c r="G746">
        <v>171</v>
      </c>
      <c r="H746">
        <f>------321</f>
        <v>321</v>
      </c>
      <c r="I746">
        <v>441</v>
      </c>
      <c r="J746" t="s">
        <v>67</v>
      </c>
      <c r="K746">
        <f>------94</f>
        <v>94</v>
      </c>
    </row>
    <row r="747" spans="2:11">
      <c r="B747">
        <v>2230</v>
      </c>
      <c r="C747">
        <v>744</v>
      </c>
      <c r="D747">
        <v>1</v>
      </c>
      <c r="E747">
        <v>1</v>
      </c>
      <c r="F747">
        <v>16</v>
      </c>
      <c r="G747">
        <v>171</v>
      </c>
      <c r="H747">
        <f>------337</f>
        <v>337</v>
      </c>
      <c r="I747">
        <v>441</v>
      </c>
      <c r="J747" t="s">
        <v>68</v>
      </c>
      <c r="K747">
        <f>------95</f>
        <v>95</v>
      </c>
    </row>
    <row r="748" spans="2:11">
      <c r="B748">
        <v>2233</v>
      </c>
      <c r="C748">
        <v>745</v>
      </c>
      <c r="D748">
        <v>1</v>
      </c>
      <c r="E748">
        <v>1</v>
      </c>
      <c r="F748">
        <v>16</v>
      </c>
      <c r="G748">
        <v>171</v>
      </c>
      <c r="H748">
        <f>------353</f>
        <v>353</v>
      </c>
      <c r="I748">
        <v>441</v>
      </c>
      <c r="J748" t="s">
        <v>98</v>
      </c>
      <c r="K748">
        <f>------96</f>
        <v>96</v>
      </c>
    </row>
    <row r="749" spans="2:11">
      <c r="B749">
        <v>2236</v>
      </c>
      <c r="C749">
        <v>746</v>
      </c>
      <c r="D749">
        <v>1</v>
      </c>
      <c r="E749">
        <v>0</v>
      </c>
      <c r="F749">
        <v>36</v>
      </c>
      <c r="G749">
        <v>171</v>
      </c>
      <c r="H749">
        <f>------317</f>
        <v>317</v>
      </c>
      <c r="I749">
        <v>441</v>
      </c>
      <c r="J749" t="s">
        <v>153</v>
      </c>
      <c r="K749">
        <f>------97</f>
        <v>97</v>
      </c>
    </row>
    <row r="750" spans="2:11">
      <c r="B750">
        <v>2239</v>
      </c>
      <c r="C750">
        <v>747</v>
      </c>
      <c r="D750">
        <v>1</v>
      </c>
      <c r="E750">
        <v>0</v>
      </c>
      <c r="F750">
        <v>16</v>
      </c>
      <c r="G750">
        <v>171</v>
      </c>
      <c r="H750">
        <f>------301</f>
        <v>301</v>
      </c>
      <c r="I750">
        <v>441</v>
      </c>
      <c r="J750" t="s">
        <v>100</v>
      </c>
      <c r="K750">
        <f>------98</f>
        <v>98</v>
      </c>
    </row>
    <row r="751" spans="2:11">
      <c r="B751">
        <v>2242</v>
      </c>
      <c r="C751">
        <v>748</v>
      </c>
      <c r="D751">
        <v>1</v>
      </c>
      <c r="E751">
        <v>0</v>
      </c>
      <c r="F751">
        <v>12</v>
      </c>
      <c r="G751">
        <v>171</v>
      </c>
      <c r="H751">
        <f>------289</f>
        <v>289</v>
      </c>
      <c r="I751">
        <v>441</v>
      </c>
      <c r="J751" t="s">
        <v>119</v>
      </c>
      <c r="K751">
        <f>------81</f>
        <v>81</v>
      </c>
    </row>
    <row r="752" spans="2:11">
      <c r="B752">
        <v>2245</v>
      </c>
      <c r="C752">
        <v>749</v>
      </c>
      <c r="D752">
        <v>1</v>
      </c>
      <c r="E752">
        <v>0</v>
      </c>
      <c r="F752">
        <v>16</v>
      </c>
      <c r="G752">
        <v>171</v>
      </c>
      <c r="H752">
        <f>------273</f>
        <v>273</v>
      </c>
      <c r="I752">
        <v>441</v>
      </c>
      <c r="J752" t="s">
        <v>62</v>
      </c>
      <c r="K752">
        <f>------99</f>
        <v>99</v>
      </c>
    </row>
    <row r="753" spans="2:11">
      <c r="B753">
        <v>2248</v>
      </c>
      <c r="C753">
        <v>750</v>
      </c>
      <c r="D753">
        <v>1</v>
      </c>
      <c r="E753">
        <v>0</v>
      </c>
      <c r="F753">
        <v>24</v>
      </c>
      <c r="G753">
        <v>171</v>
      </c>
      <c r="H753">
        <f>------249</f>
        <v>249</v>
      </c>
      <c r="I753">
        <v>441</v>
      </c>
      <c r="J753" t="s">
        <v>50</v>
      </c>
      <c r="K753">
        <f>------100</f>
        <v>100</v>
      </c>
    </row>
    <row r="754" spans="2:11">
      <c r="B754">
        <v>2251</v>
      </c>
      <c r="C754">
        <v>751</v>
      </c>
      <c r="D754">
        <v>1</v>
      </c>
      <c r="E754">
        <v>0</v>
      </c>
      <c r="F754">
        <v>32</v>
      </c>
      <c r="G754">
        <v>171</v>
      </c>
      <c r="H754">
        <f>------217</f>
        <v>217</v>
      </c>
      <c r="I754">
        <v>441</v>
      </c>
      <c r="J754" t="s">
        <v>61</v>
      </c>
      <c r="K754">
        <f>------101</f>
        <v>101</v>
      </c>
    </row>
    <row r="755" spans="2:11">
      <c r="B755">
        <v>2254</v>
      </c>
      <c r="C755">
        <v>752</v>
      </c>
      <c r="D755">
        <v>1</v>
      </c>
      <c r="E755">
        <v>0</v>
      </c>
      <c r="F755">
        <v>36</v>
      </c>
      <c r="G755">
        <v>171</v>
      </c>
      <c r="H755">
        <f>------181</f>
        <v>181</v>
      </c>
      <c r="I755">
        <v>361</v>
      </c>
      <c r="J755" t="s">
        <v>56</v>
      </c>
      <c r="K755">
        <f>------102</f>
        <v>102</v>
      </c>
    </row>
    <row r="756" spans="2:11">
      <c r="B756">
        <v>2257</v>
      </c>
      <c r="C756">
        <v>753</v>
      </c>
      <c r="D756">
        <v>1</v>
      </c>
      <c r="E756">
        <v>0</v>
      </c>
      <c r="F756">
        <v>36</v>
      </c>
      <c r="G756">
        <v>171</v>
      </c>
      <c r="H756">
        <f>------145</f>
        <v>145</v>
      </c>
      <c r="I756">
        <v>289</v>
      </c>
      <c r="J756" t="s">
        <v>56</v>
      </c>
      <c r="K756">
        <f>------103</f>
        <v>103</v>
      </c>
    </row>
    <row r="757" spans="2:11">
      <c r="B757">
        <v>2260</v>
      </c>
      <c r="C757">
        <v>754</v>
      </c>
      <c r="D757">
        <v>1</v>
      </c>
      <c r="E757">
        <v>0</v>
      </c>
      <c r="F757">
        <v>32</v>
      </c>
      <c r="G757">
        <v>171</v>
      </c>
      <c r="H757">
        <f>------113</f>
        <v>113</v>
      </c>
      <c r="I757">
        <v>225</v>
      </c>
      <c r="J757" t="s">
        <v>56</v>
      </c>
      <c r="K757">
        <f>------104</f>
        <v>104</v>
      </c>
    </row>
    <row r="758" spans="2:11">
      <c r="B758">
        <v>2263</v>
      </c>
      <c r="C758">
        <v>755</v>
      </c>
      <c r="D758">
        <v>1</v>
      </c>
      <c r="E758">
        <v>0</v>
      </c>
      <c r="F758">
        <v>28</v>
      </c>
      <c r="G758">
        <v>171</v>
      </c>
      <c r="H758">
        <f>------85</f>
        <v>85</v>
      </c>
      <c r="I758">
        <v>169</v>
      </c>
      <c r="J758" t="s">
        <v>56</v>
      </c>
      <c r="K758">
        <f>------105</f>
        <v>105</v>
      </c>
    </row>
    <row r="759" spans="2:11">
      <c r="B759">
        <v>2266</v>
      </c>
      <c r="C759">
        <v>756</v>
      </c>
      <c r="D759">
        <v>1</v>
      </c>
      <c r="E759">
        <v>1</v>
      </c>
      <c r="F759">
        <v>4</v>
      </c>
      <c r="G759">
        <v>171</v>
      </c>
      <c r="H759">
        <f>------89</f>
        <v>89</v>
      </c>
      <c r="I759">
        <v>225</v>
      </c>
      <c r="J759" t="s">
        <v>55</v>
      </c>
      <c r="K759">
        <f>------106</f>
        <v>106</v>
      </c>
    </row>
    <row r="760" spans="2:11">
      <c r="B760">
        <v>2269</v>
      </c>
      <c r="C760">
        <v>757</v>
      </c>
      <c r="D760">
        <v>1</v>
      </c>
      <c r="E760">
        <v>1</v>
      </c>
      <c r="F760">
        <v>12</v>
      </c>
      <c r="G760">
        <v>171</v>
      </c>
      <c r="H760">
        <f>------101</f>
        <v>101</v>
      </c>
      <c r="I760">
        <v>289</v>
      </c>
      <c r="J760" t="s">
        <v>57</v>
      </c>
      <c r="K760">
        <f>------107</f>
        <v>107</v>
      </c>
    </row>
    <row r="761" spans="2:11">
      <c r="B761">
        <v>2272</v>
      </c>
      <c r="C761">
        <v>758</v>
      </c>
      <c r="D761">
        <v>1</v>
      </c>
      <c r="E761">
        <v>1</v>
      </c>
      <c r="F761">
        <v>12</v>
      </c>
      <c r="G761">
        <v>171</v>
      </c>
      <c r="H761">
        <f>------113</f>
        <v>113</v>
      </c>
      <c r="I761">
        <v>361</v>
      </c>
      <c r="J761" t="s">
        <v>54</v>
      </c>
      <c r="K761">
        <f>------108</f>
        <v>108</v>
      </c>
    </row>
    <row r="762" spans="2:11">
      <c r="B762">
        <v>2275</v>
      </c>
      <c r="C762">
        <v>759</v>
      </c>
      <c r="D762">
        <v>1</v>
      </c>
      <c r="E762">
        <v>1</v>
      </c>
      <c r="F762">
        <v>36</v>
      </c>
      <c r="G762">
        <v>171</v>
      </c>
      <c r="H762">
        <f>------149</f>
        <v>149</v>
      </c>
      <c r="I762">
        <v>441</v>
      </c>
      <c r="J762" t="s">
        <v>53</v>
      </c>
      <c r="K762">
        <f>------109</f>
        <v>109</v>
      </c>
    </row>
    <row r="763" spans="2:11">
      <c r="B763">
        <v>2278</v>
      </c>
      <c r="C763">
        <v>760</v>
      </c>
      <c r="D763">
        <v>1</v>
      </c>
      <c r="E763">
        <v>1</v>
      </c>
      <c r="F763">
        <v>24</v>
      </c>
      <c r="G763">
        <v>171</v>
      </c>
      <c r="H763">
        <f>------173</f>
        <v>173</v>
      </c>
      <c r="I763">
        <v>441</v>
      </c>
      <c r="J763" t="s">
        <v>58</v>
      </c>
      <c r="K763">
        <f>------110</f>
        <v>110</v>
      </c>
    </row>
    <row r="764" spans="2:11">
      <c r="B764">
        <v>2281</v>
      </c>
      <c r="C764">
        <v>761</v>
      </c>
      <c r="D764">
        <v>1</v>
      </c>
      <c r="E764">
        <v>0</v>
      </c>
      <c r="F764">
        <v>56</v>
      </c>
      <c r="G764">
        <v>171</v>
      </c>
      <c r="H764">
        <f>------117</f>
        <v>117</v>
      </c>
      <c r="I764">
        <v>361</v>
      </c>
      <c r="J764" t="s">
        <v>96</v>
      </c>
      <c r="K764">
        <f>------111</f>
        <v>111</v>
      </c>
    </row>
    <row r="765" spans="2:11">
      <c r="B765">
        <v>2284</v>
      </c>
      <c r="C765">
        <v>762</v>
      </c>
      <c r="D765">
        <v>1</v>
      </c>
      <c r="E765">
        <v>0</v>
      </c>
      <c r="F765">
        <v>28</v>
      </c>
      <c r="G765">
        <v>171</v>
      </c>
      <c r="H765">
        <f>------89</f>
        <v>89</v>
      </c>
      <c r="I765">
        <v>289</v>
      </c>
      <c r="J765" t="s">
        <v>54</v>
      </c>
      <c r="K765">
        <f>------18</f>
        <v>18</v>
      </c>
    </row>
    <row r="766" spans="2:11">
      <c r="B766">
        <v>2287</v>
      </c>
      <c r="C766">
        <v>763</v>
      </c>
      <c r="D766">
        <v>1</v>
      </c>
      <c r="E766">
        <v>0</v>
      </c>
      <c r="F766">
        <v>16</v>
      </c>
      <c r="G766">
        <v>171</v>
      </c>
      <c r="H766">
        <f>------73</f>
        <v>73</v>
      </c>
      <c r="I766">
        <v>225</v>
      </c>
      <c r="J766" t="s">
        <v>96</v>
      </c>
      <c r="K766">
        <f>------19</f>
        <v>19</v>
      </c>
    </row>
    <row r="767" spans="2:11">
      <c r="B767">
        <v>2290</v>
      </c>
      <c r="C767">
        <v>764</v>
      </c>
      <c r="D767">
        <v>1</v>
      </c>
      <c r="E767">
        <v>0</v>
      </c>
      <c r="F767">
        <v>12</v>
      </c>
      <c r="G767">
        <v>171</v>
      </c>
      <c r="H767">
        <f>------61</f>
        <v>61</v>
      </c>
      <c r="I767">
        <v>169</v>
      </c>
      <c r="J767" t="s">
        <v>51</v>
      </c>
      <c r="K767">
        <f>------20</f>
        <v>20</v>
      </c>
    </row>
    <row r="768" spans="2:11">
      <c r="B768">
        <v>2293</v>
      </c>
      <c r="C768">
        <v>765</v>
      </c>
      <c r="D768">
        <v>1</v>
      </c>
      <c r="E768">
        <v>0</v>
      </c>
      <c r="F768">
        <v>12</v>
      </c>
      <c r="G768">
        <v>171</v>
      </c>
      <c r="H768">
        <f>------49</f>
        <v>49</v>
      </c>
      <c r="I768">
        <v>121</v>
      </c>
      <c r="J768" t="s">
        <v>55</v>
      </c>
      <c r="K768">
        <f>------112</f>
        <v>112</v>
      </c>
    </row>
    <row r="769" spans="2:11">
      <c r="B769">
        <v>2296</v>
      </c>
      <c r="C769">
        <v>766</v>
      </c>
      <c r="D769">
        <v>1</v>
      </c>
      <c r="E769">
        <v>1</v>
      </c>
      <c r="F769">
        <v>20</v>
      </c>
      <c r="G769">
        <v>171</v>
      </c>
      <c r="H769">
        <f>------69</f>
        <v>69</v>
      </c>
      <c r="I769">
        <v>169</v>
      </c>
      <c r="J769" t="s">
        <v>172</v>
      </c>
      <c r="K769">
        <f>------113</f>
        <v>113</v>
      </c>
    </row>
    <row r="770" spans="2:11">
      <c r="B770">
        <v>2299</v>
      </c>
      <c r="C770">
        <v>767</v>
      </c>
      <c r="D770">
        <v>1</v>
      </c>
      <c r="E770">
        <v>1</v>
      </c>
      <c r="F770">
        <v>32</v>
      </c>
      <c r="G770">
        <v>171</v>
      </c>
      <c r="H770">
        <f>------101</f>
        <v>101</v>
      </c>
      <c r="I770">
        <v>225</v>
      </c>
      <c r="J770" t="s">
        <v>59</v>
      </c>
      <c r="K770">
        <f>------114</f>
        <v>114</v>
      </c>
    </row>
    <row r="771" spans="2:11">
      <c r="B771">
        <v>2302</v>
      </c>
      <c r="C771">
        <v>768</v>
      </c>
      <c r="D771">
        <v>1</v>
      </c>
      <c r="E771">
        <v>1</v>
      </c>
      <c r="F771">
        <v>16</v>
      </c>
      <c r="G771">
        <v>171</v>
      </c>
      <c r="H771">
        <f>------117</f>
        <v>117</v>
      </c>
      <c r="I771">
        <v>289</v>
      </c>
      <c r="J771" t="s">
        <v>55</v>
      </c>
      <c r="K771">
        <f>------8</f>
        <v>8</v>
      </c>
    </row>
    <row r="772" spans="2:11">
      <c r="B772">
        <v>2305</v>
      </c>
      <c r="C772">
        <v>769</v>
      </c>
      <c r="D772">
        <v>1</v>
      </c>
      <c r="E772">
        <v>1</v>
      </c>
      <c r="F772">
        <v>12</v>
      </c>
      <c r="G772">
        <v>171</v>
      </c>
      <c r="H772">
        <f>------129</f>
        <v>129</v>
      </c>
      <c r="I772">
        <v>361</v>
      </c>
      <c r="J772" t="s">
        <v>51</v>
      </c>
      <c r="K772">
        <f>------9</f>
        <v>9</v>
      </c>
    </row>
    <row r="773" spans="2:11">
      <c r="B773">
        <v>2308</v>
      </c>
      <c r="C773">
        <v>770</v>
      </c>
      <c r="D773">
        <v>1</v>
      </c>
      <c r="E773">
        <v>1</v>
      </c>
      <c r="F773">
        <v>12</v>
      </c>
      <c r="G773">
        <v>171</v>
      </c>
      <c r="H773">
        <f>------141</f>
        <v>141</v>
      </c>
      <c r="I773">
        <v>441</v>
      </c>
      <c r="J773" t="s">
        <v>96</v>
      </c>
      <c r="K773">
        <f>------10</f>
        <v>10</v>
      </c>
    </row>
    <row r="774" spans="2:11">
      <c r="B774">
        <v>2311</v>
      </c>
      <c r="C774">
        <v>771</v>
      </c>
      <c r="D774">
        <v>1</v>
      </c>
      <c r="E774">
        <v>0</v>
      </c>
      <c r="F774">
        <v>52</v>
      </c>
      <c r="G774">
        <v>171</v>
      </c>
      <c r="H774">
        <f>------89</f>
        <v>89</v>
      </c>
      <c r="I774">
        <v>289</v>
      </c>
      <c r="J774" t="s">
        <v>54</v>
      </c>
      <c r="K774">
        <f>------115</f>
        <v>115</v>
      </c>
    </row>
    <row r="775" spans="2:11">
      <c r="B775">
        <v>2314</v>
      </c>
      <c r="C775">
        <v>772</v>
      </c>
      <c r="D775">
        <v>1</v>
      </c>
      <c r="E775">
        <v>0</v>
      </c>
      <c r="F775">
        <v>28</v>
      </c>
      <c r="G775">
        <v>171</v>
      </c>
      <c r="H775">
        <f>------61</f>
        <v>61</v>
      </c>
      <c r="I775">
        <v>121</v>
      </c>
      <c r="J775" t="s">
        <v>56</v>
      </c>
      <c r="K775">
        <f>------31</f>
        <v>31</v>
      </c>
    </row>
    <row r="776" spans="2:11">
      <c r="B776">
        <v>2317</v>
      </c>
      <c r="C776">
        <v>773</v>
      </c>
      <c r="D776">
        <v>0</v>
      </c>
      <c r="E776">
        <v>0</v>
      </c>
      <c r="F776">
        <v>20</v>
      </c>
      <c r="G776">
        <v>171</v>
      </c>
      <c r="H776">
        <f>------41</f>
        <v>41</v>
      </c>
      <c r="I776">
        <v>81</v>
      </c>
      <c r="J776" t="s">
        <v>165</v>
      </c>
      <c r="K776">
        <f>------32</f>
        <v>32</v>
      </c>
    </row>
    <row r="777" spans="2:11">
      <c r="B777">
        <v>2320</v>
      </c>
      <c r="C777">
        <v>774</v>
      </c>
      <c r="D777">
        <v>0</v>
      </c>
      <c r="E777">
        <v>0</v>
      </c>
      <c r="F777">
        <v>16</v>
      </c>
      <c r="G777">
        <v>171</v>
      </c>
      <c r="H777">
        <f>------25</f>
        <v>25</v>
      </c>
      <c r="I777">
        <v>49</v>
      </c>
      <c r="J777" t="s">
        <v>165</v>
      </c>
      <c r="K777">
        <f>------33</f>
        <v>33</v>
      </c>
    </row>
    <row r="778" spans="2:11">
      <c r="B778">
        <v>2323</v>
      </c>
      <c r="C778">
        <v>775</v>
      </c>
      <c r="D778">
        <v>0</v>
      </c>
      <c r="E778">
        <v>0</v>
      </c>
      <c r="F778">
        <v>12</v>
      </c>
      <c r="G778">
        <v>171</v>
      </c>
      <c r="H778">
        <f>------13</f>
        <v>13</v>
      </c>
      <c r="I778">
        <v>25</v>
      </c>
      <c r="J778" t="s">
        <v>167</v>
      </c>
      <c r="K778">
        <f>------34</f>
        <v>34</v>
      </c>
    </row>
    <row r="779" spans="2:11">
      <c r="B779">
        <v>2326</v>
      </c>
      <c r="C779">
        <v>776</v>
      </c>
      <c r="D779">
        <v>0</v>
      </c>
      <c r="E779">
        <v>1</v>
      </c>
      <c r="F779">
        <v>4</v>
      </c>
      <c r="G779">
        <v>171</v>
      </c>
      <c r="H779">
        <f>------17</f>
        <v>17</v>
      </c>
      <c r="I779">
        <v>49</v>
      </c>
      <c r="J779" t="s">
        <v>57</v>
      </c>
      <c r="K779">
        <f>------36</f>
        <v>36</v>
      </c>
    </row>
    <row r="780" spans="2:11">
      <c r="B780">
        <v>2329</v>
      </c>
      <c r="C780">
        <v>777</v>
      </c>
      <c r="D780">
        <v>0</v>
      </c>
      <c r="E780">
        <v>1</v>
      </c>
      <c r="F780">
        <v>12</v>
      </c>
      <c r="G780">
        <v>171</v>
      </c>
      <c r="H780">
        <f>------29</f>
        <v>29</v>
      </c>
      <c r="I780">
        <v>81</v>
      </c>
      <c r="J780" t="s">
        <v>51</v>
      </c>
      <c r="K780">
        <f>------37</f>
        <v>37</v>
      </c>
    </row>
    <row r="781" spans="2:11">
      <c r="B781">
        <v>2332</v>
      </c>
      <c r="C781">
        <v>778</v>
      </c>
      <c r="D781">
        <v>0</v>
      </c>
      <c r="E781">
        <v>1</v>
      </c>
      <c r="F781">
        <v>12</v>
      </c>
      <c r="G781">
        <v>171</v>
      </c>
      <c r="H781">
        <f>------41</f>
        <v>41</v>
      </c>
      <c r="I781">
        <v>121</v>
      </c>
      <c r="J781" t="s">
        <v>53</v>
      </c>
      <c r="K781">
        <f>------38</f>
        <v>38</v>
      </c>
    </row>
    <row r="782" spans="2:11">
      <c r="B782">
        <v>2335</v>
      </c>
      <c r="C782">
        <v>779</v>
      </c>
      <c r="D782">
        <v>1</v>
      </c>
      <c r="E782">
        <v>1</v>
      </c>
      <c r="F782">
        <v>20</v>
      </c>
      <c r="G782">
        <v>171</v>
      </c>
      <c r="H782">
        <f>------61</f>
        <v>61</v>
      </c>
      <c r="I782">
        <v>169</v>
      </c>
      <c r="J782" t="s">
        <v>51</v>
      </c>
      <c r="K782">
        <f>------39</f>
        <v>39</v>
      </c>
    </row>
    <row r="783" spans="2:11">
      <c r="B783">
        <v>2338</v>
      </c>
      <c r="C783">
        <v>780</v>
      </c>
      <c r="D783">
        <v>1</v>
      </c>
      <c r="E783">
        <v>1</v>
      </c>
      <c r="F783">
        <v>20</v>
      </c>
      <c r="G783">
        <v>171</v>
      </c>
      <c r="H783">
        <f>------81</f>
        <v>81</v>
      </c>
      <c r="I783">
        <v>225</v>
      </c>
      <c r="J783" t="s">
        <v>51</v>
      </c>
      <c r="K783">
        <f>------40</f>
        <v>40</v>
      </c>
    </row>
    <row r="784" spans="2:11">
      <c r="B784">
        <v>2341</v>
      </c>
      <c r="C784">
        <v>781</v>
      </c>
      <c r="D784">
        <v>1</v>
      </c>
      <c r="E784">
        <v>1</v>
      </c>
      <c r="F784">
        <v>24</v>
      </c>
      <c r="G784">
        <v>171</v>
      </c>
      <c r="H784">
        <f>------105</f>
        <v>105</v>
      </c>
      <c r="I784">
        <v>289</v>
      </c>
      <c r="J784" t="s">
        <v>51</v>
      </c>
      <c r="K784">
        <f>------41</f>
        <v>41</v>
      </c>
    </row>
    <row r="785" spans="2:11">
      <c r="B785">
        <v>2344</v>
      </c>
      <c r="C785">
        <v>782</v>
      </c>
      <c r="D785">
        <v>1</v>
      </c>
      <c r="E785">
        <v>1</v>
      </c>
      <c r="F785">
        <v>28</v>
      </c>
      <c r="G785">
        <v>171</v>
      </c>
      <c r="H785">
        <f>------133</f>
        <v>133</v>
      </c>
      <c r="I785">
        <v>361</v>
      </c>
      <c r="J785" t="s">
        <v>60</v>
      </c>
      <c r="K785">
        <f>------42</f>
        <v>42</v>
      </c>
    </row>
    <row r="786" spans="2:11">
      <c r="B786">
        <v>2347</v>
      </c>
      <c r="C786">
        <v>783</v>
      </c>
      <c r="D786">
        <v>1</v>
      </c>
      <c r="E786">
        <v>1</v>
      </c>
      <c r="F786">
        <v>24</v>
      </c>
      <c r="G786">
        <v>171</v>
      </c>
      <c r="H786">
        <f>------157</f>
        <v>157</v>
      </c>
      <c r="I786">
        <v>441</v>
      </c>
      <c r="J786" t="s">
        <v>51</v>
      </c>
      <c r="K786">
        <f>------43</f>
        <v>43</v>
      </c>
    </row>
    <row r="787" spans="2:11">
      <c r="B787">
        <v>2350</v>
      </c>
      <c r="C787">
        <v>784</v>
      </c>
      <c r="D787">
        <v>1</v>
      </c>
      <c r="E787">
        <v>1</v>
      </c>
      <c r="F787">
        <v>16</v>
      </c>
      <c r="G787">
        <v>171</v>
      </c>
      <c r="H787">
        <f>------173</f>
        <v>173</v>
      </c>
      <c r="I787">
        <v>441</v>
      </c>
      <c r="J787" t="s">
        <v>58</v>
      </c>
      <c r="K787">
        <f>------44</f>
        <v>44</v>
      </c>
    </row>
    <row r="788" spans="2:11">
      <c r="B788">
        <v>2353</v>
      </c>
      <c r="C788">
        <v>785</v>
      </c>
      <c r="D788">
        <v>1</v>
      </c>
      <c r="E788">
        <v>1</v>
      </c>
      <c r="F788">
        <v>16</v>
      </c>
      <c r="G788">
        <v>171</v>
      </c>
      <c r="H788">
        <f>------189</f>
        <v>189</v>
      </c>
      <c r="I788">
        <v>441</v>
      </c>
      <c r="J788" t="s">
        <v>52</v>
      </c>
      <c r="K788">
        <f>------45</f>
        <v>45</v>
      </c>
    </row>
    <row r="789" spans="2:11">
      <c r="B789">
        <v>2356</v>
      </c>
      <c r="C789">
        <v>786</v>
      </c>
      <c r="D789">
        <v>1</v>
      </c>
      <c r="E789">
        <v>0</v>
      </c>
      <c r="F789">
        <v>72</v>
      </c>
      <c r="G789">
        <v>171</v>
      </c>
      <c r="H789">
        <f>------117</f>
        <v>117</v>
      </c>
      <c r="I789">
        <v>361</v>
      </c>
      <c r="J789" t="s">
        <v>96</v>
      </c>
      <c r="K789">
        <f>------116</f>
        <v>116</v>
      </c>
    </row>
    <row r="790" spans="2:11">
      <c r="B790">
        <v>2359</v>
      </c>
      <c r="C790">
        <v>787</v>
      </c>
      <c r="D790">
        <v>1</v>
      </c>
      <c r="E790">
        <v>0</v>
      </c>
      <c r="F790">
        <v>48</v>
      </c>
      <c r="G790">
        <v>171</v>
      </c>
      <c r="H790">
        <f>------69</f>
        <v>69</v>
      </c>
      <c r="I790">
        <v>289</v>
      </c>
      <c r="J790" t="s">
        <v>166</v>
      </c>
      <c r="K790">
        <f>------117</f>
        <v>117</v>
      </c>
    </row>
    <row r="791" spans="2:11">
      <c r="B791">
        <v>2362</v>
      </c>
      <c r="C791">
        <v>788</v>
      </c>
      <c r="D791">
        <v>1</v>
      </c>
      <c r="E791">
        <v>0</v>
      </c>
      <c r="F791">
        <v>21</v>
      </c>
      <c r="G791">
        <v>171</v>
      </c>
      <c r="H791">
        <f>------48</f>
        <v>48</v>
      </c>
      <c r="I791">
        <v>289</v>
      </c>
      <c r="J791" t="s">
        <v>82</v>
      </c>
      <c r="K791">
        <f>------118</f>
        <v>118</v>
      </c>
    </row>
    <row r="792" spans="2:11">
      <c r="B792">
        <v>2365</v>
      </c>
      <c r="C792">
        <v>789</v>
      </c>
      <c r="D792">
        <v>0</v>
      </c>
      <c r="E792">
        <v>0</v>
      </c>
      <c r="F792">
        <v>16</v>
      </c>
      <c r="G792">
        <v>171</v>
      </c>
      <c r="H792">
        <f>------32</f>
        <v>32</v>
      </c>
      <c r="I792">
        <v>81</v>
      </c>
      <c r="J792" t="s">
        <v>55</v>
      </c>
      <c r="K792">
        <f>------119</f>
        <v>119</v>
      </c>
    </row>
    <row r="793" spans="2:11">
      <c r="B793">
        <v>2368</v>
      </c>
      <c r="C793">
        <v>790</v>
      </c>
      <c r="D793">
        <v>0</v>
      </c>
      <c r="E793">
        <v>0</v>
      </c>
      <c r="F793">
        <v>16</v>
      </c>
      <c r="G793">
        <v>171</v>
      </c>
      <c r="H793">
        <f>------16</f>
        <v>16</v>
      </c>
      <c r="I793">
        <v>81</v>
      </c>
      <c r="J793" t="s">
        <v>190</v>
      </c>
      <c r="K793">
        <f>------120</f>
        <v>120</v>
      </c>
    </row>
    <row r="794" spans="2:11">
      <c r="B794">
        <v>2371</v>
      </c>
      <c r="C794">
        <v>791</v>
      </c>
      <c r="D794">
        <v>0</v>
      </c>
      <c r="E794">
        <v>1</v>
      </c>
      <c r="F794">
        <v>24</v>
      </c>
      <c r="G794">
        <v>171</v>
      </c>
      <c r="H794">
        <f>------40</f>
        <v>40</v>
      </c>
      <c r="I794">
        <v>121</v>
      </c>
      <c r="J794" t="s">
        <v>147</v>
      </c>
      <c r="K794">
        <f>------121</f>
        <v>121</v>
      </c>
    </row>
    <row r="795" spans="2:11">
      <c r="B795">
        <v>2374</v>
      </c>
      <c r="C795">
        <v>792</v>
      </c>
      <c r="D795">
        <v>1</v>
      </c>
      <c r="E795">
        <v>1</v>
      </c>
      <c r="F795">
        <v>28</v>
      </c>
      <c r="G795">
        <v>171</v>
      </c>
      <c r="H795">
        <f>------68</f>
        <v>68</v>
      </c>
      <c r="I795">
        <v>169</v>
      </c>
      <c r="J795" t="s">
        <v>55</v>
      </c>
      <c r="K795">
        <f>------122</f>
        <v>122</v>
      </c>
    </row>
    <row r="796" spans="2:11">
      <c r="B796">
        <v>2377</v>
      </c>
      <c r="C796">
        <v>793</v>
      </c>
      <c r="D796">
        <v>1</v>
      </c>
      <c r="E796">
        <v>1</v>
      </c>
      <c r="F796">
        <v>25</v>
      </c>
      <c r="G796">
        <v>171</v>
      </c>
      <c r="H796">
        <f>------93</f>
        <v>93</v>
      </c>
      <c r="I796">
        <v>225</v>
      </c>
      <c r="J796" t="s">
        <v>172</v>
      </c>
      <c r="K796">
        <f>------123</f>
        <v>123</v>
      </c>
    </row>
    <row r="797" spans="2:11">
      <c r="B797">
        <v>2380</v>
      </c>
      <c r="C797">
        <v>794</v>
      </c>
      <c r="D797">
        <v>1</v>
      </c>
      <c r="E797">
        <v>1</v>
      </c>
      <c r="F797">
        <v>24</v>
      </c>
      <c r="G797">
        <v>171</v>
      </c>
      <c r="H797">
        <f>------117</f>
        <v>117</v>
      </c>
      <c r="I797">
        <v>289</v>
      </c>
      <c r="J797" t="s">
        <v>55</v>
      </c>
      <c r="K797">
        <f>------124</f>
        <v>124</v>
      </c>
    </row>
    <row r="798" spans="2:11">
      <c r="B798">
        <v>2383</v>
      </c>
      <c r="C798">
        <v>795</v>
      </c>
      <c r="D798">
        <v>1</v>
      </c>
      <c r="E798">
        <v>1</v>
      </c>
      <c r="F798">
        <v>28</v>
      </c>
      <c r="G798">
        <v>171</v>
      </c>
      <c r="H798">
        <f>------145</f>
        <v>145</v>
      </c>
      <c r="I798">
        <v>361</v>
      </c>
      <c r="J798" t="s">
        <v>55</v>
      </c>
      <c r="K798">
        <f>------125</f>
        <v>125</v>
      </c>
    </row>
    <row r="799" spans="2:11">
      <c r="B799">
        <v>2386</v>
      </c>
      <c r="C799">
        <v>796</v>
      </c>
      <c r="D799">
        <v>1</v>
      </c>
      <c r="E799">
        <v>1</v>
      </c>
      <c r="F799">
        <v>24</v>
      </c>
      <c r="G799">
        <v>171</v>
      </c>
      <c r="H799">
        <f>------169</f>
        <v>169</v>
      </c>
      <c r="I799">
        <v>441</v>
      </c>
      <c r="J799" t="s">
        <v>118</v>
      </c>
      <c r="K799">
        <f>------126</f>
        <v>126</v>
      </c>
    </row>
    <row r="800" spans="2:11">
      <c r="B800">
        <v>2389</v>
      </c>
      <c r="C800">
        <v>797</v>
      </c>
      <c r="D800">
        <v>1</v>
      </c>
      <c r="E800">
        <v>1</v>
      </c>
      <c r="F800">
        <v>16</v>
      </c>
      <c r="G800">
        <v>171</v>
      </c>
      <c r="H800">
        <f>------185</f>
        <v>185</v>
      </c>
      <c r="I800">
        <v>441</v>
      </c>
      <c r="J800" t="s">
        <v>141</v>
      </c>
      <c r="K800">
        <f>------127</f>
        <v>127</v>
      </c>
    </row>
    <row r="801" spans="2:11">
      <c r="B801">
        <v>2392</v>
      </c>
      <c r="C801">
        <v>798</v>
      </c>
      <c r="D801">
        <v>1</v>
      </c>
      <c r="E801">
        <v>1</v>
      </c>
      <c r="F801">
        <v>16</v>
      </c>
      <c r="G801">
        <v>171</v>
      </c>
      <c r="H801">
        <f>------201</f>
        <v>201</v>
      </c>
      <c r="I801">
        <v>441</v>
      </c>
      <c r="J801" t="s">
        <v>121</v>
      </c>
      <c r="K801">
        <f>------128</f>
        <v>128</v>
      </c>
    </row>
    <row r="802" spans="2:11">
      <c r="B802">
        <v>2395</v>
      </c>
      <c r="C802">
        <v>799</v>
      </c>
      <c r="D802">
        <v>1</v>
      </c>
      <c r="E802">
        <v>1</v>
      </c>
      <c r="F802">
        <v>24</v>
      </c>
      <c r="G802">
        <v>171</v>
      </c>
      <c r="H802">
        <f>------225</f>
        <v>225</v>
      </c>
      <c r="I802">
        <v>441</v>
      </c>
      <c r="J802" t="s">
        <v>165</v>
      </c>
      <c r="K802">
        <f>------129</f>
        <v>129</v>
      </c>
    </row>
    <row r="803" spans="2:11">
      <c r="B803">
        <v>2398</v>
      </c>
      <c r="C803">
        <v>800</v>
      </c>
      <c r="D803">
        <v>1</v>
      </c>
      <c r="E803">
        <v>1</v>
      </c>
      <c r="F803">
        <v>40</v>
      </c>
      <c r="G803">
        <v>171</v>
      </c>
      <c r="H803">
        <f>------265</f>
        <v>265</v>
      </c>
      <c r="I803">
        <v>441</v>
      </c>
      <c r="J803" t="s">
        <v>102</v>
      </c>
      <c r="K803">
        <f>------130</f>
        <v>130</v>
      </c>
    </row>
    <row r="804" spans="2:11">
      <c r="B804">
        <v>2401</v>
      </c>
      <c r="C804">
        <v>801</v>
      </c>
      <c r="D804">
        <v>1</v>
      </c>
      <c r="E804">
        <v>0</v>
      </c>
      <c r="F804">
        <v>88</v>
      </c>
      <c r="G804">
        <v>171</v>
      </c>
      <c r="H804">
        <f>------177</f>
        <v>177</v>
      </c>
      <c r="I804">
        <v>441</v>
      </c>
      <c r="J804" t="s">
        <v>55</v>
      </c>
      <c r="K804">
        <f>------131</f>
        <v>131</v>
      </c>
    </row>
    <row r="805" spans="2:11">
      <c r="B805">
        <v>2404</v>
      </c>
      <c r="C805">
        <v>802</v>
      </c>
      <c r="D805">
        <v>1</v>
      </c>
      <c r="E805">
        <v>0</v>
      </c>
      <c r="F805">
        <v>52</v>
      </c>
      <c r="G805">
        <v>171</v>
      </c>
      <c r="H805">
        <f>------125</f>
        <v>125</v>
      </c>
      <c r="I805">
        <v>289</v>
      </c>
      <c r="J805" t="s">
        <v>52</v>
      </c>
      <c r="K805">
        <f>------132</f>
        <v>132</v>
      </c>
    </row>
    <row r="806" spans="2:11">
      <c r="B806">
        <v>2407</v>
      </c>
      <c r="C806">
        <v>803</v>
      </c>
      <c r="D806">
        <v>1</v>
      </c>
      <c r="E806">
        <v>0</v>
      </c>
      <c r="F806">
        <v>24</v>
      </c>
      <c r="G806">
        <v>171</v>
      </c>
      <c r="H806">
        <f>------101</f>
        <v>101</v>
      </c>
      <c r="I806">
        <v>289</v>
      </c>
      <c r="J806" t="s">
        <v>57</v>
      </c>
      <c r="K806">
        <f>------133</f>
        <v>133</v>
      </c>
    </row>
    <row r="807" spans="2:11">
      <c r="B807">
        <v>2410</v>
      </c>
      <c r="C807">
        <v>804</v>
      </c>
      <c r="D807">
        <v>1</v>
      </c>
      <c r="E807">
        <v>0</v>
      </c>
      <c r="F807">
        <v>28</v>
      </c>
      <c r="G807">
        <v>171</v>
      </c>
      <c r="H807">
        <f>------73</f>
        <v>73</v>
      </c>
      <c r="I807">
        <v>289</v>
      </c>
      <c r="J807" t="s">
        <v>191</v>
      </c>
      <c r="K807">
        <f>------134</f>
        <v>134</v>
      </c>
    </row>
    <row r="808" spans="2:11">
      <c r="B808">
        <v>2413</v>
      </c>
      <c r="C808">
        <v>805</v>
      </c>
      <c r="D808">
        <v>1</v>
      </c>
      <c r="E808">
        <v>0</v>
      </c>
      <c r="F808">
        <v>28</v>
      </c>
      <c r="G808">
        <v>171</v>
      </c>
      <c r="H808">
        <f>------45</f>
        <v>45</v>
      </c>
      <c r="I808">
        <v>289</v>
      </c>
      <c r="J808" t="s">
        <v>192</v>
      </c>
      <c r="K808">
        <f>------135</f>
        <v>135</v>
      </c>
    </row>
    <row r="809" spans="2:11">
      <c r="B809">
        <v>2416</v>
      </c>
      <c r="C809">
        <v>806</v>
      </c>
      <c r="D809">
        <v>1</v>
      </c>
      <c r="E809">
        <v>1</v>
      </c>
      <c r="F809">
        <v>20</v>
      </c>
      <c r="G809">
        <v>171</v>
      </c>
      <c r="H809">
        <f>------65</f>
        <v>65</v>
      </c>
      <c r="I809">
        <v>361</v>
      </c>
      <c r="J809" t="s">
        <v>189</v>
      </c>
      <c r="K809">
        <f>------136</f>
        <v>136</v>
      </c>
    </row>
    <row r="810" spans="2:11">
      <c r="B810">
        <v>2419</v>
      </c>
      <c r="C810">
        <v>807</v>
      </c>
      <c r="D810">
        <v>1</v>
      </c>
      <c r="E810">
        <v>1</v>
      </c>
      <c r="F810">
        <v>20</v>
      </c>
      <c r="G810">
        <v>171</v>
      </c>
      <c r="H810">
        <f>------85</f>
        <v>85</v>
      </c>
      <c r="I810">
        <v>441</v>
      </c>
      <c r="J810" t="s">
        <v>187</v>
      </c>
      <c r="K810">
        <f>------137</f>
        <v>137</v>
      </c>
    </row>
    <row r="811" spans="2:11">
      <c r="B811">
        <v>2422</v>
      </c>
      <c r="C811">
        <v>808</v>
      </c>
      <c r="D811">
        <v>1</v>
      </c>
      <c r="E811">
        <v>1</v>
      </c>
      <c r="F811">
        <v>48</v>
      </c>
      <c r="G811">
        <v>171</v>
      </c>
      <c r="H811">
        <f>------133</f>
        <v>133</v>
      </c>
      <c r="I811">
        <v>441</v>
      </c>
      <c r="J811" t="s">
        <v>117</v>
      </c>
      <c r="K811">
        <f>------138</f>
        <v>138</v>
      </c>
    </row>
    <row r="812" spans="2:11">
      <c r="B812">
        <v>2425</v>
      </c>
      <c r="C812">
        <v>809</v>
      </c>
      <c r="D812">
        <v>1</v>
      </c>
      <c r="E812">
        <v>1</v>
      </c>
      <c r="F812">
        <v>44</v>
      </c>
      <c r="G812">
        <v>171</v>
      </c>
      <c r="H812">
        <f>------177</f>
        <v>177</v>
      </c>
      <c r="I812">
        <v>441</v>
      </c>
      <c r="J812" t="s">
        <v>55</v>
      </c>
      <c r="K812">
        <f>------139</f>
        <v>139</v>
      </c>
    </row>
    <row r="813" spans="2:11">
      <c r="B813">
        <v>2428</v>
      </c>
      <c r="C813">
        <v>810</v>
      </c>
      <c r="D813">
        <v>1</v>
      </c>
      <c r="E813">
        <v>1</v>
      </c>
      <c r="F813">
        <v>48</v>
      </c>
      <c r="G813">
        <v>171</v>
      </c>
      <c r="H813">
        <f>------225</f>
        <v>225</v>
      </c>
      <c r="I813">
        <v>441</v>
      </c>
      <c r="J813" t="s">
        <v>165</v>
      </c>
      <c r="K813">
        <f>------140</f>
        <v>140</v>
      </c>
    </row>
    <row r="814" spans="2:11">
      <c r="B814">
        <v>2431</v>
      </c>
      <c r="C814">
        <v>811</v>
      </c>
      <c r="D814">
        <v>1</v>
      </c>
      <c r="E814">
        <v>1</v>
      </c>
      <c r="F814">
        <v>32</v>
      </c>
      <c r="G814">
        <v>171</v>
      </c>
      <c r="H814">
        <f>------257</f>
        <v>257</v>
      </c>
      <c r="I814">
        <v>441</v>
      </c>
      <c r="J814" t="s">
        <v>105</v>
      </c>
      <c r="K814">
        <f>------141</f>
        <v>141</v>
      </c>
    </row>
    <row r="815" spans="2:11">
      <c r="B815">
        <v>2434</v>
      </c>
      <c r="C815">
        <v>812</v>
      </c>
      <c r="D815">
        <v>1</v>
      </c>
      <c r="E815">
        <v>1</v>
      </c>
      <c r="F815">
        <v>40</v>
      </c>
      <c r="G815">
        <v>171</v>
      </c>
      <c r="H815">
        <f>------297</f>
        <v>297</v>
      </c>
      <c r="I815">
        <v>441</v>
      </c>
      <c r="J815" t="s">
        <v>104</v>
      </c>
      <c r="K815">
        <f>------142</f>
        <v>142</v>
      </c>
    </row>
    <row r="816" spans="2:11">
      <c r="B816">
        <v>2437</v>
      </c>
      <c r="C816">
        <v>813</v>
      </c>
      <c r="D816">
        <v>1</v>
      </c>
      <c r="E816">
        <v>1</v>
      </c>
      <c r="F816">
        <v>20</v>
      </c>
      <c r="G816">
        <v>171</v>
      </c>
      <c r="H816">
        <f>------317</f>
        <v>317</v>
      </c>
      <c r="I816">
        <v>441</v>
      </c>
      <c r="J816" t="s">
        <v>153</v>
      </c>
      <c r="K816">
        <f>------143</f>
        <v>143</v>
      </c>
    </row>
    <row r="817" spans="2:11">
      <c r="B817">
        <v>2440</v>
      </c>
      <c r="C817">
        <v>814</v>
      </c>
      <c r="D817">
        <v>1</v>
      </c>
      <c r="E817">
        <v>1</v>
      </c>
      <c r="F817">
        <v>0</v>
      </c>
      <c r="G817">
        <v>171</v>
      </c>
      <c r="H817">
        <f>------317</f>
        <v>317</v>
      </c>
      <c r="I817">
        <v>441</v>
      </c>
      <c r="J817" t="s">
        <v>153</v>
      </c>
      <c r="K817">
        <f>------143</f>
        <v>143</v>
      </c>
    </row>
    <row r="818" spans="2:11">
      <c r="B818">
        <v>2443</v>
      </c>
      <c r="C818">
        <v>815</v>
      </c>
      <c r="D818">
        <v>1</v>
      </c>
      <c r="E818">
        <v>1</v>
      </c>
      <c r="F818">
        <v>0</v>
      </c>
      <c r="G818">
        <v>171</v>
      </c>
      <c r="H818">
        <f>------317</f>
        <v>317</v>
      </c>
      <c r="I818">
        <v>441</v>
      </c>
      <c r="J818" t="s">
        <v>153</v>
      </c>
      <c r="K818">
        <f>------143</f>
        <v>143</v>
      </c>
    </row>
    <row r="819" spans="2:11">
      <c r="B819">
        <v>2446</v>
      </c>
      <c r="C819">
        <v>816</v>
      </c>
      <c r="D819">
        <v>1</v>
      </c>
      <c r="E819">
        <v>0</v>
      </c>
      <c r="F819">
        <v>76</v>
      </c>
      <c r="G819">
        <v>171</v>
      </c>
      <c r="H819">
        <f>------241</f>
        <v>241</v>
      </c>
      <c r="I819">
        <v>441</v>
      </c>
      <c r="J819" t="s">
        <v>108</v>
      </c>
      <c r="K819">
        <f>------144</f>
        <v>144</v>
      </c>
    </row>
    <row r="820" spans="2:11">
      <c r="B820">
        <v>2449</v>
      </c>
      <c r="C820">
        <v>817</v>
      </c>
      <c r="D820">
        <v>1</v>
      </c>
      <c r="E820">
        <v>0</v>
      </c>
      <c r="F820">
        <v>40</v>
      </c>
      <c r="G820">
        <v>171</v>
      </c>
      <c r="H820">
        <f>------201</f>
        <v>201</v>
      </c>
      <c r="I820">
        <v>361</v>
      </c>
      <c r="J820" t="s">
        <v>50</v>
      </c>
      <c r="K820">
        <f>------145</f>
        <v>145</v>
      </c>
    </row>
    <row r="821" spans="2:11">
      <c r="B821">
        <v>2452</v>
      </c>
      <c r="C821">
        <v>818</v>
      </c>
      <c r="D821">
        <v>1</v>
      </c>
      <c r="E821">
        <v>0</v>
      </c>
      <c r="F821">
        <v>32</v>
      </c>
      <c r="G821">
        <v>171</v>
      </c>
      <c r="H821">
        <f>------169</f>
        <v>169</v>
      </c>
      <c r="I821">
        <v>361</v>
      </c>
      <c r="J821" t="s">
        <v>152</v>
      </c>
      <c r="K821">
        <f>------146</f>
        <v>146</v>
      </c>
    </row>
    <row r="822" spans="2:11">
      <c r="B822">
        <v>2455</v>
      </c>
      <c r="C822">
        <v>819</v>
      </c>
      <c r="D822">
        <v>1</v>
      </c>
      <c r="E822">
        <v>0</v>
      </c>
      <c r="F822">
        <v>32</v>
      </c>
      <c r="G822">
        <v>171</v>
      </c>
      <c r="H822">
        <f>------137</f>
        <v>137</v>
      </c>
      <c r="I822">
        <v>361</v>
      </c>
      <c r="J822" t="s">
        <v>118</v>
      </c>
      <c r="K822">
        <f>------147</f>
        <v>147</v>
      </c>
    </row>
    <row r="823" spans="2:11">
      <c r="B823">
        <v>2458</v>
      </c>
      <c r="C823">
        <v>820</v>
      </c>
      <c r="D823">
        <v>1</v>
      </c>
      <c r="E823">
        <v>0</v>
      </c>
      <c r="F823">
        <v>24</v>
      </c>
      <c r="G823">
        <v>171</v>
      </c>
      <c r="H823">
        <f>------113</f>
        <v>113</v>
      </c>
      <c r="I823">
        <v>361</v>
      </c>
      <c r="J823" t="s">
        <v>54</v>
      </c>
      <c r="K823">
        <f>------148</f>
        <v>148</v>
      </c>
    </row>
    <row r="824" spans="2:11">
      <c r="B824">
        <v>2461</v>
      </c>
      <c r="C824">
        <v>821</v>
      </c>
      <c r="D824">
        <v>1</v>
      </c>
      <c r="E824">
        <v>1</v>
      </c>
      <c r="F824">
        <v>52</v>
      </c>
      <c r="G824">
        <v>171</v>
      </c>
      <c r="H824">
        <f>------165</f>
        <v>165</v>
      </c>
      <c r="I824">
        <v>441</v>
      </c>
      <c r="J824" t="s">
        <v>60</v>
      </c>
      <c r="K824">
        <f>------149</f>
        <v>149</v>
      </c>
    </row>
    <row r="825" spans="2:11">
      <c r="B825">
        <v>2464</v>
      </c>
      <c r="C825">
        <v>822</v>
      </c>
      <c r="D825">
        <v>1</v>
      </c>
      <c r="E825">
        <v>1</v>
      </c>
      <c r="F825">
        <v>60</v>
      </c>
      <c r="G825">
        <v>171</v>
      </c>
      <c r="H825">
        <f>------225</f>
        <v>225</v>
      </c>
      <c r="I825">
        <v>441</v>
      </c>
      <c r="J825" t="s">
        <v>165</v>
      </c>
      <c r="K825">
        <f>------150</f>
        <v>150</v>
      </c>
    </row>
    <row r="826" spans="2:11">
      <c r="B826">
        <v>2467</v>
      </c>
      <c r="C826">
        <v>823</v>
      </c>
      <c r="D826">
        <v>1</v>
      </c>
      <c r="E826">
        <v>1</v>
      </c>
      <c r="F826">
        <v>44</v>
      </c>
      <c r="G826">
        <v>171</v>
      </c>
      <c r="H826">
        <f>------269</f>
        <v>269</v>
      </c>
      <c r="I826">
        <v>441</v>
      </c>
      <c r="J826" t="s">
        <v>156</v>
      </c>
      <c r="K826">
        <f>------151</f>
        <v>151</v>
      </c>
    </row>
    <row r="827" spans="2:11">
      <c r="B827">
        <v>2470</v>
      </c>
      <c r="C827">
        <v>824</v>
      </c>
      <c r="D827">
        <v>1</v>
      </c>
      <c r="E827">
        <v>1</v>
      </c>
      <c r="F827">
        <v>36</v>
      </c>
      <c r="G827">
        <v>171</v>
      </c>
      <c r="H827">
        <f>------305</f>
        <v>305</v>
      </c>
      <c r="I827">
        <v>441</v>
      </c>
      <c r="J827" t="s">
        <v>155</v>
      </c>
      <c r="K827">
        <f>------152</f>
        <v>152</v>
      </c>
    </row>
    <row r="828" spans="2:11">
      <c r="B828">
        <v>2473</v>
      </c>
      <c r="C828">
        <v>825</v>
      </c>
      <c r="D828">
        <v>1</v>
      </c>
      <c r="E828">
        <v>1</v>
      </c>
      <c r="F828">
        <v>28</v>
      </c>
      <c r="G828">
        <v>171</v>
      </c>
      <c r="H828">
        <f>------333</f>
        <v>333</v>
      </c>
      <c r="I828">
        <v>441</v>
      </c>
      <c r="J828" t="s">
        <v>68</v>
      </c>
      <c r="K828">
        <f>------153</f>
        <v>153</v>
      </c>
    </row>
    <row r="829" spans="2:11">
      <c r="B829">
        <v>2476</v>
      </c>
      <c r="C829">
        <v>826</v>
      </c>
      <c r="D829">
        <v>1</v>
      </c>
      <c r="E829">
        <v>0</v>
      </c>
      <c r="F829">
        <v>48</v>
      </c>
      <c r="G829">
        <v>171</v>
      </c>
      <c r="H829">
        <f>------285</f>
        <v>285</v>
      </c>
      <c r="I829">
        <v>441</v>
      </c>
      <c r="J829" t="s">
        <v>103</v>
      </c>
      <c r="K829">
        <f>------154</f>
        <v>154</v>
      </c>
    </row>
    <row r="830" spans="2:11">
      <c r="B830">
        <v>2479</v>
      </c>
      <c r="C830">
        <v>827</v>
      </c>
      <c r="D830">
        <v>1</v>
      </c>
      <c r="E830">
        <v>0</v>
      </c>
      <c r="F830">
        <v>24</v>
      </c>
      <c r="G830">
        <v>171</v>
      </c>
      <c r="H830">
        <f>------261</f>
        <v>261</v>
      </c>
      <c r="I830">
        <v>441</v>
      </c>
      <c r="J830" t="s">
        <v>107</v>
      </c>
      <c r="K830">
        <f>------155</f>
        <v>155</v>
      </c>
    </row>
    <row r="831" spans="2:11">
      <c r="B831">
        <v>2482</v>
      </c>
      <c r="C831">
        <v>828</v>
      </c>
      <c r="D831">
        <v>1</v>
      </c>
      <c r="E831">
        <v>0</v>
      </c>
      <c r="F831">
        <v>28</v>
      </c>
      <c r="G831">
        <v>171</v>
      </c>
      <c r="H831">
        <f>------233</f>
        <v>233</v>
      </c>
      <c r="I831">
        <v>361</v>
      </c>
      <c r="J831" t="s">
        <v>103</v>
      </c>
      <c r="K831">
        <f>------156</f>
        <v>156</v>
      </c>
    </row>
    <row r="832" spans="2:11">
      <c r="B832">
        <v>2485</v>
      </c>
      <c r="C832">
        <v>829</v>
      </c>
      <c r="D832">
        <v>1</v>
      </c>
      <c r="E832">
        <v>0</v>
      </c>
      <c r="F832">
        <v>28</v>
      </c>
      <c r="G832">
        <v>171</v>
      </c>
      <c r="H832">
        <f>------205</f>
        <v>205</v>
      </c>
      <c r="I832">
        <v>289</v>
      </c>
      <c r="J832" t="s">
        <v>63</v>
      </c>
      <c r="K832">
        <f>------157</f>
        <v>157</v>
      </c>
    </row>
    <row r="833" spans="2:11">
      <c r="B833">
        <v>2488</v>
      </c>
      <c r="C833">
        <v>830</v>
      </c>
      <c r="D833">
        <v>1</v>
      </c>
      <c r="E833">
        <v>0</v>
      </c>
      <c r="F833">
        <v>28</v>
      </c>
      <c r="G833">
        <v>171</v>
      </c>
      <c r="H833">
        <f>------177</f>
        <v>177</v>
      </c>
      <c r="I833">
        <v>289</v>
      </c>
      <c r="J833" t="s">
        <v>156</v>
      </c>
      <c r="K833">
        <f>------158</f>
        <v>158</v>
      </c>
    </row>
    <row r="834" spans="2:11">
      <c r="B834">
        <v>2491</v>
      </c>
      <c r="C834">
        <v>831</v>
      </c>
      <c r="D834">
        <v>1</v>
      </c>
      <c r="E834">
        <v>1</v>
      </c>
      <c r="F834">
        <v>12</v>
      </c>
      <c r="G834">
        <v>171</v>
      </c>
      <c r="H834">
        <f>------189</f>
        <v>189</v>
      </c>
      <c r="I834">
        <v>361</v>
      </c>
      <c r="J834" t="s">
        <v>167</v>
      </c>
      <c r="K834">
        <f>------159</f>
        <v>159</v>
      </c>
    </row>
    <row r="835" spans="2:11">
      <c r="B835">
        <v>2494</v>
      </c>
      <c r="C835">
        <v>832</v>
      </c>
      <c r="D835">
        <v>1</v>
      </c>
      <c r="E835">
        <v>1</v>
      </c>
      <c r="F835">
        <v>20</v>
      </c>
      <c r="G835">
        <v>171</v>
      </c>
      <c r="H835">
        <f>------209</f>
        <v>209</v>
      </c>
      <c r="I835">
        <v>441</v>
      </c>
      <c r="J835" t="s">
        <v>152</v>
      </c>
      <c r="K835">
        <f>------160</f>
        <v>160</v>
      </c>
    </row>
    <row r="836" spans="2:11">
      <c r="B836">
        <v>2497</v>
      </c>
      <c r="C836">
        <v>833</v>
      </c>
      <c r="D836">
        <v>1</v>
      </c>
      <c r="E836">
        <v>1</v>
      </c>
      <c r="F836">
        <v>8</v>
      </c>
      <c r="G836">
        <v>171</v>
      </c>
      <c r="H836">
        <f>------217</f>
        <v>217</v>
      </c>
      <c r="I836">
        <v>441</v>
      </c>
      <c r="J836" t="s">
        <v>61</v>
      </c>
      <c r="K836">
        <f>------161</f>
        <v>161</v>
      </c>
    </row>
    <row r="837" spans="2:11">
      <c r="B837">
        <v>2500</v>
      </c>
      <c r="C837">
        <v>834</v>
      </c>
      <c r="D837">
        <v>1</v>
      </c>
      <c r="E837">
        <v>1</v>
      </c>
      <c r="F837">
        <v>24</v>
      </c>
      <c r="G837">
        <v>171</v>
      </c>
      <c r="H837">
        <f>------241</f>
        <v>241</v>
      </c>
      <c r="I837">
        <v>441</v>
      </c>
      <c r="J837" t="s">
        <v>108</v>
      </c>
      <c r="K837">
        <f>------162</f>
        <v>162</v>
      </c>
    </row>
    <row r="838" spans="2:11">
      <c r="B838">
        <v>2503</v>
      </c>
      <c r="C838">
        <v>835</v>
      </c>
      <c r="D838">
        <v>1</v>
      </c>
      <c r="E838">
        <v>1</v>
      </c>
      <c r="F838">
        <v>16</v>
      </c>
      <c r="G838">
        <v>171</v>
      </c>
      <c r="H838">
        <f>------257</f>
        <v>257</v>
      </c>
      <c r="I838">
        <v>441</v>
      </c>
      <c r="J838" t="s">
        <v>105</v>
      </c>
      <c r="K838">
        <f>------163</f>
        <v>163</v>
      </c>
    </row>
    <row r="839" spans="2:11">
      <c r="B839">
        <v>2506</v>
      </c>
      <c r="C839">
        <v>836</v>
      </c>
      <c r="D839">
        <v>1</v>
      </c>
      <c r="E839">
        <v>0</v>
      </c>
      <c r="F839">
        <v>56</v>
      </c>
      <c r="G839">
        <v>171</v>
      </c>
      <c r="H839">
        <f>------201</f>
        <v>201</v>
      </c>
      <c r="I839">
        <v>441</v>
      </c>
      <c r="J839" t="s">
        <v>121</v>
      </c>
      <c r="K839">
        <f>------164</f>
        <v>164</v>
      </c>
    </row>
    <row r="840" spans="2:11">
      <c r="B840">
        <v>2509</v>
      </c>
      <c r="C840">
        <v>837</v>
      </c>
      <c r="D840">
        <v>1</v>
      </c>
      <c r="E840">
        <v>0</v>
      </c>
      <c r="F840">
        <v>24</v>
      </c>
      <c r="G840">
        <v>171</v>
      </c>
      <c r="H840">
        <f>------177</f>
        <v>177</v>
      </c>
      <c r="I840">
        <v>361</v>
      </c>
      <c r="J840" t="s">
        <v>61</v>
      </c>
      <c r="K840">
        <f>------165</f>
        <v>165</v>
      </c>
    </row>
    <row r="841" spans="2:11">
      <c r="B841">
        <v>2512</v>
      </c>
      <c r="C841">
        <v>838</v>
      </c>
      <c r="D841">
        <v>1</v>
      </c>
      <c r="E841">
        <v>0</v>
      </c>
      <c r="F841">
        <v>16</v>
      </c>
      <c r="G841">
        <v>171</v>
      </c>
      <c r="H841">
        <f>------161</f>
        <v>161</v>
      </c>
      <c r="I841">
        <v>361</v>
      </c>
      <c r="J841" t="s">
        <v>59</v>
      </c>
      <c r="K841">
        <f>------166</f>
        <v>166</v>
      </c>
    </row>
    <row r="842" spans="2:11">
      <c r="B842">
        <v>2515</v>
      </c>
      <c r="C842">
        <v>839</v>
      </c>
      <c r="D842">
        <v>1</v>
      </c>
      <c r="E842">
        <v>0</v>
      </c>
      <c r="F842">
        <v>20</v>
      </c>
      <c r="G842">
        <v>171</v>
      </c>
      <c r="H842">
        <f>------141</f>
        <v>141</v>
      </c>
      <c r="I842">
        <v>361</v>
      </c>
      <c r="J842" t="s">
        <v>58</v>
      </c>
      <c r="K842">
        <f>------167</f>
        <v>167</v>
      </c>
    </row>
    <row r="843" spans="2:11">
      <c r="B843">
        <v>2518</v>
      </c>
      <c r="C843">
        <v>840</v>
      </c>
      <c r="D843">
        <v>1</v>
      </c>
      <c r="E843">
        <v>0</v>
      </c>
      <c r="F843">
        <v>20</v>
      </c>
      <c r="G843">
        <v>171</v>
      </c>
      <c r="H843">
        <f>------121</f>
        <v>121</v>
      </c>
      <c r="I843">
        <v>289</v>
      </c>
      <c r="J843" t="s">
        <v>141</v>
      </c>
      <c r="K843">
        <f>------168</f>
        <v>168</v>
      </c>
    </row>
    <row r="844" spans="2:11">
      <c r="B844">
        <v>2521</v>
      </c>
      <c r="C844">
        <v>841</v>
      </c>
      <c r="D844">
        <v>1</v>
      </c>
      <c r="E844">
        <v>0</v>
      </c>
      <c r="F844">
        <v>20</v>
      </c>
      <c r="G844">
        <v>171</v>
      </c>
      <c r="H844">
        <f>------101</f>
        <v>101</v>
      </c>
      <c r="I844">
        <v>225</v>
      </c>
      <c r="J844" t="s">
        <v>59</v>
      </c>
      <c r="K844">
        <f>------169</f>
        <v>169</v>
      </c>
    </row>
    <row r="845" spans="2:11">
      <c r="B845">
        <v>2524</v>
      </c>
      <c r="C845">
        <v>842</v>
      </c>
      <c r="D845">
        <v>1</v>
      </c>
      <c r="E845">
        <v>0</v>
      </c>
      <c r="F845">
        <v>20</v>
      </c>
      <c r="G845">
        <v>171</v>
      </c>
      <c r="H845">
        <f>------81</f>
        <v>81</v>
      </c>
      <c r="I845">
        <v>169</v>
      </c>
      <c r="J845" t="s">
        <v>184</v>
      </c>
      <c r="K845">
        <f>------170</f>
        <v>170</v>
      </c>
    </row>
    <row r="846" spans="2:11">
      <c r="B846">
        <v>2527</v>
      </c>
      <c r="C846">
        <v>843</v>
      </c>
      <c r="D846">
        <v>1</v>
      </c>
      <c r="E846">
        <v>0</v>
      </c>
      <c r="F846">
        <v>20</v>
      </c>
      <c r="G846">
        <v>171</v>
      </c>
      <c r="H846">
        <f>------61</f>
        <v>61</v>
      </c>
      <c r="I846">
        <v>121</v>
      </c>
      <c r="J846" t="s">
        <v>56</v>
      </c>
      <c r="K846">
        <f>------31</f>
        <v>31</v>
      </c>
    </row>
    <row r="847" spans="2:11">
      <c r="B847">
        <v>2530</v>
      </c>
      <c r="C847">
        <v>844</v>
      </c>
      <c r="D847">
        <v>0</v>
      </c>
      <c r="E847">
        <v>0</v>
      </c>
      <c r="F847">
        <v>20</v>
      </c>
      <c r="G847">
        <v>171</v>
      </c>
      <c r="H847">
        <f>------41</f>
        <v>41</v>
      </c>
      <c r="I847">
        <v>81</v>
      </c>
      <c r="J847" t="s">
        <v>165</v>
      </c>
      <c r="K847">
        <f>------32</f>
        <v>32</v>
      </c>
    </row>
    <row r="848" spans="2:11">
      <c r="B848">
        <v>2533</v>
      </c>
      <c r="C848">
        <v>845</v>
      </c>
      <c r="D848">
        <v>0</v>
      </c>
      <c r="E848">
        <v>0</v>
      </c>
      <c r="F848">
        <v>16</v>
      </c>
      <c r="G848">
        <v>171</v>
      </c>
      <c r="H848">
        <f>------25</f>
        <v>25</v>
      </c>
      <c r="I848">
        <v>49</v>
      </c>
      <c r="J848" t="s">
        <v>165</v>
      </c>
      <c r="K848">
        <f>------33</f>
        <v>33</v>
      </c>
    </row>
    <row r="849" spans="2:11">
      <c r="B849">
        <v>2536</v>
      </c>
      <c r="C849">
        <v>846</v>
      </c>
      <c r="D849">
        <v>0</v>
      </c>
      <c r="E849">
        <v>1</v>
      </c>
      <c r="F849">
        <v>4</v>
      </c>
      <c r="G849">
        <v>171</v>
      </c>
      <c r="H849">
        <f>------29</f>
        <v>29</v>
      </c>
      <c r="I849">
        <v>81</v>
      </c>
      <c r="J849" t="s">
        <v>51</v>
      </c>
      <c r="K849">
        <f>------4</f>
        <v>4</v>
      </c>
    </row>
    <row r="850" spans="2:11">
      <c r="B850">
        <v>2539</v>
      </c>
      <c r="C850">
        <v>847</v>
      </c>
      <c r="D850">
        <v>0</v>
      </c>
      <c r="E850">
        <v>1</v>
      </c>
      <c r="F850">
        <v>12</v>
      </c>
      <c r="G850">
        <v>171</v>
      </c>
      <c r="H850">
        <f>------41</f>
        <v>41</v>
      </c>
      <c r="I850">
        <v>121</v>
      </c>
      <c r="J850" t="s">
        <v>53</v>
      </c>
      <c r="K850">
        <f>------5</f>
        <v>5</v>
      </c>
    </row>
    <row r="851" spans="2:11">
      <c r="B851">
        <v>2542</v>
      </c>
      <c r="C851">
        <v>848</v>
      </c>
      <c r="D851">
        <v>1</v>
      </c>
      <c r="E851">
        <v>1</v>
      </c>
      <c r="F851">
        <v>12</v>
      </c>
      <c r="G851">
        <v>171</v>
      </c>
      <c r="H851">
        <f>------53</f>
        <v>53</v>
      </c>
      <c r="I851">
        <v>169</v>
      </c>
      <c r="J851" t="s">
        <v>54</v>
      </c>
      <c r="K851">
        <f>------6</f>
        <v>6</v>
      </c>
    </row>
    <row r="852" spans="2:11">
      <c r="B852">
        <v>2545</v>
      </c>
      <c r="C852">
        <v>849</v>
      </c>
      <c r="D852">
        <v>1</v>
      </c>
      <c r="E852">
        <v>1</v>
      </c>
      <c r="F852">
        <v>36</v>
      </c>
      <c r="G852">
        <v>171</v>
      </c>
      <c r="H852">
        <f>------89</f>
        <v>89</v>
      </c>
      <c r="I852">
        <v>225</v>
      </c>
      <c r="J852" t="s">
        <v>55</v>
      </c>
      <c r="K852">
        <f>------7</f>
        <v>7</v>
      </c>
    </row>
    <row r="853" spans="2:11">
      <c r="B853">
        <v>2548</v>
      </c>
      <c r="C853">
        <v>850</v>
      </c>
      <c r="D853">
        <v>1</v>
      </c>
      <c r="E853">
        <v>1</v>
      </c>
      <c r="F853">
        <v>28</v>
      </c>
      <c r="G853">
        <v>171</v>
      </c>
      <c r="H853">
        <f>------117</f>
        <v>117</v>
      </c>
      <c r="I853">
        <v>289</v>
      </c>
      <c r="J853" t="s">
        <v>55</v>
      </c>
      <c r="K853">
        <f>------8</f>
        <v>8</v>
      </c>
    </row>
    <row r="854" spans="2:11">
      <c r="B854">
        <v>2551</v>
      </c>
      <c r="C854">
        <v>851</v>
      </c>
      <c r="D854">
        <v>1</v>
      </c>
      <c r="E854">
        <v>1</v>
      </c>
      <c r="F854">
        <v>12</v>
      </c>
      <c r="G854">
        <v>171</v>
      </c>
      <c r="H854">
        <f>------129</f>
        <v>129</v>
      </c>
      <c r="I854">
        <v>361</v>
      </c>
      <c r="J854" t="s">
        <v>51</v>
      </c>
      <c r="K854">
        <f>------9</f>
        <v>9</v>
      </c>
    </row>
    <row r="855" spans="2:11">
      <c r="B855">
        <v>2554</v>
      </c>
      <c r="C855">
        <v>852</v>
      </c>
      <c r="D855">
        <v>1</v>
      </c>
      <c r="E855">
        <v>1</v>
      </c>
      <c r="F855">
        <v>12</v>
      </c>
      <c r="G855">
        <v>171</v>
      </c>
      <c r="H855">
        <f>------141</f>
        <v>141</v>
      </c>
      <c r="I855">
        <v>441</v>
      </c>
      <c r="J855" t="s">
        <v>96</v>
      </c>
      <c r="K855">
        <f>------10</f>
        <v>10</v>
      </c>
    </row>
    <row r="856" spans="2:11">
      <c r="B856">
        <v>2557</v>
      </c>
      <c r="C856">
        <v>853</v>
      </c>
      <c r="D856">
        <v>1</v>
      </c>
      <c r="E856">
        <v>1</v>
      </c>
      <c r="F856">
        <v>32</v>
      </c>
      <c r="G856">
        <v>171</v>
      </c>
      <c r="H856">
        <f>------173</f>
        <v>173</v>
      </c>
      <c r="I856">
        <v>441</v>
      </c>
      <c r="J856" t="s">
        <v>58</v>
      </c>
      <c r="K856">
        <f>------11</f>
        <v>11</v>
      </c>
    </row>
    <row r="857" spans="2:11">
      <c r="B857">
        <v>2560</v>
      </c>
      <c r="C857">
        <v>854</v>
      </c>
      <c r="D857">
        <v>1</v>
      </c>
      <c r="E857">
        <v>1</v>
      </c>
      <c r="F857">
        <v>24</v>
      </c>
      <c r="G857">
        <v>171</v>
      </c>
      <c r="H857">
        <f>------197</f>
        <v>197</v>
      </c>
      <c r="I857">
        <v>441</v>
      </c>
      <c r="J857" t="s">
        <v>59</v>
      </c>
      <c r="K857">
        <f>------12</f>
        <v>12</v>
      </c>
    </row>
    <row r="858" spans="2:11">
      <c r="B858">
        <v>2563</v>
      </c>
      <c r="C858">
        <v>855</v>
      </c>
      <c r="D858">
        <v>1</v>
      </c>
      <c r="E858">
        <v>1</v>
      </c>
      <c r="F858">
        <v>24</v>
      </c>
      <c r="G858">
        <v>171</v>
      </c>
      <c r="H858">
        <f>------221</f>
        <v>221</v>
      </c>
      <c r="I858">
        <v>441</v>
      </c>
      <c r="J858" t="s">
        <v>56</v>
      </c>
      <c r="K858">
        <f>------13</f>
        <v>13</v>
      </c>
    </row>
    <row r="859" spans="2:11">
      <c r="B859">
        <v>2566</v>
      </c>
      <c r="C859">
        <v>856</v>
      </c>
      <c r="D859">
        <v>1</v>
      </c>
      <c r="E859">
        <v>0</v>
      </c>
      <c r="F859">
        <v>72</v>
      </c>
      <c r="G859">
        <v>171</v>
      </c>
      <c r="H859">
        <f>------149</f>
        <v>149</v>
      </c>
      <c r="I859">
        <v>441</v>
      </c>
      <c r="J859" t="s">
        <v>53</v>
      </c>
      <c r="K859">
        <f>------171</f>
        <v>171</v>
      </c>
    </row>
    <row r="860" spans="2:11">
      <c r="B860">
        <v>2569</v>
      </c>
      <c r="C860">
        <v>857</v>
      </c>
      <c r="D860">
        <v>1</v>
      </c>
      <c r="E860">
        <v>0</v>
      </c>
      <c r="F860">
        <v>40</v>
      </c>
      <c r="G860">
        <v>171</v>
      </c>
      <c r="H860">
        <f>------109</f>
        <v>109</v>
      </c>
      <c r="I860">
        <v>361</v>
      </c>
      <c r="J860" t="s">
        <v>117</v>
      </c>
      <c r="K860">
        <f>------17</f>
        <v>17</v>
      </c>
    </row>
    <row r="861" spans="2:11">
      <c r="B861">
        <v>2572</v>
      </c>
      <c r="C861">
        <v>858</v>
      </c>
      <c r="D861">
        <v>1</v>
      </c>
      <c r="E861">
        <v>0</v>
      </c>
      <c r="F861">
        <v>20</v>
      </c>
      <c r="G861">
        <v>171</v>
      </c>
      <c r="H861">
        <f>------89</f>
        <v>89</v>
      </c>
      <c r="I861">
        <v>289</v>
      </c>
      <c r="J861" t="s">
        <v>54</v>
      </c>
      <c r="K861">
        <f>------18</f>
        <v>18</v>
      </c>
    </row>
    <row r="862" spans="2:11">
      <c r="B862">
        <v>2575</v>
      </c>
      <c r="C862">
        <v>859</v>
      </c>
      <c r="D862">
        <v>1</v>
      </c>
      <c r="E862">
        <v>0</v>
      </c>
      <c r="F862">
        <v>16</v>
      </c>
      <c r="G862">
        <v>171</v>
      </c>
      <c r="H862">
        <f>------73</f>
        <v>73</v>
      </c>
      <c r="I862">
        <v>225</v>
      </c>
      <c r="J862" t="s">
        <v>96</v>
      </c>
      <c r="K862">
        <f>------19</f>
        <v>19</v>
      </c>
    </row>
    <row r="863" spans="2:11">
      <c r="B863">
        <v>2578</v>
      </c>
      <c r="C863">
        <v>860</v>
      </c>
      <c r="D863">
        <v>1</v>
      </c>
      <c r="E863">
        <v>0</v>
      </c>
      <c r="F863">
        <v>12</v>
      </c>
      <c r="G863">
        <v>171</v>
      </c>
      <c r="H863">
        <f>------61</f>
        <v>61</v>
      </c>
      <c r="I863">
        <v>169</v>
      </c>
      <c r="J863" t="s">
        <v>51</v>
      </c>
      <c r="K863">
        <f>------20</f>
        <v>20</v>
      </c>
    </row>
    <row r="864" spans="2:11">
      <c r="B864">
        <v>2581</v>
      </c>
      <c r="C864">
        <v>861</v>
      </c>
      <c r="D864">
        <v>1</v>
      </c>
      <c r="E864">
        <v>1</v>
      </c>
      <c r="F864">
        <v>28</v>
      </c>
      <c r="G864">
        <v>171</v>
      </c>
      <c r="H864">
        <f>------89</f>
        <v>89</v>
      </c>
      <c r="I864">
        <v>225</v>
      </c>
      <c r="J864" t="s">
        <v>55</v>
      </c>
      <c r="K864">
        <f>------21</f>
        <v>21</v>
      </c>
    </row>
    <row r="865" spans="2:11">
      <c r="B865">
        <v>2584</v>
      </c>
      <c r="C865">
        <v>862</v>
      </c>
      <c r="D865">
        <v>1</v>
      </c>
      <c r="E865">
        <v>1</v>
      </c>
      <c r="F865">
        <v>40</v>
      </c>
      <c r="G865">
        <v>171</v>
      </c>
      <c r="H865">
        <f>------129</f>
        <v>129</v>
      </c>
      <c r="I865">
        <v>289</v>
      </c>
      <c r="J865" t="s">
        <v>59</v>
      </c>
      <c r="K865">
        <f>------22</f>
        <v>22</v>
      </c>
    </row>
    <row r="866" spans="2:11">
      <c r="B866">
        <v>2587</v>
      </c>
      <c r="C866">
        <v>863</v>
      </c>
      <c r="D866">
        <v>1</v>
      </c>
      <c r="E866">
        <v>1</v>
      </c>
      <c r="F866">
        <v>24</v>
      </c>
      <c r="G866">
        <v>171</v>
      </c>
      <c r="H866">
        <f>------153</f>
        <v>153</v>
      </c>
      <c r="I866">
        <v>361</v>
      </c>
      <c r="J866" t="s">
        <v>141</v>
      </c>
      <c r="K866">
        <f>------23</f>
        <v>23</v>
      </c>
    </row>
    <row r="867" spans="2:11">
      <c r="B867">
        <v>2590</v>
      </c>
      <c r="C867">
        <v>864</v>
      </c>
      <c r="D867">
        <v>1</v>
      </c>
      <c r="E867">
        <v>1</v>
      </c>
      <c r="F867">
        <v>24</v>
      </c>
      <c r="G867">
        <v>171</v>
      </c>
      <c r="H867">
        <f>------177</f>
        <v>177</v>
      </c>
      <c r="I867">
        <v>441</v>
      </c>
      <c r="J867" t="s">
        <v>55</v>
      </c>
      <c r="K867">
        <f>------24</f>
        <v>24</v>
      </c>
    </row>
    <row r="868" spans="2:11">
      <c r="B868">
        <v>2593</v>
      </c>
      <c r="C868">
        <v>865</v>
      </c>
      <c r="D868">
        <v>1</v>
      </c>
      <c r="E868">
        <v>1</v>
      </c>
      <c r="F868">
        <v>24</v>
      </c>
      <c r="G868">
        <v>171</v>
      </c>
      <c r="H868">
        <f>------201</f>
        <v>201</v>
      </c>
      <c r="I868">
        <v>441</v>
      </c>
      <c r="J868" t="s">
        <v>121</v>
      </c>
      <c r="K868">
        <f>------25</f>
        <v>25</v>
      </c>
    </row>
    <row r="869" spans="2:11">
      <c r="B869">
        <v>2596</v>
      </c>
      <c r="C869">
        <v>866</v>
      </c>
      <c r="D869">
        <v>1</v>
      </c>
      <c r="E869">
        <v>0</v>
      </c>
      <c r="F869">
        <v>56</v>
      </c>
      <c r="G869">
        <v>171</v>
      </c>
      <c r="H869">
        <f>------145</f>
        <v>145</v>
      </c>
      <c r="I869">
        <v>361</v>
      </c>
      <c r="J869" t="s">
        <v>55</v>
      </c>
      <c r="K869">
        <f>------26</f>
        <v>26</v>
      </c>
    </row>
    <row r="870" spans="2:11">
      <c r="B870">
        <v>2599</v>
      </c>
      <c r="C870">
        <v>867</v>
      </c>
      <c r="D870">
        <v>1</v>
      </c>
      <c r="E870">
        <v>0</v>
      </c>
      <c r="F870">
        <v>24</v>
      </c>
      <c r="G870">
        <v>171</v>
      </c>
      <c r="H870">
        <f>------121</f>
        <v>121</v>
      </c>
      <c r="I870">
        <v>169</v>
      </c>
      <c r="J870" t="s">
        <v>153</v>
      </c>
      <c r="K870">
        <f>------27</f>
        <v>27</v>
      </c>
    </row>
    <row r="871" spans="2:11">
      <c r="B871">
        <v>2602</v>
      </c>
      <c r="C871">
        <v>868</v>
      </c>
      <c r="D871">
        <v>1</v>
      </c>
      <c r="E871">
        <v>0</v>
      </c>
      <c r="F871">
        <v>12</v>
      </c>
      <c r="G871">
        <v>171</v>
      </c>
      <c r="H871">
        <f>------109</f>
        <v>109</v>
      </c>
      <c r="I871">
        <v>121</v>
      </c>
      <c r="J871" t="s">
        <v>7</v>
      </c>
      <c r="K871">
        <f>------28</f>
        <v>28</v>
      </c>
    </row>
    <row r="872" spans="2:11">
      <c r="B872">
        <v>2605</v>
      </c>
      <c r="C872">
        <v>869</v>
      </c>
      <c r="D872">
        <v>1</v>
      </c>
      <c r="E872">
        <v>0</v>
      </c>
      <c r="F872">
        <v>12</v>
      </c>
      <c r="G872">
        <v>171</v>
      </c>
      <c r="H872">
        <f>------97</f>
        <v>97</v>
      </c>
      <c r="I872">
        <v>121</v>
      </c>
      <c r="J872" t="s">
        <v>98</v>
      </c>
      <c r="K872">
        <f>------29</f>
        <v>29</v>
      </c>
    </row>
    <row r="873" spans="2:11">
      <c r="B873">
        <v>2608</v>
      </c>
      <c r="C873">
        <v>870</v>
      </c>
      <c r="D873">
        <v>1</v>
      </c>
      <c r="E873">
        <v>0</v>
      </c>
      <c r="F873">
        <v>16</v>
      </c>
      <c r="G873">
        <v>171</v>
      </c>
      <c r="H873">
        <f>------81</f>
        <v>81</v>
      </c>
      <c r="I873">
        <v>121</v>
      </c>
      <c r="J873" t="s">
        <v>104</v>
      </c>
      <c r="K873">
        <f>------30</f>
        <v>30</v>
      </c>
    </row>
    <row r="874" spans="2:11">
      <c r="B874">
        <v>2611</v>
      </c>
      <c r="C874">
        <v>871</v>
      </c>
      <c r="D874">
        <v>1</v>
      </c>
      <c r="E874">
        <v>0</v>
      </c>
      <c r="F874">
        <v>20</v>
      </c>
      <c r="G874">
        <v>171</v>
      </c>
      <c r="H874">
        <f>------61</f>
        <v>61</v>
      </c>
      <c r="I874">
        <v>121</v>
      </c>
      <c r="J874" t="s">
        <v>56</v>
      </c>
      <c r="K874">
        <f>------31</f>
        <v>31</v>
      </c>
    </row>
    <row r="875" spans="2:11">
      <c r="B875">
        <v>2614</v>
      </c>
      <c r="C875">
        <v>872</v>
      </c>
      <c r="D875">
        <v>0</v>
      </c>
      <c r="E875">
        <v>0</v>
      </c>
      <c r="F875">
        <v>20</v>
      </c>
      <c r="G875">
        <v>171</v>
      </c>
      <c r="H875">
        <f>------41</f>
        <v>41</v>
      </c>
      <c r="I875">
        <v>81</v>
      </c>
      <c r="J875" t="s">
        <v>165</v>
      </c>
      <c r="K875">
        <f>------32</f>
        <v>32</v>
      </c>
    </row>
    <row r="876" spans="2:11">
      <c r="B876">
        <v>2617</v>
      </c>
      <c r="C876">
        <v>873</v>
      </c>
      <c r="D876">
        <v>0</v>
      </c>
      <c r="E876">
        <v>0</v>
      </c>
      <c r="F876">
        <v>16</v>
      </c>
      <c r="G876">
        <v>171</v>
      </c>
      <c r="H876">
        <f>------25</f>
        <v>25</v>
      </c>
      <c r="I876">
        <v>49</v>
      </c>
      <c r="J876" t="s">
        <v>165</v>
      </c>
      <c r="K876">
        <f>------33</f>
        <v>33</v>
      </c>
    </row>
    <row r="877" spans="2:11">
      <c r="B877">
        <v>2620</v>
      </c>
      <c r="C877">
        <v>874</v>
      </c>
      <c r="D877">
        <v>0</v>
      </c>
      <c r="E877">
        <v>0</v>
      </c>
      <c r="F877">
        <v>12</v>
      </c>
      <c r="G877">
        <v>171</v>
      </c>
      <c r="H877">
        <f>------13</f>
        <v>13</v>
      </c>
      <c r="I877">
        <v>25</v>
      </c>
      <c r="J877" t="s">
        <v>167</v>
      </c>
      <c r="K877">
        <f>------34</f>
        <v>34</v>
      </c>
    </row>
    <row r="878" spans="2:11">
      <c r="B878">
        <v>2623</v>
      </c>
      <c r="C878">
        <v>875</v>
      </c>
      <c r="D878">
        <v>0</v>
      </c>
      <c r="E878">
        <v>0</v>
      </c>
      <c r="F878">
        <v>8</v>
      </c>
      <c r="G878">
        <v>171</v>
      </c>
      <c r="H878">
        <f>------5</f>
        <v>5</v>
      </c>
      <c r="I878">
        <v>9</v>
      </c>
      <c r="J878" t="s">
        <v>50</v>
      </c>
      <c r="K878">
        <f>------1</f>
        <v>1</v>
      </c>
    </row>
    <row r="879" spans="2:11">
      <c r="B879">
        <v>2626</v>
      </c>
      <c r="C879">
        <v>876</v>
      </c>
      <c r="D879">
        <v>0</v>
      </c>
      <c r="E879">
        <v>1</v>
      </c>
      <c r="F879">
        <v>4</v>
      </c>
      <c r="G879">
        <v>171</v>
      </c>
      <c r="H879">
        <f>------9</f>
        <v>9</v>
      </c>
      <c r="I879">
        <v>25</v>
      </c>
      <c r="J879" t="s">
        <v>51</v>
      </c>
      <c r="K879">
        <f>------2</f>
        <v>2</v>
      </c>
    </row>
    <row r="880" spans="2:11">
      <c r="B880">
        <v>2629</v>
      </c>
      <c r="C880">
        <v>877</v>
      </c>
      <c r="D880">
        <v>0</v>
      </c>
      <c r="E880">
        <v>1</v>
      </c>
      <c r="F880">
        <v>12</v>
      </c>
      <c r="G880">
        <v>171</v>
      </c>
      <c r="H880">
        <f>------21</f>
        <v>21</v>
      </c>
      <c r="I880">
        <v>49</v>
      </c>
      <c r="J880" t="s">
        <v>52</v>
      </c>
      <c r="K880">
        <f>------3</f>
        <v>3</v>
      </c>
    </row>
    <row r="881" spans="2:11">
      <c r="B881">
        <v>2632</v>
      </c>
      <c r="C881">
        <v>878</v>
      </c>
      <c r="D881">
        <v>0</v>
      </c>
      <c r="E881">
        <v>1</v>
      </c>
      <c r="F881">
        <v>8</v>
      </c>
      <c r="G881">
        <v>171</v>
      </c>
      <c r="H881">
        <f>------29</f>
        <v>29</v>
      </c>
      <c r="I881">
        <v>81</v>
      </c>
      <c r="J881" t="s">
        <v>51</v>
      </c>
      <c r="K881">
        <f>------4</f>
        <v>4</v>
      </c>
    </row>
    <row r="882" spans="2:11">
      <c r="B882">
        <v>2635</v>
      </c>
      <c r="C882">
        <v>879</v>
      </c>
      <c r="D882">
        <v>0</v>
      </c>
      <c r="E882">
        <v>1</v>
      </c>
      <c r="F882">
        <v>12</v>
      </c>
      <c r="G882">
        <v>171</v>
      </c>
      <c r="H882">
        <f>------41</f>
        <v>41</v>
      </c>
      <c r="I882">
        <v>121</v>
      </c>
      <c r="J882" t="s">
        <v>53</v>
      </c>
      <c r="K882">
        <f>------5</f>
        <v>5</v>
      </c>
    </row>
    <row r="883" spans="2:11">
      <c r="B883">
        <v>2638</v>
      </c>
      <c r="C883">
        <v>880</v>
      </c>
      <c r="D883">
        <v>1</v>
      </c>
      <c r="E883">
        <v>1</v>
      </c>
      <c r="F883">
        <v>12</v>
      </c>
      <c r="G883">
        <v>171</v>
      </c>
      <c r="H883">
        <f>------53</f>
        <v>53</v>
      </c>
      <c r="I883">
        <v>169</v>
      </c>
      <c r="J883" t="s">
        <v>54</v>
      </c>
      <c r="K883">
        <f>------6</f>
        <v>6</v>
      </c>
    </row>
    <row r="884" spans="2:11">
      <c r="B884">
        <v>2641</v>
      </c>
      <c r="C884">
        <v>881</v>
      </c>
      <c r="D884">
        <v>1</v>
      </c>
      <c r="E884">
        <v>1</v>
      </c>
      <c r="F884">
        <v>36</v>
      </c>
      <c r="G884">
        <v>171</v>
      </c>
      <c r="H884">
        <f>------89</f>
        <v>89</v>
      </c>
      <c r="I884">
        <v>225</v>
      </c>
      <c r="J884" t="s">
        <v>55</v>
      </c>
      <c r="K884">
        <f>------7</f>
        <v>7</v>
      </c>
    </row>
    <row r="885" spans="2:11">
      <c r="B885">
        <v>2644</v>
      </c>
      <c r="C885">
        <v>882</v>
      </c>
      <c r="D885">
        <v>1</v>
      </c>
      <c r="E885">
        <v>1</v>
      </c>
      <c r="F885">
        <v>28</v>
      </c>
      <c r="G885">
        <v>171</v>
      </c>
      <c r="H885">
        <f>------117</f>
        <v>117</v>
      </c>
      <c r="I885">
        <v>289</v>
      </c>
      <c r="J885" t="s">
        <v>55</v>
      </c>
      <c r="K885">
        <f>------8</f>
        <v>8</v>
      </c>
    </row>
    <row r="886" spans="2:11">
      <c r="B886">
        <v>2647</v>
      </c>
      <c r="C886">
        <v>883</v>
      </c>
      <c r="D886">
        <v>1</v>
      </c>
      <c r="E886">
        <v>1</v>
      </c>
      <c r="F886">
        <v>12</v>
      </c>
      <c r="G886">
        <v>171</v>
      </c>
      <c r="H886">
        <f>------129</f>
        <v>129</v>
      </c>
      <c r="I886">
        <v>361</v>
      </c>
      <c r="J886" t="s">
        <v>51</v>
      </c>
      <c r="K886">
        <f>------9</f>
        <v>9</v>
      </c>
    </row>
    <row r="887" spans="2:11">
      <c r="B887">
        <v>2650</v>
      </c>
      <c r="C887">
        <v>884</v>
      </c>
      <c r="D887">
        <v>1</v>
      </c>
      <c r="E887">
        <v>1</v>
      </c>
      <c r="F887">
        <v>12</v>
      </c>
      <c r="G887">
        <v>171</v>
      </c>
      <c r="H887">
        <f>------141</f>
        <v>141</v>
      </c>
      <c r="I887">
        <v>441</v>
      </c>
      <c r="J887" t="s">
        <v>96</v>
      </c>
      <c r="K887">
        <f>------10</f>
        <v>10</v>
      </c>
    </row>
    <row r="888" spans="2:11">
      <c r="B888">
        <v>2653</v>
      </c>
      <c r="C888">
        <v>885</v>
      </c>
      <c r="D888">
        <v>1</v>
      </c>
      <c r="E888">
        <v>1</v>
      </c>
      <c r="F888">
        <v>32</v>
      </c>
      <c r="G888">
        <v>171</v>
      </c>
      <c r="H888">
        <f>------173</f>
        <v>173</v>
      </c>
      <c r="I888">
        <v>441</v>
      </c>
      <c r="J888" t="s">
        <v>58</v>
      </c>
      <c r="K888">
        <f>------11</f>
        <v>11</v>
      </c>
    </row>
    <row r="889" spans="2:11">
      <c r="B889">
        <v>2656</v>
      </c>
      <c r="C889">
        <v>886</v>
      </c>
      <c r="D889">
        <v>1</v>
      </c>
      <c r="E889">
        <v>0</v>
      </c>
      <c r="F889">
        <v>72</v>
      </c>
      <c r="G889">
        <v>171</v>
      </c>
      <c r="H889">
        <f>------101</f>
        <v>101</v>
      </c>
      <c r="I889">
        <v>441</v>
      </c>
      <c r="J889" t="s">
        <v>173</v>
      </c>
      <c r="K889">
        <f>------35</f>
        <v>35</v>
      </c>
    </row>
    <row r="890" spans="2:11">
      <c r="B890">
        <v>2659</v>
      </c>
      <c r="C890">
        <v>887</v>
      </c>
      <c r="D890">
        <v>1</v>
      </c>
      <c r="E890">
        <v>0</v>
      </c>
      <c r="F890">
        <v>40</v>
      </c>
      <c r="G890">
        <v>171</v>
      </c>
      <c r="H890">
        <f>------61</f>
        <v>61</v>
      </c>
      <c r="I890">
        <v>121</v>
      </c>
      <c r="J890" t="s">
        <v>56</v>
      </c>
      <c r="K890">
        <f>------31</f>
        <v>31</v>
      </c>
    </row>
    <row r="891" spans="2:11">
      <c r="B891">
        <v>2662</v>
      </c>
      <c r="C891">
        <v>888</v>
      </c>
      <c r="D891">
        <v>0</v>
      </c>
      <c r="E891">
        <v>0</v>
      </c>
      <c r="F891">
        <v>20</v>
      </c>
      <c r="G891">
        <v>171</v>
      </c>
      <c r="H891">
        <f>------41</f>
        <v>41</v>
      </c>
      <c r="I891">
        <v>81</v>
      </c>
      <c r="J891" t="s">
        <v>165</v>
      </c>
      <c r="K891">
        <f>------32</f>
        <v>32</v>
      </c>
    </row>
    <row r="892" spans="2:11">
      <c r="B892">
        <v>2665</v>
      </c>
      <c r="C892">
        <v>889</v>
      </c>
      <c r="D892">
        <v>0</v>
      </c>
      <c r="E892">
        <v>0</v>
      </c>
      <c r="F892">
        <v>16</v>
      </c>
      <c r="G892">
        <v>171</v>
      </c>
      <c r="H892">
        <f>------25</f>
        <v>25</v>
      </c>
      <c r="I892">
        <v>49</v>
      </c>
      <c r="J892" t="s">
        <v>165</v>
      </c>
      <c r="K892">
        <f>------33</f>
        <v>33</v>
      </c>
    </row>
    <row r="893" spans="2:11">
      <c r="B893">
        <v>2668</v>
      </c>
      <c r="C893">
        <v>890</v>
      </c>
      <c r="D893">
        <v>0</v>
      </c>
      <c r="E893">
        <v>0</v>
      </c>
      <c r="F893">
        <v>12</v>
      </c>
      <c r="G893">
        <v>171</v>
      </c>
      <c r="H893">
        <f>------13</f>
        <v>13</v>
      </c>
      <c r="I893">
        <v>25</v>
      </c>
      <c r="J893" t="s">
        <v>167</v>
      </c>
      <c r="K893">
        <f>------34</f>
        <v>34</v>
      </c>
    </row>
    <row r="894" spans="2:11">
      <c r="B894">
        <v>2671</v>
      </c>
      <c r="C894">
        <v>891</v>
      </c>
      <c r="D894">
        <v>0</v>
      </c>
      <c r="E894">
        <v>1</v>
      </c>
      <c r="F894">
        <v>4</v>
      </c>
      <c r="G894">
        <v>171</v>
      </c>
      <c r="H894">
        <f>------17</f>
        <v>17</v>
      </c>
      <c r="I894">
        <v>49</v>
      </c>
      <c r="J894" t="s">
        <v>57</v>
      </c>
      <c r="K894">
        <f>------36</f>
        <v>36</v>
      </c>
    </row>
    <row r="895" spans="2:11">
      <c r="B895">
        <v>2674</v>
      </c>
      <c r="C895">
        <v>892</v>
      </c>
      <c r="D895">
        <v>0</v>
      </c>
      <c r="E895">
        <v>1</v>
      </c>
      <c r="F895">
        <v>12</v>
      </c>
      <c r="G895">
        <v>171</v>
      </c>
      <c r="H895">
        <f>------29</f>
        <v>29</v>
      </c>
      <c r="I895">
        <v>81</v>
      </c>
      <c r="J895" t="s">
        <v>51</v>
      </c>
      <c r="K895">
        <f>------37</f>
        <v>37</v>
      </c>
    </row>
    <row r="896" spans="2:11">
      <c r="B896">
        <v>2677</v>
      </c>
      <c r="C896">
        <v>893</v>
      </c>
      <c r="D896">
        <v>0</v>
      </c>
      <c r="E896">
        <v>1</v>
      </c>
      <c r="F896">
        <v>12</v>
      </c>
      <c r="G896">
        <v>171</v>
      </c>
      <c r="H896">
        <f>------41</f>
        <v>41</v>
      </c>
      <c r="I896">
        <v>121</v>
      </c>
      <c r="J896" t="s">
        <v>53</v>
      </c>
      <c r="K896">
        <f>------38</f>
        <v>38</v>
      </c>
    </row>
    <row r="897" spans="2:11">
      <c r="B897">
        <v>2680</v>
      </c>
      <c r="C897">
        <v>894</v>
      </c>
      <c r="D897">
        <v>1</v>
      </c>
      <c r="E897">
        <v>1</v>
      </c>
      <c r="F897">
        <v>20</v>
      </c>
      <c r="G897">
        <v>171</v>
      </c>
      <c r="H897">
        <f>------61</f>
        <v>61</v>
      </c>
      <c r="I897">
        <v>169</v>
      </c>
      <c r="J897" t="s">
        <v>51</v>
      </c>
      <c r="K897">
        <f>------39</f>
        <v>39</v>
      </c>
    </row>
    <row r="898" spans="2:11">
      <c r="B898">
        <v>2683</v>
      </c>
      <c r="C898">
        <v>895</v>
      </c>
      <c r="D898">
        <v>1</v>
      </c>
      <c r="E898">
        <v>1</v>
      </c>
      <c r="F898">
        <v>20</v>
      </c>
      <c r="G898">
        <v>171</v>
      </c>
      <c r="H898">
        <f>------81</f>
        <v>81</v>
      </c>
      <c r="I898">
        <v>225</v>
      </c>
      <c r="J898" t="s">
        <v>51</v>
      </c>
      <c r="K898">
        <f>------40</f>
        <v>40</v>
      </c>
    </row>
    <row r="899" spans="2:11">
      <c r="B899">
        <v>2686</v>
      </c>
      <c r="C899">
        <v>896</v>
      </c>
      <c r="D899">
        <v>1</v>
      </c>
      <c r="E899">
        <v>1</v>
      </c>
      <c r="F899">
        <v>24</v>
      </c>
      <c r="G899">
        <v>171</v>
      </c>
      <c r="H899">
        <f>------105</f>
        <v>105</v>
      </c>
      <c r="I899">
        <v>289</v>
      </c>
      <c r="J899" t="s">
        <v>51</v>
      </c>
      <c r="K899">
        <f>------41</f>
        <v>41</v>
      </c>
    </row>
    <row r="900" spans="2:11">
      <c r="B900">
        <v>2689</v>
      </c>
      <c r="C900">
        <v>897</v>
      </c>
      <c r="D900">
        <v>1</v>
      </c>
      <c r="E900">
        <v>1</v>
      </c>
      <c r="F900">
        <v>28</v>
      </c>
      <c r="G900">
        <v>171</v>
      </c>
      <c r="H900">
        <f>------133</f>
        <v>133</v>
      </c>
      <c r="I900">
        <v>361</v>
      </c>
      <c r="J900" t="s">
        <v>60</v>
      </c>
      <c r="K900">
        <f>------42</f>
        <v>42</v>
      </c>
    </row>
    <row r="901" spans="2:11">
      <c r="B901">
        <v>2692</v>
      </c>
      <c r="C901">
        <v>898</v>
      </c>
      <c r="D901">
        <v>1</v>
      </c>
      <c r="E901">
        <v>1</v>
      </c>
      <c r="F901">
        <v>24</v>
      </c>
      <c r="G901">
        <v>171</v>
      </c>
      <c r="H901">
        <f>------157</f>
        <v>157</v>
      </c>
      <c r="I901">
        <v>441</v>
      </c>
      <c r="J901" t="s">
        <v>51</v>
      </c>
      <c r="K901">
        <f>------43</f>
        <v>43</v>
      </c>
    </row>
    <row r="902" spans="2:11">
      <c r="B902">
        <v>2695</v>
      </c>
      <c r="C902">
        <v>899</v>
      </c>
      <c r="D902">
        <v>1</v>
      </c>
      <c r="E902">
        <v>1</v>
      </c>
      <c r="F902">
        <v>16</v>
      </c>
      <c r="G902">
        <v>171</v>
      </c>
      <c r="H902">
        <f>------173</f>
        <v>173</v>
      </c>
      <c r="I902">
        <v>441</v>
      </c>
      <c r="J902" t="s">
        <v>58</v>
      </c>
      <c r="K902">
        <f>------44</f>
        <v>44</v>
      </c>
    </row>
    <row r="903" spans="2:11">
      <c r="B903">
        <v>2698</v>
      </c>
      <c r="C903">
        <v>900</v>
      </c>
      <c r="D903">
        <v>1</v>
      </c>
      <c r="E903">
        <v>1</v>
      </c>
      <c r="F903">
        <v>16</v>
      </c>
      <c r="G903">
        <v>171</v>
      </c>
      <c r="H903">
        <f>------189</f>
        <v>189</v>
      </c>
      <c r="I903">
        <v>441</v>
      </c>
      <c r="J903" t="s">
        <v>52</v>
      </c>
      <c r="K903">
        <f>------45</f>
        <v>45</v>
      </c>
    </row>
    <row r="904" spans="2:11">
      <c r="B904">
        <v>2701</v>
      </c>
      <c r="C904">
        <v>901</v>
      </c>
      <c r="D904">
        <v>1</v>
      </c>
      <c r="E904">
        <v>1</v>
      </c>
      <c r="F904">
        <v>24</v>
      </c>
      <c r="G904">
        <v>171</v>
      </c>
      <c r="H904">
        <f>------213</f>
        <v>213</v>
      </c>
      <c r="I904">
        <v>441</v>
      </c>
      <c r="J904" t="s">
        <v>184</v>
      </c>
      <c r="K904">
        <f>------46</f>
        <v>46</v>
      </c>
    </row>
    <row r="905" spans="2:11">
      <c r="B905">
        <v>2704</v>
      </c>
      <c r="C905">
        <v>902</v>
      </c>
      <c r="D905">
        <v>1</v>
      </c>
      <c r="E905">
        <v>1</v>
      </c>
      <c r="F905">
        <v>40</v>
      </c>
      <c r="G905">
        <v>171</v>
      </c>
      <c r="H905">
        <f>------253</f>
        <v>253</v>
      </c>
      <c r="I905">
        <v>441</v>
      </c>
      <c r="J905" t="s">
        <v>185</v>
      </c>
      <c r="K905">
        <f>------47</f>
        <v>47</v>
      </c>
    </row>
    <row r="906" spans="2:11">
      <c r="B906">
        <v>2707</v>
      </c>
      <c r="C906">
        <v>903</v>
      </c>
      <c r="D906">
        <v>1</v>
      </c>
      <c r="E906">
        <v>1</v>
      </c>
      <c r="F906">
        <v>32</v>
      </c>
      <c r="G906">
        <v>171</v>
      </c>
      <c r="H906">
        <f>------285</f>
        <v>285</v>
      </c>
      <c r="I906">
        <v>441</v>
      </c>
      <c r="J906" t="s">
        <v>103</v>
      </c>
      <c r="K906">
        <f>------48</f>
        <v>48</v>
      </c>
    </row>
    <row r="907" spans="2:11">
      <c r="B907">
        <v>2710</v>
      </c>
      <c r="C907">
        <v>904</v>
      </c>
      <c r="D907">
        <v>1</v>
      </c>
      <c r="E907">
        <v>1</v>
      </c>
      <c r="F907">
        <v>12</v>
      </c>
      <c r="G907">
        <v>171</v>
      </c>
      <c r="H907">
        <f>------297</f>
        <v>297</v>
      </c>
      <c r="I907">
        <v>441</v>
      </c>
      <c r="J907" t="s">
        <v>104</v>
      </c>
      <c r="K907">
        <f>------49</f>
        <v>49</v>
      </c>
    </row>
    <row r="908" spans="2:11">
      <c r="B908">
        <v>2713</v>
      </c>
      <c r="C908">
        <v>905</v>
      </c>
      <c r="D908">
        <v>1</v>
      </c>
      <c r="E908">
        <v>1</v>
      </c>
      <c r="F908">
        <v>16</v>
      </c>
      <c r="G908">
        <v>171</v>
      </c>
      <c r="H908">
        <f>------313</f>
        <v>313</v>
      </c>
      <c r="I908">
        <v>441</v>
      </c>
      <c r="J908" t="s">
        <v>63</v>
      </c>
      <c r="K908">
        <f>------50</f>
        <v>50</v>
      </c>
    </row>
    <row r="909" spans="2:11">
      <c r="B909">
        <v>2716</v>
      </c>
      <c r="C909">
        <v>906</v>
      </c>
      <c r="D909">
        <v>1</v>
      </c>
      <c r="E909">
        <v>0</v>
      </c>
      <c r="F909">
        <v>96</v>
      </c>
      <c r="G909">
        <v>171</v>
      </c>
      <c r="H909">
        <f>------217</f>
        <v>217</v>
      </c>
      <c r="I909">
        <v>441</v>
      </c>
      <c r="J909" t="s">
        <v>61</v>
      </c>
      <c r="K909">
        <f>------51</f>
        <v>51</v>
      </c>
    </row>
    <row r="910" spans="2:11">
      <c r="B910">
        <v>2719</v>
      </c>
      <c r="C910">
        <v>907</v>
      </c>
      <c r="D910">
        <v>1</v>
      </c>
      <c r="E910">
        <v>0</v>
      </c>
      <c r="F910">
        <v>72</v>
      </c>
      <c r="G910">
        <v>171</v>
      </c>
      <c r="H910">
        <f>------145</f>
        <v>145</v>
      </c>
      <c r="I910">
        <v>361</v>
      </c>
      <c r="J910" t="s">
        <v>55</v>
      </c>
      <c r="K910">
        <f>------52</f>
        <v>52</v>
      </c>
    </row>
    <row r="911" spans="2:11">
      <c r="B911">
        <v>2722</v>
      </c>
      <c r="C911">
        <v>908</v>
      </c>
      <c r="D911">
        <v>1</v>
      </c>
      <c r="E911">
        <v>0</v>
      </c>
      <c r="F911">
        <v>41</v>
      </c>
      <c r="G911">
        <v>171</v>
      </c>
      <c r="H911">
        <f>------104</f>
        <v>104</v>
      </c>
      <c r="I911">
        <v>361</v>
      </c>
      <c r="J911" t="s">
        <v>186</v>
      </c>
      <c r="K911">
        <f>------53</f>
        <v>53</v>
      </c>
    </row>
    <row r="912" spans="2:11">
      <c r="B912">
        <v>2725</v>
      </c>
      <c r="C912">
        <v>909</v>
      </c>
      <c r="D912">
        <v>1</v>
      </c>
      <c r="E912">
        <v>0</v>
      </c>
      <c r="F912">
        <v>36</v>
      </c>
      <c r="G912">
        <v>171</v>
      </c>
      <c r="H912">
        <f>------68</f>
        <v>68</v>
      </c>
      <c r="I912">
        <v>361</v>
      </c>
      <c r="J912" t="s">
        <v>187</v>
      </c>
      <c r="K912">
        <f>------54</f>
        <v>54</v>
      </c>
    </row>
    <row r="913" spans="2:11">
      <c r="B913">
        <v>2728</v>
      </c>
      <c r="C913">
        <v>910</v>
      </c>
      <c r="D913">
        <v>0</v>
      </c>
      <c r="E913">
        <v>0</v>
      </c>
      <c r="F913">
        <v>36</v>
      </c>
      <c r="G913">
        <v>171</v>
      </c>
      <c r="H913">
        <f>------32</f>
        <v>32</v>
      </c>
      <c r="I913">
        <v>361</v>
      </c>
      <c r="J913" t="s">
        <v>188</v>
      </c>
      <c r="K913">
        <f>------55</f>
        <v>55</v>
      </c>
    </row>
    <row r="914" spans="2:11">
      <c r="B914">
        <v>2731</v>
      </c>
      <c r="C914">
        <v>911</v>
      </c>
      <c r="D914">
        <v>1</v>
      </c>
      <c r="E914">
        <v>1</v>
      </c>
      <c r="F914">
        <v>48</v>
      </c>
      <c r="G914">
        <v>171</v>
      </c>
      <c r="H914">
        <f>------80</f>
        <v>80</v>
      </c>
      <c r="I914">
        <v>441</v>
      </c>
      <c r="J914" t="s">
        <v>189</v>
      </c>
      <c r="K914">
        <f>------56</f>
        <v>56</v>
      </c>
    </row>
    <row r="915" spans="2:11">
      <c r="B915">
        <v>2734</v>
      </c>
      <c r="C915">
        <v>912</v>
      </c>
      <c r="D915">
        <v>1</v>
      </c>
      <c r="E915">
        <v>1</v>
      </c>
      <c r="F915">
        <v>56</v>
      </c>
      <c r="G915">
        <v>171</v>
      </c>
      <c r="H915">
        <f>------136</f>
        <v>136</v>
      </c>
      <c r="I915">
        <v>441</v>
      </c>
      <c r="J915" t="s">
        <v>54</v>
      </c>
      <c r="K915">
        <f>------57</f>
        <v>57</v>
      </c>
    </row>
    <row r="916" spans="2:11">
      <c r="B916">
        <v>2737</v>
      </c>
      <c r="C916">
        <v>913</v>
      </c>
      <c r="D916">
        <v>1</v>
      </c>
      <c r="E916">
        <v>1</v>
      </c>
      <c r="F916">
        <v>57</v>
      </c>
      <c r="G916">
        <v>171</v>
      </c>
      <c r="H916">
        <f>------193</f>
        <v>193</v>
      </c>
      <c r="I916">
        <v>441</v>
      </c>
      <c r="J916" t="s">
        <v>148</v>
      </c>
      <c r="K916">
        <f>------58</f>
        <v>58</v>
      </c>
    </row>
    <row r="917" spans="2:11">
      <c r="B917">
        <v>2740</v>
      </c>
      <c r="C917">
        <v>914</v>
      </c>
      <c r="D917">
        <v>1</v>
      </c>
      <c r="E917">
        <v>1</v>
      </c>
      <c r="F917">
        <v>36</v>
      </c>
      <c r="G917">
        <v>171</v>
      </c>
      <c r="H917">
        <f>------229</f>
        <v>229</v>
      </c>
      <c r="I917">
        <v>441</v>
      </c>
      <c r="J917" t="s">
        <v>167</v>
      </c>
      <c r="K917">
        <f>------59</f>
        <v>59</v>
      </c>
    </row>
    <row r="918" spans="2:11">
      <c r="B918">
        <v>2743</v>
      </c>
      <c r="C918">
        <v>915</v>
      </c>
      <c r="D918">
        <v>1</v>
      </c>
      <c r="E918">
        <v>1</v>
      </c>
      <c r="F918">
        <v>40</v>
      </c>
      <c r="G918">
        <v>171</v>
      </c>
      <c r="H918">
        <f>------269</f>
        <v>269</v>
      </c>
      <c r="I918">
        <v>441</v>
      </c>
      <c r="J918" t="s">
        <v>156</v>
      </c>
      <c r="K918">
        <f>------60</f>
        <v>60</v>
      </c>
    </row>
    <row r="919" spans="2:11">
      <c r="B919">
        <v>2746</v>
      </c>
      <c r="C919">
        <v>916</v>
      </c>
      <c r="D919">
        <v>1</v>
      </c>
      <c r="E919">
        <v>1</v>
      </c>
      <c r="F919">
        <v>52</v>
      </c>
      <c r="G919">
        <v>171</v>
      </c>
      <c r="H919">
        <f>------321</f>
        <v>321</v>
      </c>
      <c r="I919">
        <v>441</v>
      </c>
      <c r="J919" t="s">
        <v>67</v>
      </c>
      <c r="K919">
        <f>------61</f>
        <v>61</v>
      </c>
    </row>
    <row r="920" spans="2:11">
      <c r="B920">
        <v>2749</v>
      </c>
      <c r="C920">
        <v>917</v>
      </c>
      <c r="D920">
        <v>1</v>
      </c>
      <c r="E920">
        <v>1</v>
      </c>
      <c r="F920">
        <v>36</v>
      </c>
      <c r="G920">
        <v>171</v>
      </c>
      <c r="H920">
        <f>------357</f>
        <v>357</v>
      </c>
      <c r="I920">
        <v>441</v>
      </c>
      <c r="J920" t="s">
        <v>65</v>
      </c>
      <c r="K920">
        <f>------62</f>
        <v>62</v>
      </c>
    </row>
    <row r="921" spans="2:11">
      <c r="B921">
        <v>2752</v>
      </c>
      <c r="C921">
        <v>918</v>
      </c>
      <c r="D921">
        <v>1</v>
      </c>
      <c r="E921">
        <v>1</v>
      </c>
      <c r="F921">
        <v>0</v>
      </c>
      <c r="G921">
        <v>171</v>
      </c>
      <c r="H921">
        <f>------357</f>
        <v>357</v>
      </c>
      <c r="I921">
        <v>441</v>
      </c>
      <c r="J921" t="s">
        <v>65</v>
      </c>
      <c r="K921">
        <f>------62</f>
        <v>62</v>
      </c>
    </row>
    <row r="922" spans="2:11">
      <c r="B922">
        <v>2755</v>
      </c>
      <c r="C922">
        <v>919</v>
      </c>
      <c r="D922">
        <v>1</v>
      </c>
      <c r="E922">
        <v>1</v>
      </c>
      <c r="F922">
        <v>0</v>
      </c>
      <c r="G922">
        <v>171</v>
      </c>
      <c r="H922">
        <f>------357</f>
        <v>357</v>
      </c>
      <c r="I922">
        <v>441</v>
      </c>
      <c r="J922" t="s">
        <v>65</v>
      </c>
      <c r="K922">
        <f>------62</f>
        <v>62</v>
      </c>
    </row>
    <row r="923" spans="2:11">
      <c r="B923">
        <v>2758</v>
      </c>
      <c r="C923">
        <v>920</v>
      </c>
      <c r="D923">
        <v>1</v>
      </c>
      <c r="E923">
        <v>1</v>
      </c>
      <c r="F923">
        <v>0</v>
      </c>
      <c r="G923">
        <v>171</v>
      </c>
      <c r="H923">
        <f>------357</f>
        <v>357</v>
      </c>
      <c r="I923">
        <v>441</v>
      </c>
      <c r="J923" t="s">
        <v>65</v>
      </c>
      <c r="K923">
        <f>------62</f>
        <v>62</v>
      </c>
    </row>
    <row r="924" spans="2:11">
      <c r="B924">
        <v>2761</v>
      </c>
      <c r="C924">
        <v>921</v>
      </c>
      <c r="D924">
        <v>1</v>
      </c>
      <c r="E924">
        <v>0</v>
      </c>
      <c r="F924">
        <v>40</v>
      </c>
      <c r="G924">
        <v>171</v>
      </c>
      <c r="H924">
        <f>------317</f>
        <v>317</v>
      </c>
      <c r="I924">
        <v>441</v>
      </c>
      <c r="J924" t="s">
        <v>153</v>
      </c>
      <c r="K924">
        <f>------63</f>
        <v>63</v>
      </c>
    </row>
    <row r="925" spans="2:11">
      <c r="B925">
        <v>2764</v>
      </c>
      <c r="C925">
        <v>922</v>
      </c>
      <c r="D925">
        <v>1</v>
      </c>
      <c r="E925">
        <v>0</v>
      </c>
      <c r="F925">
        <v>28</v>
      </c>
      <c r="G925">
        <v>171</v>
      </c>
      <c r="H925">
        <f>------289</f>
        <v>289</v>
      </c>
      <c r="I925">
        <v>361</v>
      </c>
      <c r="J925" t="s">
        <v>98</v>
      </c>
      <c r="K925">
        <f>------64</f>
        <v>64</v>
      </c>
    </row>
    <row r="926" spans="2:11">
      <c r="B926">
        <v>2767</v>
      </c>
      <c r="C926">
        <v>923</v>
      </c>
      <c r="D926">
        <v>1</v>
      </c>
      <c r="E926">
        <v>0</v>
      </c>
      <c r="F926">
        <v>16</v>
      </c>
      <c r="G926">
        <v>171</v>
      </c>
      <c r="H926">
        <f>------273</f>
        <v>273</v>
      </c>
      <c r="I926">
        <v>361</v>
      </c>
      <c r="J926" t="s">
        <v>68</v>
      </c>
      <c r="K926">
        <f>------65</f>
        <v>65</v>
      </c>
    </row>
    <row r="927" spans="2:11">
      <c r="B927">
        <v>2770</v>
      </c>
      <c r="C927">
        <v>924</v>
      </c>
      <c r="D927">
        <v>1</v>
      </c>
      <c r="E927">
        <v>0</v>
      </c>
      <c r="F927">
        <v>24</v>
      </c>
      <c r="G927">
        <v>171</v>
      </c>
      <c r="H927">
        <f>------249</f>
        <v>249</v>
      </c>
      <c r="I927">
        <v>361</v>
      </c>
      <c r="J927" t="s">
        <v>155</v>
      </c>
      <c r="K927">
        <f>------66</f>
        <v>66</v>
      </c>
    </row>
    <row r="928" spans="2:11">
      <c r="B928">
        <v>2773</v>
      </c>
      <c r="C928">
        <v>925</v>
      </c>
      <c r="D928">
        <v>1</v>
      </c>
      <c r="E928">
        <v>0</v>
      </c>
      <c r="F928">
        <v>32</v>
      </c>
      <c r="G928">
        <v>171</v>
      </c>
      <c r="H928">
        <f>------217</f>
        <v>217</v>
      </c>
      <c r="I928">
        <v>361</v>
      </c>
      <c r="J928" t="s">
        <v>102</v>
      </c>
      <c r="K928">
        <f>------67</f>
        <v>67</v>
      </c>
    </row>
    <row r="929" spans="2:11">
      <c r="B929">
        <v>2776</v>
      </c>
      <c r="C929">
        <v>926</v>
      </c>
      <c r="D929">
        <v>1</v>
      </c>
      <c r="E929">
        <v>1</v>
      </c>
      <c r="F929">
        <v>12</v>
      </c>
      <c r="G929">
        <v>171</v>
      </c>
      <c r="H929">
        <f>------229</f>
        <v>229</v>
      </c>
      <c r="I929">
        <v>441</v>
      </c>
      <c r="J929" t="s">
        <v>167</v>
      </c>
      <c r="K929">
        <f>------68</f>
        <v>68</v>
      </c>
    </row>
    <row r="930" spans="2:11">
      <c r="B930">
        <v>2779</v>
      </c>
      <c r="C930">
        <v>927</v>
      </c>
      <c r="D930">
        <v>1</v>
      </c>
      <c r="E930">
        <v>1</v>
      </c>
      <c r="F930">
        <v>8</v>
      </c>
      <c r="G930">
        <v>171</v>
      </c>
      <c r="H930">
        <f>------237</f>
        <v>237</v>
      </c>
      <c r="I930">
        <v>441</v>
      </c>
      <c r="J930" t="s">
        <v>120</v>
      </c>
      <c r="K930">
        <f>------69</f>
        <v>69</v>
      </c>
    </row>
    <row r="931" spans="2:11">
      <c r="B931">
        <v>2782</v>
      </c>
      <c r="C931">
        <v>928</v>
      </c>
      <c r="D931">
        <v>1</v>
      </c>
      <c r="E931">
        <v>1</v>
      </c>
      <c r="F931">
        <v>8</v>
      </c>
      <c r="G931">
        <v>171</v>
      </c>
      <c r="H931">
        <f>------245</f>
        <v>245</v>
      </c>
      <c r="I931">
        <v>441</v>
      </c>
      <c r="J931" t="s">
        <v>50</v>
      </c>
      <c r="K931">
        <f>------70</f>
        <v>70</v>
      </c>
    </row>
    <row r="932" spans="2:11">
      <c r="B932">
        <v>2785</v>
      </c>
      <c r="C932">
        <v>929</v>
      </c>
      <c r="D932">
        <v>1</v>
      </c>
      <c r="E932">
        <v>1</v>
      </c>
      <c r="F932">
        <v>16</v>
      </c>
      <c r="G932">
        <v>171</v>
      </c>
      <c r="H932">
        <f>------261</f>
        <v>261</v>
      </c>
      <c r="I932">
        <v>441</v>
      </c>
      <c r="J932" t="s">
        <v>107</v>
      </c>
      <c r="K932">
        <f>------71</f>
        <v>71</v>
      </c>
    </row>
    <row r="933" spans="2:11">
      <c r="B933">
        <v>2788</v>
      </c>
      <c r="C933">
        <v>930</v>
      </c>
      <c r="D933">
        <v>1</v>
      </c>
      <c r="E933">
        <v>1</v>
      </c>
      <c r="F933">
        <v>16</v>
      </c>
      <c r="G933">
        <v>171</v>
      </c>
      <c r="H933">
        <f>------277</f>
        <v>277</v>
      </c>
      <c r="I933">
        <v>441</v>
      </c>
      <c r="J933" t="s">
        <v>101</v>
      </c>
      <c r="K933">
        <f>------72</f>
        <v>72</v>
      </c>
    </row>
    <row r="934" spans="2:11">
      <c r="B934">
        <v>2791</v>
      </c>
      <c r="C934">
        <v>931</v>
      </c>
      <c r="D934">
        <v>1</v>
      </c>
      <c r="E934">
        <v>1</v>
      </c>
      <c r="F934">
        <v>16</v>
      </c>
      <c r="G934">
        <v>171</v>
      </c>
      <c r="H934">
        <f>------293</f>
        <v>293</v>
      </c>
      <c r="I934">
        <v>441</v>
      </c>
      <c r="J934" t="s">
        <v>119</v>
      </c>
      <c r="K934">
        <f>------73</f>
        <v>73</v>
      </c>
    </row>
    <row r="935" spans="2:11">
      <c r="B935">
        <v>2794</v>
      </c>
      <c r="C935">
        <v>932</v>
      </c>
      <c r="D935">
        <v>1</v>
      </c>
      <c r="E935">
        <v>1</v>
      </c>
      <c r="F935">
        <v>16</v>
      </c>
      <c r="G935">
        <v>171</v>
      </c>
      <c r="H935">
        <f>------309</f>
        <v>309</v>
      </c>
      <c r="I935">
        <v>441</v>
      </c>
      <c r="J935" t="s">
        <v>97</v>
      </c>
      <c r="K935">
        <f>------74</f>
        <v>74</v>
      </c>
    </row>
    <row r="936" spans="2:11">
      <c r="B936">
        <v>2797</v>
      </c>
      <c r="C936">
        <v>933</v>
      </c>
      <c r="D936">
        <v>1</v>
      </c>
      <c r="E936">
        <v>1</v>
      </c>
      <c r="F936">
        <v>40</v>
      </c>
      <c r="G936">
        <v>171</v>
      </c>
      <c r="H936">
        <f>------349</f>
        <v>349</v>
      </c>
      <c r="I936">
        <v>441</v>
      </c>
      <c r="J936" t="s">
        <v>142</v>
      </c>
      <c r="K936">
        <f>------75</f>
        <v>75</v>
      </c>
    </row>
    <row r="937" spans="2:11">
      <c r="B937">
        <v>2800</v>
      </c>
      <c r="C937">
        <v>934</v>
      </c>
      <c r="D937">
        <v>1</v>
      </c>
      <c r="E937">
        <v>1</v>
      </c>
      <c r="F937">
        <v>40</v>
      </c>
      <c r="G937">
        <v>171</v>
      </c>
      <c r="H937">
        <f>------389</f>
        <v>389</v>
      </c>
      <c r="I937">
        <v>441</v>
      </c>
      <c r="J937" t="s">
        <v>72</v>
      </c>
      <c r="K937">
        <f>------76</f>
        <v>76</v>
      </c>
    </row>
    <row r="938" spans="2:11">
      <c r="B938">
        <v>2803</v>
      </c>
      <c r="C938">
        <v>935</v>
      </c>
      <c r="D938">
        <v>1</v>
      </c>
      <c r="E938">
        <v>1</v>
      </c>
      <c r="F938">
        <v>0</v>
      </c>
      <c r="G938">
        <v>171</v>
      </c>
      <c r="H938">
        <f>------389</f>
        <v>389</v>
      </c>
      <c r="I938">
        <v>441</v>
      </c>
      <c r="J938" t="s">
        <v>72</v>
      </c>
      <c r="K938">
        <f>------76</f>
        <v>76</v>
      </c>
    </row>
    <row r="939" spans="2:11">
      <c r="B939">
        <v>2806</v>
      </c>
      <c r="C939">
        <v>936</v>
      </c>
      <c r="D939">
        <v>1</v>
      </c>
      <c r="E939">
        <v>0</v>
      </c>
      <c r="F939">
        <v>44</v>
      </c>
      <c r="G939">
        <v>171</v>
      </c>
      <c r="H939">
        <f>------345</f>
        <v>345</v>
      </c>
      <c r="I939">
        <v>441</v>
      </c>
      <c r="J939" t="s">
        <v>75</v>
      </c>
      <c r="K939">
        <f>------77</f>
        <v>77</v>
      </c>
    </row>
    <row r="940" spans="2:11">
      <c r="B940">
        <v>2809</v>
      </c>
      <c r="C940">
        <v>937</v>
      </c>
      <c r="D940">
        <v>1</v>
      </c>
      <c r="E940">
        <v>0</v>
      </c>
      <c r="F940">
        <v>24</v>
      </c>
      <c r="G940">
        <v>171</v>
      </c>
      <c r="H940">
        <f>------321</f>
        <v>321</v>
      </c>
      <c r="I940">
        <v>441</v>
      </c>
      <c r="J940" t="s">
        <v>67</v>
      </c>
      <c r="K940">
        <f>------78</f>
        <v>78</v>
      </c>
    </row>
    <row r="941" spans="2:11">
      <c r="B941">
        <v>2812</v>
      </c>
      <c r="C941">
        <v>938</v>
      </c>
      <c r="D941">
        <v>1</v>
      </c>
      <c r="E941">
        <v>0</v>
      </c>
      <c r="F941">
        <v>16</v>
      </c>
      <c r="G941">
        <v>171</v>
      </c>
      <c r="H941">
        <f>------305</f>
        <v>305</v>
      </c>
      <c r="I941">
        <v>441</v>
      </c>
      <c r="J941" t="s">
        <v>155</v>
      </c>
      <c r="K941">
        <f>------79</f>
        <v>79</v>
      </c>
    </row>
    <row r="942" spans="2:11">
      <c r="B942">
        <v>2815</v>
      </c>
      <c r="C942">
        <v>939</v>
      </c>
      <c r="D942">
        <v>1</v>
      </c>
      <c r="E942">
        <v>0</v>
      </c>
      <c r="F942">
        <v>8</v>
      </c>
      <c r="G942">
        <v>171</v>
      </c>
      <c r="H942">
        <f>------297</f>
        <v>297</v>
      </c>
      <c r="I942">
        <v>441</v>
      </c>
      <c r="J942" t="s">
        <v>104</v>
      </c>
      <c r="K942">
        <f>------80</f>
        <v>80</v>
      </c>
    </row>
    <row r="943" spans="2:11">
      <c r="B943">
        <v>2818</v>
      </c>
      <c r="C943">
        <v>940</v>
      </c>
      <c r="D943">
        <v>1</v>
      </c>
      <c r="E943">
        <v>0</v>
      </c>
      <c r="F943">
        <v>8</v>
      </c>
      <c r="G943">
        <v>171</v>
      </c>
      <c r="H943">
        <f>------289</f>
        <v>289</v>
      </c>
      <c r="I943">
        <v>441</v>
      </c>
      <c r="J943" t="s">
        <v>119</v>
      </c>
      <c r="K943">
        <f>------81</f>
        <v>81</v>
      </c>
    </row>
    <row r="944" spans="2:11">
      <c r="B944">
        <v>2821</v>
      </c>
      <c r="C944">
        <v>941</v>
      </c>
      <c r="D944">
        <v>1</v>
      </c>
      <c r="E944">
        <v>1</v>
      </c>
      <c r="F944">
        <v>32</v>
      </c>
      <c r="G944">
        <v>171</v>
      </c>
      <c r="H944">
        <f>------321</f>
        <v>321</v>
      </c>
      <c r="I944">
        <v>441</v>
      </c>
      <c r="J944" t="s">
        <v>67</v>
      </c>
      <c r="K944">
        <f>------82</f>
        <v>82</v>
      </c>
    </row>
    <row r="945" spans="2:11">
      <c r="B945">
        <v>2824</v>
      </c>
      <c r="C945">
        <v>942</v>
      </c>
      <c r="D945">
        <v>1</v>
      </c>
      <c r="E945">
        <v>1</v>
      </c>
      <c r="F945">
        <v>36</v>
      </c>
      <c r="G945">
        <v>171</v>
      </c>
      <c r="H945">
        <f>------357</f>
        <v>357</v>
      </c>
      <c r="I945">
        <v>441</v>
      </c>
      <c r="J945" t="s">
        <v>65</v>
      </c>
      <c r="K945">
        <f>------83</f>
        <v>83</v>
      </c>
    </row>
    <row r="946" spans="2:11">
      <c r="B946">
        <v>2827</v>
      </c>
      <c r="C946">
        <v>943</v>
      </c>
      <c r="D946">
        <v>1</v>
      </c>
      <c r="E946">
        <v>1</v>
      </c>
      <c r="F946">
        <v>20</v>
      </c>
      <c r="G946">
        <v>171</v>
      </c>
      <c r="H946">
        <f>------377</f>
        <v>377</v>
      </c>
      <c r="I946">
        <v>441</v>
      </c>
      <c r="J946" t="s">
        <v>74</v>
      </c>
      <c r="K946">
        <f>------84</f>
        <v>84</v>
      </c>
    </row>
    <row r="947" spans="2:11">
      <c r="B947">
        <v>2830</v>
      </c>
      <c r="C947">
        <v>944</v>
      </c>
      <c r="D947">
        <v>1</v>
      </c>
      <c r="E947">
        <v>1</v>
      </c>
      <c r="F947">
        <v>20</v>
      </c>
      <c r="G947">
        <v>171</v>
      </c>
      <c r="H947">
        <f>------397</f>
        <v>397</v>
      </c>
      <c r="I947">
        <v>441</v>
      </c>
      <c r="J947" t="s">
        <v>7</v>
      </c>
      <c r="K947">
        <f>------85</f>
        <v>85</v>
      </c>
    </row>
    <row r="948" spans="2:11">
      <c r="B948">
        <v>2833</v>
      </c>
      <c r="C948">
        <v>945</v>
      </c>
      <c r="D948">
        <v>1</v>
      </c>
      <c r="E948">
        <v>1</v>
      </c>
      <c r="F948">
        <v>4</v>
      </c>
      <c r="G948">
        <v>171</v>
      </c>
      <c r="H948">
        <f>------401</f>
        <v>401</v>
      </c>
      <c r="I948">
        <v>441</v>
      </c>
      <c r="J948" t="s">
        <v>77</v>
      </c>
      <c r="K948">
        <f>------86</f>
        <v>86</v>
      </c>
    </row>
    <row r="949" spans="2:11">
      <c r="B949">
        <v>2836</v>
      </c>
      <c r="C949">
        <v>946</v>
      </c>
      <c r="D949">
        <v>1</v>
      </c>
      <c r="E949">
        <v>0</v>
      </c>
      <c r="F949">
        <v>32</v>
      </c>
      <c r="G949">
        <v>171</v>
      </c>
      <c r="H949">
        <f>------369</f>
        <v>369</v>
      </c>
      <c r="I949">
        <v>441</v>
      </c>
      <c r="J949" t="s">
        <v>66</v>
      </c>
      <c r="K949">
        <f>------87</f>
        <v>87</v>
      </c>
    </row>
    <row r="950" spans="2:11">
      <c r="B950">
        <v>2839</v>
      </c>
      <c r="C950">
        <v>947</v>
      </c>
      <c r="D950">
        <v>1</v>
      </c>
      <c r="E950">
        <v>0</v>
      </c>
      <c r="F950">
        <v>20</v>
      </c>
      <c r="G950">
        <v>171</v>
      </c>
      <c r="H950">
        <f>------349</f>
        <v>349</v>
      </c>
      <c r="I950">
        <v>441</v>
      </c>
      <c r="J950" t="s">
        <v>142</v>
      </c>
      <c r="K950">
        <f>------88</f>
        <v>88</v>
      </c>
    </row>
    <row r="951" spans="2:11">
      <c r="B951">
        <v>2842</v>
      </c>
      <c r="C951">
        <v>948</v>
      </c>
      <c r="D951">
        <v>1</v>
      </c>
      <c r="E951">
        <v>0</v>
      </c>
      <c r="F951">
        <v>24</v>
      </c>
      <c r="G951">
        <v>171</v>
      </c>
      <c r="H951">
        <f>------325</f>
        <v>325</v>
      </c>
      <c r="I951">
        <v>441</v>
      </c>
      <c r="J951" t="s">
        <v>70</v>
      </c>
      <c r="K951">
        <f>------89</f>
        <v>89</v>
      </c>
    </row>
    <row r="952" spans="2:11">
      <c r="B952">
        <v>2845</v>
      </c>
      <c r="C952">
        <v>949</v>
      </c>
      <c r="D952">
        <v>1</v>
      </c>
      <c r="E952">
        <v>0</v>
      </c>
      <c r="F952">
        <v>24</v>
      </c>
      <c r="G952">
        <v>171</v>
      </c>
      <c r="H952">
        <f>------301</f>
        <v>301</v>
      </c>
      <c r="I952">
        <v>361</v>
      </c>
      <c r="J952" t="s">
        <v>71</v>
      </c>
      <c r="K952">
        <f>------90</f>
        <v>90</v>
      </c>
    </row>
    <row r="953" spans="2:11">
      <c r="B953">
        <v>2848</v>
      </c>
      <c r="C953">
        <v>950</v>
      </c>
      <c r="D953">
        <v>1</v>
      </c>
      <c r="E953">
        <v>0</v>
      </c>
      <c r="F953">
        <v>24</v>
      </c>
      <c r="G953">
        <v>171</v>
      </c>
      <c r="H953">
        <f>------277</f>
        <v>277</v>
      </c>
      <c r="I953">
        <v>361</v>
      </c>
      <c r="J953" t="s">
        <v>64</v>
      </c>
      <c r="K953">
        <f>------91</f>
        <v>91</v>
      </c>
    </row>
    <row r="954" spans="2:11">
      <c r="B954">
        <v>2851</v>
      </c>
      <c r="C954">
        <v>951</v>
      </c>
      <c r="D954">
        <v>1</v>
      </c>
      <c r="E954">
        <v>1</v>
      </c>
      <c r="F954">
        <v>28</v>
      </c>
      <c r="G954">
        <v>171</v>
      </c>
      <c r="H954">
        <f>------305</f>
        <v>305</v>
      </c>
      <c r="I954">
        <v>441</v>
      </c>
      <c r="J954" t="s">
        <v>155</v>
      </c>
      <c r="K954">
        <f>------92</f>
        <v>92</v>
      </c>
    </row>
    <row r="955" spans="2:11">
      <c r="B955">
        <v>2854</v>
      </c>
      <c r="C955">
        <v>952</v>
      </c>
      <c r="D955">
        <v>1</v>
      </c>
      <c r="E955">
        <v>1</v>
      </c>
      <c r="F955">
        <v>8</v>
      </c>
      <c r="G955">
        <v>171</v>
      </c>
      <c r="H955">
        <f>------313</f>
        <v>313</v>
      </c>
      <c r="I955">
        <v>441</v>
      </c>
      <c r="J955" t="s">
        <v>63</v>
      </c>
      <c r="K955">
        <f>------93</f>
        <v>93</v>
      </c>
    </row>
    <row r="956" spans="2:11">
      <c r="B956">
        <v>2857</v>
      </c>
      <c r="C956">
        <v>953</v>
      </c>
      <c r="D956">
        <v>1</v>
      </c>
      <c r="E956">
        <v>1</v>
      </c>
      <c r="F956">
        <v>8</v>
      </c>
      <c r="G956">
        <v>171</v>
      </c>
      <c r="H956">
        <f>------321</f>
        <v>321</v>
      </c>
      <c r="I956">
        <v>441</v>
      </c>
      <c r="J956" t="s">
        <v>67</v>
      </c>
      <c r="K956">
        <f>------94</f>
        <v>94</v>
      </c>
    </row>
    <row r="957" spans="2:11">
      <c r="B957">
        <v>2860</v>
      </c>
      <c r="C957">
        <v>954</v>
      </c>
      <c r="D957">
        <v>1</v>
      </c>
      <c r="E957">
        <v>1</v>
      </c>
      <c r="F957">
        <v>16</v>
      </c>
      <c r="G957">
        <v>171</v>
      </c>
      <c r="H957">
        <f>------337</f>
        <v>337</v>
      </c>
      <c r="I957">
        <v>441</v>
      </c>
      <c r="J957" t="s">
        <v>68</v>
      </c>
      <c r="K957">
        <f>------95</f>
        <v>95</v>
      </c>
    </row>
    <row r="958" spans="2:11">
      <c r="B958">
        <v>2863</v>
      </c>
      <c r="C958">
        <v>955</v>
      </c>
      <c r="D958">
        <v>1</v>
      </c>
      <c r="E958">
        <v>1</v>
      </c>
      <c r="F958">
        <v>16</v>
      </c>
      <c r="G958">
        <v>171</v>
      </c>
      <c r="H958">
        <f>------353</f>
        <v>353</v>
      </c>
      <c r="I958">
        <v>441</v>
      </c>
      <c r="J958" t="s">
        <v>98</v>
      </c>
      <c r="K958">
        <f>------96</f>
        <v>96</v>
      </c>
    </row>
    <row r="959" spans="2:11">
      <c r="B959">
        <v>2866</v>
      </c>
      <c r="C959">
        <v>956</v>
      </c>
      <c r="D959">
        <v>1</v>
      </c>
      <c r="E959">
        <v>0</v>
      </c>
      <c r="F959">
        <v>36</v>
      </c>
      <c r="G959">
        <v>171</v>
      </c>
      <c r="H959">
        <f>------317</f>
        <v>317</v>
      </c>
      <c r="I959">
        <v>441</v>
      </c>
      <c r="J959" t="s">
        <v>153</v>
      </c>
      <c r="K959">
        <f>------97</f>
        <v>97</v>
      </c>
    </row>
    <row r="960" spans="2:11">
      <c r="B960">
        <v>2869</v>
      </c>
      <c r="C960">
        <v>957</v>
      </c>
      <c r="D960">
        <v>1</v>
      </c>
      <c r="E960">
        <v>0</v>
      </c>
      <c r="F960">
        <v>16</v>
      </c>
      <c r="G960">
        <v>171</v>
      </c>
      <c r="H960">
        <f>------301</f>
        <v>301</v>
      </c>
      <c r="I960">
        <v>441</v>
      </c>
      <c r="J960" t="s">
        <v>100</v>
      </c>
      <c r="K960">
        <f>------98</f>
        <v>98</v>
      </c>
    </row>
    <row r="961" spans="2:11">
      <c r="B961">
        <v>2872</v>
      </c>
      <c r="C961">
        <v>958</v>
      </c>
      <c r="D961">
        <v>1</v>
      </c>
      <c r="E961">
        <v>0</v>
      </c>
      <c r="F961">
        <v>12</v>
      </c>
      <c r="G961">
        <v>171</v>
      </c>
      <c r="H961">
        <f>------289</f>
        <v>289</v>
      </c>
      <c r="I961">
        <v>441</v>
      </c>
      <c r="J961" t="s">
        <v>119</v>
      </c>
      <c r="K961">
        <f>------81</f>
        <v>81</v>
      </c>
    </row>
    <row r="962" spans="2:11">
      <c r="B962">
        <v>2875</v>
      </c>
      <c r="C962">
        <v>959</v>
      </c>
      <c r="D962">
        <v>1</v>
      </c>
      <c r="E962">
        <v>0</v>
      </c>
      <c r="F962">
        <v>16</v>
      </c>
      <c r="G962">
        <v>171</v>
      </c>
      <c r="H962">
        <f>------273</f>
        <v>273</v>
      </c>
      <c r="I962">
        <v>441</v>
      </c>
      <c r="J962" t="s">
        <v>62</v>
      </c>
      <c r="K962">
        <f>------99</f>
        <v>99</v>
      </c>
    </row>
    <row r="963" spans="2:11">
      <c r="B963">
        <v>2878</v>
      </c>
      <c r="C963">
        <v>960</v>
      </c>
      <c r="D963">
        <v>1</v>
      </c>
      <c r="E963">
        <v>0</v>
      </c>
      <c r="F963">
        <v>24</v>
      </c>
      <c r="G963">
        <v>171</v>
      </c>
      <c r="H963">
        <f>------249</f>
        <v>249</v>
      </c>
      <c r="I963">
        <v>441</v>
      </c>
      <c r="J963" t="s">
        <v>50</v>
      </c>
      <c r="K963">
        <f>------100</f>
        <v>100</v>
      </c>
    </row>
    <row r="964" spans="2:11">
      <c r="B964">
        <v>2881</v>
      </c>
      <c r="C964">
        <v>961</v>
      </c>
      <c r="D964">
        <v>1</v>
      </c>
      <c r="E964">
        <v>0</v>
      </c>
      <c r="F964">
        <v>32</v>
      </c>
      <c r="G964">
        <v>171</v>
      </c>
      <c r="H964">
        <f>------217</f>
        <v>217</v>
      </c>
      <c r="I964">
        <v>441</v>
      </c>
      <c r="J964" t="s">
        <v>61</v>
      </c>
      <c r="K964">
        <f>------101</f>
        <v>101</v>
      </c>
    </row>
    <row r="965" spans="2:11">
      <c r="B965">
        <v>2884</v>
      </c>
      <c r="C965">
        <v>962</v>
      </c>
      <c r="D965">
        <v>1</v>
      </c>
      <c r="E965">
        <v>0</v>
      </c>
      <c r="F965">
        <v>36</v>
      </c>
      <c r="G965">
        <v>171</v>
      </c>
      <c r="H965">
        <f>------181</f>
        <v>181</v>
      </c>
      <c r="I965">
        <v>361</v>
      </c>
      <c r="J965" t="s">
        <v>56</v>
      </c>
      <c r="K965">
        <f>------102</f>
        <v>102</v>
      </c>
    </row>
    <row r="966" spans="2:11">
      <c r="B966">
        <v>2887</v>
      </c>
      <c r="C966">
        <v>963</v>
      </c>
      <c r="D966">
        <v>1</v>
      </c>
      <c r="E966">
        <v>0</v>
      </c>
      <c r="F966">
        <v>36</v>
      </c>
      <c r="G966">
        <v>171</v>
      </c>
      <c r="H966">
        <f>------145</f>
        <v>145</v>
      </c>
      <c r="I966">
        <v>289</v>
      </c>
      <c r="J966" t="s">
        <v>56</v>
      </c>
      <c r="K966">
        <f>------103</f>
        <v>103</v>
      </c>
    </row>
    <row r="967" spans="2:11">
      <c r="B967">
        <v>2890</v>
      </c>
      <c r="C967">
        <v>964</v>
      </c>
      <c r="D967">
        <v>1</v>
      </c>
      <c r="E967">
        <v>0</v>
      </c>
      <c r="F967">
        <v>32</v>
      </c>
      <c r="G967">
        <v>171</v>
      </c>
      <c r="H967">
        <f>------113</f>
        <v>113</v>
      </c>
      <c r="I967">
        <v>225</v>
      </c>
      <c r="J967" t="s">
        <v>56</v>
      </c>
      <c r="K967">
        <f>------104</f>
        <v>104</v>
      </c>
    </row>
    <row r="968" spans="2:11">
      <c r="B968">
        <v>2893</v>
      </c>
      <c r="C968">
        <v>965</v>
      </c>
      <c r="D968">
        <v>1</v>
      </c>
      <c r="E968">
        <v>0</v>
      </c>
      <c r="F968">
        <v>28</v>
      </c>
      <c r="G968">
        <v>171</v>
      </c>
      <c r="H968">
        <f>------85</f>
        <v>85</v>
      </c>
      <c r="I968">
        <v>169</v>
      </c>
      <c r="J968" t="s">
        <v>56</v>
      </c>
      <c r="K968">
        <f>------105</f>
        <v>105</v>
      </c>
    </row>
    <row r="969" spans="2:11">
      <c r="B969">
        <v>2896</v>
      </c>
      <c r="C969">
        <v>966</v>
      </c>
      <c r="D969">
        <v>1</v>
      </c>
      <c r="E969">
        <v>1</v>
      </c>
      <c r="F969">
        <v>4</v>
      </c>
      <c r="G969">
        <v>171</v>
      </c>
      <c r="H969">
        <f>------89</f>
        <v>89</v>
      </c>
      <c r="I969">
        <v>225</v>
      </c>
      <c r="J969" t="s">
        <v>55</v>
      </c>
      <c r="K969">
        <f>------106</f>
        <v>106</v>
      </c>
    </row>
    <row r="970" spans="2:11">
      <c r="B970">
        <v>2899</v>
      </c>
      <c r="C970">
        <v>967</v>
      </c>
      <c r="D970">
        <v>1</v>
      </c>
      <c r="E970">
        <v>1</v>
      </c>
      <c r="F970">
        <v>12</v>
      </c>
      <c r="G970">
        <v>171</v>
      </c>
      <c r="H970">
        <f>------101</f>
        <v>101</v>
      </c>
      <c r="I970">
        <v>289</v>
      </c>
      <c r="J970" t="s">
        <v>57</v>
      </c>
      <c r="K970">
        <f>------107</f>
        <v>107</v>
      </c>
    </row>
    <row r="971" spans="2:11">
      <c r="B971">
        <v>2902</v>
      </c>
      <c r="C971">
        <v>968</v>
      </c>
      <c r="D971">
        <v>1</v>
      </c>
      <c r="E971">
        <v>1</v>
      </c>
      <c r="F971">
        <v>12</v>
      </c>
      <c r="G971">
        <v>171</v>
      </c>
      <c r="H971">
        <f>------113</f>
        <v>113</v>
      </c>
      <c r="I971">
        <v>361</v>
      </c>
      <c r="J971" t="s">
        <v>54</v>
      </c>
      <c r="K971">
        <f>------108</f>
        <v>108</v>
      </c>
    </row>
    <row r="972" spans="2:11">
      <c r="B972">
        <v>2905</v>
      </c>
      <c r="C972">
        <v>969</v>
      </c>
      <c r="D972">
        <v>1</v>
      </c>
      <c r="E972">
        <v>1</v>
      </c>
      <c r="F972">
        <v>36</v>
      </c>
      <c r="G972">
        <v>171</v>
      </c>
      <c r="H972">
        <f>------149</f>
        <v>149</v>
      </c>
      <c r="I972">
        <v>441</v>
      </c>
      <c r="J972" t="s">
        <v>53</v>
      </c>
      <c r="K972">
        <f>------109</f>
        <v>109</v>
      </c>
    </row>
    <row r="973" spans="2:11">
      <c r="B973">
        <v>2908</v>
      </c>
      <c r="C973">
        <v>970</v>
      </c>
      <c r="D973">
        <v>1</v>
      </c>
      <c r="E973">
        <v>1</v>
      </c>
      <c r="F973">
        <v>24</v>
      </c>
      <c r="G973">
        <v>171</v>
      </c>
      <c r="H973">
        <f>------173</f>
        <v>173</v>
      </c>
      <c r="I973">
        <v>441</v>
      </c>
      <c r="J973" t="s">
        <v>58</v>
      </c>
      <c r="K973">
        <f>------110</f>
        <v>110</v>
      </c>
    </row>
    <row r="974" spans="2:11">
      <c r="B974">
        <v>2911</v>
      </c>
      <c r="C974">
        <v>971</v>
      </c>
      <c r="D974">
        <v>1</v>
      </c>
      <c r="E974">
        <v>0</v>
      </c>
      <c r="F974">
        <v>56</v>
      </c>
      <c r="G974">
        <v>171</v>
      </c>
      <c r="H974">
        <f>------117</f>
        <v>117</v>
      </c>
      <c r="I974">
        <v>361</v>
      </c>
      <c r="J974" t="s">
        <v>96</v>
      </c>
      <c r="K974">
        <f>------111</f>
        <v>111</v>
      </c>
    </row>
    <row r="975" spans="2:11">
      <c r="B975">
        <v>2914</v>
      </c>
      <c r="C975">
        <v>972</v>
      </c>
      <c r="D975">
        <v>1</v>
      </c>
      <c r="E975">
        <v>0</v>
      </c>
      <c r="F975">
        <v>28</v>
      </c>
      <c r="G975">
        <v>171</v>
      </c>
      <c r="H975">
        <f>------89</f>
        <v>89</v>
      </c>
      <c r="I975">
        <v>289</v>
      </c>
      <c r="J975" t="s">
        <v>54</v>
      </c>
      <c r="K975">
        <f>------18</f>
        <v>18</v>
      </c>
    </row>
    <row r="976" spans="2:11">
      <c r="B976">
        <v>2917</v>
      </c>
      <c r="C976">
        <v>973</v>
      </c>
      <c r="D976">
        <v>1</v>
      </c>
      <c r="E976">
        <v>0</v>
      </c>
      <c r="F976">
        <v>16</v>
      </c>
      <c r="G976">
        <v>171</v>
      </c>
      <c r="H976">
        <f>------73</f>
        <v>73</v>
      </c>
      <c r="I976">
        <v>225</v>
      </c>
      <c r="J976" t="s">
        <v>96</v>
      </c>
      <c r="K976">
        <f>------19</f>
        <v>19</v>
      </c>
    </row>
    <row r="977" spans="2:11">
      <c r="B977">
        <v>2920</v>
      </c>
      <c r="C977">
        <v>974</v>
      </c>
      <c r="D977">
        <v>1</v>
      </c>
      <c r="E977">
        <v>0</v>
      </c>
      <c r="F977">
        <v>12</v>
      </c>
      <c r="G977">
        <v>171</v>
      </c>
      <c r="H977">
        <f>------61</f>
        <v>61</v>
      </c>
      <c r="I977">
        <v>169</v>
      </c>
      <c r="J977" t="s">
        <v>51</v>
      </c>
      <c r="K977">
        <f>------20</f>
        <v>20</v>
      </c>
    </row>
    <row r="978" spans="2:11">
      <c r="B978">
        <v>2923</v>
      </c>
      <c r="C978">
        <v>975</v>
      </c>
      <c r="D978">
        <v>1</v>
      </c>
      <c r="E978">
        <v>0</v>
      </c>
      <c r="F978">
        <v>12</v>
      </c>
      <c r="G978">
        <v>171</v>
      </c>
      <c r="H978">
        <f>------49</f>
        <v>49</v>
      </c>
      <c r="I978">
        <v>121</v>
      </c>
      <c r="J978" t="s">
        <v>55</v>
      </c>
      <c r="K978">
        <f>------112</f>
        <v>112</v>
      </c>
    </row>
    <row r="979" spans="2:11">
      <c r="B979">
        <v>2926</v>
      </c>
      <c r="C979">
        <v>976</v>
      </c>
      <c r="D979">
        <v>1</v>
      </c>
      <c r="E979">
        <v>1</v>
      </c>
      <c r="F979">
        <v>20</v>
      </c>
      <c r="G979">
        <v>171</v>
      </c>
      <c r="H979">
        <f>------69</f>
        <v>69</v>
      </c>
      <c r="I979">
        <v>169</v>
      </c>
      <c r="J979" t="s">
        <v>172</v>
      </c>
      <c r="K979">
        <f>------113</f>
        <v>113</v>
      </c>
    </row>
    <row r="980" spans="2:11">
      <c r="B980">
        <v>2929</v>
      </c>
      <c r="C980">
        <v>977</v>
      </c>
      <c r="D980">
        <v>1</v>
      </c>
      <c r="E980">
        <v>1</v>
      </c>
      <c r="F980">
        <v>32</v>
      </c>
      <c r="G980">
        <v>171</v>
      </c>
      <c r="H980">
        <f>------101</f>
        <v>101</v>
      </c>
      <c r="I980">
        <v>225</v>
      </c>
      <c r="J980" t="s">
        <v>59</v>
      </c>
      <c r="K980">
        <f>------114</f>
        <v>114</v>
      </c>
    </row>
    <row r="981" spans="2:11">
      <c r="B981">
        <v>2932</v>
      </c>
      <c r="C981">
        <v>978</v>
      </c>
      <c r="D981">
        <v>1</v>
      </c>
      <c r="E981">
        <v>1</v>
      </c>
      <c r="F981">
        <v>16</v>
      </c>
      <c r="G981">
        <v>171</v>
      </c>
      <c r="H981">
        <f>------117</f>
        <v>117</v>
      </c>
      <c r="I981">
        <v>289</v>
      </c>
      <c r="J981" t="s">
        <v>55</v>
      </c>
      <c r="K981">
        <f>------8</f>
        <v>8</v>
      </c>
    </row>
    <row r="982" spans="2:11">
      <c r="B982">
        <v>2935</v>
      </c>
      <c r="C982">
        <v>979</v>
      </c>
      <c r="D982">
        <v>1</v>
      </c>
      <c r="E982">
        <v>1</v>
      </c>
      <c r="F982">
        <v>12</v>
      </c>
      <c r="G982">
        <v>171</v>
      </c>
      <c r="H982">
        <f>------129</f>
        <v>129</v>
      </c>
      <c r="I982">
        <v>361</v>
      </c>
      <c r="J982" t="s">
        <v>51</v>
      </c>
      <c r="K982">
        <f>------9</f>
        <v>9</v>
      </c>
    </row>
    <row r="983" spans="2:11">
      <c r="B983">
        <v>2938</v>
      </c>
      <c r="C983">
        <v>980</v>
      </c>
      <c r="D983">
        <v>1</v>
      </c>
      <c r="E983">
        <v>1</v>
      </c>
      <c r="F983">
        <v>12</v>
      </c>
      <c r="G983">
        <v>171</v>
      </c>
      <c r="H983">
        <f>------141</f>
        <v>141</v>
      </c>
      <c r="I983">
        <v>441</v>
      </c>
      <c r="J983" t="s">
        <v>96</v>
      </c>
      <c r="K983">
        <f>------10</f>
        <v>10</v>
      </c>
    </row>
    <row r="984" spans="2:11">
      <c r="B984">
        <v>2941</v>
      </c>
      <c r="C984">
        <v>981</v>
      </c>
      <c r="D984">
        <v>1</v>
      </c>
      <c r="E984">
        <v>0</v>
      </c>
      <c r="F984">
        <v>52</v>
      </c>
      <c r="G984">
        <v>171</v>
      </c>
      <c r="H984">
        <f>------89</f>
        <v>89</v>
      </c>
      <c r="I984">
        <v>289</v>
      </c>
      <c r="J984" t="s">
        <v>54</v>
      </c>
      <c r="K984">
        <f>------115</f>
        <v>115</v>
      </c>
    </row>
    <row r="985" spans="2:11">
      <c r="B985">
        <v>2944</v>
      </c>
      <c r="C985">
        <v>982</v>
      </c>
      <c r="D985">
        <v>1</v>
      </c>
      <c r="E985">
        <v>0</v>
      </c>
      <c r="F985">
        <v>28</v>
      </c>
      <c r="G985">
        <v>171</v>
      </c>
      <c r="H985">
        <f>------61</f>
        <v>61</v>
      </c>
      <c r="I985">
        <v>121</v>
      </c>
      <c r="J985" t="s">
        <v>56</v>
      </c>
      <c r="K985">
        <f>------31</f>
        <v>31</v>
      </c>
    </row>
    <row r="986" spans="2:11">
      <c r="B986">
        <v>2947</v>
      </c>
      <c r="C986">
        <v>983</v>
      </c>
      <c r="D986">
        <v>0</v>
      </c>
      <c r="E986">
        <v>0</v>
      </c>
      <c r="F986">
        <v>20</v>
      </c>
      <c r="G986">
        <v>171</v>
      </c>
      <c r="H986">
        <f>------41</f>
        <v>41</v>
      </c>
      <c r="I986">
        <v>81</v>
      </c>
      <c r="J986" t="s">
        <v>165</v>
      </c>
      <c r="K986">
        <f>------32</f>
        <v>32</v>
      </c>
    </row>
    <row r="987" spans="2:11">
      <c r="B987">
        <v>2950</v>
      </c>
      <c r="C987">
        <v>984</v>
      </c>
      <c r="D987">
        <v>0</v>
      </c>
      <c r="E987">
        <v>0</v>
      </c>
      <c r="F987">
        <v>16</v>
      </c>
      <c r="G987">
        <v>171</v>
      </c>
      <c r="H987">
        <f>------25</f>
        <v>25</v>
      </c>
      <c r="I987">
        <v>49</v>
      </c>
      <c r="J987" t="s">
        <v>165</v>
      </c>
      <c r="K987">
        <f>------33</f>
        <v>33</v>
      </c>
    </row>
    <row r="988" spans="2:11">
      <c r="B988">
        <v>2953</v>
      </c>
      <c r="C988">
        <v>985</v>
      </c>
      <c r="D988">
        <v>0</v>
      </c>
      <c r="E988">
        <v>0</v>
      </c>
      <c r="F988">
        <v>12</v>
      </c>
      <c r="G988">
        <v>171</v>
      </c>
      <c r="H988">
        <f>------13</f>
        <v>13</v>
      </c>
      <c r="I988">
        <v>25</v>
      </c>
      <c r="J988" t="s">
        <v>167</v>
      </c>
      <c r="K988">
        <f>------34</f>
        <v>34</v>
      </c>
    </row>
    <row r="989" spans="2:11">
      <c r="B989">
        <v>2956</v>
      </c>
      <c r="C989">
        <v>986</v>
      </c>
      <c r="D989">
        <v>0</v>
      </c>
      <c r="E989">
        <v>1</v>
      </c>
      <c r="F989">
        <v>4</v>
      </c>
      <c r="G989">
        <v>171</v>
      </c>
      <c r="H989">
        <f>------17</f>
        <v>17</v>
      </c>
      <c r="I989">
        <v>49</v>
      </c>
      <c r="J989" t="s">
        <v>57</v>
      </c>
      <c r="K989">
        <f>------36</f>
        <v>36</v>
      </c>
    </row>
    <row r="990" spans="2:11">
      <c r="B990">
        <v>2959</v>
      </c>
      <c r="C990">
        <v>987</v>
      </c>
      <c r="D990">
        <v>0</v>
      </c>
      <c r="E990">
        <v>1</v>
      </c>
      <c r="F990">
        <v>12</v>
      </c>
      <c r="G990">
        <v>171</v>
      </c>
      <c r="H990">
        <f>------29</f>
        <v>29</v>
      </c>
      <c r="I990">
        <v>81</v>
      </c>
      <c r="J990" t="s">
        <v>51</v>
      </c>
      <c r="K990">
        <f>------37</f>
        <v>37</v>
      </c>
    </row>
    <row r="991" spans="2:11">
      <c r="B991">
        <v>2962</v>
      </c>
      <c r="C991">
        <v>988</v>
      </c>
      <c r="D991">
        <v>0</v>
      </c>
      <c r="E991">
        <v>1</v>
      </c>
      <c r="F991">
        <v>12</v>
      </c>
      <c r="G991">
        <v>171</v>
      </c>
      <c r="H991">
        <f>------41</f>
        <v>41</v>
      </c>
      <c r="I991">
        <v>121</v>
      </c>
      <c r="J991" t="s">
        <v>53</v>
      </c>
      <c r="K991">
        <f>------38</f>
        <v>38</v>
      </c>
    </row>
    <row r="992" spans="2:11">
      <c r="B992">
        <v>2965</v>
      </c>
      <c r="C992">
        <v>989</v>
      </c>
      <c r="D992">
        <v>1</v>
      </c>
      <c r="E992">
        <v>1</v>
      </c>
      <c r="F992">
        <v>20</v>
      </c>
      <c r="G992">
        <v>171</v>
      </c>
      <c r="H992">
        <f>------61</f>
        <v>61</v>
      </c>
      <c r="I992">
        <v>169</v>
      </c>
      <c r="J992" t="s">
        <v>51</v>
      </c>
      <c r="K992">
        <f>------39</f>
        <v>39</v>
      </c>
    </row>
    <row r="993" spans="2:11">
      <c r="B993">
        <v>2968</v>
      </c>
      <c r="C993">
        <v>990</v>
      </c>
      <c r="D993">
        <v>1</v>
      </c>
      <c r="E993">
        <v>1</v>
      </c>
      <c r="F993">
        <v>20</v>
      </c>
      <c r="G993">
        <v>171</v>
      </c>
      <c r="H993">
        <f>------81</f>
        <v>81</v>
      </c>
      <c r="I993">
        <v>225</v>
      </c>
      <c r="J993" t="s">
        <v>51</v>
      </c>
      <c r="K993">
        <f>------40</f>
        <v>40</v>
      </c>
    </row>
    <row r="994" spans="2:11">
      <c r="B994">
        <v>2971</v>
      </c>
      <c r="C994">
        <v>991</v>
      </c>
      <c r="D994">
        <v>1</v>
      </c>
      <c r="E994">
        <v>1</v>
      </c>
      <c r="F994">
        <v>24</v>
      </c>
      <c r="G994">
        <v>171</v>
      </c>
      <c r="H994">
        <f>------105</f>
        <v>105</v>
      </c>
      <c r="I994">
        <v>289</v>
      </c>
      <c r="J994" t="s">
        <v>51</v>
      </c>
      <c r="K994">
        <f>------41</f>
        <v>41</v>
      </c>
    </row>
    <row r="995" spans="2:11">
      <c r="B995">
        <v>2974</v>
      </c>
      <c r="C995">
        <v>992</v>
      </c>
      <c r="D995">
        <v>1</v>
      </c>
      <c r="E995">
        <v>1</v>
      </c>
      <c r="F995">
        <v>28</v>
      </c>
      <c r="G995">
        <v>171</v>
      </c>
      <c r="H995">
        <f>------133</f>
        <v>133</v>
      </c>
      <c r="I995">
        <v>361</v>
      </c>
      <c r="J995" t="s">
        <v>60</v>
      </c>
      <c r="K995">
        <f>------42</f>
        <v>42</v>
      </c>
    </row>
    <row r="996" spans="2:11">
      <c r="B996">
        <v>2977</v>
      </c>
      <c r="C996">
        <v>993</v>
      </c>
      <c r="D996">
        <v>1</v>
      </c>
      <c r="E996">
        <v>1</v>
      </c>
      <c r="F996">
        <v>24</v>
      </c>
      <c r="G996">
        <v>171</v>
      </c>
      <c r="H996">
        <f>------157</f>
        <v>157</v>
      </c>
      <c r="I996">
        <v>441</v>
      </c>
      <c r="J996" t="s">
        <v>51</v>
      </c>
      <c r="K996">
        <f>------43</f>
        <v>43</v>
      </c>
    </row>
    <row r="997" spans="2:11">
      <c r="B997">
        <v>2980</v>
      </c>
      <c r="C997">
        <v>994</v>
      </c>
      <c r="D997">
        <v>1</v>
      </c>
      <c r="E997">
        <v>1</v>
      </c>
      <c r="F997">
        <v>16</v>
      </c>
      <c r="G997">
        <v>171</v>
      </c>
      <c r="H997">
        <f>------173</f>
        <v>173</v>
      </c>
      <c r="I997">
        <v>441</v>
      </c>
      <c r="J997" t="s">
        <v>58</v>
      </c>
      <c r="K997">
        <f>------44</f>
        <v>44</v>
      </c>
    </row>
    <row r="998" spans="2:11">
      <c r="B998">
        <v>2983</v>
      </c>
      <c r="C998">
        <v>995</v>
      </c>
      <c r="D998">
        <v>1</v>
      </c>
      <c r="E998">
        <v>1</v>
      </c>
      <c r="F998">
        <v>16</v>
      </c>
      <c r="G998">
        <v>171</v>
      </c>
      <c r="H998">
        <f>------189</f>
        <v>189</v>
      </c>
      <c r="I998">
        <v>441</v>
      </c>
      <c r="J998" t="s">
        <v>52</v>
      </c>
      <c r="K998">
        <f>------45</f>
        <v>45</v>
      </c>
    </row>
    <row r="999" spans="2:11">
      <c r="B999">
        <v>2986</v>
      </c>
      <c r="C999">
        <v>996</v>
      </c>
      <c r="D999">
        <v>1</v>
      </c>
      <c r="E999">
        <v>0</v>
      </c>
      <c r="F999">
        <v>72</v>
      </c>
      <c r="G999">
        <v>171</v>
      </c>
      <c r="H999">
        <f>------117</f>
        <v>117</v>
      </c>
      <c r="I999">
        <v>361</v>
      </c>
      <c r="J999" t="s">
        <v>96</v>
      </c>
      <c r="K999">
        <f>------116</f>
        <v>116</v>
      </c>
    </row>
    <row r="1000" spans="2:11">
      <c r="B1000">
        <v>2989</v>
      </c>
      <c r="C1000">
        <v>997</v>
      </c>
      <c r="D1000">
        <v>1</v>
      </c>
      <c r="E1000">
        <v>0</v>
      </c>
      <c r="F1000">
        <v>48</v>
      </c>
      <c r="G1000">
        <v>171</v>
      </c>
      <c r="H1000">
        <f>------69</f>
        <v>69</v>
      </c>
      <c r="I1000">
        <v>289</v>
      </c>
      <c r="J1000" t="s">
        <v>166</v>
      </c>
      <c r="K1000">
        <f>------117</f>
        <v>117</v>
      </c>
    </row>
    <row r="1001" spans="2:11">
      <c r="B1001">
        <v>2992</v>
      </c>
      <c r="C1001">
        <v>998</v>
      </c>
      <c r="D1001">
        <v>1</v>
      </c>
      <c r="E1001">
        <v>0</v>
      </c>
      <c r="F1001">
        <v>21</v>
      </c>
      <c r="G1001">
        <v>171</v>
      </c>
      <c r="H1001">
        <f>------48</f>
        <v>48</v>
      </c>
      <c r="I1001">
        <v>289</v>
      </c>
      <c r="J1001" t="s">
        <v>82</v>
      </c>
      <c r="K1001">
        <f>------118</f>
        <v>118</v>
      </c>
    </row>
    <row r="1002" spans="2:11">
      <c r="B1002">
        <v>2995</v>
      </c>
      <c r="C1002">
        <v>999</v>
      </c>
      <c r="D1002">
        <v>0</v>
      </c>
      <c r="E1002">
        <v>0</v>
      </c>
      <c r="F1002">
        <v>16</v>
      </c>
      <c r="G1002">
        <v>171</v>
      </c>
      <c r="H1002">
        <f>------32</f>
        <v>32</v>
      </c>
      <c r="I1002">
        <v>81</v>
      </c>
      <c r="J1002" t="s">
        <v>55</v>
      </c>
      <c r="K1002">
        <f>------119</f>
        <v>119</v>
      </c>
    </row>
    <row r="1003" spans="2:11">
      <c r="B1003">
        <v>2998</v>
      </c>
      <c r="C1003">
        <v>1000</v>
      </c>
      <c r="D1003">
        <v>0</v>
      </c>
      <c r="E1003">
        <v>0</v>
      </c>
      <c r="F1003">
        <v>16</v>
      </c>
      <c r="G1003">
        <v>171</v>
      </c>
      <c r="H1003">
        <f>------16</f>
        <v>16</v>
      </c>
      <c r="I1003">
        <v>81</v>
      </c>
      <c r="J1003" t="s">
        <v>190</v>
      </c>
      <c r="K1003">
        <f>------120</f>
        <v>120</v>
      </c>
    </row>
    <row r="1004" spans="2:11">
      <c r="B1004">
        <v>3001</v>
      </c>
      <c r="C1004">
        <v>1001</v>
      </c>
      <c r="D1004">
        <v>0</v>
      </c>
      <c r="E1004">
        <v>1</v>
      </c>
      <c r="F1004">
        <v>24</v>
      </c>
      <c r="G1004">
        <v>171</v>
      </c>
      <c r="H1004">
        <f>------40</f>
        <v>40</v>
      </c>
      <c r="I1004">
        <v>121</v>
      </c>
      <c r="J1004" t="s">
        <v>147</v>
      </c>
      <c r="K1004">
        <f>------121</f>
        <v>121</v>
      </c>
    </row>
    <row r="1005" spans="2:11">
      <c r="B1005">
        <v>3004</v>
      </c>
      <c r="C1005">
        <v>1002</v>
      </c>
      <c r="D1005">
        <v>1</v>
      </c>
      <c r="E1005">
        <v>1</v>
      </c>
      <c r="F1005">
        <v>28</v>
      </c>
      <c r="G1005">
        <v>171</v>
      </c>
      <c r="H1005">
        <f>------68</f>
        <v>68</v>
      </c>
      <c r="I1005">
        <v>169</v>
      </c>
      <c r="J1005" t="s">
        <v>55</v>
      </c>
      <c r="K1005">
        <f>------122</f>
        <v>122</v>
      </c>
    </row>
    <row r="1006" spans="2:11">
      <c r="B1006">
        <v>3007</v>
      </c>
      <c r="C1006">
        <v>1003</v>
      </c>
      <c r="D1006">
        <v>1</v>
      </c>
      <c r="E1006">
        <v>1</v>
      </c>
      <c r="F1006">
        <v>25</v>
      </c>
      <c r="G1006">
        <v>171</v>
      </c>
      <c r="H1006">
        <f>------93</f>
        <v>93</v>
      </c>
      <c r="I1006">
        <v>225</v>
      </c>
      <c r="J1006" t="s">
        <v>172</v>
      </c>
      <c r="K1006">
        <f>------123</f>
        <v>123</v>
      </c>
    </row>
    <row r="1007" spans="2:11">
      <c r="B1007">
        <v>3010</v>
      </c>
      <c r="C1007">
        <v>1004</v>
      </c>
      <c r="D1007">
        <v>1</v>
      </c>
      <c r="E1007">
        <v>1</v>
      </c>
      <c r="F1007">
        <v>24</v>
      </c>
      <c r="G1007">
        <v>171</v>
      </c>
      <c r="H1007">
        <f>------117</f>
        <v>117</v>
      </c>
      <c r="I1007">
        <v>289</v>
      </c>
      <c r="J1007" t="s">
        <v>55</v>
      </c>
      <c r="K1007">
        <f>------124</f>
        <v>124</v>
      </c>
    </row>
    <row r="1008" spans="2:11">
      <c r="B1008">
        <v>3013</v>
      </c>
      <c r="C1008">
        <v>1005</v>
      </c>
      <c r="D1008">
        <v>1</v>
      </c>
      <c r="E1008">
        <v>1</v>
      </c>
      <c r="F1008">
        <v>28</v>
      </c>
      <c r="G1008">
        <v>171</v>
      </c>
      <c r="H1008">
        <f>------145</f>
        <v>145</v>
      </c>
      <c r="I1008">
        <v>361</v>
      </c>
      <c r="J1008" t="s">
        <v>55</v>
      </c>
      <c r="K1008">
        <f>------125</f>
        <v>125</v>
      </c>
    </row>
    <row r="1009" spans="2:11">
      <c r="B1009">
        <v>3016</v>
      </c>
      <c r="C1009">
        <v>1006</v>
      </c>
      <c r="D1009">
        <v>1</v>
      </c>
      <c r="E1009">
        <v>1</v>
      </c>
      <c r="F1009">
        <v>24</v>
      </c>
      <c r="G1009">
        <v>171</v>
      </c>
      <c r="H1009">
        <f>------169</f>
        <v>169</v>
      </c>
      <c r="I1009">
        <v>441</v>
      </c>
      <c r="J1009" t="s">
        <v>118</v>
      </c>
      <c r="K1009">
        <f>------126</f>
        <v>126</v>
      </c>
    </row>
    <row r="1010" spans="2:11">
      <c r="B1010">
        <v>3019</v>
      </c>
      <c r="C1010">
        <v>1007</v>
      </c>
      <c r="D1010">
        <v>1</v>
      </c>
      <c r="E1010">
        <v>1</v>
      </c>
      <c r="F1010">
        <v>16</v>
      </c>
      <c r="G1010">
        <v>171</v>
      </c>
      <c r="H1010">
        <f>------185</f>
        <v>185</v>
      </c>
      <c r="I1010">
        <v>441</v>
      </c>
      <c r="J1010" t="s">
        <v>141</v>
      </c>
      <c r="K1010">
        <f>------127</f>
        <v>127</v>
      </c>
    </row>
    <row r="1011" spans="2:11">
      <c r="B1011">
        <v>3022</v>
      </c>
      <c r="C1011">
        <v>1008</v>
      </c>
      <c r="D1011">
        <v>1</v>
      </c>
      <c r="E1011">
        <v>1</v>
      </c>
      <c r="F1011">
        <v>16</v>
      </c>
      <c r="G1011">
        <v>171</v>
      </c>
      <c r="H1011">
        <f>------201</f>
        <v>201</v>
      </c>
      <c r="I1011">
        <v>441</v>
      </c>
      <c r="J1011" t="s">
        <v>121</v>
      </c>
      <c r="K1011">
        <f>------128</f>
        <v>128</v>
      </c>
    </row>
    <row r="1012" spans="2:11">
      <c r="B1012">
        <v>3025</v>
      </c>
      <c r="C1012">
        <v>1009</v>
      </c>
      <c r="D1012">
        <v>1</v>
      </c>
      <c r="E1012">
        <v>1</v>
      </c>
      <c r="F1012">
        <v>24</v>
      </c>
      <c r="G1012">
        <v>171</v>
      </c>
      <c r="H1012">
        <f>------225</f>
        <v>225</v>
      </c>
      <c r="I1012">
        <v>441</v>
      </c>
      <c r="J1012" t="s">
        <v>165</v>
      </c>
      <c r="K1012">
        <f>------129</f>
        <v>129</v>
      </c>
    </row>
    <row r="1013" spans="2:11">
      <c r="B1013">
        <v>3028</v>
      </c>
      <c r="C1013">
        <v>1010</v>
      </c>
      <c r="D1013">
        <v>1</v>
      </c>
      <c r="E1013">
        <v>1</v>
      </c>
      <c r="F1013">
        <v>40</v>
      </c>
      <c r="G1013">
        <v>171</v>
      </c>
      <c r="H1013">
        <f>------265</f>
        <v>265</v>
      </c>
      <c r="I1013">
        <v>441</v>
      </c>
      <c r="J1013" t="s">
        <v>102</v>
      </c>
      <c r="K1013">
        <f>------130</f>
        <v>130</v>
      </c>
    </row>
    <row r="1014" spans="2:11">
      <c r="B1014">
        <v>3031</v>
      </c>
      <c r="C1014">
        <v>1011</v>
      </c>
      <c r="D1014">
        <v>1</v>
      </c>
      <c r="E1014">
        <v>0</v>
      </c>
      <c r="F1014">
        <v>88</v>
      </c>
      <c r="G1014">
        <v>171</v>
      </c>
      <c r="H1014">
        <f>------177</f>
        <v>177</v>
      </c>
      <c r="I1014">
        <v>441</v>
      </c>
      <c r="J1014" t="s">
        <v>55</v>
      </c>
      <c r="K1014">
        <f>------131</f>
        <v>131</v>
      </c>
    </row>
    <row r="1015" spans="2:11">
      <c r="B1015">
        <v>3034</v>
      </c>
      <c r="C1015">
        <v>1012</v>
      </c>
      <c r="D1015">
        <v>1</v>
      </c>
      <c r="E1015">
        <v>0</v>
      </c>
      <c r="F1015">
        <v>52</v>
      </c>
      <c r="G1015">
        <v>171</v>
      </c>
      <c r="H1015">
        <f>------125</f>
        <v>125</v>
      </c>
      <c r="I1015">
        <v>289</v>
      </c>
      <c r="J1015" t="s">
        <v>52</v>
      </c>
      <c r="K1015">
        <f>------132</f>
        <v>132</v>
      </c>
    </row>
    <row r="1016" spans="2:11">
      <c r="B1016">
        <v>3037</v>
      </c>
      <c r="C1016">
        <v>1013</v>
      </c>
      <c r="D1016">
        <v>1</v>
      </c>
      <c r="E1016">
        <v>0</v>
      </c>
      <c r="F1016">
        <v>24</v>
      </c>
      <c r="G1016">
        <v>171</v>
      </c>
      <c r="H1016">
        <f>------101</f>
        <v>101</v>
      </c>
      <c r="I1016">
        <v>289</v>
      </c>
      <c r="J1016" t="s">
        <v>57</v>
      </c>
      <c r="K1016">
        <f>------133</f>
        <v>133</v>
      </c>
    </row>
    <row r="1017" spans="2:11">
      <c r="B1017">
        <v>3040</v>
      </c>
      <c r="C1017">
        <v>1014</v>
      </c>
      <c r="D1017">
        <v>1</v>
      </c>
      <c r="E1017">
        <v>0</v>
      </c>
      <c r="F1017">
        <v>28</v>
      </c>
      <c r="G1017">
        <v>171</v>
      </c>
      <c r="H1017">
        <f>------73</f>
        <v>73</v>
      </c>
      <c r="I1017">
        <v>289</v>
      </c>
      <c r="J1017" t="s">
        <v>191</v>
      </c>
      <c r="K1017">
        <f>------134</f>
        <v>134</v>
      </c>
    </row>
    <row r="1018" spans="2:11">
      <c r="B1018">
        <v>3043</v>
      </c>
      <c r="C1018">
        <v>1015</v>
      </c>
      <c r="D1018">
        <v>1</v>
      </c>
      <c r="E1018">
        <v>0</v>
      </c>
      <c r="F1018">
        <v>28</v>
      </c>
      <c r="G1018">
        <v>171</v>
      </c>
      <c r="H1018">
        <f>------45</f>
        <v>45</v>
      </c>
      <c r="I1018">
        <v>289</v>
      </c>
      <c r="J1018" t="s">
        <v>192</v>
      </c>
      <c r="K1018">
        <f>------135</f>
        <v>135</v>
      </c>
    </row>
    <row r="1019" spans="2:11">
      <c r="B1019">
        <v>3046</v>
      </c>
      <c r="C1019">
        <v>1016</v>
      </c>
      <c r="D1019">
        <v>1</v>
      </c>
      <c r="E1019">
        <v>1</v>
      </c>
      <c r="F1019">
        <v>20</v>
      </c>
      <c r="G1019">
        <v>171</v>
      </c>
      <c r="H1019">
        <f>------65</f>
        <v>65</v>
      </c>
      <c r="I1019">
        <v>361</v>
      </c>
      <c r="J1019" t="s">
        <v>189</v>
      </c>
      <c r="K1019">
        <f>------136</f>
        <v>136</v>
      </c>
    </row>
    <row r="1020" spans="2:11">
      <c r="B1020">
        <v>3049</v>
      </c>
      <c r="C1020">
        <v>1017</v>
      </c>
      <c r="D1020">
        <v>1</v>
      </c>
      <c r="E1020">
        <v>1</v>
      </c>
      <c r="F1020">
        <v>20</v>
      </c>
      <c r="G1020">
        <v>171</v>
      </c>
      <c r="H1020">
        <f>------85</f>
        <v>85</v>
      </c>
      <c r="I1020">
        <v>441</v>
      </c>
      <c r="J1020" t="s">
        <v>187</v>
      </c>
      <c r="K1020">
        <f>------137</f>
        <v>137</v>
      </c>
    </row>
    <row r="1021" spans="2:11">
      <c r="B1021">
        <v>3052</v>
      </c>
      <c r="C1021">
        <v>1018</v>
      </c>
      <c r="D1021">
        <v>1</v>
      </c>
      <c r="E1021">
        <v>1</v>
      </c>
      <c r="F1021">
        <v>48</v>
      </c>
      <c r="G1021">
        <v>171</v>
      </c>
      <c r="H1021">
        <f>------133</f>
        <v>133</v>
      </c>
      <c r="I1021">
        <v>441</v>
      </c>
      <c r="J1021" t="s">
        <v>117</v>
      </c>
      <c r="K1021">
        <f>------138</f>
        <v>138</v>
      </c>
    </row>
    <row r="1022" spans="2:11">
      <c r="B1022">
        <v>3055</v>
      </c>
      <c r="C1022">
        <v>1019</v>
      </c>
      <c r="D1022">
        <v>1</v>
      </c>
      <c r="E1022">
        <v>1</v>
      </c>
      <c r="F1022">
        <v>44</v>
      </c>
      <c r="G1022">
        <v>171</v>
      </c>
      <c r="H1022">
        <f>------177</f>
        <v>177</v>
      </c>
      <c r="I1022">
        <v>441</v>
      </c>
      <c r="J1022" t="s">
        <v>55</v>
      </c>
      <c r="K1022">
        <f>------139</f>
        <v>139</v>
      </c>
    </row>
    <row r="1023" spans="2:11">
      <c r="B1023">
        <v>3058</v>
      </c>
      <c r="C1023">
        <v>1020</v>
      </c>
      <c r="D1023">
        <v>1</v>
      </c>
      <c r="E1023">
        <v>1</v>
      </c>
      <c r="F1023">
        <v>48</v>
      </c>
      <c r="G1023">
        <v>171</v>
      </c>
      <c r="H1023">
        <f>------225</f>
        <v>225</v>
      </c>
      <c r="I1023">
        <v>441</v>
      </c>
      <c r="J1023" t="s">
        <v>165</v>
      </c>
      <c r="K1023">
        <f>------140</f>
        <v>140</v>
      </c>
    </row>
    <row r="1024" spans="2:11">
      <c r="B1024">
        <v>3061</v>
      </c>
      <c r="C1024">
        <v>1021</v>
      </c>
      <c r="D1024">
        <v>1</v>
      </c>
      <c r="E1024">
        <v>1</v>
      </c>
      <c r="F1024">
        <v>32</v>
      </c>
      <c r="G1024">
        <v>171</v>
      </c>
      <c r="H1024">
        <f>------257</f>
        <v>257</v>
      </c>
      <c r="I1024">
        <v>441</v>
      </c>
      <c r="J1024" t="s">
        <v>105</v>
      </c>
      <c r="K1024">
        <f>------141</f>
        <v>141</v>
      </c>
    </row>
    <row r="1025" spans="2:11">
      <c r="B1025">
        <v>3064</v>
      </c>
      <c r="C1025">
        <v>1022</v>
      </c>
      <c r="D1025">
        <v>1</v>
      </c>
      <c r="E1025">
        <v>1</v>
      </c>
      <c r="F1025">
        <v>40</v>
      </c>
      <c r="G1025">
        <v>171</v>
      </c>
      <c r="H1025">
        <f>------297</f>
        <v>297</v>
      </c>
      <c r="I1025">
        <v>441</v>
      </c>
      <c r="J1025" t="s">
        <v>104</v>
      </c>
      <c r="K1025">
        <f>------142</f>
        <v>142</v>
      </c>
    </row>
    <row r="1026" spans="2:11">
      <c r="B1026">
        <v>3067</v>
      </c>
      <c r="C1026">
        <v>1023</v>
      </c>
      <c r="D1026">
        <v>1</v>
      </c>
      <c r="E1026">
        <v>1</v>
      </c>
      <c r="F1026">
        <v>20</v>
      </c>
      <c r="G1026">
        <v>171</v>
      </c>
      <c r="H1026">
        <f>------317</f>
        <v>317</v>
      </c>
      <c r="I1026">
        <v>441</v>
      </c>
      <c r="J1026" t="s">
        <v>153</v>
      </c>
      <c r="K1026">
        <f>------143</f>
        <v>143</v>
      </c>
    </row>
    <row r="1027" spans="2:11">
      <c r="B1027">
        <v>3070</v>
      </c>
      <c r="C1027">
        <v>1024</v>
      </c>
      <c r="D1027">
        <v>1</v>
      </c>
      <c r="E1027">
        <v>1</v>
      </c>
      <c r="F1027">
        <v>0</v>
      </c>
      <c r="G1027">
        <v>171</v>
      </c>
      <c r="H1027">
        <f>------317</f>
        <v>317</v>
      </c>
      <c r="I1027">
        <v>441</v>
      </c>
      <c r="J1027" t="s">
        <v>153</v>
      </c>
      <c r="K1027">
        <f>------143</f>
        <v>143</v>
      </c>
    </row>
    <row r="1028" spans="2:11">
      <c r="B1028">
        <v>3073</v>
      </c>
      <c r="C1028">
        <v>1025</v>
      </c>
      <c r="D1028">
        <v>1</v>
      </c>
      <c r="E1028">
        <v>1</v>
      </c>
      <c r="F1028">
        <v>0</v>
      </c>
      <c r="G1028">
        <v>171</v>
      </c>
      <c r="H1028">
        <f>------317</f>
        <v>317</v>
      </c>
      <c r="I1028">
        <v>441</v>
      </c>
      <c r="J1028" t="s">
        <v>153</v>
      </c>
      <c r="K1028">
        <f>------143</f>
        <v>143</v>
      </c>
    </row>
    <row r="1029" spans="2:11">
      <c r="B1029">
        <v>3076</v>
      </c>
      <c r="C1029">
        <v>1026</v>
      </c>
      <c r="D1029">
        <v>1</v>
      </c>
      <c r="E1029">
        <v>0</v>
      </c>
      <c r="F1029">
        <v>76</v>
      </c>
      <c r="G1029">
        <v>171</v>
      </c>
      <c r="H1029">
        <f>------241</f>
        <v>241</v>
      </c>
      <c r="I1029">
        <v>441</v>
      </c>
      <c r="J1029" t="s">
        <v>108</v>
      </c>
      <c r="K1029">
        <f>------144</f>
        <v>144</v>
      </c>
    </row>
    <row r="1030" spans="2:11">
      <c r="B1030">
        <v>3079</v>
      </c>
      <c r="C1030">
        <v>1027</v>
      </c>
      <c r="D1030">
        <v>1</v>
      </c>
      <c r="E1030">
        <v>0</v>
      </c>
      <c r="F1030">
        <v>40</v>
      </c>
      <c r="G1030">
        <v>171</v>
      </c>
      <c r="H1030">
        <f>------201</f>
        <v>201</v>
      </c>
      <c r="I1030">
        <v>361</v>
      </c>
      <c r="J1030" t="s">
        <v>50</v>
      </c>
      <c r="K1030">
        <f>------145</f>
        <v>145</v>
      </c>
    </row>
    <row r="1031" spans="2:11">
      <c r="B1031">
        <v>3082</v>
      </c>
      <c r="C1031">
        <v>1028</v>
      </c>
      <c r="D1031">
        <v>1</v>
      </c>
      <c r="E1031">
        <v>0</v>
      </c>
      <c r="F1031">
        <v>32</v>
      </c>
      <c r="G1031">
        <v>171</v>
      </c>
      <c r="H1031">
        <f>------169</f>
        <v>169</v>
      </c>
      <c r="I1031">
        <v>361</v>
      </c>
      <c r="J1031" t="s">
        <v>152</v>
      </c>
      <c r="K1031">
        <f>------146</f>
        <v>146</v>
      </c>
    </row>
    <row r="1032" spans="2:11">
      <c r="B1032">
        <v>3085</v>
      </c>
      <c r="C1032">
        <v>1029</v>
      </c>
      <c r="D1032">
        <v>1</v>
      </c>
      <c r="E1032">
        <v>0</v>
      </c>
      <c r="F1032">
        <v>32</v>
      </c>
      <c r="G1032">
        <v>171</v>
      </c>
      <c r="H1032">
        <f>------137</f>
        <v>137</v>
      </c>
      <c r="I1032">
        <v>361</v>
      </c>
      <c r="J1032" t="s">
        <v>118</v>
      </c>
      <c r="K1032">
        <f>------147</f>
        <v>147</v>
      </c>
    </row>
    <row r="1033" spans="2:11">
      <c r="B1033">
        <v>3088</v>
      </c>
      <c r="C1033">
        <v>1030</v>
      </c>
      <c r="D1033">
        <v>1</v>
      </c>
      <c r="E1033">
        <v>0</v>
      </c>
      <c r="F1033">
        <v>24</v>
      </c>
      <c r="G1033">
        <v>171</v>
      </c>
      <c r="H1033">
        <f>------113</f>
        <v>113</v>
      </c>
      <c r="I1033">
        <v>361</v>
      </c>
      <c r="J1033" t="s">
        <v>54</v>
      </c>
      <c r="K1033">
        <f>------148</f>
        <v>148</v>
      </c>
    </row>
    <row r="1034" spans="2:11">
      <c r="B1034">
        <v>3091</v>
      </c>
      <c r="C1034">
        <v>1031</v>
      </c>
      <c r="D1034">
        <v>1</v>
      </c>
      <c r="E1034">
        <v>1</v>
      </c>
      <c r="F1034">
        <v>52</v>
      </c>
      <c r="G1034">
        <v>171</v>
      </c>
      <c r="H1034">
        <f>------165</f>
        <v>165</v>
      </c>
      <c r="I1034">
        <v>441</v>
      </c>
      <c r="J1034" t="s">
        <v>60</v>
      </c>
      <c r="K1034">
        <f>------149</f>
        <v>149</v>
      </c>
    </row>
    <row r="1035" spans="2:11">
      <c r="B1035">
        <v>3094</v>
      </c>
      <c r="C1035">
        <v>1032</v>
      </c>
      <c r="D1035">
        <v>1</v>
      </c>
      <c r="E1035">
        <v>1</v>
      </c>
      <c r="F1035">
        <v>60</v>
      </c>
      <c r="G1035">
        <v>171</v>
      </c>
      <c r="H1035">
        <f>------225</f>
        <v>225</v>
      </c>
      <c r="I1035">
        <v>441</v>
      </c>
      <c r="J1035" t="s">
        <v>165</v>
      </c>
      <c r="K1035">
        <f>------150</f>
        <v>150</v>
      </c>
    </row>
    <row r="1036" spans="2:11">
      <c r="B1036">
        <v>3097</v>
      </c>
      <c r="C1036">
        <v>1033</v>
      </c>
      <c r="D1036">
        <v>1</v>
      </c>
      <c r="E1036">
        <v>1</v>
      </c>
      <c r="F1036">
        <v>44</v>
      </c>
      <c r="G1036">
        <v>171</v>
      </c>
      <c r="H1036">
        <f>------269</f>
        <v>269</v>
      </c>
      <c r="I1036">
        <v>441</v>
      </c>
      <c r="J1036" t="s">
        <v>156</v>
      </c>
      <c r="K1036">
        <f>------151</f>
        <v>151</v>
      </c>
    </row>
    <row r="1037" spans="2:11">
      <c r="B1037">
        <v>3100</v>
      </c>
      <c r="C1037">
        <v>1034</v>
      </c>
      <c r="D1037">
        <v>1</v>
      </c>
      <c r="E1037">
        <v>1</v>
      </c>
      <c r="F1037">
        <v>36</v>
      </c>
      <c r="G1037">
        <v>171</v>
      </c>
      <c r="H1037">
        <f>------305</f>
        <v>305</v>
      </c>
      <c r="I1037">
        <v>441</v>
      </c>
      <c r="J1037" t="s">
        <v>155</v>
      </c>
      <c r="K1037">
        <f>------152</f>
        <v>152</v>
      </c>
    </row>
    <row r="1038" spans="2:11">
      <c r="B1038">
        <v>3103</v>
      </c>
      <c r="C1038">
        <v>1035</v>
      </c>
      <c r="D1038">
        <v>1</v>
      </c>
      <c r="E1038">
        <v>1</v>
      </c>
      <c r="F1038">
        <v>28</v>
      </c>
      <c r="G1038">
        <v>171</v>
      </c>
      <c r="H1038">
        <f>------333</f>
        <v>333</v>
      </c>
      <c r="I1038">
        <v>441</v>
      </c>
      <c r="J1038" t="s">
        <v>68</v>
      </c>
      <c r="K1038">
        <f>------153</f>
        <v>153</v>
      </c>
    </row>
    <row r="1039" spans="2:11">
      <c r="B1039">
        <v>3106</v>
      </c>
      <c r="C1039">
        <v>1036</v>
      </c>
      <c r="D1039">
        <v>1</v>
      </c>
      <c r="E1039">
        <v>0</v>
      </c>
      <c r="F1039">
        <v>48</v>
      </c>
      <c r="G1039">
        <v>171</v>
      </c>
      <c r="H1039">
        <f>------285</f>
        <v>285</v>
      </c>
      <c r="I1039">
        <v>441</v>
      </c>
      <c r="J1039" t="s">
        <v>103</v>
      </c>
      <c r="K1039">
        <f>------154</f>
        <v>154</v>
      </c>
    </row>
    <row r="1040" spans="2:11">
      <c r="B1040">
        <v>3109</v>
      </c>
      <c r="C1040">
        <v>1037</v>
      </c>
      <c r="D1040">
        <v>1</v>
      </c>
      <c r="E1040">
        <v>0</v>
      </c>
      <c r="F1040">
        <v>24</v>
      </c>
      <c r="G1040">
        <v>171</v>
      </c>
      <c r="H1040">
        <f>------261</f>
        <v>261</v>
      </c>
      <c r="I1040">
        <v>441</v>
      </c>
      <c r="J1040" t="s">
        <v>107</v>
      </c>
      <c r="K1040">
        <f>------155</f>
        <v>155</v>
      </c>
    </row>
    <row r="1041" spans="2:11">
      <c r="B1041">
        <v>3112</v>
      </c>
      <c r="C1041">
        <v>1038</v>
      </c>
      <c r="D1041">
        <v>1</v>
      </c>
      <c r="E1041">
        <v>0</v>
      </c>
      <c r="F1041">
        <v>28</v>
      </c>
      <c r="G1041">
        <v>171</v>
      </c>
      <c r="H1041">
        <f>------233</f>
        <v>233</v>
      </c>
      <c r="I1041">
        <v>361</v>
      </c>
      <c r="J1041" t="s">
        <v>103</v>
      </c>
      <c r="K1041">
        <f>------156</f>
        <v>156</v>
      </c>
    </row>
    <row r="1042" spans="2:11">
      <c r="B1042">
        <v>3115</v>
      </c>
      <c r="C1042">
        <v>1039</v>
      </c>
      <c r="D1042">
        <v>1</v>
      </c>
      <c r="E1042">
        <v>0</v>
      </c>
      <c r="F1042">
        <v>28</v>
      </c>
      <c r="G1042">
        <v>171</v>
      </c>
      <c r="H1042">
        <f>------205</f>
        <v>205</v>
      </c>
      <c r="I1042">
        <v>289</v>
      </c>
      <c r="J1042" t="s">
        <v>63</v>
      </c>
      <c r="K1042">
        <f>------157</f>
        <v>157</v>
      </c>
    </row>
    <row r="1043" spans="2:11">
      <c r="B1043">
        <v>3118</v>
      </c>
      <c r="C1043">
        <v>1040</v>
      </c>
      <c r="D1043">
        <v>1</v>
      </c>
      <c r="E1043">
        <v>0</v>
      </c>
      <c r="F1043">
        <v>28</v>
      </c>
      <c r="G1043">
        <v>171</v>
      </c>
      <c r="H1043">
        <f>------177</f>
        <v>177</v>
      </c>
      <c r="I1043">
        <v>289</v>
      </c>
      <c r="J1043" t="s">
        <v>156</v>
      </c>
      <c r="K1043">
        <f>------158</f>
        <v>158</v>
      </c>
    </row>
    <row r="1044" spans="2:11">
      <c r="B1044">
        <v>3121</v>
      </c>
      <c r="C1044">
        <v>1041</v>
      </c>
      <c r="D1044">
        <v>1</v>
      </c>
      <c r="E1044">
        <v>1</v>
      </c>
      <c r="F1044">
        <v>12</v>
      </c>
      <c r="G1044">
        <v>171</v>
      </c>
      <c r="H1044">
        <f>------189</f>
        <v>189</v>
      </c>
      <c r="I1044">
        <v>361</v>
      </c>
      <c r="J1044" t="s">
        <v>167</v>
      </c>
      <c r="K1044">
        <f>------159</f>
        <v>159</v>
      </c>
    </row>
    <row r="1045" spans="2:11">
      <c r="B1045">
        <v>3124</v>
      </c>
      <c r="C1045">
        <v>1042</v>
      </c>
      <c r="D1045">
        <v>1</v>
      </c>
      <c r="E1045">
        <v>1</v>
      </c>
      <c r="F1045">
        <v>20</v>
      </c>
      <c r="G1045">
        <v>171</v>
      </c>
      <c r="H1045">
        <f>------209</f>
        <v>209</v>
      </c>
      <c r="I1045">
        <v>441</v>
      </c>
      <c r="J1045" t="s">
        <v>152</v>
      </c>
      <c r="K1045">
        <f>------160</f>
        <v>160</v>
      </c>
    </row>
    <row r="1046" spans="2:11">
      <c r="B1046">
        <v>3127</v>
      </c>
      <c r="C1046">
        <v>1043</v>
      </c>
      <c r="D1046">
        <v>1</v>
      </c>
      <c r="E1046">
        <v>1</v>
      </c>
      <c r="F1046">
        <v>8</v>
      </c>
      <c r="G1046">
        <v>171</v>
      </c>
      <c r="H1046">
        <f>------217</f>
        <v>217</v>
      </c>
      <c r="I1046">
        <v>441</v>
      </c>
      <c r="J1046" t="s">
        <v>61</v>
      </c>
      <c r="K1046">
        <f>------161</f>
        <v>161</v>
      </c>
    </row>
    <row r="1047" spans="2:11">
      <c r="B1047">
        <v>3130</v>
      </c>
      <c r="C1047">
        <v>1044</v>
      </c>
      <c r="D1047">
        <v>1</v>
      </c>
      <c r="E1047">
        <v>1</v>
      </c>
      <c r="F1047">
        <v>24</v>
      </c>
      <c r="G1047">
        <v>171</v>
      </c>
      <c r="H1047">
        <f>------241</f>
        <v>241</v>
      </c>
      <c r="I1047">
        <v>441</v>
      </c>
      <c r="J1047" t="s">
        <v>108</v>
      </c>
      <c r="K1047">
        <f>------162</f>
        <v>162</v>
      </c>
    </row>
    <row r="1048" spans="2:11">
      <c r="B1048">
        <v>3133</v>
      </c>
      <c r="C1048">
        <v>1045</v>
      </c>
      <c r="D1048">
        <v>1</v>
      </c>
      <c r="E1048">
        <v>1</v>
      </c>
      <c r="F1048">
        <v>16</v>
      </c>
      <c r="G1048">
        <v>171</v>
      </c>
      <c r="H1048">
        <f>------257</f>
        <v>257</v>
      </c>
      <c r="I1048">
        <v>441</v>
      </c>
      <c r="J1048" t="s">
        <v>105</v>
      </c>
      <c r="K1048">
        <f>------163</f>
        <v>163</v>
      </c>
    </row>
    <row r="1049" spans="2:11">
      <c r="B1049">
        <v>3136</v>
      </c>
      <c r="C1049">
        <v>1046</v>
      </c>
      <c r="D1049">
        <v>1</v>
      </c>
      <c r="E1049">
        <v>0</v>
      </c>
      <c r="F1049">
        <v>56</v>
      </c>
      <c r="G1049">
        <v>171</v>
      </c>
      <c r="H1049">
        <f>------201</f>
        <v>201</v>
      </c>
      <c r="I1049">
        <v>441</v>
      </c>
      <c r="J1049" t="s">
        <v>121</v>
      </c>
      <c r="K1049">
        <f>------164</f>
        <v>164</v>
      </c>
    </row>
    <row r="1050" spans="2:11">
      <c r="B1050">
        <v>3139</v>
      </c>
      <c r="C1050">
        <v>1047</v>
      </c>
      <c r="D1050">
        <v>1</v>
      </c>
      <c r="E1050">
        <v>0</v>
      </c>
      <c r="F1050">
        <v>24</v>
      </c>
      <c r="G1050">
        <v>171</v>
      </c>
      <c r="H1050">
        <f>------177</f>
        <v>177</v>
      </c>
      <c r="I1050">
        <v>361</v>
      </c>
      <c r="J1050" t="s">
        <v>61</v>
      </c>
      <c r="K1050">
        <f>------165</f>
        <v>165</v>
      </c>
    </row>
    <row r="1051" spans="2:11">
      <c r="B1051">
        <v>3142</v>
      </c>
      <c r="C1051">
        <v>1048</v>
      </c>
      <c r="D1051">
        <v>1</v>
      </c>
      <c r="E1051">
        <v>0</v>
      </c>
      <c r="F1051">
        <v>16</v>
      </c>
      <c r="G1051">
        <v>171</v>
      </c>
      <c r="H1051">
        <f>------161</f>
        <v>161</v>
      </c>
      <c r="I1051">
        <v>361</v>
      </c>
      <c r="J1051" t="s">
        <v>59</v>
      </c>
      <c r="K1051">
        <f>------166</f>
        <v>166</v>
      </c>
    </row>
    <row r="1052" spans="2:11">
      <c r="B1052">
        <v>3145</v>
      </c>
      <c r="C1052">
        <v>1049</v>
      </c>
      <c r="D1052">
        <v>1</v>
      </c>
      <c r="E1052">
        <v>0</v>
      </c>
      <c r="F1052">
        <v>20</v>
      </c>
      <c r="G1052">
        <v>171</v>
      </c>
      <c r="H1052">
        <f>------141</f>
        <v>141</v>
      </c>
      <c r="I1052">
        <v>361</v>
      </c>
      <c r="J1052" t="s">
        <v>58</v>
      </c>
      <c r="K1052">
        <f>------167</f>
        <v>167</v>
      </c>
    </row>
    <row r="1053" spans="2:11">
      <c r="B1053">
        <v>3148</v>
      </c>
      <c r="C1053">
        <v>1050</v>
      </c>
      <c r="D1053">
        <v>1</v>
      </c>
      <c r="E1053">
        <v>0</v>
      </c>
      <c r="F1053">
        <v>20</v>
      </c>
      <c r="G1053">
        <v>171</v>
      </c>
      <c r="H1053">
        <f>------121</f>
        <v>121</v>
      </c>
      <c r="I1053">
        <v>289</v>
      </c>
      <c r="J1053" t="s">
        <v>141</v>
      </c>
      <c r="K1053">
        <f>------168</f>
        <v>168</v>
      </c>
    </row>
    <row r="1054" spans="2:11">
      <c r="B1054">
        <v>3151</v>
      </c>
      <c r="C1054">
        <v>1051</v>
      </c>
      <c r="D1054">
        <v>1</v>
      </c>
      <c r="E1054">
        <v>0</v>
      </c>
      <c r="F1054">
        <v>20</v>
      </c>
      <c r="G1054">
        <v>171</v>
      </c>
      <c r="H1054">
        <f>------101</f>
        <v>101</v>
      </c>
      <c r="I1054">
        <v>225</v>
      </c>
      <c r="J1054" t="s">
        <v>59</v>
      </c>
      <c r="K1054">
        <f>------169</f>
        <v>169</v>
      </c>
    </row>
    <row r="1055" spans="2:11">
      <c r="B1055">
        <v>3154</v>
      </c>
      <c r="C1055">
        <v>1052</v>
      </c>
      <c r="D1055">
        <v>1</v>
      </c>
      <c r="E1055">
        <v>0</v>
      </c>
      <c r="F1055">
        <v>20</v>
      </c>
      <c r="G1055">
        <v>171</v>
      </c>
      <c r="H1055">
        <f>------81</f>
        <v>81</v>
      </c>
      <c r="I1055">
        <v>169</v>
      </c>
      <c r="J1055" t="s">
        <v>184</v>
      </c>
      <c r="K1055">
        <f>------170</f>
        <v>170</v>
      </c>
    </row>
    <row r="1056" spans="2:11">
      <c r="B1056">
        <v>3157</v>
      </c>
      <c r="C1056">
        <v>1053</v>
      </c>
      <c r="D1056">
        <v>1</v>
      </c>
      <c r="E1056">
        <v>0</v>
      </c>
      <c r="F1056">
        <v>20</v>
      </c>
      <c r="G1056">
        <v>171</v>
      </c>
      <c r="H1056">
        <f>------61</f>
        <v>61</v>
      </c>
      <c r="I1056">
        <v>121</v>
      </c>
      <c r="J1056" t="s">
        <v>56</v>
      </c>
      <c r="K1056">
        <f>------31</f>
        <v>31</v>
      </c>
    </row>
    <row r="1057" spans="2:11">
      <c r="B1057">
        <v>3160</v>
      </c>
      <c r="C1057">
        <v>1054</v>
      </c>
      <c r="D1057">
        <v>0</v>
      </c>
      <c r="E1057">
        <v>0</v>
      </c>
      <c r="F1057">
        <v>20</v>
      </c>
      <c r="G1057">
        <v>171</v>
      </c>
      <c r="H1057">
        <f>------41</f>
        <v>41</v>
      </c>
      <c r="I1057">
        <v>81</v>
      </c>
      <c r="J1057" t="s">
        <v>165</v>
      </c>
      <c r="K1057">
        <f>------32</f>
        <v>32</v>
      </c>
    </row>
    <row r="1058" spans="2:11">
      <c r="B1058">
        <v>3163</v>
      </c>
      <c r="C1058">
        <v>1055</v>
      </c>
      <c r="D1058">
        <v>0</v>
      </c>
      <c r="E1058">
        <v>0</v>
      </c>
      <c r="F1058">
        <v>16</v>
      </c>
      <c r="G1058">
        <v>171</v>
      </c>
      <c r="H1058">
        <f>------25</f>
        <v>25</v>
      </c>
      <c r="I1058">
        <v>49</v>
      </c>
      <c r="J1058" t="s">
        <v>165</v>
      </c>
      <c r="K1058">
        <f>------33</f>
        <v>33</v>
      </c>
    </row>
    <row r="1059" spans="2:11">
      <c r="B1059">
        <v>3166</v>
      </c>
      <c r="C1059">
        <v>1056</v>
      </c>
      <c r="D1059">
        <v>0</v>
      </c>
      <c r="E1059">
        <v>1</v>
      </c>
      <c r="F1059">
        <v>4</v>
      </c>
      <c r="G1059">
        <v>171</v>
      </c>
      <c r="H1059">
        <f>------29</f>
        <v>29</v>
      </c>
      <c r="I1059">
        <v>81</v>
      </c>
      <c r="J1059" t="s">
        <v>51</v>
      </c>
      <c r="K1059">
        <f>------4</f>
        <v>4</v>
      </c>
    </row>
    <row r="1060" spans="2:11">
      <c r="B1060">
        <v>3169</v>
      </c>
      <c r="C1060">
        <v>1057</v>
      </c>
      <c r="D1060">
        <v>0</v>
      </c>
      <c r="E1060">
        <v>1</v>
      </c>
      <c r="F1060">
        <v>12</v>
      </c>
      <c r="G1060">
        <v>171</v>
      </c>
      <c r="H1060">
        <f>------41</f>
        <v>41</v>
      </c>
      <c r="I1060">
        <v>121</v>
      </c>
      <c r="J1060" t="s">
        <v>53</v>
      </c>
      <c r="K1060">
        <f>------5</f>
        <v>5</v>
      </c>
    </row>
    <row r="1061" spans="2:11">
      <c r="B1061">
        <v>3172</v>
      </c>
      <c r="C1061">
        <v>1058</v>
      </c>
      <c r="D1061">
        <v>1</v>
      </c>
      <c r="E1061">
        <v>1</v>
      </c>
      <c r="F1061">
        <v>12</v>
      </c>
      <c r="G1061">
        <v>171</v>
      </c>
      <c r="H1061">
        <f>------53</f>
        <v>53</v>
      </c>
      <c r="I1061">
        <v>169</v>
      </c>
      <c r="J1061" t="s">
        <v>54</v>
      </c>
      <c r="K1061">
        <f>------6</f>
        <v>6</v>
      </c>
    </row>
    <row r="1062" spans="2:11">
      <c r="B1062">
        <v>3175</v>
      </c>
      <c r="C1062">
        <v>1059</v>
      </c>
      <c r="D1062">
        <v>1</v>
      </c>
      <c r="E1062">
        <v>1</v>
      </c>
      <c r="F1062">
        <v>36</v>
      </c>
      <c r="G1062">
        <v>171</v>
      </c>
      <c r="H1062">
        <f>------89</f>
        <v>89</v>
      </c>
      <c r="I1062">
        <v>225</v>
      </c>
      <c r="J1062" t="s">
        <v>55</v>
      </c>
      <c r="K1062">
        <f>------7</f>
        <v>7</v>
      </c>
    </row>
    <row r="1063" spans="2:11">
      <c r="B1063">
        <v>3178</v>
      </c>
      <c r="C1063">
        <v>1060</v>
      </c>
      <c r="D1063">
        <v>1</v>
      </c>
      <c r="E1063">
        <v>1</v>
      </c>
      <c r="F1063">
        <v>28</v>
      </c>
      <c r="G1063">
        <v>171</v>
      </c>
      <c r="H1063">
        <f>------117</f>
        <v>117</v>
      </c>
      <c r="I1063">
        <v>289</v>
      </c>
      <c r="J1063" t="s">
        <v>55</v>
      </c>
      <c r="K1063">
        <f>------8</f>
        <v>8</v>
      </c>
    </row>
    <row r="1064" spans="2:11">
      <c r="B1064">
        <v>3181</v>
      </c>
      <c r="C1064">
        <v>1061</v>
      </c>
      <c r="D1064">
        <v>1</v>
      </c>
      <c r="E1064">
        <v>1</v>
      </c>
      <c r="F1064">
        <v>12</v>
      </c>
      <c r="G1064">
        <v>171</v>
      </c>
      <c r="H1064">
        <f>------129</f>
        <v>129</v>
      </c>
      <c r="I1064">
        <v>361</v>
      </c>
      <c r="J1064" t="s">
        <v>51</v>
      </c>
      <c r="K1064">
        <f>------9</f>
        <v>9</v>
      </c>
    </row>
    <row r="1065" spans="2:11">
      <c r="B1065">
        <v>3184</v>
      </c>
      <c r="C1065">
        <v>1062</v>
      </c>
      <c r="D1065">
        <v>1</v>
      </c>
      <c r="E1065">
        <v>1</v>
      </c>
      <c r="F1065">
        <v>12</v>
      </c>
      <c r="G1065">
        <v>171</v>
      </c>
      <c r="H1065">
        <f>------141</f>
        <v>141</v>
      </c>
      <c r="I1065">
        <v>441</v>
      </c>
      <c r="J1065" t="s">
        <v>96</v>
      </c>
      <c r="K1065">
        <f>------10</f>
        <v>10</v>
      </c>
    </row>
    <row r="1066" spans="2:11">
      <c r="B1066">
        <v>3187</v>
      </c>
      <c r="C1066">
        <v>1063</v>
      </c>
      <c r="D1066">
        <v>1</v>
      </c>
      <c r="E1066">
        <v>1</v>
      </c>
      <c r="F1066">
        <v>32</v>
      </c>
      <c r="G1066">
        <v>171</v>
      </c>
      <c r="H1066">
        <f>------173</f>
        <v>173</v>
      </c>
      <c r="I1066">
        <v>441</v>
      </c>
      <c r="J1066" t="s">
        <v>58</v>
      </c>
      <c r="K1066">
        <f>------11</f>
        <v>11</v>
      </c>
    </row>
    <row r="1067" spans="2:11">
      <c r="B1067">
        <v>3190</v>
      </c>
      <c r="C1067">
        <v>1064</v>
      </c>
      <c r="D1067">
        <v>1</v>
      </c>
      <c r="E1067">
        <v>1</v>
      </c>
      <c r="F1067">
        <v>24</v>
      </c>
      <c r="G1067">
        <v>171</v>
      </c>
      <c r="H1067">
        <f>------197</f>
        <v>197</v>
      </c>
      <c r="I1067">
        <v>441</v>
      </c>
      <c r="J1067" t="s">
        <v>59</v>
      </c>
      <c r="K1067">
        <f>------12</f>
        <v>12</v>
      </c>
    </row>
    <row r="1068" spans="2:11">
      <c r="B1068">
        <v>3193</v>
      </c>
      <c r="C1068">
        <v>1065</v>
      </c>
      <c r="D1068">
        <v>1</v>
      </c>
      <c r="E1068">
        <v>1</v>
      </c>
      <c r="F1068">
        <v>24</v>
      </c>
      <c r="G1068">
        <v>171</v>
      </c>
      <c r="H1068">
        <f>------221</f>
        <v>221</v>
      </c>
      <c r="I1068">
        <v>441</v>
      </c>
      <c r="J1068" t="s">
        <v>56</v>
      </c>
      <c r="K1068">
        <f>------13</f>
        <v>13</v>
      </c>
    </row>
    <row r="1069" spans="2:11">
      <c r="B1069">
        <v>3196</v>
      </c>
      <c r="C1069">
        <v>1066</v>
      </c>
      <c r="D1069">
        <v>1</v>
      </c>
      <c r="E1069">
        <v>0</v>
      </c>
      <c r="F1069">
        <v>72</v>
      </c>
      <c r="G1069">
        <v>171</v>
      </c>
      <c r="H1069">
        <f>------149</f>
        <v>149</v>
      </c>
      <c r="I1069">
        <v>441</v>
      </c>
      <c r="J1069" t="s">
        <v>53</v>
      </c>
      <c r="K1069">
        <f>------171</f>
        <v>171</v>
      </c>
    </row>
    <row r="1070" spans="2:11">
      <c r="B1070">
        <v>3199</v>
      </c>
      <c r="C1070">
        <v>1067</v>
      </c>
      <c r="D1070">
        <v>1</v>
      </c>
      <c r="E1070">
        <v>0</v>
      </c>
      <c r="F1070">
        <v>40</v>
      </c>
      <c r="G1070">
        <v>171</v>
      </c>
      <c r="H1070">
        <f>------109</f>
        <v>109</v>
      </c>
      <c r="I1070">
        <v>361</v>
      </c>
      <c r="J1070" t="s">
        <v>117</v>
      </c>
      <c r="K1070">
        <f>------17</f>
        <v>17</v>
      </c>
    </row>
    <row r="1071" spans="2:11">
      <c r="B1071">
        <v>3202</v>
      </c>
      <c r="C1071">
        <v>1068</v>
      </c>
      <c r="D1071">
        <v>1</v>
      </c>
      <c r="E1071">
        <v>0</v>
      </c>
      <c r="F1071">
        <v>20</v>
      </c>
      <c r="G1071">
        <v>171</v>
      </c>
      <c r="H1071">
        <f>------89</f>
        <v>89</v>
      </c>
      <c r="I1071">
        <v>289</v>
      </c>
      <c r="J1071" t="s">
        <v>54</v>
      </c>
      <c r="K1071">
        <f>------18</f>
        <v>18</v>
      </c>
    </row>
    <row r="1072" spans="2:11">
      <c r="B1072">
        <v>3205</v>
      </c>
      <c r="C1072">
        <v>1069</v>
      </c>
      <c r="D1072">
        <v>1</v>
      </c>
      <c r="E1072">
        <v>0</v>
      </c>
      <c r="F1072">
        <v>16</v>
      </c>
      <c r="G1072">
        <v>171</v>
      </c>
      <c r="H1072">
        <f>------73</f>
        <v>73</v>
      </c>
      <c r="I1072">
        <v>225</v>
      </c>
      <c r="J1072" t="s">
        <v>96</v>
      </c>
      <c r="K1072">
        <f>------19</f>
        <v>19</v>
      </c>
    </row>
    <row r="1073" spans="2:11">
      <c r="B1073">
        <v>3208</v>
      </c>
      <c r="C1073">
        <v>1070</v>
      </c>
      <c r="D1073">
        <v>1</v>
      </c>
      <c r="E1073">
        <v>0</v>
      </c>
      <c r="F1073">
        <v>12</v>
      </c>
      <c r="G1073">
        <v>171</v>
      </c>
      <c r="H1073">
        <f>------61</f>
        <v>61</v>
      </c>
      <c r="I1073">
        <v>169</v>
      </c>
      <c r="J1073" t="s">
        <v>51</v>
      </c>
      <c r="K1073">
        <f>------20</f>
        <v>20</v>
      </c>
    </row>
    <row r="1074" spans="2:11">
      <c r="B1074">
        <v>3211</v>
      </c>
      <c r="C1074">
        <v>1071</v>
      </c>
      <c r="D1074">
        <v>1</v>
      </c>
      <c r="E1074">
        <v>1</v>
      </c>
      <c r="F1074">
        <v>28</v>
      </c>
      <c r="G1074">
        <v>171</v>
      </c>
      <c r="H1074">
        <f>------89</f>
        <v>89</v>
      </c>
      <c r="I1074">
        <v>225</v>
      </c>
      <c r="J1074" t="s">
        <v>55</v>
      </c>
      <c r="K1074">
        <f>------21</f>
        <v>21</v>
      </c>
    </row>
    <row r="1075" spans="2:11">
      <c r="B1075">
        <v>3214</v>
      </c>
      <c r="C1075">
        <v>1072</v>
      </c>
      <c r="D1075">
        <v>1</v>
      </c>
      <c r="E1075">
        <v>1</v>
      </c>
      <c r="F1075">
        <v>40</v>
      </c>
      <c r="G1075">
        <v>171</v>
      </c>
      <c r="H1075">
        <f>------129</f>
        <v>129</v>
      </c>
      <c r="I1075">
        <v>289</v>
      </c>
      <c r="J1075" t="s">
        <v>59</v>
      </c>
      <c r="K1075">
        <f>------22</f>
        <v>22</v>
      </c>
    </row>
    <row r="1076" spans="2:11">
      <c r="B1076">
        <v>3217</v>
      </c>
      <c r="C1076">
        <v>1073</v>
      </c>
      <c r="D1076">
        <v>1</v>
      </c>
      <c r="E1076">
        <v>1</v>
      </c>
      <c r="F1076">
        <v>24</v>
      </c>
      <c r="G1076">
        <v>171</v>
      </c>
      <c r="H1076">
        <f>------153</f>
        <v>153</v>
      </c>
      <c r="I1076">
        <v>361</v>
      </c>
      <c r="J1076" t="s">
        <v>141</v>
      </c>
      <c r="K1076">
        <f>------23</f>
        <v>23</v>
      </c>
    </row>
    <row r="1077" spans="2:11">
      <c r="B1077">
        <v>3220</v>
      </c>
      <c r="C1077">
        <v>1074</v>
      </c>
      <c r="D1077">
        <v>1</v>
      </c>
      <c r="E1077">
        <v>1</v>
      </c>
      <c r="F1077">
        <v>24</v>
      </c>
      <c r="G1077">
        <v>171</v>
      </c>
      <c r="H1077">
        <f>------177</f>
        <v>177</v>
      </c>
      <c r="I1077">
        <v>441</v>
      </c>
      <c r="J1077" t="s">
        <v>55</v>
      </c>
      <c r="K1077">
        <f>------24</f>
        <v>24</v>
      </c>
    </row>
    <row r="1078" spans="2:11">
      <c r="B1078">
        <v>3223</v>
      </c>
      <c r="C1078">
        <v>1075</v>
      </c>
      <c r="D1078">
        <v>1</v>
      </c>
      <c r="E1078">
        <v>1</v>
      </c>
      <c r="F1078">
        <v>24</v>
      </c>
      <c r="G1078">
        <v>171</v>
      </c>
      <c r="H1078">
        <f>------201</f>
        <v>201</v>
      </c>
      <c r="I1078">
        <v>441</v>
      </c>
      <c r="J1078" t="s">
        <v>121</v>
      </c>
      <c r="K1078">
        <f>------25</f>
        <v>25</v>
      </c>
    </row>
    <row r="1079" spans="2:11">
      <c r="B1079">
        <v>3226</v>
      </c>
      <c r="C1079">
        <v>1076</v>
      </c>
      <c r="D1079">
        <v>1</v>
      </c>
      <c r="E1079">
        <v>0</v>
      </c>
      <c r="F1079">
        <v>56</v>
      </c>
      <c r="G1079">
        <v>171</v>
      </c>
      <c r="H1079">
        <f>------145</f>
        <v>145</v>
      </c>
      <c r="I1079">
        <v>361</v>
      </c>
      <c r="J1079" t="s">
        <v>55</v>
      </c>
      <c r="K1079">
        <f>------26</f>
        <v>26</v>
      </c>
    </row>
    <row r="1080" spans="2:11">
      <c r="B1080">
        <v>3229</v>
      </c>
      <c r="C1080">
        <v>1077</v>
      </c>
      <c r="D1080">
        <v>1</v>
      </c>
      <c r="E1080">
        <v>0</v>
      </c>
      <c r="F1080">
        <v>24</v>
      </c>
      <c r="G1080">
        <v>171</v>
      </c>
      <c r="H1080">
        <f>------121</f>
        <v>121</v>
      </c>
      <c r="I1080">
        <v>169</v>
      </c>
      <c r="J1080" t="s">
        <v>153</v>
      </c>
      <c r="K1080">
        <f>------27</f>
        <v>27</v>
      </c>
    </row>
    <row r="1081" spans="2:11">
      <c r="B1081">
        <v>3232</v>
      </c>
      <c r="C1081">
        <v>1078</v>
      </c>
      <c r="D1081">
        <v>1</v>
      </c>
      <c r="E1081">
        <v>0</v>
      </c>
      <c r="F1081">
        <v>12</v>
      </c>
      <c r="G1081">
        <v>171</v>
      </c>
      <c r="H1081">
        <f>------109</f>
        <v>109</v>
      </c>
      <c r="I1081">
        <v>121</v>
      </c>
      <c r="J1081" t="s">
        <v>7</v>
      </c>
      <c r="K1081">
        <f>------28</f>
        <v>28</v>
      </c>
    </row>
    <row r="1082" spans="2:11">
      <c r="B1082">
        <v>3235</v>
      </c>
      <c r="C1082">
        <v>1079</v>
      </c>
      <c r="D1082">
        <v>1</v>
      </c>
      <c r="E1082">
        <v>0</v>
      </c>
      <c r="F1082">
        <v>12</v>
      </c>
      <c r="G1082">
        <v>171</v>
      </c>
      <c r="H1082">
        <f>------97</f>
        <v>97</v>
      </c>
      <c r="I1082">
        <v>121</v>
      </c>
      <c r="J1082" t="s">
        <v>98</v>
      </c>
      <c r="K1082">
        <f>------29</f>
        <v>29</v>
      </c>
    </row>
    <row r="1083" spans="2:11">
      <c r="B1083">
        <v>3238</v>
      </c>
      <c r="C1083">
        <v>1080</v>
      </c>
      <c r="D1083">
        <v>1</v>
      </c>
      <c r="E1083">
        <v>0</v>
      </c>
      <c r="F1083">
        <v>16</v>
      </c>
      <c r="G1083">
        <v>171</v>
      </c>
      <c r="H1083">
        <f>------81</f>
        <v>81</v>
      </c>
      <c r="I1083">
        <v>121</v>
      </c>
      <c r="J1083" t="s">
        <v>104</v>
      </c>
      <c r="K1083">
        <f>------30</f>
        <v>30</v>
      </c>
    </row>
    <row r="1084" spans="2:11">
      <c r="B1084">
        <v>3241</v>
      </c>
      <c r="C1084">
        <v>1081</v>
      </c>
      <c r="D1084">
        <v>1</v>
      </c>
      <c r="E1084">
        <v>0</v>
      </c>
      <c r="F1084">
        <v>20</v>
      </c>
      <c r="G1084">
        <v>171</v>
      </c>
      <c r="H1084">
        <f>------61</f>
        <v>61</v>
      </c>
      <c r="I1084">
        <v>121</v>
      </c>
      <c r="J1084" t="s">
        <v>56</v>
      </c>
      <c r="K1084">
        <f>------31</f>
        <v>31</v>
      </c>
    </row>
    <row r="1085" spans="2:11">
      <c r="B1085">
        <v>3244</v>
      </c>
      <c r="C1085">
        <v>1082</v>
      </c>
      <c r="D1085">
        <v>0</v>
      </c>
      <c r="E1085">
        <v>0</v>
      </c>
      <c r="F1085">
        <v>20</v>
      </c>
      <c r="G1085">
        <v>171</v>
      </c>
      <c r="H1085">
        <f>------41</f>
        <v>41</v>
      </c>
      <c r="I1085">
        <v>81</v>
      </c>
      <c r="J1085" t="s">
        <v>165</v>
      </c>
      <c r="K1085">
        <f>------32</f>
        <v>32</v>
      </c>
    </row>
    <row r="1086" spans="2:11">
      <c r="B1086">
        <v>3247</v>
      </c>
      <c r="C1086">
        <v>1083</v>
      </c>
      <c r="D1086">
        <v>0</v>
      </c>
      <c r="E1086">
        <v>0</v>
      </c>
      <c r="F1086">
        <v>16</v>
      </c>
      <c r="G1086">
        <v>171</v>
      </c>
      <c r="H1086">
        <f>------25</f>
        <v>25</v>
      </c>
      <c r="I1086">
        <v>49</v>
      </c>
      <c r="J1086" t="s">
        <v>165</v>
      </c>
      <c r="K1086">
        <f>------33</f>
        <v>33</v>
      </c>
    </row>
    <row r="1087" spans="2:11">
      <c r="B1087">
        <v>3250</v>
      </c>
      <c r="C1087">
        <v>1084</v>
      </c>
      <c r="D1087">
        <v>0</v>
      </c>
      <c r="E1087">
        <v>0</v>
      </c>
      <c r="F1087">
        <v>12</v>
      </c>
      <c r="G1087">
        <v>171</v>
      </c>
      <c r="H1087">
        <f>------13</f>
        <v>13</v>
      </c>
      <c r="I1087">
        <v>25</v>
      </c>
      <c r="J1087" t="s">
        <v>167</v>
      </c>
      <c r="K1087">
        <f>------34</f>
        <v>34</v>
      </c>
    </row>
    <row r="1088" spans="2:11">
      <c r="B1088">
        <v>3253</v>
      </c>
      <c r="C1088">
        <v>1085</v>
      </c>
      <c r="D1088">
        <v>0</v>
      </c>
      <c r="E1088">
        <v>0</v>
      </c>
      <c r="F1088">
        <v>8</v>
      </c>
      <c r="G1088">
        <v>171</v>
      </c>
      <c r="H1088">
        <f>------5</f>
        <v>5</v>
      </c>
      <c r="I1088">
        <v>9</v>
      </c>
      <c r="J1088" t="s">
        <v>50</v>
      </c>
      <c r="K1088">
        <f>------1</f>
        <v>1</v>
      </c>
    </row>
    <row r="1089" spans="2:11">
      <c r="B1089">
        <v>3256</v>
      </c>
      <c r="C1089">
        <v>1086</v>
      </c>
      <c r="D1089">
        <v>0</v>
      </c>
      <c r="E1089">
        <v>1</v>
      </c>
      <c r="F1089">
        <v>4</v>
      </c>
      <c r="G1089">
        <v>171</v>
      </c>
      <c r="H1089">
        <f>------9</f>
        <v>9</v>
      </c>
      <c r="I1089">
        <v>25</v>
      </c>
      <c r="J1089" t="s">
        <v>51</v>
      </c>
      <c r="K1089">
        <f>------2</f>
        <v>2</v>
      </c>
    </row>
    <row r="1090" spans="2:11">
      <c r="B1090">
        <v>3259</v>
      </c>
      <c r="C1090">
        <v>1087</v>
      </c>
      <c r="D1090">
        <v>0</v>
      </c>
      <c r="E1090">
        <v>1</v>
      </c>
      <c r="F1090">
        <v>12</v>
      </c>
      <c r="G1090">
        <v>171</v>
      </c>
      <c r="H1090">
        <f>------21</f>
        <v>21</v>
      </c>
      <c r="I1090">
        <v>49</v>
      </c>
      <c r="J1090" t="s">
        <v>52</v>
      </c>
      <c r="K1090">
        <f>------3</f>
        <v>3</v>
      </c>
    </row>
    <row r="1091" spans="2:11">
      <c r="B1091">
        <v>3262</v>
      </c>
      <c r="C1091">
        <v>1088</v>
      </c>
      <c r="D1091">
        <v>0</v>
      </c>
      <c r="E1091">
        <v>1</v>
      </c>
      <c r="F1091">
        <v>8</v>
      </c>
      <c r="G1091">
        <v>171</v>
      </c>
      <c r="H1091">
        <f>------29</f>
        <v>29</v>
      </c>
      <c r="I1091">
        <v>81</v>
      </c>
      <c r="J1091" t="s">
        <v>51</v>
      </c>
      <c r="K1091">
        <f>------4</f>
        <v>4</v>
      </c>
    </row>
    <row r="1092" spans="2:11">
      <c r="B1092">
        <v>3265</v>
      </c>
      <c r="C1092">
        <v>1089</v>
      </c>
      <c r="D1092">
        <v>0</v>
      </c>
      <c r="E1092">
        <v>1</v>
      </c>
      <c r="F1092">
        <v>12</v>
      </c>
      <c r="G1092">
        <v>171</v>
      </c>
      <c r="H1092">
        <f>------41</f>
        <v>41</v>
      </c>
      <c r="I1092">
        <v>121</v>
      </c>
      <c r="J1092" t="s">
        <v>53</v>
      </c>
      <c r="K1092">
        <f>------5</f>
        <v>5</v>
      </c>
    </row>
    <row r="1093" spans="2:11">
      <c r="B1093">
        <v>3268</v>
      </c>
      <c r="C1093">
        <v>1090</v>
      </c>
      <c r="D1093">
        <v>1</v>
      </c>
      <c r="E1093">
        <v>1</v>
      </c>
      <c r="F1093">
        <v>12</v>
      </c>
      <c r="G1093">
        <v>171</v>
      </c>
      <c r="H1093">
        <f>------53</f>
        <v>53</v>
      </c>
      <c r="I1093">
        <v>169</v>
      </c>
      <c r="J1093" t="s">
        <v>54</v>
      </c>
      <c r="K1093">
        <f>------6</f>
        <v>6</v>
      </c>
    </row>
    <row r="1094" spans="2:11">
      <c r="B1094">
        <v>3271</v>
      </c>
      <c r="C1094">
        <v>1091</v>
      </c>
      <c r="D1094">
        <v>1</v>
      </c>
      <c r="E1094">
        <v>1</v>
      </c>
      <c r="F1094">
        <v>36</v>
      </c>
      <c r="G1094">
        <v>171</v>
      </c>
      <c r="H1094">
        <f>------89</f>
        <v>89</v>
      </c>
      <c r="I1094">
        <v>225</v>
      </c>
      <c r="J1094" t="s">
        <v>55</v>
      </c>
      <c r="K1094">
        <f>------7</f>
        <v>7</v>
      </c>
    </row>
    <row r="1095" spans="2:11">
      <c r="B1095">
        <v>3274</v>
      </c>
      <c r="C1095">
        <v>1092</v>
      </c>
      <c r="D1095">
        <v>1</v>
      </c>
      <c r="E1095">
        <v>1</v>
      </c>
      <c r="F1095">
        <v>28</v>
      </c>
      <c r="G1095">
        <v>171</v>
      </c>
      <c r="H1095">
        <f>------117</f>
        <v>117</v>
      </c>
      <c r="I1095">
        <v>289</v>
      </c>
      <c r="J1095" t="s">
        <v>55</v>
      </c>
      <c r="K1095">
        <f>------8</f>
        <v>8</v>
      </c>
    </row>
    <row r="1096" spans="2:11">
      <c r="B1096">
        <v>3277</v>
      </c>
      <c r="C1096">
        <v>1093</v>
      </c>
      <c r="D1096">
        <v>1</v>
      </c>
      <c r="E1096">
        <v>1</v>
      </c>
      <c r="F1096">
        <v>12</v>
      </c>
      <c r="G1096">
        <v>171</v>
      </c>
      <c r="H1096">
        <f>------129</f>
        <v>129</v>
      </c>
      <c r="I1096">
        <v>361</v>
      </c>
      <c r="J1096" t="s">
        <v>51</v>
      </c>
      <c r="K1096">
        <f>------9</f>
        <v>9</v>
      </c>
    </row>
    <row r="1097" spans="2:11">
      <c r="B1097">
        <v>3280</v>
      </c>
      <c r="C1097">
        <v>1094</v>
      </c>
      <c r="D1097">
        <v>1</v>
      </c>
      <c r="E1097">
        <v>1</v>
      </c>
      <c r="F1097">
        <v>12</v>
      </c>
      <c r="G1097">
        <v>171</v>
      </c>
      <c r="H1097">
        <f>------141</f>
        <v>141</v>
      </c>
      <c r="I1097">
        <v>441</v>
      </c>
      <c r="J1097" t="s">
        <v>96</v>
      </c>
      <c r="K1097">
        <f>------10</f>
        <v>10</v>
      </c>
    </row>
    <row r="1098" spans="2:11">
      <c r="B1098">
        <v>3283</v>
      </c>
      <c r="C1098">
        <v>1095</v>
      </c>
      <c r="D1098">
        <v>1</v>
      </c>
      <c r="E1098">
        <v>1</v>
      </c>
      <c r="F1098">
        <v>32</v>
      </c>
      <c r="G1098">
        <v>171</v>
      </c>
      <c r="H1098">
        <f>------173</f>
        <v>173</v>
      </c>
      <c r="I1098">
        <v>441</v>
      </c>
      <c r="J1098" t="s">
        <v>58</v>
      </c>
      <c r="K1098">
        <f>------11</f>
        <v>11</v>
      </c>
    </row>
    <row r="1099" spans="2:11">
      <c r="B1099">
        <v>3286</v>
      </c>
      <c r="C1099">
        <v>1096</v>
      </c>
      <c r="D1099">
        <v>1</v>
      </c>
      <c r="E1099">
        <v>0</v>
      </c>
      <c r="F1099">
        <v>72</v>
      </c>
      <c r="G1099">
        <v>171</v>
      </c>
      <c r="H1099">
        <f>------101</f>
        <v>101</v>
      </c>
      <c r="I1099">
        <v>441</v>
      </c>
      <c r="J1099" t="s">
        <v>173</v>
      </c>
      <c r="K1099">
        <f>------35</f>
        <v>35</v>
      </c>
    </row>
    <row r="1100" spans="2:11">
      <c r="B1100">
        <v>3289</v>
      </c>
      <c r="C1100">
        <v>1097</v>
      </c>
      <c r="D1100">
        <v>1</v>
      </c>
      <c r="E1100">
        <v>0</v>
      </c>
      <c r="F1100">
        <v>40</v>
      </c>
      <c r="G1100">
        <v>171</v>
      </c>
      <c r="H1100">
        <f>------61</f>
        <v>61</v>
      </c>
      <c r="I1100">
        <v>121</v>
      </c>
      <c r="J1100" t="s">
        <v>56</v>
      </c>
      <c r="K1100">
        <f>------31</f>
        <v>31</v>
      </c>
    </row>
    <row r="1101" spans="2:11">
      <c r="B1101">
        <v>3292</v>
      </c>
      <c r="C1101">
        <v>1098</v>
      </c>
      <c r="D1101">
        <v>0</v>
      </c>
      <c r="E1101">
        <v>0</v>
      </c>
      <c r="F1101">
        <v>20</v>
      </c>
      <c r="G1101">
        <v>171</v>
      </c>
      <c r="H1101">
        <f>------41</f>
        <v>41</v>
      </c>
      <c r="I1101">
        <v>81</v>
      </c>
      <c r="J1101" t="s">
        <v>165</v>
      </c>
      <c r="K1101">
        <f>------32</f>
        <v>32</v>
      </c>
    </row>
    <row r="1102" spans="2:11">
      <c r="B1102">
        <v>3295</v>
      </c>
      <c r="C1102">
        <v>1099</v>
      </c>
      <c r="D1102">
        <v>0</v>
      </c>
      <c r="E1102">
        <v>0</v>
      </c>
      <c r="F1102">
        <v>16</v>
      </c>
      <c r="G1102">
        <v>171</v>
      </c>
      <c r="H1102">
        <f>------25</f>
        <v>25</v>
      </c>
      <c r="I1102">
        <v>49</v>
      </c>
      <c r="J1102" t="s">
        <v>165</v>
      </c>
      <c r="K1102">
        <f>------33</f>
        <v>33</v>
      </c>
    </row>
    <row r="1103" spans="2:11">
      <c r="B1103">
        <v>3298</v>
      </c>
      <c r="C1103">
        <v>1100</v>
      </c>
      <c r="D1103">
        <v>0</v>
      </c>
      <c r="E1103">
        <v>0</v>
      </c>
      <c r="F1103">
        <v>12</v>
      </c>
      <c r="G1103">
        <v>171</v>
      </c>
      <c r="H1103">
        <f>------13</f>
        <v>13</v>
      </c>
      <c r="I1103">
        <v>25</v>
      </c>
      <c r="J1103" t="s">
        <v>167</v>
      </c>
      <c r="K1103">
        <f>------34</f>
        <v>34</v>
      </c>
    </row>
    <row r="1104" spans="2:11">
      <c r="B1104">
        <v>3301</v>
      </c>
      <c r="C1104">
        <v>1101</v>
      </c>
      <c r="D1104">
        <v>0</v>
      </c>
      <c r="E1104">
        <v>1</v>
      </c>
      <c r="F1104">
        <v>4</v>
      </c>
      <c r="G1104">
        <v>171</v>
      </c>
      <c r="H1104">
        <f>------17</f>
        <v>17</v>
      </c>
      <c r="I1104">
        <v>49</v>
      </c>
      <c r="J1104" t="s">
        <v>57</v>
      </c>
      <c r="K1104">
        <f>------36</f>
        <v>36</v>
      </c>
    </row>
    <row r="1105" spans="2:11">
      <c r="B1105">
        <v>3304</v>
      </c>
      <c r="C1105">
        <v>1102</v>
      </c>
      <c r="D1105">
        <v>0</v>
      </c>
      <c r="E1105">
        <v>1</v>
      </c>
      <c r="F1105">
        <v>12</v>
      </c>
      <c r="G1105">
        <v>171</v>
      </c>
      <c r="H1105">
        <f>------29</f>
        <v>29</v>
      </c>
      <c r="I1105">
        <v>81</v>
      </c>
      <c r="J1105" t="s">
        <v>51</v>
      </c>
      <c r="K1105">
        <f>------37</f>
        <v>37</v>
      </c>
    </row>
    <row r="1106" spans="2:11">
      <c r="B1106">
        <v>3307</v>
      </c>
      <c r="C1106">
        <v>1103</v>
      </c>
      <c r="D1106">
        <v>0</v>
      </c>
      <c r="E1106">
        <v>1</v>
      </c>
      <c r="F1106">
        <v>12</v>
      </c>
      <c r="G1106">
        <v>171</v>
      </c>
      <c r="H1106">
        <f>------41</f>
        <v>41</v>
      </c>
      <c r="I1106">
        <v>121</v>
      </c>
      <c r="J1106" t="s">
        <v>53</v>
      </c>
      <c r="K1106">
        <f>------38</f>
        <v>38</v>
      </c>
    </row>
    <row r="1107" spans="2:11">
      <c r="B1107">
        <v>3310</v>
      </c>
      <c r="C1107">
        <v>1104</v>
      </c>
      <c r="D1107">
        <v>1</v>
      </c>
      <c r="E1107">
        <v>1</v>
      </c>
      <c r="F1107">
        <v>20</v>
      </c>
      <c r="G1107">
        <v>171</v>
      </c>
      <c r="H1107">
        <f>------61</f>
        <v>61</v>
      </c>
      <c r="I1107">
        <v>169</v>
      </c>
      <c r="J1107" t="s">
        <v>51</v>
      </c>
      <c r="K1107">
        <f>------39</f>
        <v>39</v>
      </c>
    </row>
    <row r="1108" spans="2:11">
      <c r="B1108">
        <v>3313</v>
      </c>
      <c r="C1108">
        <v>1105</v>
      </c>
      <c r="D1108">
        <v>1</v>
      </c>
      <c r="E1108">
        <v>1</v>
      </c>
      <c r="F1108">
        <v>20</v>
      </c>
      <c r="G1108">
        <v>171</v>
      </c>
      <c r="H1108">
        <f>------81</f>
        <v>81</v>
      </c>
      <c r="I1108">
        <v>225</v>
      </c>
      <c r="J1108" t="s">
        <v>51</v>
      </c>
      <c r="K1108">
        <f>------40</f>
        <v>40</v>
      </c>
    </row>
    <row r="1109" spans="2:11">
      <c r="B1109">
        <v>3316</v>
      </c>
      <c r="C1109">
        <v>1106</v>
      </c>
      <c r="D1109">
        <v>1</v>
      </c>
      <c r="E1109">
        <v>1</v>
      </c>
      <c r="F1109">
        <v>24</v>
      </c>
      <c r="G1109">
        <v>171</v>
      </c>
      <c r="H1109">
        <f>------105</f>
        <v>105</v>
      </c>
      <c r="I1109">
        <v>289</v>
      </c>
      <c r="J1109" t="s">
        <v>51</v>
      </c>
      <c r="K1109">
        <f>------41</f>
        <v>41</v>
      </c>
    </row>
    <row r="1110" spans="2:11">
      <c r="B1110">
        <v>3319</v>
      </c>
      <c r="C1110">
        <v>1107</v>
      </c>
      <c r="D1110">
        <v>1</v>
      </c>
      <c r="E1110">
        <v>1</v>
      </c>
      <c r="F1110">
        <v>28</v>
      </c>
      <c r="G1110">
        <v>171</v>
      </c>
      <c r="H1110">
        <f>------133</f>
        <v>133</v>
      </c>
      <c r="I1110">
        <v>361</v>
      </c>
      <c r="J1110" t="s">
        <v>60</v>
      </c>
      <c r="K1110">
        <f>------42</f>
        <v>42</v>
      </c>
    </row>
    <row r="1111" spans="2:11">
      <c r="B1111">
        <v>3322</v>
      </c>
      <c r="C1111">
        <v>1108</v>
      </c>
      <c r="D1111">
        <v>1</v>
      </c>
      <c r="E1111">
        <v>1</v>
      </c>
      <c r="F1111">
        <v>24</v>
      </c>
      <c r="G1111">
        <v>171</v>
      </c>
      <c r="H1111">
        <f>------157</f>
        <v>157</v>
      </c>
      <c r="I1111">
        <v>441</v>
      </c>
      <c r="J1111" t="s">
        <v>51</v>
      </c>
      <c r="K1111">
        <f>------43</f>
        <v>43</v>
      </c>
    </row>
    <row r="1112" spans="2:11">
      <c r="B1112">
        <v>3325</v>
      </c>
      <c r="C1112">
        <v>1109</v>
      </c>
      <c r="D1112">
        <v>1</v>
      </c>
      <c r="E1112">
        <v>1</v>
      </c>
      <c r="F1112">
        <v>16</v>
      </c>
      <c r="G1112">
        <v>171</v>
      </c>
      <c r="H1112">
        <f>------173</f>
        <v>173</v>
      </c>
      <c r="I1112">
        <v>441</v>
      </c>
      <c r="J1112" t="s">
        <v>58</v>
      </c>
      <c r="K1112">
        <f>------44</f>
        <v>44</v>
      </c>
    </row>
    <row r="1113" spans="2:11">
      <c r="B1113">
        <v>3328</v>
      </c>
      <c r="C1113">
        <v>1110</v>
      </c>
      <c r="D1113">
        <v>1</v>
      </c>
      <c r="E1113">
        <v>1</v>
      </c>
      <c r="F1113">
        <v>16</v>
      </c>
      <c r="G1113">
        <v>171</v>
      </c>
      <c r="H1113">
        <f>------189</f>
        <v>189</v>
      </c>
      <c r="I1113">
        <v>441</v>
      </c>
      <c r="J1113" t="s">
        <v>52</v>
      </c>
      <c r="K1113">
        <f>------45</f>
        <v>45</v>
      </c>
    </row>
    <row r="1114" spans="2:11">
      <c r="B1114">
        <v>3331</v>
      </c>
      <c r="C1114">
        <v>1111</v>
      </c>
      <c r="D1114">
        <v>1</v>
      </c>
      <c r="E1114">
        <v>1</v>
      </c>
      <c r="F1114">
        <v>24</v>
      </c>
      <c r="G1114">
        <v>171</v>
      </c>
      <c r="H1114">
        <f>------213</f>
        <v>213</v>
      </c>
      <c r="I1114">
        <v>441</v>
      </c>
      <c r="J1114" t="s">
        <v>184</v>
      </c>
      <c r="K1114">
        <f>------46</f>
        <v>46</v>
      </c>
    </row>
    <row r="1115" spans="2:11">
      <c r="B1115">
        <v>3334</v>
      </c>
      <c r="C1115">
        <v>1112</v>
      </c>
      <c r="D1115">
        <v>1</v>
      </c>
      <c r="E1115">
        <v>1</v>
      </c>
      <c r="F1115">
        <v>40</v>
      </c>
      <c r="G1115">
        <v>171</v>
      </c>
      <c r="H1115">
        <f>------253</f>
        <v>253</v>
      </c>
      <c r="I1115">
        <v>441</v>
      </c>
      <c r="J1115" t="s">
        <v>185</v>
      </c>
      <c r="K1115">
        <f>------47</f>
        <v>47</v>
      </c>
    </row>
    <row r="1116" spans="2:11">
      <c r="B1116">
        <v>3337</v>
      </c>
      <c r="C1116">
        <v>1113</v>
      </c>
      <c r="D1116">
        <v>1</v>
      </c>
      <c r="E1116">
        <v>1</v>
      </c>
      <c r="F1116">
        <v>32</v>
      </c>
      <c r="G1116">
        <v>171</v>
      </c>
      <c r="H1116">
        <f>------285</f>
        <v>285</v>
      </c>
      <c r="I1116">
        <v>441</v>
      </c>
      <c r="J1116" t="s">
        <v>103</v>
      </c>
      <c r="K1116">
        <f>------48</f>
        <v>48</v>
      </c>
    </row>
    <row r="1117" spans="2:11">
      <c r="B1117">
        <v>3340</v>
      </c>
      <c r="C1117">
        <v>1114</v>
      </c>
      <c r="D1117">
        <v>1</v>
      </c>
      <c r="E1117">
        <v>1</v>
      </c>
      <c r="F1117">
        <v>12</v>
      </c>
      <c r="G1117">
        <v>171</v>
      </c>
      <c r="H1117">
        <f>------297</f>
        <v>297</v>
      </c>
      <c r="I1117">
        <v>441</v>
      </c>
      <c r="J1117" t="s">
        <v>104</v>
      </c>
      <c r="K1117">
        <f>------49</f>
        <v>49</v>
      </c>
    </row>
    <row r="1118" spans="2:11">
      <c r="B1118">
        <v>3343</v>
      </c>
      <c r="C1118">
        <v>1115</v>
      </c>
      <c r="D1118">
        <v>1</v>
      </c>
      <c r="E1118">
        <v>1</v>
      </c>
      <c r="F1118">
        <v>16</v>
      </c>
      <c r="G1118">
        <v>171</v>
      </c>
      <c r="H1118">
        <f>------313</f>
        <v>313</v>
      </c>
      <c r="I1118">
        <v>441</v>
      </c>
      <c r="J1118" t="s">
        <v>63</v>
      </c>
      <c r="K1118">
        <f>------50</f>
        <v>50</v>
      </c>
    </row>
    <row r="1119" spans="2:11">
      <c r="B1119">
        <v>3346</v>
      </c>
      <c r="C1119">
        <v>1116</v>
      </c>
      <c r="D1119">
        <v>1</v>
      </c>
      <c r="E1119">
        <v>0</v>
      </c>
      <c r="F1119">
        <v>96</v>
      </c>
      <c r="G1119">
        <v>171</v>
      </c>
      <c r="H1119">
        <f>------217</f>
        <v>217</v>
      </c>
      <c r="I1119">
        <v>441</v>
      </c>
      <c r="J1119" t="s">
        <v>61</v>
      </c>
      <c r="K1119">
        <f>------51</f>
        <v>51</v>
      </c>
    </row>
    <row r="1120" spans="2:11">
      <c r="B1120">
        <v>3349</v>
      </c>
      <c r="C1120">
        <v>1117</v>
      </c>
      <c r="D1120">
        <v>1</v>
      </c>
      <c r="E1120">
        <v>0</v>
      </c>
      <c r="F1120">
        <v>72</v>
      </c>
      <c r="G1120">
        <v>171</v>
      </c>
      <c r="H1120">
        <f>------145</f>
        <v>145</v>
      </c>
      <c r="I1120">
        <v>361</v>
      </c>
      <c r="J1120" t="s">
        <v>55</v>
      </c>
      <c r="K1120">
        <f>------52</f>
        <v>52</v>
      </c>
    </row>
    <row r="1121" spans="2:11">
      <c r="B1121">
        <v>3352</v>
      </c>
      <c r="C1121">
        <v>1118</v>
      </c>
      <c r="D1121">
        <v>1</v>
      </c>
      <c r="E1121">
        <v>0</v>
      </c>
      <c r="F1121">
        <v>41</v>
      </c>
      <c r="G1121">
        <v>171</v>
      </c>
      <c r="H1121">
        <f>------104</f>
        <v>104</v>
      </c>
      <c r="I1121">
        <v>361</v>
      </c>
      <c r="J1121" t="s">
        <v>186</v>
      </c>
      <c r="K1121">
        <f>------53</f>
        <v>53</v>
      </c>
    </row>
    <row r="1122" spans="2:11">
      <c r="B1122">
        <v>3355</v>
      </c>
      <c r="C1122">
        <v>1119</v>
      </c>
      <c r="D1122">
        <v>1</v>
      </c>
      <c r="E1122">
        <v>0</v>
      </c>
      <c r="F1122">
        <v>36</v>
      </c>
      <c r="G1122">
        <v>171</v>
      </c>
      <c r="H1122">
        <f>------68</f>
        <v>68</v>
      </c>
      <c r="I1122">
        <v>361</v>
      </c>
      <c r="J1122" t="s">
        <v>187</v>
      </c>
      <c r="K1122">
        <f>------54</f>
        <v>54</v>
      </c>
    </row>
    <row r="1123" spans="2:11">
      <c r="B1123">
        <v>3358</v>
      </c>
      <c r="C1123">
        <v>1120</v>
      </c>
      <c r="D1123">
        <v>0</v>
      </c>
      <c r="E1123">
        <v>0</v>
      </c>
      <c r="F1123">
        <v>36</v>
      </c>
      <c r="G1123">
        <v>171</v>
      </c>
      <c r="H1123">
        <f>------32</f>
        <v>32</v>
      </c>
      <c r="I1123">
        <v>361</v>
      </c>
      <c r="J1123" t="s">
        <v>188</v>
      </c>
      <c r="K1123">
        <f>------55</f>
        <v>55</v>
      </c>
    </row>
    <row r="1124" spans="2:11">
      <c r="B1124">
        <v>3361</v>
      </c>
      <c r="C1124">
        <v>1121</v>
      </c>
      <c r="D1124">
        <v>1</v>
      </c>
      <c r="E1124">
        <v>1</v>
      </c>
      <c r="F1124">
        <v>48</v>
      </c>
      <c r="G1124">
        <v>171</v>
      </c>
      <c r="H1124">
        <f>------80</f>
        <v>80</v>
      </c>
      <c r="I1124">
        <v>441</v>
      </c>
      <c r="J1124" t="s">
        <v>189</v>
      </c>
      <c r="K1124">
        <f>------56</f>
        <v>56</v>
      </c>
    </row>
    <row r="1125" spans="2:11">
      <c r="B1125">
        <v>3364</v>
      </c>
      <c r="C1125">
        <v>1122</v>
      </c>
      <c r="D1125">
        <v>1</v>
      </c>
      <c r="E1125">
        <v>1</v>
      </c>
      <c r="F1125">
        <v>56</v>
      </c>
      <c r="G1125">
        <v>171</v>
      </c>
      <c r="H1125">
        <f>------136</f>
        <v>136</v>
      </c>
      <c r="I1125">
        <v>441</v>
      </c>
      <c r="J1125" t="s">
        <v>54</v>
      </c>
      <c r="K1125">
        <f>------57</f>
        <v>57</v>
      </c>
    </row>
    <row r="1126" spans="2:11">
      <c r="B1126">
        <v>3367</v>
      </c>
      <c r="C1126">
        <v>1123</v>
      </c>
      <c r="D1126">
        <v>1</v>
      </c>
      <c r="E1126">
        <v>1</v>
      </c>
      <c r="F1126">
        <v>57</v>
      </c>
      <c r="G1126">
        <v>171</v>
      </c>
      <c r="H1126">
        <f>------193</f>
        <v>193</v>
      </c>
      <c r="I1126">
        <v>441</v>
      </c>
      <c r="J1126" t="s">
        <v>148</v>
      </c>
      <c r="K1126">
        <f>------58</f>
        <v>58</v>
      </c>
    </row>
    <row r="1127" spans="2:11">
      <c r="B1127">
        <v>3370</v>
      </c>
      <c r="C1127">
        <v>1124</v>
      </c>
      <c r="D1127">
        <v>1</v>
      </c>
      <c r="E1127">
        <v>1</v>
      </c>
      <c r="F1127">
        <v>36</v>
      </c>
      <c r="G1127">
        <v>171</v>
      </c>
      <c r="H1127">
        <f>------229</f>
        <v>229</v>
      </c>
      <c r="I1127">
        <v>441</v>
      </c>
      <c r="J1127" t="s">
        <v>167</v>
      </c>
      <c r="K1127">
        <f>------59</f>
        <v>59</v>
      </c>
    </row>
    <row r="1128" spans="2:11">
      <c r="B1128">
        <v>3373</v>
      </c>
      <c r="C1128">
        <v>1125</v>
      </c>
      <c r="D1128">
        <v>1</v>
      </c>
      <c r="E1128">
        <v>1</v>
      </c>
      <c r="F1128">
        <v>40</v>
      </c>
      <c r="G1128">
        <v>171</v>
      </c>
      <c r="H1128">
        <f>------269</f>
        <v>269</v>
      </c>
      <c r="I1128">
        <v>441</v>
      </c>
      <c r="J1128" t="s">
        <v>156</v>
      </c>
      <c r="K1128">
        <f>------60</f>
        <v>60</v>
      </c>
    </row>
    <row r="1129" spans="2:11">
      <c r="B1129">
        <v>3376</v>
      </c>
      <c r="C1129">
        <v>1126</v>
      </c>
      <c r="D1129">
        <v>1</v>
      </c>
      <c r="E1129">
        <v>1</v>
      </c>
      <c r="F1129">
        <v>52</v>
      </c>
      <c r="G1129">
        <v>171</v>
      </c>
      <c r="H1129">
        <f>------321</f>
        <v>321</v>
      </c>
      <c r="I1129">
        <v>441</v>
      </c>
      <c r="J1129" t="s">
        <v>67</v>
      </c>
      <c r="K1129">
        <f>------61</f>
        <v>61</v>
      </c>
    </row>
    <row r="1130" spans="2:11">
      <c r="B1130">
        <v>3379</v>
      </c>
      <c r="C1130">
        <v>1127</v>
      </c>
      <c r="D1130">
        <v>1</v>
      </c>
      <c r="E1130">
        <v>1</v>
      </c>
      <c r="F1130">
        <v>36</v>
      </c>
      <c r="G1130">
        <v>171</v>
      </c>
      <c r="H1130">
        <f>------357</f>
        <v>357</v>
      </c>
      <c r="I1130">
        <v>441</v>
      </c>
      <c r="J1130" t="s">
        <v>65</v>
      </c>
      <c r="K1130">
        <f>------62</f>
        <v>62</v>
      </c>
    </row>
    <row r="1131" spans="2:11">
      <c r="B1131">
        <v>3382</v>
      </c>
      <c r="C1131">
        <v>1128</v>
      </c>
      <c r="D1131">
        <v>1</v>
      </c>
      <c r="E1131">
        <v>1</v>
      </c>
      <c r="F1131">
        <v>0</v>
      </c>
      <c r="G1131">
        <v>171</v>
      </c>
      <c r="H1131">
        <f>------357</f>
        <v>357</v>
      </c>
      <c r="I1131">
        <v>441</v>
      </c>
      <c r="J1131" t="s">
        <v>65</v>
      </c>
      <c r="K1131">
        <f>------62</f>
        <v>62</v>
      </c>
    </row>
    <row r="1132" spans="2:11">
      <c r="B1132">
        <v>3385</v>
      </c>
      <c r="C1132">
        <v>1129</v>
      </c>
      <c r="D1132">
        <v>1</v>
      </c>
      <c r="E1132">
        <v>1</v>
      </c>
      <c r="F1132">
        <v>0</v>
      </c>
      <c r="G1132">
        <v>171</v>
      </c>
      <c r="H1132">
        <f>------357</f>
        <v>357</v>
      </c>
      <c r="I1132">
        <v>441</v>
      </c>
      <c r="J1132" t="s">
        <v>65</v>
      </c>
      <c r="K1132">
        <f>------62</f>
        <v>62</v>
      </c>
    </row>
    <row r="1133" spans="2:11">
      <c r="B1133">
        <v>3388</v>
      </c>
      <c r="C1133">
        <v>1130</v>
      </c>
      <c r="D1133">
        <v>1</v>
      </c>
      <c r="E1133">
        <v>1</v>
      </c>
      <c r="F1133">
        <v>0</v>
      </c>
      <c r="G1133">
        <v>171</v>
      </c>
      <c r="H1133">
        <f>------357</f>
        <v>357</v>
      </c>
      <c r="I1133">
        <v>441</v>
      </c>
      <c r="J1133" t="s">
        <v>65</v>
      </c>
      <c r="K1133">
        <f>------62</f>
        <v>62</v>
      </c>
    </row>
    <row r="1134" spans="2:11">
      <c r="B1134">
        <v>3391</v>
      </c>
      <c r="C1134">
        <v>1131</v>
      </c>
      <c r="D1134">
        <v>1</v>
      </c>
      <c r="E1134">
        <v>0</v>
      </c>
      <c r="F1134">
        <v>40</v>
      </c>
      <c r="G1134">
        <v>171</v>
      </c>
      <c r="H1134">
        <f>------317</f>
        <v>317</v>
      </c>
      <c r="I1134">
        <v>441</v>
      </c>
      <c r="J1134" t="s">
        <v>153</v>
      </c>
      <c r="K1134">
        <f>------63</f>
        <v>63</v>
      </c>
    </row>
    <row r="1135" spans="2:11">
      <c r="B1135">
        <v>3394</v>
      </c>
      <c r="C1135">
        <v>1132</v>
      </c>
      <c r="D1135">
        <v>1</v>
      </c>
      <c r="E1135">
        <v>0</v>
      </c>
      <c r="F1135">
        <v>28</v>
      </c>
      <c r="G1135">
        <v>171</v>
      </c>
      <c r="H1135">
        <f>------289</f>
        <v>289</v>
      </c>
      <c r="I1135">
        <v>361</v>
      </c>
      <c r="J1135" t="s">
        <v>98</v>
      </c>
      <c r="K1135">
        <f>------64</f>
        <v>64</v>
      </c>
    </row>
    <row r="1136" spans="2:11">
      <c r="B1136">
        <v>3397</v>
      </c>
      <c r="C1136">
        <v>1133</v>
      </c>
      <c r="D1136">
        <v>1</v>
      </c>
      <c r="E1136">
        <v>0</v>
      </c>
      <c r="F1136">
        <v>16</v>
      </c>
      <c r="G1136">
        <v>171</v>
      </c>
      <c r="H1136">
        <f>------273</f>
        <v>273</v>
      </c>
      <c r="I1136">
        <v>361</v>
      </c>
      <c r="J1136" t="s">
        <v>68</v>
      </c>
      <c r="K1136">
        <f>------65</f>
        <v>65</v>
      </c>
    </row>
    <row r="1137" spans="2:11">
      <c r="B1137">
        <v>3400</v>
      </c>
      <c r="C1137">
        <v>1134</v>
      </c>
      <c r="D1137">
        <v>1</v>
      </c>
      <c r="E1137">
        <v>0</v>
      </c>
      <c r="F1137">
        <v>24</v>
      </c>
      <c r="G1137">
        <v>171</v>
      </c>
      <c r="H1137">
        <f>------249</f>
        <v>249</v>
      </c>
      <c r="I1137">
        <v>361</v>
      </c>
      <c r="J1137" t="s">
        <v>155</v>
      </c>
      <c r="K1137">
        <f>------66</f>
        <v>66</v>
      </c>
    </row>
    <row r="1138" spans="2:11">
      <c r="B1138">
        <v>3403</v>
      </c>
      <c r="C1138">
        <v>1135</v>
      </c>
      <c r="D1138">
        <v>1</v>
      </c>
      <c r="E1138">
        <v>0</v>
      </c>
      <c r="F1138">
        <v>32</v>
      </c>
      <c r="G1138">
        <v>171</v>
      </c>
      <c r="H1138">
        <f>------217</f>
        <v>217</v>
      </c>
      <c r="I1138">
        <v>361</v>
      </c>
      <c r="J1138" t="s">
        <v>102</v>
      </c>
      <c r="K1138">
        <f>------67</f>
        <v>67</v>
      </c>
    </row>
    <row r="1139" spans="2:11">
      <c r="B1139">
        <v>3406</v>
      </c>
      <c r="C1139">
        <v>1136</v>
      </c>
      <c r="D1139">
        <v>1</v>
      </c>
      <c r="E1139">
        <v>1</v>
      </c>
      <c r="F1139">
        <v>12</v>
      </c>
      <c r="G1139">
        <v>171</v>
      </c>
      <c r="H1139">
        <f>------229</f>
        <v>229</v>
      </c>
      <c r="I1139">
        <v>441</v>
      </c>
      <c r="J1139" t="s">
        <v>167</v>
      </c>
      <c r="K1139">
        <f>------68</f>
        <v>68</v>
      </c>
    </row>
    <row r="1140" spans="2:11">
      <c r="B1140">
        <v>3409</v>
      </c>
      <c r="C1140">
        <v>1137</v>
      </c>
      <c r="D1140">
        <v>1</v>
      </c>
      <c r="E1140">
        <v>1</v>
      </c>
      <c r="F1140">
        <v>8</v>
      </c>
      <c r="G1140">
        <v>171</v>
      </c>
      <c r="H1140">
        <f>------237</f>
        <v>237</v>
      </c>
      <c r="I1140">
        <v>441</v>
      </c>
      <c r="J1140" t="s">
        <v>120</v>
      </c>
      <c r="K1140">
        <f>------69</f>
        <v>69</v>
      </c>
    </row>
    <row r="1141" spans="2:11">
      <c r="B1141">
        <v>3412</v>
      </c>
      <c r="C1141">
        <v>1138</v>
      </c>
      <c r="D1141">
        <v>1</v>
      </c>
      <c r="E1141">
        <v>1</v>
      </c>
      <c r="F1141">
        <v>8</v>
      </c>
      <c r="G1141">
        <v>171</v>
      </c>
      <c r="H1141">
        <f>------245</f>
        <v>245</v>
      </c>
      <c r="I1141">
        <v>441</v>
      </c>
      <c r="J1141" t="s">
        <v>50</v>
      </c>
      <c r="K1141">
        <f>------70</f>
        <v>70</v>
      </c>
    </row>
    <row r="1142" spans="2:11">
      <c r="B1142">
        <v>3415</v>
      </c>
      <c r="C1142">
        <v>1139</v>
      </c>
      <c r="D1142">
        <v>1</v>
      </c>
      <c r="E1142">
        <v>1</v>
      </c>
      <c r="F1142">
        <v>16</v>
      </c>
      <c r="G1142">
        <v>171</v>
      </c>
      <c r="H1142">
        <f>------261</f>
        <v>261</v>
      </c>
      <c r="I1142">
        <v>441</v>
      </c>
      <c r="J1142" t="s">
        <v>107</v>
      </c>
      <c r="K1142">
        <f>------71</f>
        <v>71</v>
      </c>
    </row>
    <row r="1143" spans="2:11">
      <c r="B1143">
        <v>3418</v>
      </c>
      <c r="C1143">
        <v>1140</v>
      </c>
      <c r="D1143">
        <v>1</v>
      </c>
      <c r="E1143">
        <v>1</v>
      </c>
      <c r="F1143">
        <v>16</v>
      </c>
      <c r="G1143">
        <v>171</v>
      </c>
      <c r="H1143">
        <f>------277</f>
        <v>277</v>
      </c>
      <c r="I1143">
        <v>441</v>
      </c>
      <c r="J1143" t="s">
        <v>101</v>
      </c>
      <c r="K1143">
        <f>------72</f>
        <v>72</v>
      </c>
    </row>
    <row r="1144" spans="2:11">
      <c r="B1144">
        <v>3421</v>
      </c>
      <c r="C1144">
        <v>1141</v>
      </c>
      <c r="D1144">
        <v>1</v>
      </c>
      <c r="E1144">
        <v>1</v>
      </c>
      <c r="F1144">
        <v>16</v>
      </c>
      <c r="G1144">
        <v>171</v>
      </c>
      <c r="H1144">
        <f>------293</f>
        <v>293</v>
      </c>
      <c r="I1144">
        <v>441</v>
      </c>
      <c r="J1144" t="s">
        <v>119</v>
      </c>
      <c r="K1144">
        <f>------73</f>
        <v>73</v>
      </c>
    </row>
    <row r="1145" spans="2:11">
      <c r="B1145">
        <v>3424</v>
      </c>
      <c r="C1145">
        <v>1142</v>
      </c>
      <c r="D1145">
        <v>1</v>
      </c>
      <c r="E1145">
        <v>1</v>
      </c>
      <c r="F1145">
        <v>16</v>
      </c>
      <c r="G1145">
        <v>171</v>
      </c>
      <c r="H1145">
        <f>------309</f>
        <v>309</v>
      </c>
      <c r="I1145">
        <v>441</v>
      </c>
      <c r="J1145" t="s">
        <v>97</v>
      </c>
      <c r="K1145">
        <f>------74</f>
        <v>74</v>
      </c>
    </row>
    <row r="1146" spans="2:11">
      <c r="B1146">
        <v>3427</v>
      </c>
      <c r="C1146">
        <v>1143</v>
      </c>
      <c r="D1146">
        <v>1</v>
      </c>
      <c r="E1146">
        <v>1</v>
      </c>
      <c r="F1146">
        <v>40</v>
      </c>
      <c r="G1146">
        <v>171</v>
      </c>
      <c r="H1146">
        <f>------349</f>
        <v>349</v>
      </c>
      <c r="I1146">
        <v>441</v>
      </c>
      <c r="J1146" t="s">
        <v>142</v>
      </c>
      <c r="K1146">
        <f>------75</f>
        <v>75</v>
      </c>
    </row>
    <row r="1147" spans="2:11">
      <c r="B1147">
        <v>3430</v>
      </c>
      <c r="C1147">
        <v>1144</v>
      </c>
      <c r="D1147">
        <v>1</v>
      </c>
      <c r="E1147">
        <v>1</v>
      </c>
      <c r="F1147">
        <v>40</v>
      </c>
      <c r="G1147">
        <v>171</v>
      </c>
      <c r="H1147">
        <f>------389</f>
        <v>389</v>
      </c>
      <c r="I1147">
        <v>441</v>
      </c>
      <c r="J1147" t="s">
        <v>72</v>
      </c>
      <c r="K1147">
        <f>------76</f>
        <v>76</v>
      </c>
    </row>
    <row r="1148" spans="2:11">
      <c r="B1148">
        <v>3433</v>
      </c>
      <c r="C1148">
        <v>1145</v>
      </c>
      <c r="D1148">
        <v>1</v>
      </c>
      <c r="E1148">
        <v>1</v>
      </c>
      <c r="F1148">
        <v>0</v>
      </c>
      <c r="G1148">
        <v>171</v>
      </c>
      <c r="H1148">
        <f>------389</f>
        <v>389</v>
      </c>
      <c r="I1148">
        <v>441</v>
      </c>
      <c r="J1148" t="s">
        <v>72</v>
      </c>
      <c r="K1148">
        <f>------76</f>
        <v>76</v>
      </c>
    </row>
    <row r="1149" spans="2:11">
      <c r="B1149">
        <v>3436</v>
      </c>
      <c r="C1149">
        <v>1146</v>
      </c>
      <c r="D1149">
        <v>1</v>
      </c>
      <c r="E1149">
        <v>0</v>
      </c>
      <c r="F1149">
        <v>44</v>
      </c>
      <c r="G1149">
        <v>171</v>
      </c>
      <c r="H1149">
        <f>------345</f>
        <v>345</v>
      </c>
      <c r="I1149">
        <v>441</v>
      </c>
      <c r="J1149" t="s">
        <v>75</v>
      </c>
      <c r="K1149">
        <f>------77</f>
        <v>77</v>
      </c>
    </row>
    <row r="1150" spans="2:11">
      <c r="B1150">
        <v>3439</v>
      </c>
      <c r="C1150">
        <v>1147</v>
      </c>
      <c r="D1150">
        <v>1</v>
      </c>
      <c r="E1150">
        <v>0</v>
      </c>
      <c r="F1150">
        <v>24</v>
      </c>
      <c r="G1150">
        <v>171</v>
      </c>
      <c r="H1150">
        <f>------321</f>
        <v>321</v>
      </c>
      <c r="I1150">
        <v>441</v>
      </c>
      <c r="J1150" t="s">
        <v>67</v>
      </c>
      <c r="K1150">
        <f>------78</f>
        <v>78</v>
      </c>
    </row>
    <row r="1151" spans="2:11">
      <c r="B1151">
        <v>3442</v>
      </c>
      <c r="C1151">
        <v>1148</v>
      </c>
      <c r="D1151">
        <v>1</v>
      </c>
      <c r="E1151">
        <v>0</v>
      </c>
      <c r="F1151">
        <v>16</v>
      </c>
      <c r="G1151">
        <v>171</v>
      </c>
      <c r="H1151">
        <f>------305</f>
        <v>305</v>
      </c>
      <c r="I1151">
        <v>441</v>
      </c>
      <c r="J1151" t="s">
        <v>155</v>
      </c>
      <c r="K1151">
        <f>------79</f>
        <v>79</v>
      </c>
    </row>
    <row r="1152" spans="2:11">
      <c r="B1152">
        <v>3445</v>
      </c>
      <c r="C1152">
        <v>1149</v>
      </c>
      <c r="D1152">
        <v>1</v>
      </c>
      <c r="E1152">
        <v>0</v>
      </c>
      <c r="F1152">
        <v>8</v>
      </c>
      <c r="G1152">
        <v>171</v>
      </c>
      <c r="H1152">
        <f>------297</f>
        <v>297</v>
      </c>
      <c r="I1152">
        <v>441</v>
      </c>
      <c r="J1152" t="s">
        <v>104</v>
      </c>
      <c r="K1152">
        <f>------80</f>
        <v>80</v>
      </c>
    </row>
    <row r="1153" spans="2:11">
      <c r="B1153">
        <v>3448</v>
      </c>
      <c r="C1153">
        <v>1150</v>
      </c>
      <c r="D1153">
        <v>1</v>
      </c>
      <c r="E1153">
        <v>0</v>
      </c>
      <c r="F1153">
        <v>8</v>
      </c>
      <c r="G1153">
        <v>171</v>
      </c>
      <c r="H1153">
        <f>------289</f>
        <v>289</v>
      </c>
      <c r="I1153">
        <v>441</v>
      </c>
      <c r="J1153" t="s">
        <v>119</v>
      </c>
      <c r="K1153">
        <f>------81</f>
        <v>81</v>
      </c>
    </row>
    <row r="1154" spans="2:11">
      <c r="B1154">
        <v>3451</v>
      </c>
      <c r="C1154">
        <v>1151</v>
      </c>
      <c r="D1154">
        <v>1</v>
      </c>
      <c r="E1154">
        <v>1</v>
      </c>
      <c r="F1154">
        <v>32</v>
      </c>
      <c r="G1154">
        <v>171</v>
      </c>
      <c r="H1154">
        <f>------321</f>
        <v>321</v>
      </c>
      <c r="I1154">
        <v>441</v>
      </c>
      <c r="J1154" t="s">
        <v>67</v>
      </c>
      <c r="K1154">
        <f>------82</f>
        <v>82</v>
      </c>
    </row>
    <row r="1155" spans="2:11">
      <c r="B1155">
        <v>3454</v>
      </c>
      <c r="C1155">
        <v>1152</v>
      </c>
      <c r="D1155">
        <v>1</v>
      </c>
      <c r="E1155">
        <v>1</v>
      </c>
      <c r="F1155">
        <v>36</v>
      </c>
      <c r="G1155">
        <v>171</v>
      </c>
      <c r="H1155">
        <f>------357</f>
        <v>357</v>
      </c>
      <c r="I1155">
        <v>441</v>
      </c>
      <c r="J1155" t="s">
        <v>65</v>
      </c>
      <c r="K1155">
        <f>------83</f>
        <v>83</v>
      </c>
    </row>
    <row r="1156" spans="2:11">
      <c r="B1156">
        <v>3457</v>
      </c>
      <c r="C1156">
        <v>1153</v>
      </c>
      <c r="D1156">
        <v>1</v>
      </c>
      <c r="E1156">
        <v>1</v>
      </c>
      <c r="F1156">
        <v>20</v>
      </c>
      <c r="G1156">
        <v>171</v>
      </c>
      <c r="H1156">
        <f>------377</f>
        <v>377</v>
      </c>
      <c r="I1156">
        <v>441</v>
      </c>
      <c r="J1156" t="s">
        <v>74</v>
      </c>
      <c r="K1156">
        <f>------84</f>
        <v>84</v>
      </c>
    </row>
    <row r="1157" spans="2:11">
      <c r="B1157">
        <v>3460</v>
      </c>
      <c r="C1157">
        <v>1154</v>
      </c>
      <c r="D1157">
        <v>1</v>
      </c>
      <c r="E1157">
        <v>1</v>
      </c>
      <c r="F1157">
        <v>20</v>
      </c>
      <c r="G1157">
        <v>171</v>
      </c>
      <c r="H1157">
        <f>------397</f>
        <v>397</v>
      </c>
      <c r="I1157">
        <v>441</v>
      </c>
      <c r="J1157" t="s">
        <v>7</v>
      </c>
      <c r="K1157">
        <f>------85</f>
        <v>85</v>
      </c>
    </row>
    <row r="1158" spans="2:11">
      <c r="B1158">
        <v>3463</v>
      </c>
      <c r="C1158">
        <v>1155</v>
      </c>
      <c r="D1158">
        <v>1</v>
      </c>
      <c r="E1158">
        <v>1</v>
      </c>
      <c r="F1158">
        <v>4</v>
      </c>
      <c r="G1158">
        <v>171</v>
      </c>
      <c r="H1158">
        <f>------401</f>
        <v>401</v>
      </c>
      <c r="I1158">
        <v>441</v>
      </c>
      <c r="J1158" t="s">
        <v>77</v>
      </c>
      <c r="K1158">
        <f>------86</f>
        <v>86</v>
      </c>
    </row>
    <row r="1159" spans="2:11">
      <c r="B1159">
        <v>3466</v>
      </c>
      <c r="C1159">
        <v>1156</v>
      </c>
      <c r="D1159">
        <v>1</v>
      </c>
      <c r="E1159">
        <v>0</v>
      </c>
      <c r="F1159">
        <v>32</v>
      </c>
      <c r="G1159">
        <v>171</v>
      </c>
      <c r="H1159">
        <f>------369</f>
        <v>369</v>
      </c>
      <c r="I1159">
        <v>441</v>
      </c>
      <c r="J1159" t="s">
        <v>66</v>
      </c>
      <c r="K1159">
        <f>------87</f>
        <v>87</v>
      </c>
    </row>
    <row r="1160" spans="2:11">
      <c r="B1160">
        <v>3469</v>
      </c>
      <c r="C1160">
        <v>1157</v>
      </c>
      <c r="D1160">
        <v>1</v>
      </c>
      <c r="E1160">
        <v>0</v>
      </c>
      <c r="F1160">
        <v>20</v>
      </c>
      <c r="G1160">
        <v>171</v>
      </c>
      <c r="H1160">
        <f>------349</f>
        <v>349</v>
      </c>
      <c r="I1160">
        <v>441</v>
      </c>
      <c r="J1160" t="s">
        <v>142</v>
      </c>
      <c r="K1160">
        <f>------88</f>
        <v>88</v>
      </c>
    </row>
    <row r="1161" spans="2:11">
      <c r="B1161">
        <v>3472</v>
      </c>
      <c r="C1161">
        <v>1158</v>
      </c>
      <c r="D1161">
        <v>1</v>
      </c>
      <c r="E1161">
        <v>0</v>
      </c>
      <c r="F1161">
        <v>24</v>
      </c>
      <c r="G1161">
        <v>171</v>
      </c>
      <c r="H1161">
        <f>------325</f>
        <v>325</v>
      </c>
      <c r="I1161">
        <v>441</v>
      </c>
      <c r="J1161" t="s">
        <v>70</v>
      </c>
      <c r="K1161">
        <f>------89</f>
        <v>89</v>
      </c>
    </row>
    <row r="1162" spans="2:11">
      <c r="B1162">
        <v>3475</v>
      </c>
      <c r="C1162">
        <v>1159</v>
      </c>
      <c r="D1162">
        <v>1</v>
      </c>
      <c r="E1162">
        <v>0</v>
      </c>
      <c r="F1162">
        <v>24</v>
      </c>
      <c r="G1162">
        <v>171</v>
      </c>
      <c r="H1162">
        <f>------301</f>
        <v>301</v>
      </c>
      <c r="I1162">
        <v>361</v>
      </c>
      <c r="J1162" t="s">
        <v>71</v>
      </c>
      <c r="K1162">
        <f>------90</f>
        <v>90</v>
      </c>
    </row>
    <row r="1163" spans="2:11">
      <c r="B1163">
        <v>3478</v>
      </c>
      <c r="C1163">
        <v>1160</v>
      </c>
      <c r="D1163">
        <v>1</v>
      </c>
      <c r="E1163">
        <v>0</v>
      </c>
      <c r="F1163">
        <v>24</v>
      </c>
      <c r="G1163">
        <v>171</v>
      </c>
      <c r="H1163">
        <f>------277</f>
        <v>277</v>
      </c>
      <c r="I1163">
        <v>361</v>
      </c>
      <c r="J1163" t="s">
        <v>64</v>
      </c>
      <c r="K1163">
        <f>------91</f>
        <v>91</v>
      </c>
    </row>
    <row r="1164" spans="2:11">
      <c r="B1164">
        <v>3481</v>
      </c>
      <c r="C1164">
        <v>1161</v>
      </c>
      <c r="D1164">
        <v>1</v>
      </c>
      <c r="E1164">
        <v>1</v>
      </c>
      <c r="F1164">
        <v>28</v>
      </c>
      <c r="G1164">
        <v>171</v>
      </c>
      <c r="H1164">
        <f>------305</f>
        <v>305</v>
      </c>
      <c r="I1164">
        <v>441</v>
      </c>
      <c r="J1164" t="s">
        <v>155</v>
      </c>
      <c r="K1164">
        <f>------92</f>
        <v>92</v>
      </c>
    </row>
    <row r="1165" spans="2:11">
      <c r="B1165">
        <v>3484</v>
      </c>
      <c r="C1165">
        <v>1162</v>
      </c>
      <c r="D1165">
        <v>1</v>
      </c>
      <c r="E1165">
        <v>1</v>
      </c>
      <c r="F1165">
        <v>8</v>
      </c>
      <c r="G1165">
        <v>171</v>
      </c>
      <c r="H1165">
        <f>------313</f>
        <v>313</v>
      </c>
      <c r="I1165">
        <v>441</v>
      </c>
      <c r="J1165" t="s">
        <v>63</v>
      </c>
      <c r="K1165">
        <f>------93</f>
        <v>93</v>
      </c>
    </row>
    <row r="1166" spans="2:11">
      <c r="B1166">
        <v>3487</v>
      </c>
      <c r="C1166">
        <v>1163</v>
      </c>
      <c r="D1166">
        <v>1</v>
      </c>
      <c r="E1166">
        <v>1</v>
      </c>
      <c r="F1166">
        <v>8</v>
      </c>
      <c r="G1166">
        <v>171</v>
      </c>
      <c r="H1166">
        <f>------321</f>
        <v>321</v>
      </c>
      <c r="I1166">
        <v>441</v>
      </c>
      <c r="J1166" t="s">
        <v>67</v>
      </c>
      <c r="K1166">
        <f>------94</f>
        <v>94</v>
      </c>
    </row>
    <row r="1167" spans="2:11">
      <c r="B1167">
        <v>3490</v>
      </c>
      <c r="C1167">
        <v>1164</v>
      </c>
      <c r="D1167">
        <v>1</v>
      </c>
      <c r="E1167">
        <v>1</v>
      </c>
      <c r="F1167">
        <v>16</v>
      </c>
      <c r="G1167">
        <v>171</v>
      </c>
      <c r="H1167">
        <f>------337</f>
        <v>337</v>
      </c>
      <c r="I1167">
        <v>441</v>
      </c>
      <c r="J1167" t="s">
        <v>68</v>
      </c>
      <c r="K1167">
        <f>------95</f>
        <v>95</v>
      </c>
    </row>
    <row r="1168" spans="2:11">
      <c r="B1168">
        <v>3493</v>
      </c>
      <c r="C1168">
        <v>1165</v>
      </c>
      <c r="D1168">
        <v>1</v>
      </c>
      <c r="E1168">
        <v>1</v>
      </c>
      <c r="F1168">
        <v>16</v>
      </c>
      <c r="G1168">
        <v>171</v>
      </c>
      <c r="H1168">
        <f>------353</f>
        <v>353</v>
      </c>
      <c r="I1168">
        <v>441</v>
      </c>
      <c r="J1168" t="s">
        <v>98</v>
      </c>
      <c r="K1168">
        <f>------96</f>
        <v>96</v>
      </c>
    </row>
    <row r="1169" spans="2:11">
      <c r="B1169">
        <v>3496</v>
      </c>
      <c r="C1169">
        <v>1166</v>
      </c>
      <c r="D1169">
        <v>1</v>
      </c>
      <c r="E1169">
        <v>0</v>
      </c>
      <c r="F1169">
        <v>36</v>
      </c>
      <c r="G1169">
        <v>171</v>
      </c>
      <c r="H1169">
        <f>------317</f>
        <v>317</v>
      </c>
      <c r="I1169">
        <v>441</v>
      </c>
      <c r="J1169" t="s">
        <v>153</v>
      </c>
      <c r="K1169">
        <f>------97</f>
        <v>97</v>
      </c>
    </row>
    <row r="1170" spans="2:11">
      <c r="B1170">
        <v>3499</v>
      </c>
      <c r="C1170">
        <v>1167</v>
      </c>
      <c r="D1170">
        <v>1</v>
      </c>
      <c r="E1170">
        <v>0</v>
      </c>
      <c r="F1170">
        <v>16</v>
      </c>
      <c r="G1170">
        <v>171</v>
      </c>
      <c r="H1170">
        <f>------301</f>
        <v>301</v>
      </c>
      <c r="I1170">
        <v>441</v>
      </c>
      <c r="J1170" t="s">
        <v>100</v>
      </c>
      <c r="K1170">
        <f>------98</f>
        <v>98</v>
      </c>
    </row>
    <row r="1171" spans="2:11">
      <c r="B1171">
        <v>3502</v>
      </c>
      <c r="C1171">
        <v>1168</v>
      </c>
      <c r="D1171">
        <v>1</v>
      </c>
      <c r="E1171">
        <v>0</v>
      </c>
      <c r="F1171">
        <v>12</v>
      </c>
      <c r="G1171">
        <v>171</v>
      </c>
      <c r="H1171">
        <f>------289</f>
        <v>289</v>
      </c>
      <c r="I1171">
        <v>441</v>
      </c>
      <c r="J1171" t="s">
        <v>119</v>
      </c>
      <c r="K1171">
        <f>------81</f>
        <v>81</v>
      </c>
    </row>
    <row r="1172" spans="2:11">
      <c r="B1172">
        <v>3505</v>
      </c>
      <c r="C1172">
        <v>1169</v>
      </c>
      <c r="D1172">
        <v>1</v>
      </c>
      <c r="E1172">
        <v>0</v>
      </c>
      <c r="F1172">
        <v>16</v>
      </c>
      <c r="G1172">
        <v>171</v>
      </c>
      <c r="H1172">
        <f>------273</f>
        <v>273</v>
      </c>
      <c r="I1172">
        <v>441</v>
      </c>
      <c r="J1172" t="s">
        <v>62</v>
      </c>
      <c r="K1172">
        <f>------99</f>
        <v>99</v>
      </c>
    </row>
    <row r="1173" spans="2:11">
      <c r="B1173">
        <v>3508</v>
      </c>
      <c r="C1173">
        <v>1170</v>
      </c>
      <c r="D1173">
        <v>1</v>
      </c>
      <c r="E1173">
        <v>0</v>
      </c>
      <c r="F1173">
        <v>24</v>
      </c>
      <c r="G1173">
        <v>171</v>
      </c>
      <c r="H1173">
        <f>------249</f>
        <v>249</v>
      </c>
      <c r="I1173">
        <v>441</v>
      </c>
      <c r="J1173" t="s">
        <v>50</v>
      </c>
      <c r="K1173">
        <f>------100</f>
        <v>100</v>
      </c>
    </row>
    <row r="1174" spans="2:11">
      <c r="B1174">
        <v>3511</v>
      </c>
      <c r="C1174">
        <v>1171</v>
      </c>
      <c r="D1174">
        <v>1</v>
      </c>
      <c r="E1174">
        <v>0</v>
      </c>
      <c r="F1174">
        <v>32</v>
      </c>
      <c r="G1174">
        <v>171</v>
      </c>
      <c r="H1174">
        <f>------217</f>
        <v>217</v>
      </c>
      <c r="I1174">
        <v>441</v>
      </c>
      <c r="J1174" t="s">
        <v>61</v>
      </c>
      <c r="K1174">
        <f>------101</f>
        <v>101</v>
      </c>
    </row>
    <row r="1175" spans="2:11">
      <c r="B1175">
        <v>3514</v>
      </c>
      <c r="C1175">
        <v>1172</v>
      </c>
      <c r="D1175">
        <v>1</v>
      </c>
      <c r="E1175">
        <v>0</v>
      </c>
      <c r="F1175">
        <v>36</v>
      </c>
      <c r="G1175">
        <v>171</v>
      </c>
      <c r="H1175">
        <f>------181</f>
        <v>181</v>
      </c>
      <c r="I1175">
        <v>361</v>
      </c>
      <c r="J1175" t="s">
        <v>56</v>
      </c>
      <c r="K1175">
        <f>------102</f>
        <v>102</v>
      </c>
    </row>
    <row r="1176" spans="2:11">
      <c r="B1176">
        <v>3517</v>
      </c>
      <c r="C1176">
        <v>1173</v>
      </c>
      <c r="D1176">
        <v>1</v>
      </c>
      <c r="E1176">
        <v>0</v>
      </c>
      <c r="F1176">
        <v>36</v>
      </c>
      <c r="G1176">
        <v>171</v>
      </c>
      <c r="H1176">
        <f>------145</f>
        <v>145</v>
      </c>
      <c r="I1176">
        <v>289</v>
      </c>
      <c r="J1176" t="s">
        <v>56</v>
      </c>
      <c r="K1176">
        <f>------103</f>
        <v>103</v>
      </c>
    </row>
    <row r="1177" spans="2:11">
      <c r="B1177">
        <v>3520</v>
      </c>
      <c r="C1177">
        <v>1174</v>
      </c>
      <c r="D1177">
        <v>1</v>
      </c>
      <c r="E1177">
        <v>0</v>
      </c>
      <c r="F1177">
        <v>32</v>
      </c>
      <c r="G1177">
        <v>171</v>
      </c>
      <c r="H1177">
        <f>------113</f>
        <v>113</v>
      </c>
      <c r="I1177">
        <v>225</v>
      </c>
      <c r="J1177" t="s">
        <v>56</v>
      </c>
      <c r="K1177">
        <f>------104</f>
        <v>104</v>
      </c>
    </row>
    <row r="1178" spans="2:11">
      <c r="B1178">
        <v>3523</v>
      </c>
      <c r="C1178">
        <v>1175</v>
      </c>
      <c r="D1178">
        <v>1</v>
      </c>
      <c r="E1178">
        <v>0</v>
      </c>
      <c r="F1178">
        <v>28</v>
      </c>
      <c r="G1178">
        <v>171</v>
      </c>
      <c r="H1178">
        <f>------85</f>
        <v>85</v>
      </c>
      <c r="I1178">
        <v>169</v>
      </c>
      <c r="J1178" t="s">
        <v>56</v>
      </c>
      <c r="K1178">
        <f>------105</f>
        <v>105</v>
      </c>
    </row>
    <row r="1179" spans="2:11">
      <c r="B1179">
        <v>3526</v>
      </c>
      <c r="C1179">
        <v>1176</v>
      </c>
      <c r="D1179">
        <v>1</v>
      </c>
      <c r="E1179">
        <v>1</v>
      </c>
      <c r="F1179">
        <v>4</v>
      </c>
      <c r="G1179">
        <v>171</v>
      </c>
      <c r="H1179">
        <f>------89</f>
        <v>89</v>
      </c>
      <c r="I1179">
        <v>225</v>
      </c>
      <c r="J1179" t="s">
        <v>55</v>
      </c>
      <c r="K1179">
        <f>------106</f>
        <v>106</v>
      </c>
    </row>
    <row r="1180" spans="2:11">
      <c r="B1180">
        <v>3529</v>
      </c>
      <c r="C1180">
        <v>1177</v>
      </c>
      <c r="D1180">
        <v>1</v>
      </c>
      <c r="E1180">
        <v>1</v>
      </c>
      <c r="F1180">
        <v>12</v>
      </c>
      <c r="G1180">
        <v>171</v>
      </c>
      <c r="H1180">
        <f>------101</f>
        <v>101</v>
      </c>
      <c r="I1180">
        <v>289</v>
      </c>
      <c r="J1180" t="s">
        <v>57</v>
      </c>
      <c r="K1180">
        <f>------107</f>
        <v>107</v>
      </c>
    </row>
    <row r="1181" spans="2:11">
      <c r="B1181">
        <v>3532</v>
      </c>
      <c r="C1181">
        <v>1178</v>
      </c>
      <c r="D1181">
        <v>1</v>
      </c>
      <c r="E1181">
        <v>1</v>
      </c>
      <c r="F1181">
        <v>12</v>
      </c>
      <c r="G1181">
        <v>171</v>
      </c>
      <c r="H1181">
        <f>------113</f>
        <v>113</v>
      </c>
      <c r="I1181">
        <v>361</v>
      </c>
      <c r="J1181" t="s">
        <v>54</v>
      </c>
      <c r="K1181">
        <f>------108</f>
        <v>108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339"/>
  <sheetViews>
    <sheetView topLeftCell="A37" zoomScale="120" zoomScaleNormal="120" workbookViewId="0">
      <selection activeCell="E12" sqref="E12"/>
    </sheetView>
  </sheetViews>
  <sheetFormatPr defaultRowHeight="15"/>
  <cols>
    <col min="3" max="3" width="8.140625" customWidth="1"/>
  </cols>
  <sheetData>
    <row r="1" spans="1:11">
      <c r="A1" s="17" t="s">
        <v>38</v>
      </c>
    </row>
    <row r="3" spans="1:11">
      <c r="A3" t="s">
        <v>78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</row>
    <row r="4" spans="1:11"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f>------5</f>
        <v>5</v>
      </c>
      <c r="I4">
        <v>9</v>
      </c>
      <c r="J4" t="s">
        <v>50</v>
      </c>
      <c r="K4">
        <f>------1</f>
        <v>1</v>
      </c>
    </row>
    <row r="5" spans="1:11">
      <c r="B5">
        <v>4</v>
      </c>
      <c r="C5">
        <v>2</v>
      </c>
      <c r="D5">
        <v>0</v>
      </c>
      <c r="E5">
        <v>1</v>
      </c>
      <c r="F5">
        <v>4</v>
      </c>
      <c r="G5">
        <v>2</v>
      </c>
      <c r="H5">
        <f>------9</f>
        <v>9</v>
      </c>
      <c r="I5">
        <v>25</v>
      </c>
      <c r="J5" t="s">
        <v>51</v>
      </c>
      <c r="K5">
        <f>------2</f>
        <v>2</v>
      </c>
    </row>
    <row r="6" spans="1:11">
      <c r="B6">
        <v>7</v>
      </c>
      <c r="C6">
        <v>3</v>
      </c>
      <c r="D6">
        <v>0</v>
      </c>
      <c r="E6">
        <v>1</v>
      </c>
      <c r="F6">
        <v>12</v>
      </c>
      <c r="G6">
        <v>3</v>
      </c>
      <c r="H6">
        <f>------21</f>
        <v>21</v>
      </c>
      <c r="I6">
        <v>49</v>
      </c>
      <c r="J6" t="s">
        <v>52</v>
      </c>
      <c r="K6">
        <f>------3</f>
        <v>3</v>
      </c>
    </row>
    <row r="7" spans="1:11">
      <c r="B7">
        <v>10</v>
      </c>
      <c r="C7">
        <v>4</v>
      </c>
      <c r="D7">
        <v>0</v>
      </c>
      <c r="E7">
        <v>1</v>
      </c>
      <c r="F7">
        <v>8</v>
      </c>
      <c r="G7">
        <v>4</v>
      </c>
      <c r="H7">
        <f>------29</f>
        <v>29</v>
      </c>
      <c r="I7">
        <v>81</v>
      </c>
      <c r="J7" t="s">
        <v>51</v>
      </c>
      <c r="K7">
        <f>------4</f>
        <v>4</v>
      </c>
    </row>
    <row r="8" spans="1:11">
      <c r="B8">
        <v>13</v>
      </c>
      <c r="C8">
        <v>5</v>
      </c>
      <c r="D8">
        <v>0</v>
      </c>
      <c r="E8">
        <v>1</v>
      </c>
      <c r="F8">
        <v>12</v>
      </c>
      <c r="G8">
        <v>5</v>
      </c>
      <c r="H8">
        <f>------41</f>
        <v>41</v>
      </c>
      <c r="I8">
        <v>121</v>
      </c>
      <c r="J8" t="s">
        <v>53</v>
      </c>
      <c r="K8">
        <f>------5</f>
        <v>5</v>
      </c>
    </row>
    <row r="9" spans="1:11">
      <c r="B9">
        <v>16</v>
      </c>
      <c r="C9">
        <v>6</v>
      </c>
      <c r="D9">
        <v>1</v>
      </c>
      <c r="E9">
        <v>1</v>
      </c>
      <c r="F9">
        <v>12</v>
      </c>
      <c r="G9">
        <v>6</v>
      </c>
      <c r="H9">
        <f>------53</f>
        <v>53</v>
      </c>
      <c r="I9">
        <v>169</v>
      </c>
      <c r="J9" t="s">
        <v>54</v>
      </c>
      <c r="K9">
        <f>------6</f>
        <v>6</v>
      </c>
    </row>
    <row r="10" spans="1:11">
      <c r="B10">
        <v>19</v>
      </c>
      <c r="C10">
        <v>7</v>
      </c>
      <c r="D10">
        <v>1</v>
      </c>
      <c r="E10">
        <v>1</v>
      </c>
      <c r="F10">
        <v>36</v>
      </c>
      <c r="G10">
        <v>7</v>
      </c>
      <c r="H10">
        <f>------89</f>
        <v>89</v>
      </c>
      <c r="I10">
        <v>225</v>
      </c>
      <c r="J10" t="s">
        <v>55</v>
      </c>
      <c r="K10">
        <f>------7</f>
        <v>7</v>
      </c>
    </row>
    <row r="11" spans="1:11">
      <c r="B11">
        <v>22</v>
      </c>
      <c r="C11">
        <v>8</v>
      </c>
      <c r="D11">
        <v>1</v>
      </c>
      <c r="E11">
        <v>1</v>
      </c>
      <c r="F11">
        <v>28</v>
      </c>
      <c r="G11">
        <v>8</v>
      </c>
      <c r="H11">
        <f>------117</f>
        <v>117</v>
      </c>
      <c r="I11">
        <v>289</v>
      </c>
      <c r="J11" t="s">
        <v>55</v>
      </c>
      <c r="K11">
        <f>------8</f>
        <v>8</v>
      </c>
    </row>
    <row r="12" spans="1:11">
      <c r="B12">
        <v>25</v>
      </c>
      <c r="C12">
        <v>9</v>
      </c>
      <c r="D12">
        <v>1</v>
      </c>
      <c r="E12">
        <v>0</v>
      </c>
      <c r="F12">
        <v>32</v>
      </c>
      <c r="G12">
        <v>9</v>
      </c>
      <c r="H12">
        <f>------85</f>
        <v>85</v>
      </c>
      <c r="I12">
        <v>169</v>
      </c>
      <c r="J12" t="s">
        <v>56</v>
      </c>
      <c r="K12">
        <f>------9</f>
        <v>9</v>
      </c>
    </row>
    <row r="13" spans="1:11">
      <c r="B13">
        <v>28</v>
      </c>
      <c r="C13">
        <v>10</v>
      </c>
      <c r="D13">
        <v>1</v>
      </c>
      <c r="E13">
        <v>1</v>
      </c>
      <c r="F13">
        <v>4</v>
      </c>
      <c r="G13">
        <v>10</v>
      </c>
      <c r="H13">
        <f>------89</f>
        <v>89</v>
      </c>
      <c r="I13">
        <v>225</v>
      </c>
      <c r="J13" t="s">
        <v>55</v>
      </c>
      <c r="K13">
        <f>------10</f>
        <v>10</v>
      </c>
    </row>
    <row r="14" spans="1:11">
      <c r="B14">
        <v>31</v>
      </c>
      <c r="C14">
        <v>11</v>
      </c>
      <c r="D14">
        <v>1</v>
      </c>
      <c r="E14">
        <v>1</v>
      </c>
      <c r="F14">
        <v>12</v>
      </c>
      <c r="G14">
        <v>11</v>
      </c>
      <c r="H14">
        <f>------101</f>
        <v>101</v>
      </c>
      <c r="I14">
        <v>289</v>
      </c>
      <c r="J14" t="s">
        <v>57</v>
      </c>
      <c r="K14">
        <f>------11</f>
        <v>11</v>
      </c>
    </row>
    <row r="15" spans="1:11">
      <c r="B15">
        <v>34</v>
      </c>
      <c r="C15">
        <v>12</v>
      </c>
      <c r="D15">
        <v>1</v>
      </c>
      <c r="E15">
        <v>1</v>
      </c>
      <c r="F15">
        <v>12</v>
      </c>
      <c r="G15">
        <v>12</v>
      </c>
      <c r="H15">
        <f>------113</f>
        <v>113</v>
      </c>
      <c r="I15">
        <v>361</v>
      </c>
      <c r="J15" t="s">
        <v>54</v>
      </c>
      <c r="K15">
        <f>------12</f>
        <v>12</v>
      </c>
    </row>
    <row r="16" spans="1:11">
      <c r="B16">
        <v>37</v>
      </c>
      <c r="C16">
        <v>13</v>
      </c>
      <c r="D16">
        <v>1</v>
      </c>
      <c r="E16">
        <v>1</v>
      </c>
      <c r="F16">
        <v>36</v>
      </c>
      <c r="G16">
        <v>13</v>
      </c>
      <c r="H16">
        <f>------149</f>
        <v>149</v>
      </c>
      <c r="I16">
        <v>441</v>
      </c>
      <c r="J16" t="s">
        <v>53</v>
      </c>
      <c r="K16">
        <f>------13</f>
        <v>13</v>
      </c>
    </row>
    <row r="17" spans="2:11">
      <c r="B17">
        <v>40</v>
      </c>
      <c r="C17">
        <v>14</v>
      </c>
      <c r="D17">
        <v>1</v>
      </c>
      <c r="E17">
        <v>1</v>
      </c>
      <c r="F17">
        <v>24</v>
      </c>
      <c r="G17">
        <v>14</v>
      </c>
      <c r="H17">
        <f>------173</f>
        <v>173</v>
      </c>
      <c r="I17">
        <v>441</v>
      </c>
      <c r="J17" t="s">
        <v>58</v>
      </c>
      <c r="K17">
        <f>------14</f>
        <v>14</v>
      </c>
    </row>
    <row r="18" spans="2:11">
      <c r="B18">
        <v>43</v>
      </c>
      <c r="C18">
        <v>15</v>
      </c>
      <c r="D18">
        <v>1</v>
      </c>
      <c r="E18">
        <v>1</v>
      </c>
      <c r="F18">
        <v>24</v>
      </c>
      <c r="G18">
        <v>15</v>
      </c>
      <c r="H18">
        <f>------197</f>
        <v>197</v>
      </c>
      <c r="I18">
        <v>441</v>
      </c>
      <c r="J18" t="s">
        <v>59</v>
      </c>
      <c r="K18">
        <f>------15</f>
        <v>15</v>
      </c>
    </row>
    <row r="19" spans="2:11">
      <c r="B19">
        <v>46</v>
      </c>
      <c r="C19">
        <v>16</v>
      </c>
      <c r="D19">
        <v>1</v>
      </c>
      <c r="E19">
        <v>1</v>
      </c>
      <c r="F19">
        <v>24</v>
      </c>
      <c r="G19">
        <v>16</v>
      </c>
      <c r="H19">
        <f>------221</f>
        <v>221</v>
      </c>
      <c r="I19">
        <v>441</v>
      </c>
      <c r="J19" t="s">
        <v>56</v>
      </c>
      <c r="K19">
        <f>------16</f>
        <v>16</v>
      </c>
    </row>
    <row r="20" spans="2:11">
      <c r="B20">
        <v>49</v>
      </c>
      <c r="C20">
        <v>17</v>
      </c>
      <c r="D20">
        <v>1</v>
      </c>
      <c r="E20">
        <v>0</v>
      </c>
      <c r="F20">
        <v>96</v>
      </c>
      <c r="G20">
        <v>17</v>
      </c>
      <c r="H20">
        <f>------125</f>
        <v>125</v>
      </c>
      <c r="I20">
        <v>361</v>
      </c>
      <c r="J20" t="s">
        <v>57</v>
      </c>
      <c r="K20">
        <f>------17</f>
        <v>17</v>
      </c>
    </row>
    <row r="21" spans="2:11">
      <c r="B21">
        <v>52</v>
      </c>
      <c r="C21">
        <v>18</v>
      </c>
      <c r="D21">
        <v>1</v>
      </c>
      <c r="E21">
        <v>1</v>
      </c>
      <c r="F21">
        <v>36</v>
      </c>
      <c r="G21">
        <v>18</v>
      </c>
      <c r="H21">
        <f>------161</f>
        <v>161</v>
      </c>
      <c r="I21">
        <v>441</v>
      </c>
      <c r="J21" t="s">
        <v>60</v>
      </c>
      <c r="K21">
        <f>------18</f>
        <v>18</v>
      </c>
    </row>
    <row r="22" spans="2:11">
      <c r="B22">
        <v>55</v>
      </c>
      <c r="C22">
        <v>19</v>
      </c>
      <c r="D22">
        <v>1</v>
      </c>
      <c r="E22">
        <v>1</v>
      </c>
      <c r="F22">
        <v>56</v>
      </c>
      <c r="G22">
        <v>19</v>
      </c>
      <c r="H22">
        <f>------217</f>
        <v>217</v>
      </c>
      <c r="I22">
        <v>441</v>
      </c>
      <c r="J22" t="s">
        <v>61</v>
      </c>
      <c r="K22">
        <f>------19</f>
        <v>19</v>
      </c>
    </row>
    <row r="23" spans="2:11">
      <c r="B23">
        <v>58</v>
      </c>
      <c r="C23">
        <v>20</v>
      </c>
      <c r="D23">
        <v>1</v>
      </c>
      <c r="E23">
        <v>1</v>
      </c>
      <c r="F23">
        <v>56</v>
      </c>
      <c r="G23">
        <v>20</v>
      </c>
      <c r="H23">
        <f>------273</f>
        <v>273</v>
      </c>
      <c r="I23">
        <v>441</v>
      </c>
      <c r="J23" t="s">
        <v>62</v>
      </c>
      <c r="K23">
        <f>------20</f>
        <v>20</v>
      </c>
    </row>
    <row r="24" spans="2:11">
      <c r="B24">
        <v>61</v>
      </c>
      <c r="C24">
        <v>21</v>
      </c>
      <c r="D24">
        <v>1</v>
      </c>
      <c r="E24">
        <v>1</v>
      </c>
      <c r="F24">
        <v>40</v>
      </c>
      <c r="G24">
        <v>21</v>
      </c>
      <c r="H24">
        <f>------313</f>
        <v>313</v>
      </c>
      <c r="I24">
        <v>441</v>
      </c>
      <c r="J24" t="s">
        <v>63</v>
      </c>
      <c r="K24">
        <f>------21</f>
        <v>21</v>
      </c>
    </row>
    <row r="25" spans="2:11">
      <c r="B25">
        <v>64</v>
      </c>
      <c r="C25">
        <v>22</v>
      </c>
      <c r="D25">
        <v>1</v>
      </c>
      <c r="E25">
        <v>1</v>
      </c>
      <c r="F25">
        <v>28</v>
      </c>
      <c r="G25">
        <v>22</v>
      </c>
      <c r="H25">
        <f>------341</f>
        <v>341</v>
      </c>
      <c r="I25">
        <v>441</v>
      </c>
      <c r="J25" t="s">
        <v>64</v>
      </c>
      <c r="K25">
        <f>------22</f>
        <v>22</v>
      </c>
    </row>
    <row r="26" spans="2:11">
      <c r="B26">
        <v>67</v>
      </c>
      <c r="C26">
        <v>23</v>
      </c>
      <c r="D26">
        <v>1</v>
      </c>
      <c r="E26">
        <v>1</v>
      </c>
      <c r="F26">
        <v>16</v>
      </c>
      <c r="G26">
        <v>23</v>
      </c>
      <c r="H26">
        <f>------357</f>
        <v>357</v>
      </c>
      <c r="I26">
        <v>441</v>
      </c>
      <c r="J26" t="s">
        <v>65</v>
      </c>
      <c r="K26">
        <f>------23</f>
        <v>23</v>
      </c>
    </row>
    <row r="27" spans="2:11">
      <c r="B27">
        <v>70</v>
      </c>
      <c r="C27">
        <v>24</v>
      </c>
      <c r="D27">
        <v>1</v>
      </c>
      <c r="E27">
        <v>1</v>
      </c>
      <c r="F27">
        <v>12</v>
      </c>
      <c r="G27">
        <v>24</v>
      </c>
      <c r="H27">
        <f>------369</f>
        <v>369</v>
      </c>
      <c r="I27">
        <v>441</v>
      </c>
      <c r="J27" t="s">
        <v>66</v>
      </c>
      <c r="K27">
        <f>------24</f>
        <v>24</v>
      </c>
    </row>
    <row r="28" spans="2:11">
      <c r="B28">
        <v>73</v>
      </c>
      <c r="C28">
        <v>25</v>
      </c>
      <c r="D28">
        <v>1</v>
      </c>
      <c r="E28">
        <v>0</v>
      </c>
      <c r="F28">
        <v>48</v>
      </c>
      <c r="G28">
        <v>25</v>
      </c>
      <c r="H28">
        <f>------321</f>
        <v>321</v>
      </c>
      <c r="I28">
        <v>441</v>
      </c>
      <c r="J28" t="s">
        <v>67</v>
      </c>
      <c r="K28">
        <f>------25</f>
        <v>25</v>
      </c>
    </row>
    <row r="29" spans="2:11">
      <c r="B29">
        <v>76</v>
      </c>
      <c r="C29">
        <v>26</v>
      </c>
      <c r="D29">
        <v>1</v>
      </c>
      <c r="E29">
        <v>1</v>
      </c>
      <c r="F29">
        <v>16</v>
      </c>
      <c r="G29">
        <v>26</v>
      </c>
      <c r="H29">
        <f>------337</f>
        <v>337</v>
      </c>
      <c r="I29">
        <v>441</v>
      </c>
      <c r="J29" t="s">
        <v>68</v>
      </c>
      <c r="K29">
        <f>------26</f>
        <v>26</v>
      </c>
    </row>
    <row r="30" spans="2:11">
      <c r="B30">
        <v>79</v>
      </c>
      <c r="C30">
        <v>27</v>
      </c>
      <c r="D30">
        <v>1</v>
      </c>
      <c r="E30">
        <v>1</v>
      </c>
      <c r="F30">
        <v>32</v>
      </c>
      <c r="G30">
        <v>27</v>
      </c>
      <c r="H30">
        <f>------369</f>
        <v>369</v>
      </c>
      <c r="I30">
        <v>441</v>
      </c>
      <c r="J30" t="s">
        <v>66</v>
      </c>
      <c r="K30">
        <f>------27</f>
        <v>27</v>
      </c>
    </row>
    <row r="31" spans="2:11">
      <c r="B31">
        <v>82</v>
      </c>
      <c r="C31">
        <v>28</v>
      </c>
      <c r="D31">
        <v>1</v>
      </c>
      <c r="E31">
        <v>1</v>
      </c>
      <c r="F31">
        <v>16</v>
      </c>
      <c r="G31">
        <v>28</v>
      </c>
      <c r="H31">
        <f>------385</f>
        <v>385</v>
      </c>
      <c r="I31">
        <v>441</v>
      </c>
      <c r="J31" t="s">
        <v>69</v>
      </c>
      <c r="K31">
        <f>------28</f>
        <v>28</v>
      </c>
    </row>
    <row r="32" spans="2:11">
      <c r="B32">
        <v>85</v>
      </c>
      <c r="C32">
        <v>29</v>
      </c>
      <c r="D32">
        <v>1</v>
      </c>
      <c r="E32">
        <v>1</v>
      </c>
      <c r="F32">
        <v>0</v>
      </c>
      <c r="G32">
        <v>28</v>
      </c>
      <c r="H32">
        <f>------385</f>
        <v>385</v>
      </c>
      <c r="I32">
        <v>441</v>
      </c>
      <c r="J32" t="s">
        <v>69</v>
      </c>
      <c r="K32">
        <f>------28</f>
        <v>28</v>
      </c>
    </row>
    <row r="33" spans="2:11">
      <c r="B33">
        <v>88</v>
      </c>
      <c r="C33">
        <v>30</v>
      </c>
      <c r="D33">
        <v>1</v>
      </c>
      <c r="E33">
        <v>1</v>
      </c>
      <c r="F33">
        <v>0</v>
      </c>
      <c r="G33">
        <v>28</v>
      </c>
      <c r="H33">
        <f>------385</f>
        <v>385</v>
      </c>
      <c r="I33">
        <v>441</v>
      </c>
      <c r="J33" t="s">
        <v>69</v>
      </c>
      <c r="K33">
        <f>------28</f>
        <v>28</v>
      </c>
    </row>
    <row r="34" spans="2:11">
      <c r="B34">
        <v>91</v>
      </c>
      <c r="C34">
        <v>31</v>
      </c>
      <c r="D34">
        <v>1</v>
      </c>
      <c r="E34">
        <v>1</v>
      </c>
      <c r="F34">
        <v>0</v>
      </c>
      <c r="G34">
        <v>28</v>
      </c>
      <c r="H34">
        <f>------385</f>
        <v>385</v>
      </c>
      <c r="I34">
        <v>441</v>
      </c>
      <c r="J34" t="s">
        <v>69</v>
      </c>
      <c r="K34">
        <f>------28</f>
        <v>28</v>
      </c>
    </row>
    <row r="35" spans="2:11">
      <c r="B35">
        <v>94</v>
      </c>
      <c r="C35">
        <v>32</v>
      </c>
      <c r="D35">
        <v>1</v>
      </c>
      <c r="E35">
        <v>1</v>
      </c>
      <c r="F35">
        <v>0</v>
      </c>
      <c r="G35">
        <v>28</v>
      </c>
      <c r="H35">
        <f>------385</f>
        <v>385</v>
      </c>
      <c r="I35">
        <v>441</v>
      </c>
      <c r="J35" t="s">
        <v>69</v>
      </c>
      <c r="K35">
        <f>------28</f>
        <v>28</v>
      </c>
    </row>
    <row r="36" spans="2:11">
      <c r="B36">
        <v>97</v>
      </c>
      <c r="C36">
        <v>33</v>
      </c>
      <c r="D36">
        <v>1</v>
      </c>
      <c r="E36">
        <v>0</v>
      </c>
      <c r="F36">
        <v>60</v>
      </c>
      <c r="G36">
        <v>29</v>
      </c>
      <c r="H36">
        <f>------325</f>
        <v>325</v>
      </c>
      <c r="I36">
        <v>441</v>
      </c>
      <c r="J36" t="s">
        <v>70</v>
      </c>
      <c r="K36">
        <f>------29</f>
        <v>29</v>
      </c>
    </row>
    <row r="37" spans="2:11">
      <c r="B37">
        <v>100</v>
      </c>
      <c r="C37">
        <v>34</v>
      </c>
      <c r="D37">
        <v>1</v>
      </c>
      <c r="E37">
        <v>1</v>
      </c>
      <c r="F37">
        <v>40</v>
      </c>
      <c r="G37">
        <v>30</v>
      </c>
      <c r="H37">
        <f>------365</f>
        <v>365</v>
      </c>
      <c r="I37">
        <v>441</v>
      </c>
      <c r="J37" t="s">
        <v>71</v>
      </c>
      <c r="K37">
        <f>------30</f>
        <v>30</v>
      </c>
    </row>
    <row r="38" spans="2:11">
      <c r="B38">
        <v>103</v>
      </c>
      <c r="C38">
        <v>35</v>
      </c>
      <c r="D38">
        <v>1</v>
      </c>
      <c r="E38">
        <v>1</v>
      </c>
      <c r="F38">
        <v>24</v>
      </c>
      <c r="G38">
        <v>31</v>
      </c>
      <c r="H38">
        <f>------389</f>
        <v>389</v>
      </c>
      <c r="I38">
        <v>441</v>
      </c>
      <c r="J38" t="s">
        <v>72</v>
      </c>
      <c r="K38">
        <f>------31</f>
        <v>31</v>
      </c>
    </row>
    <row r="39" spans="2:11">
      <c r="B39">
        <v>106</v>
      </c>
      <c r="C39">
        <v>36</v>
      </c>
      <c r="D39">
        <v>1</v>
      </c>
      <c r="E39">
        <v>1</v>
      </c>
      <c r="F39">
        <v>16</v>
      </c>
      <c r="G39">
        <v>32</v>
      </c>
      <c r="H39">
        <f>------405</f>
        <v>405</v>
      </c>
      <c r="I39">
        <v>441</v>
      </c>
      <c r="J39" t="s">
        <v>73</v>
      </c>
      <c r="K39">
        <f>------32</f>
        <v>32</v>
      </c>
    </row>
    <row r="40" spans="2:11">
      <c r="B40">
        <v>109</v>
      </c>
      <c r="C40">
        <v>37</v>
      </c>
      <c r="D40">
        <v>1</v>
      </c>
      <c r="E40">
        <v>1</v>
      </c>
      <c r="F40">
        <v>0</v>
      </c>
      <c r="G40">
        <v>32</v>
      </c>
      <c r="H40">
        <f>------405</f>
        <v>405</v>
      </c>
      <c r="I40">
        <v>441</v>
      </c>
      <c r="J40" t="s">
        <v>73</v>
      </c>
      <c r="K40">
        <f>------32</f>
        <v>32</v>
      </c>
    </row>
    <row r="41" spans="2:11">
      <c r="B41">
        <v>112</v>
      </c>
      <c r="C41">
        <v>38</v>
      </c>
      <c r="D41">
        <v>1</v>
      </c>
      <c r="E41">
        <v>1</v>
      </c>
      <c r="F41">
        <v>0</v>
      </c>
      <c r="G41">
        <v>32</v>
      </c>
      <c r="H41">
        <f>------405</f>
        <v>405</v>
      </c>
      <c r="I41">
        <v>441</v>
      </c>
      <c r="J41" t="s">
        <v>73</v>
      </c>
      <c r="K41">
        <f>------32</f>
        <v>32</v>
      </c>
    </row>
    <row r="42" spans="2:11">
      <c r="B42">
        <v>115</v>
      </c>
      <c r="C42">
        <v>39</v>
      </c>
      <c r="D42">
        <v>1</v>
      </c>
      <c r="E42">
        <v>1</v>
      </c>
      <c r="F42">
        <v>0</v>
      </c>
      <c r="G42">
        <v>32</v>
      </c>
      <c r="H42">
        <f>------405</f>
        <v>405</v>
      </c>
      <c r="I42">
        <v>441</v>
      </c>
      <c r="J42" t="s">
        <v>73</v>
      </c>
      <c r="K42">
        <f>------32</f>
        <v>32</v>
      </c>
    </row>
    <row r="43" spans="2:11">
      <c r="B43">
        <v>118</v>
      </c>
      <c r="C43">
        <v>40</v>
      </c>
      <c r="D43">
        <v>1</v>
      </c>
      <c r="E43">
        <v>1</v>
      </c>
      <c r="F43">
        <v>0</v>
      </c>
      <c r="G43">
        <v>32</v>
      </c>
      <c r="H43">
        <f>------405</f>
        <v>405</v>
      </c>
      <c r="I43">
        <v>441</v>
      </c>
      <c r="J43" t="s">
        <v>73</v>
      </c>
      <c r="K43">
        <f>------32</f>
        <v>32</v>
      </c>
    </row>
    <row r="44" spans="2:11">
      <c r="B44">
        <v>121</v>
      </c>
      <c r="C44">
        <v>41</v>
      </c>
      <c r="D44">
        <v>1</v>
      </c>
      <c r="E44">
        <v>0</v>
      </c>
      <c r="F44">
        <v>28</v>
      </c>
      <c r="G44">
        <v>33</v>
      </c>
      <c r="H44">
        <f>------377</f>
        <v>377</v>
      </c>
      <c r="I44">
        <v>441</v>
      </c>
      <c r="J44" t="s">
        <v>74</v>
      </c>
      <c r="K44">
        <f>------33</f>
        <v>33</v>
      </c>
    </row>
    <row r="45" spans="2:11">
      <c r="B45">
        <v>124</v>
      </c>
      <c r="C45">
        <v>42</v>
      </c>
      <c r="D45">
        <v>1</v>
      </c>
      <c r="E45">
        <v>1</v>
      </c>
      <c r="F45">
        <v>28</v>
      </c>
      <c r="G45">
        <v>34</v>
      </c>
      <c r="H45">
        <f t="shared" ref="H45:H51" si="0">------405</f>
        <v>405</v>
      </c>
      <c r="I45">
        <v>441</v>
      </c>
      <c r="J45" t="s">
        <v>73</v>
      </c>
      <c r="K45">
        <f t="shared" ref="K45:K51" si="1">------34</f>
        <v>34</v>
      </c>
    </row>
    <row r="46" spans="2:11">
      <c r="B46">
        <v>127</v>
      </c>
      <c r="C46">
        <v>43</v>
      </c>
      <c r="D46">
        <v>1</v>
      </c>
      <c r="E46">
        <v>1</v>
      </c>
      <c r="F46">
        <v>0</v>
      </c>
      <c r="G46">
        <v>34</v>
      </c>
      <c r="H46">
        <f t="shared" si="0"/>
        <v>405</v>
      </c>
      <c r="I46">
        <v>441</v>
      </c>
      <c r="J46" t="s">
        <v>73</v>
      </c>
      <c r="K46">
        <f t="shared" si="1"/>
        <v>34</v>
      </c>
    </row>
    <row r="47" spans="2:11">
      <c r="B47">
        <v>130</v>
      </c>
      <c r="C47">
        <v>44</v>
      </c>
      <c r="D47">
        <v>1</v>
      </c>
      <c r="E47">
        <v>1</v>
      </c>
      <c r="F47">
        <v>0</v>
      </c>
      <c r="G47">
        <v>34</v>
      </c>
      <c r="H47">
        <f t="shared" si="0"/>
        <v>405</v>
      </c>
      <c r="I47">
        <v>441</v>
      </c>
      <c r="J47" t="s">
        <v>73</v>
      </c>
      <c r="K47">
        <f t="shared" si="1"/>
        <v>34</v>
      </c>
    </row>
    <row r="48" spans="2:11">
      <c r="B48">
        <v>133</v>
      </c>
      <c r="C48">
        <v>45</v>
      </c>
      <c r="D48">
        <v>1</v>
      </c>
      <c r="E48">
        <v>1</v>
      </c>
      <c r="F48">
        <v>0</v>
      </c>
      <c r="G48">
        <v>34</v>
      </c>
      <c r="H48">
        <f t="shared" si="0"/>
        <v>405</v>
      </c>
      <c r="I48">
        <v>441</v>
      </c>
      <c r="J48" t="s">
        <v>73</v>
      </c>
      <c r="K48">
        <f t="shared" si="1"/>
        <v>34</v>
      </c>
    </row>
    <row r="49" spans="2:11">
      <c r="B49">
        <v>136</v>
      </c>
      <c r="C49">
        <v>46</v>
      </c>
      <c r="D49">
        <v>1</v>
      </c>
      <c r="E49">
        <v>1</v>
      </c>
      <c r="F49">
        <v>0</v>
      </c>
      <c r="G49">
        <v>34</v>
      </c>
      <c r="H49">
        <f t="shared" si="0"/>
        <v>405</v>
      </c>
      <c r="I49">
        <v>441</v>
      </c>
      <c r="J49" t="s">
        <v>73</v>
      </c>
      <c r="K49">
        <f t="shared" si="1"/>
        <v>34</v>
      </c>
    </row>
    <row r="50" spans="2:11">
      <c r="B50">
        <v>139</v>
      </c>
      <c r="C50">
        <v>47</v>
      </c>
      <c r="D50">
        <v>1</v>
      </c>
      <c r="E50">
        <v>1</v>
      </c>
      <c r="F50">
        <v>0</v>
      </c>
      <c r="G50">
        <v>34</v>
      </c>
      <c r="H50">
        <f t="shared" si="0"/>
        <v>405</v>
      </c>
      <c r="I50">
        <v>441</v>
      </c>
      <c r="J50" t="s">
        <v>73</v>
      </c>
      <c r="K50">
        <f t="shared" si="1"/>
        <v>34</v>
      </c>
    </row>
    <row r="51" spans="2:11">
      <c r="B51">
        <v>142</v>
      </c>
      <c r="C51">
        <v>48</v>
      </c>
      <c r="D51">
        <v>1</v>
      </c>
      <c r="E51">
        <v>1</v>
      </c>
      <c r="F51">
        <v>0</v>
      </c>
      <c r="G51">
        <v>34</v>
      </c>
      <c r="H51">
        <f t="shared" si="0"/>
        <v>405</v>
      </c>
      <c r="I51">
        <v>441</v>
      </c>
      <c r="J51" t="s">
        <v>73</v>
      </c>
      <c r="K51">
        <f t="shared" si="1"/>
        <v>34</v>
      </c>
    </row>
    <row r="52" spans="2:11">
      <c r="B52">
        <v>145</v>
      </c>
      <c r="C52">
        <v>49</v>
      </c>
      <c r="D52">
        <v>1</v>
      </c>
      <c r="E52">
        <v>0</v>
      </c>
      <c r="F52">
        <v>28</v>
      </c>
      <c r="G52">
        <v>35</v>
      </c>
      <c r="H52">
        <f>------377</f>
        <v>377</v>
      </c>
      <c r="I52">
        <v>441</v>
      </c>
      <c r="J52" t="s">
        <v>74</v>
      </c>
      <c r="K52">
        <f>------35</f>
        <v>35</v>
      </c>
    </row>
    <row r="53" spans="2:11">
      <c r="B53">
        <v>148</v>
      </c>
      <c r="C53">
        <v>50</v>
      </c>
      <c r="D53">
        <v>1</v>
      </c>
      <c r="E53">
        <v>1</v>
      </c>
      <c r="F53">
        <v>8</v>
      </c>
      <c r="G53">
        <v>36</v>
      </c>
      <c r="H53">
        <f t="shared" ref="H53:H59" si="2">------385</f>
        <v>385</v>
      </c>
      <c r="I53">
        <v>441</v>
      </c>
      <c r="J53" t="s">
        <v>69</v>
      </c>
      <c r="K53">
        <f t="shared" ref="K53:K59" si="3">------36</f>
        <v>36</v>
      </c>
    </row>
    <row r="54" spans="2:11">
      <c r="B54">
        <v>151</v>
      </c>
      <c r="C54">
        <v>51</v>
      </c>
      <c r="D54">
        <v>1</v>
      </c>
      <c r="E54">
        <v>1</v>
      </c>
      <c r="F54">
        <v>0</v>
      </c>
      <c r="G54">
        <v>36</v>
      </c>
      <c r="H54">
        <f t="shared" si="2"/>
        <v>385</v>
      </c>
      <c r="I54">
        <v>441</v>
      </c>
      <c r="J54" t="s">
        <v>69</v>
      </c>
      <c r="K54">
        <f t="shared" si="3"/>
        <v>36</v>
      </c>
    </row>
    <row r="55" spans="2:11">
      <c r="B55">
        <v>154</v>
      </c>
      <c r="C55">
        <v>52</v>
      </c>
      <c r="D55">
        <v>1</v>
      </c>
      <c r="E55">
        <v>1</v>
      </c>
      <c r="F55">
        <v>0</v>
      </c>
      <c r="G55">
        <v>36</v>
      </c>
      <c r="H55">
        <f t="shared" si="2"/>
        <v>385</v>
      </c>
      <c r="I55">
        <v>441</v>
      </c>
      <c r="J55" t="s">
        <v>69</v>
      </c>
      <c r="K55">
        <f t="shared" si="3"/>
        <v>36</v>
      </c>
    </row>
    <row r="56" spans="2:11">
      <c r="B56">
        <v>157</v>
      </c>
      <c r="C56">
        <v>53</v>
      </c>
      <c r="D56">
        <v>1</v>
      </c>
      <c r="E56">
        <v>1</v>
      </c>
      <c r="F56">
        <v>0</v>
      </c>
      <c r="G56">
        <v>36</v>
      </c>
      <c r="H56">
        <f t="shared" si="2"/>
        <v>385</v>
      </c>
      <c r="I56">
        <v>441</v>
      </c>
      <c r="J56" t="s">
        <v>69</v>
      </c>
      <c r="K56">
        <f t="shared" si="3"/>
        <v>36</v>
      </c>
    </row>
    <row r="57" spans="2:11">
      <c r="B57">
        <v>160</v>
      </c>
      <c r="C57">
        <v>54</v>
      </c>
      <c r="D57">
        <v>1</v>
      </c>
      <c r="E57">
        <v>1</v>
      </c>
      <c r="F57">
        <v>0</v>
      </c>
      <c r="G57">
        <v>36</v>
      </c>
      <c r="H57">
        <f t="shared" si="2"/>
        <v>385</v>
      </c>
      <c r="I57">
        <v>441</v>
      </c>
      <c r="J57" t="s">
        <v>69</v>
      </c>
      <c r="K57">
        <f t="shared" si="3"/>
        <v>36</v>
      </c>
    </row>
    <row r="58" spans="2:11">
      <c r="B58">
        <v>163</v>
      </c>
      <c r="C58">
        <v>55</v>
      </c>
      <c r="D58">
        <v>1</v>
      </c>
      <c r="E58">
        <v>1</v>
      </c>
      <c r="F58">
        <v>0</v>
      </c>
      <c r="G58">
        <v>36</v>
      </c>
      <c r="H58">
        <f t="shared" si="2"/>
        <v>385</v>
      </c>
      <c r="I58">
        <v>441</v>
      </c>
      <c r="J58" t="s">
        <v>69</v>
      </c>
      <c r="K58">
        <f t="shared" si="3"/>
        <v>36</v>
      </c>
    </row>
    <row r="59" spans="2:11">
      <c r="B59">
        <v>166</v>
      </c>
      <c r="C59">
        <v>56</v>
      </c>
      <c r="D59">
        <v>1</v>
      </c>
      <c r="E59">
        <v>1</v>
      </c>
      <c r="F59">
        <v>0</v>
      </c>
      <c r="G59">
        <v>36</v>
      </c>
      <c r="H59">
        <f t="shared" si="2"/>
        <v>385</v>
      </c>
      <c r="I59">
        <v>441</v>
      </c>
      <c r="J59" t="s">
        <v>69</v>
      </c>
      <c r="K59">
        <f t="shared" si="3"/>
        <v>36</v>
      </c>
    </row>
    <row r="60" spans="2:11">
      <c r="B60">
        <v>169</v>
      </c>
      <c r="C60">
        <v>57</v>
      </c>
      <c r="D60">
        <v>1</v>
      </c>
      <c r="E60">
        <v>0</v>
      </c>
      <c r="F60">
        <v>40</v>
      </c>
      <c r="G60">
        <v>37</v>
      </c>
      <c r="H60">
        <f>------345</f>
        <v>345</v>
      </c>
      <c r="I60">
        <v>441</v>
      </c>
      <c r="J60" t="s">
        <v>75</v>
      </c>
      <c r="K60">
        <f>------37</f>
        <v>37</v>
      </c>
    </row>
    <row r="61" spans="2:11">
      <c r="B61">
        <v>172</v>
      </c>
      <c r="C61">
        <v>58</v>
      </c>
      <c r="D61">
        <v>1</v>
      </c>
      <c r="E61">
        <v>1</v>
      </c>
      <c r="F61">
        <v>40</v>
      </c>
      <c r="G61">
        <v>38</v>
      </c>
      <c r="H61">
        <f>------385</f>
        <v>385</v>
      </c>
      <c r="I61">
        <v>441</v>
      </c>
      <c r="J61" t="s">
        <v>69</v>
      </c>
      <c r="K61">
        <f>------38</f>
        <v>38</v>
      </c>
    </row>
    <row r="62" spans="2:11">
      <c r="B62">
        <v>175</v>
      </c>
      <c r="C62">
        <v>59</v>
      </c>
      <c r="D62">
        <v>1</v>
      </c>
      <c r="E62">
        <v>1</v>
      </c>
      <c r="F62">
        <v>8</v>
      </c>
      <c r="G62">
        <v>39</v>
      </c>
      <c r="H62">
        <f>------393</f>
        <v>393</v>
      </c>
      <c r="I62">
        <v>441</v>
      </c>
      <c r="J62" t="s">
        <v>76</v>
      </c>
      <c r="K62">
        <f>------39</f>
        <v>39</v>
      </c>
    </row>
    <row r="63" spans="2:11">
      <c r="B63">
        <v>178</v>
      </c>
      <c r="C63">
        <v>60</v>
      </c>
      <c r="D63">
        <v>1</v>
      </c>
      <c r="E63">
        <v>1</v>
      </c>
      <c r="F63">
        <v>8</v>
      </c>
      <c r="G63">
        <v>40</v>
      </c>
      <c r="H63">
        <f>------401</f>
        <v>401</v>
      </c>
      <c r="I63">
        <v>441</v>
      </c>
      <c r="J63" t="s">
        <v>77</v>
      </c>
      <c r="K63">
        <f>------40</f>
        <v>40</v>
      </c>
    </row>
    <row r="64" spans="2:11">
      <c r="B64">
        <v>181</v>
      </c>
      <c r="C64">
        <v>61</v>
      </c>
      <c r="D64">
        <v>1</v>
      </c>
      <c r="E64">
        <v>1</v>
      </c>
      <c r="F64">
        <v>0</v>
      </c>
      <c r="G64">
        <v>40</v>
      </c>
      <c r="H64">
        <f>------401</f>
        <v>401</v>
      </c>
      <c r="I64">
        <v>441</v>
      </c>
      <c r="J64" t="s">
        <v>77</v>
      </c>
      <c r="K64">
        <f>------40</f>
        <v>40</v>
      </c>
    </row>
    <row r="65" spans="2:11">
      <c r="B65">
        <v>184</v>
      </c>
      <c r="C65">
        <v>62</v>
      </c>
      <c r="D65">
        <v>1</v>
      </c>
      <c r="E65">
        <v>1</v>
      </c>
      <c r="F65">
        <v>0</v>
      </c>
      <c r="G65">
        <v>40</v>
      </c>
      <c r="H65">
        <f>------401</f>
        <v>401</v>
      </c>
      <c r="I65">
        <v>441</v>
      </c>
      <c r="J65" t="s">
        <v>77</v>
      </c>
      <c r="K65">
        <f>------40</f>
        <v>40</v>
      </c>
    </row>
    <row r="66" spans="2:11">
      <c r="B66">
        <v>187</v>
      </c>
      <c r="C66">
        <v>63</v>
      </c>
      <c r="D66">
        <v>1</v>
      </c>
      <c r="E66">
        <v>1</v>
      </c>
      <c r="F66">
        <v>0</v>
      </c>
      <c r="G66">
        <v>40</v>
      </c>
      <c r="H66">
        <f>------401</f>
        <v>401</v>
      </c>
      <c r="I66">
        <v>441</v>
      </c>
      <c r="J66" t="s">
        <v>77</v>
      </c>
      <c r="K66">
        <f>------40</f>
        <v>40</v>
      </c>
    </row>
    <row r="67" spans="2:11">
      <c r="B67">
        <v>190</v>
      </c>
      <c r="C67">
        <v>64</v>
      </c>
      <c r="D67">
        <v>1</v>
      </c>
      <c r="E67">
        <v>1</v>
      </c>
      <c r="F67">
        <v>0</v>
      </c>
      <c r="G67">
        <v>40</v>
      </c>
      <c r="H67">
        <f>------401</f>
        <v>401</v>
      </c>
      <c r="I67">
        <v>441</v>
      </c>
      <c r="J67" t="s">
        <v>77</v>
      </c>
      <c r="K67">
        <f>------40</f>
        <v>40</v>
      </c>
    </row>
    <row r="68" spans="2:11">
      <c r="B68">
        <v>193</v>
      </c>
      <c r="C68">
        <v>65</v>
      </c>
      <c r="D68">
        <v>1</v>
      </c>
      <c r="E68">
        <v>0</v>
      </c>
      <c r="F68">
        <v>36</v>
      </c>
      <c r="G68">
        <v>41</v>
      </c>
      <c r="H68">
        <f>------365</f>
        <v>365</v>
      </c>
      <c r="I68">
        <v>441</v>
      </c>
      <c r="J68" t="s">
        <v>71</v>
      </c>
      <c r="K68">
        <f>------41</f>
        <v>41</v>
      </c>
    </row>
    <row r="69" spans="2:11">
      <c r="B69">
        <v>196</v>
      </c>
      <c r="C69">
        <v>66</v>
      </c>
      <c r="D69">
        <v>1</v>
      </c>
      <c r="E69">
        <v>1</v>
      </c>
      <c r="F69">
        <v>24</v>
      </c>
      <c r="G69">
        <v>42</v>
      </c>
      <c r="H69">
        <f>------389</f>
        <v>389</v>
      </c>
      <c r="I69">
        <v>441</v>
      </c>
      <c r="J69" t="s">
        <v>72</v>
      </c>
      <c r="K69">
        <f>------42</f>
        <v>42</v>
      </c>
    </row>
    <row r="70" spans="2:11">
      <c r="B70">
        <v>199</v>
      </c>
      <c r="C70">
        <v>67</v>
      </c>
      <c r="D70">
        <v>1</v>
      </c>
      <c r="E70">
        <v>1</v>
      </c>
      <c r="F70">
        <v>12</v>
      </c>
      <c r="G70">
        <v>43</v>
      </c>
      <c r="H70">
        <f>------401</f>
        <v>401</v>
      </c>
      <c r="I70">
        <v>441</v>
      </c>
      <c r="J70" t="s">
        <v>77</v>
      </c>
      <c r="K70">
        <f>------43</f>
        <v>43</v>
      </c>
    </row>
    <row r="71" spans="2:11">
      <c r="B71">
        <v>202</v>
      </c>
      <c r="C71">
        <v>68</v>
      </c>
      <c r="D71">
        <v>1</v>
      </c>
      <c r="E71">
        <v>1</v>
      </c>
      <c r="F71">
        <v>4</v>
      </c>
      <c r="G71">
        <v>43</v>
      </c>
      <c r="H71">
        <f>------405</f>
        <v>405</v>
      </c>
      <c r="I71">
        <v>441</v>
      </c>
      <c r="J71" t="s">
        <v>73</v>
      </c>
      <c r="K71">
        <f>------32</f>
        <v>32</v>
      </c>
    </row>
    <row r="72" spans="2:11">
      <c r="B72">
        <v>205</v>
      </c>
      <c r="C72">
        <v>69</v>
      </c>
      <c r="D72">
        <v>1</v>
      </c>
      <c r="E72">
        <v>1</v>
      </c>
      <c r="F72">
        <v>0</v>
      </c>
      <c r="G72">
        <v>43</v>
      </c>
      <c r="H72">
        <f>------405</f>
        <v>405</v>
      </c>
      <c r="I72">
        <v>441</v>
      </c>
      <c r="J72" t="s">
        <v>73</v>
      </c>
      <c r="K72">
        <f>------32</f>
        <v>32</v>
      </c>
    </row>
    <row r="73" spans="2:11">
      <c r="B73">
        <v>208</v>
      </c>
      <c r="C73">
        <v>70</v>
      </c>
      <c r="D73">
        <v>1</v>
      </c>
      <c r="E73">
        <v>1</v>
      </c>
      <c r="F73">
        <v>0</v>
      </c>
      <c r="G73">
        <v>43</v>
      </c>
      <c r="H73">
        <f>------405</f>
        <v>405</v>
      </c>
      <c r="I73">
        <v>441</v>
      </c>
      <c r="J73" t="s">
        <v>73</v>
      </c>
      <c r="K73">
        <f>------32</f>
        <v>32</v>
      </c>
    </row>
    <row r="74" spans="2:11">
      <c r="B74">
        <v>211</v>
      </c>
      <c r="C74">
        <v>71</v>
      </c>
      <c r="D74">
        <v>1</v>
      </c>
      <c r="E74">
        <v>1</v>
      </c>
      <c r="F74">
        <v>0</v>
      </c>
      <c r="G74">
        <v>43</v>
      </c>
      <c r="H74">
        <f>------405</f>
        <v>405</v>
      </c>
      <c r="I74">
        <v>441</v>
      </c>
      <c r="J74" t="s">
        <v>73</v>
      </c>
      <c r="K74">
        <f>------32</f>
        <v>32</v>
      </c>
    </row>
    <row r="75" spans="2:11">
      <c r="B75">
        <v>214</v>
      </c>
      <c r="C75">
        <v>72</v>
      </c>
      <c r="D75">
        <v>1</v>
      </c>
      <c r="E75">
        <v>1</v>
      </c>
      <c r="F75">
        <v>0</v>
      </c>
      <c r="G75">
        <v>43</v>
      </c>
      <c r="H75">
        <f>------405</f>
        <v>405</v>
      </c>
      <c r="I75">
        <v>441</v>
      </c>
      <c r="J75" t="s">
        <v>73</v>
      </c>
      <c r="K75">
        <f>------32</f>
        <v>32</v>
      </c>
    </row>
    <row r="76" spans="2:11">
      <c r="B76">
        <v>217</v>
      </c>
      <c r="C76">
        <v>73</v>
      </c>
      <c r="D76">
        <v>1</v>
      </c>
      <c r="E76">
        <v>0</v>
      </c>
      <c r="F76">
        <v>28</v>
      </c>
      <c r="G76">
        <v>43</v>
      </c>
      <c r="H76">
        <f>------377</f>
        <v>377</v>
      </c>
      <c r="I76">
        <v>441</v>
      </c>
      <c r="J76" t="s">
        <v>74</v>
      </c>
      <c r="K76">
        <f>------33</f>
        <v>33</v>
      </c>
    </row>
    <row r="77" spans="2:11">
      <c r="B77">
        <v>220</v>
      </c>
      <c r="C77">
        <v>74</v>
      </c>
      <c r="D77">
        <v>1</v>
      </c>
      <c r="E77">
        <v>1</v>
      </c>
      <c r="F77">
        <v>28</v>
      </c>
      <c r="G77">
        <v>43</v>
      </c>
      <c r="H77">
        <f t="shared" ref="H77:H83" si="4">------405</f>
        <v>405</v>
      </c>
      <c r="I77">
        <v>441</v>
      </c>
      <c r="J77" t="s">
        <v>73</v>
      </c>
      <c r="K77">
        <f t="shared" ref="K77:K83" si="5">------34</f>
        <v>34</v>
      </c>
    </row>
    <row r="78" spans="2:11">
      <c r="B78">
        <v>223</v>
      </c>
      <c r="C78">
        <v>75</v>
      </c>
      <c r="D78">
        <v>1</v>
      </c>
      <c r="E78">
        <v>1</v>
      </c>
      <c r="F78">
        <v>0</v>
      </c>
      <c r="G78">
        <v>43</v>
      </c>
      <c r="H78">
        <f t="shared" si="4"/>
        <v>405</v>
      </c>
      <c r="I78">
        <v>441</v>
      </c>
      <c r="J78" t="s">
        <v>73</v>
      </c>
      <c r="K78">
        <f t="shared" si="5"/>
        <v>34</v>
      </c>
    </row>
    <row r="79" spans="2:11">
      <c r="B79">
        <v>226</v>
      </c>
      <c r="C79">
        <v>76</v>
      </c>
      <c r="D79">
        <v>1</v>
      </c>
      <c r="E79">
        <v>1</v>
      </c>
      <c r="F79">
        <v>0</v>
      </c>
      <c r="G79">
        <v>43</v>
      </c>
      <c r="H79">
        <f t="shared" si="4"/>
        <v>405</v>
      </c>
      <c r="I79">
        <v>441</v>
      </c>
      <c r="J79" t="s">
        <v>73</v>
      </c>
      <c r="K79">
        <f t="shared" si="5"/>
        <v>34</v>
      </c>
    </row>
    <row r="80" spans="2:11">
      <c r="B80">
        <v>229</v>
      </c>
      <c r="C80">
        <v>77</v>
      </c>
      <c r="D80">
        <v>1</v>
      </c>
      <c r="E80">
        <v>1</v>
      </c>
      <c r="F80">
        <v>0</v>
      </c>
      <c r="G80">
        <v>43</v>
      </c>
      <c r="H80">
        <f t="shared" si="4"/>
        <v>405</v>
      </c>
      <c r="I80">
        <v>441</v>
      </c>
      <c r="J80" t="s">
        <v>73</v>
      </c>
      <c r="K80">
        <f t="shared" si="5"/>
        <v>34</v>
      </c>
    </row>
    <row r="81" spans="2:11">
      <c r="B81">
        <v>232</v>
      </c>
      <c r="C81">
        <v>78</v>
      </c>
      <c r="D81">
        <v>1</v>
      </c>
      <c r="E81">
        <v>1</v>
      </c>
      <c r="F81">
        <v>0</v>
      </c>
      <c r="G81">
        <v>43</v>
      </c>
      <c r="H81">
        <f t="shared" si="4"/>
        <v>405</v>
      </c>
      <c r="I81">
        <v>441</v>
      </c>
      <c r="J81" t="s">
        <v>73</v>
      </c>
      <c r="K81">
        <f t="shared" si="5"/>
        <v>34</v>
      </c>
    </row>
    <row r="82" spans="2:11">
      <c r="B82">
        <v>235</v>
      </c>
      <c r="C82">
        <v>79</v>
      </c>
      <c r="D82">
        <v>1</v>
      </c>
      <c r="E82">
        <v>1</v>
      </c>
      <c r="F82">
        <v>0</v>
      </c>
      <c r="G82">
        <v>43</v>
      </c>
      <c r="H82">
        <f t="shared" si="4"/>
        <v>405</v>
      </c>
      <c r="I82">
        <v>441</v>
      </c>
      <c r="J82" t="s">
        <v>73</v>
      </c>
      <c r="K82">
        <f t="shared" si="5"/>
        <v>34</v>
      </c>
    </row>
    <row r="83" spans="2:11">
      <c r="B83">
        <v>238</v>
      </c>
      <c r="C83">
        <v>80</v>
      </c>
      <c r="D83">
        <v>1</v>
      </c>
      <c r="E83">
        <v>1</v>
      </c>
      <c r="F83">
        <v>0</v>
      </c>
      <c r="G83">
        <v>43</v>
      </c>
      <c r="H83">
        <f t="shared" si="4"/>
        <v>405</v>
      </c>
      <c r="I83">
        <v>441</v>
      </c>
      <c r="J83" t="s">
        <v>73</v>
      </c>
      <c r="K83">
        <f t="shared" si="5"/>
        <v>34</v>
      </c>
    </row>
    <row r="84" spans="2:11">
      <c r="B84">
        <v>241</v>
      </c>
      <c r="C84">
        <v>81</v>
      </c>
      <c r="D84">
        <v>1</v>
      </c>
      <c r="E84">
        <v>0</v>
      </c>
      <c r="F84">
        <v>28</v>
      </c>
      <c r="G84">
        <v>43</v>
      </c>
      <c r="H84">
        <f>------377</f>
        <v>377</v>
      </c>
      <c r="I84">
        <v>441</v>
      </c>
      <c r="J84" t="s">
        <v>74</v>
      </c>
      <c r="K84">
        <f>------35</f>
        <v>35</v>
      </c>
    </row>
    <row r="85" spans="2:11">
      <c r="B85">
        <v>244</v>
      </c>
      <c r="C85">
        <v>82</v>
      </c>
      <c r="D85">
        <v>1</v>
      </c>
      <c r="E85">
        <v>1</v>
      </c>
      <c r="F85">
        <v>8</v>
      </c>
      <c r="G85">
        <v>43</v>
      </c>
      <c r="H85">
        <f t="shared" ref="H85:H91" si="6">------385</f>
        <v>385</v>
      </c>
      <c r="I85">
        <v>441</v>
      </c>
      <c r="J85" t="s">
        <v>69</v>
      </c>
      <c r="K85">
        <f t="shared" ref="K85:K91" si="7">------36</f>
        <v>36</v>
      </c>
    </row>
    <row r="86" spans="2:11">
      <c r="B86">
        <v>247</v>
      </c>
      <c r="C86">
        <v>83</v>
      </c>
      <c r="D86">
        <v>1</v>
      </c>
      <c r="E86">
        <v>1</v>
      </c>
      <c r="F86">
        <v>0</v>
      </c>
      <c r="G86">
        <v>43</v>
      </c>
      <c r="H86">
        <f t="shared" si="6"/>
        <v>385</v>
      </c>
      <c r="I86">
        <v>441</v>
      </c>
      <c r="J86" t="s">
        <v>69</v>
      </c>
      <c r="K86">
        <f t="shared" si="7"/>
        <v>36</v>
      </c>
    </row>
    <row r="87" spans="2:11">
      <c r="B87">
        <v>250</v>
      </c>
      <c r="C87">
        <v>84</v>
      </c>
      <c r="D87">
        <v>1</v>
      </c>
      <c r="E87">
        <v>1</v>
      </c>
      <c r="F87">
        <v>0</v>
      </c>
      <c r="G87">
        <v>43</v>
      </c>
      <c r="H87">
        <f t="shared" si="6"/>
        <v>385</v>
      </c>
      <c r="I87">
        <v>441</v>
      </c>
      <c r="J87" t="s">
        <v>69</v>
      </c>
      <c r="K87">
        <f t="shared" si="7"/>
        <v>36</v>
      </c>
    </row>
    <row r="88" spans="2:11">
      <c r="B88">
        <v>253</v>
      </c>
      <c r="C88">
        <v>85</v>
      </c>
      <c r="D88">
        <v>1</v>
      </c>
      <c r="E88">
        <v>1</v>
      </c>
      <c r="F88">
        <v>0</v>
      </c>
      <c r="G88">
        <v>43</v>
      </c>
      <c r="H88">
        <f t="shared" si="6"/>
        <v>385</v>
      </c>
      <c r="I88">
        <v>441</v>
      </c>
      <c r="J88" t="s">
        <v>69</v>
      </c>
      <c r="K88">
        <f t="shared" si="7"/>
        <v>36</v>
      </c>
    </row>
    <row r="89" spans="2:11">
      <c r="B89">
        <v>256</v>
      </c>
      <c r="C89">
        <v>86</v>
      </c>
      <c r="D89">
        <v>1</v>
      </c>
      <c r="E89">
        <v>1</v>
      </c>
      <c r="F89">
        <v>0</v>
      </c>
      <c r="G89">
        <v>43</v>
      </c>
      <c r="H89">
        <f t="shared" si="6"/>
        <v>385</v>
      </c>
      <c r="I89">
        <v>441</v>
      </c>
      <c r="J89" t="s">
        <v>69</v>
      </c>
      <c r="K89">
        <f t="shared" si="7"/>
        <v>36</v>
      </c>
    </row>
    <row r="90" spans="2:11">
      <c r="B90">
        <v>259</v>
      </c>
      <c r="C90">
        <v>87</v>
      </c>
      <c r="D90">
        <v>1</v>
      </c>
      <c r="E90">
        <v>1</v>
      </c>
      <c r="F90">
        <v>0</v>
      </c>
      <c r="G90">
        <v>43</v>
      </c>
      <c r="H90">
        <f t="shared" si="6"/>
        <v>385</v>
      </c>
      <c r="I90">
        <v>441</v>
      </c>
      <c r="J90" t="s">
        <v>69</v>
      </c>
      <c r="K90">
        <f t="shared" si="7"/>
        <v>36</v>
      </c>
    </row>
    <row r="91" spans="2:11">
      <c r="B91">
        <v>262</v>
      </c>
      <c r="C91">
        <v>88</v>
      </c>
      <c r="D91">
        <v>1</v>
      </c>
      <c r="E91">
        <v>1</v>
      </c>
      <c r="F91">
        <v>0</v>
      </c>
      <c r="G91">
        <v>43</v>
      </c>
      <c r="H91">
        <f t="shared" si="6"/>
        <v>385</v>
      </c>
      <c r="I91">
        <v>441</v>
      </c>
      <c r="J91" t="s">
        <v>69</v>
      </c>
      <c r="K91">
        <f t="shared" si="7"/>
        <v>36</v>
      </c>
    </row>
    <row r="92" spans="2:11">
      <c r="B92">
        <v>265</v>
      </c>
      <c r="C92">
        <v>89</v>
      </c>
      <c r="D92">
        <v>1</v>
      </c>
      <c r="E92">
        <v>0</v>
      </c>
      <c r="F92">
        <v>40</v>
      </c>
      <c r="G92">
        <v>43</v>
      </c>
      <c r="H92">
        <f>------345</f>
        <v>345</v>
      </c>
      <c r="I92">
        <v>441</v>
      </c>
      <c r="J92" t="s">
        <v>75</v>
      </c>
      <c r="K92">
        <f>------37</f>
        <v>37</v>
      </c>
    </row>
    <row r="93" spans="2:11">
      <c r="B93">
        <v>268</v>
      </c>
      <c r="C93">
        <v>90</v>
      </c>
      <c r="D93">
        <v>1</v>
      </c>
      <c r="E93">
        <v>1</v>
      </c>
      <c r="F93">
        <v>40</v>
      </c>
      <c r="G93">
        <v>43</v>
      </c>
      <c r="H93">
        <f>------385</f>
        <v>385</v>
      </c>
      <c r="I93">
        <v>441</v>
      </c>
      <c r="J93" t="s">
        <v>69</v>
      </c>
      <c r="K93">
        <f>------38</f>
        <v>38</v>
      </c>
    </row>
    <row r="94" spans="2:11">
      <c r="B94">
        <v>271</v>
      </c>
      <c r="C94">
        <v>91</v>
      </c>
      <c r="D94">
        <v>1</v>
      </c>
      <c r="E94">
        <v>1</v>
      </c>
      <c r="F94">
        <v>8</v>
      </c>
      <c r="G94">
        <v>43</v>
      </c>
      <c r="H94">
        <f>------393</f>
        <v>393</v>
      </c>
      <c r="I94">
        <v>441</v>
      </c>
      <c r="J94" t="s">
        <v>76</v>
      </c>
      <c r="K94">
        <f>------39</f>
        <v>39</v>
      </c>
    </row>
    <row r="95" spans="2:11">
      <c r="B95">
        <v>274</v>
      </c>
      <c r="C95">
        <v>92</v>
      </c>
      <c r="D95">
        <v>1</v>
      </c>
      <c r="E95">
        <v>1</v>
      </c>
      <c r="F95">
        <v>8</v>
      </c>
      <c r="G95">
        <v>43</v>
      </c>
      <c r="H95">
        <f>------401</f>
        <v>401</v>
      </c>
      <c r="I95">
        <v>441</v>
      </c>
      <c r="J95" t="s">
        <v>77</v>
      </c>
      <c r="K95">
        <f>------40</f>
        <v>40</v>
      </c>
    </row>
    <row r="96" spans="2:11">
      <c r="B96">
        <v>277</v>
      </c>
      <c r="C96">
        <v>93</v>
      </c>
      <c r="D96">
        <v>1</v>
      </c>
      <c r="E96">
        <v>1</v>
      </c>
      <c r="F96">
        <v>0</v>
      </c>
      <c r="G96">
        <v>43</v>
      </c>
      <c r="H96">
        <f>------401</f>
        <v>401</v>
      </c>
      <c r="I96">
        <v>441</v>
      </c>
      <c r="J96" t="s">
        <v>77</v>
      </c>
      <c r="K96">
        <f>------40</f>
        <v>40</v>
      </c>
    </row>
    <row r="97" spans="2:11">
      <c r="B97">
        <v>280</v>
      </c>
      <c r="C97">
        <v>94</v>
      </c>
      <c r="D97">
        <v>1</v>
      </c>
      <c r="E97">
        <v>1</v>
      </c>
      <c r="F97">
        <v>0</v>
      </c>
      <c r="G97">
        <v>43</v>
      </c>
      <c r="H97">
        <f>------401</f>
        <v>401</v>
      </c>
      <c r="I97">
        <v>441</v>
      </c>
      <c r="J97" t="s">
        <v>77</v>
      </c>
      <c r="K97">
        <f>------40</f>
        <v>40</v>
      </c>
    </row>
    <row r="98" spans="2:11">
      <c r="B98">
        <v>283</v>
      </c>
      <c r="C98">
        <v>95</v>
      </c>
      <c r="D98">
        <v>1</v>
      </c>
      <c r="E98">
        <v>1</v>
      </c>
      <c r="F98">
        <v>0</v>
      </c>
      <c r="G98">
        <v>43</v>
      </c>
      <c r="H98">
        <f>------401</f>
        <v>401</v>
      </c>
      <c r="I98">
        <v>441</v>
      </c>
      <c r="J98" t="s">
        <v>77</v>
      </c>
      <c r="K98">
        <f>------40</f>
        <v>40</v>
      </c>
    </row>
    <row r="99" spans="2:11">
      <c r="B99">
        <v>286</v>
      </c>
      <c r="C99">
        <v>96</v>
      </c>
      <c r="D99">
        <v>1</v>
      </c>
      <c r="E99">
        <v>1</v>
      </c>
      <c r="F99">
        <v>0</v>
      </c>
      <c r="G99">
        <v>43</v>
      </c>
      <c r="H99">
        <f>------401</f>
        <v>401</v>
      </c>
      <c r="I99">
        <v>441</v>
      </c>
      <c r="J99" t="s">
        <v>77</v>
      </c>
      <c r="K99">
        <f>------40</f>
        <v>40</v>
      </c>
    </row>
    <row r="100" spans="2:11">
      <c r="B100">
        <v>289</v>
      </c>
      <c r="C100">
        <v>97</v>
      </c>
      <c r="D100">
        <v>1</v>
      </c>
      <c r="E100">
        <v>0</v>
      </c>
      <c r="F100">
        <v>36</v>
      </c>
      <c r="G100">
        <v>43</v>
      </c>
      <c r="H100">
        <f>------365</f>
        <v>365</v>
      </c>
      <c r="I100">
        <v>441</v>
      </c>
      <c r="J100" t="s">
        <v>71</v>
      </c>
      <c r="K100">
        <f>------41</f>
        <v>41</v>
      </c>
    </row>
    <row r="101" spans="2:11">
      <c r="B101">
        <v>292</v>
      </c>
      <c r="C101">
        <v>98</v>
      </c>
      <c r="D101">
        <v>1</v>
      </c>
      <c r="E101">
        <v>1</v>
      </c>
      <c r="F101">
        <v>24</v>
      </c>
      <c r="G101">
        <v>43</v>
      </c>
      <c r="H101">
        <f>------389</f>
        <v>389</v>
      </c>
      <c r="I101">
        <v>441</v>
      </c>
      <c r="J101" t="s">
        <v>72</v>
      </c>
      <c r="K101">
        <f>------42</f>
        <v>42</v>
      </c>
    </row>
    <row r="102" spans="2:11">
      <c r="B102">
        <v>295</v>
      </c>
      <c r="C102">
        <v>99</v>
      </c>
      <c r="D102">
        <v>1</v>
      </c>
      <c r="E102">
        <v>1</v>
      </c>
      <c r="F102">
        <v>12</v>
      </c>
      <c r="G102">
        <v>43</v>
      </c>
      <c r="H102">
        <f>------401</f>
        <v>401</v>
      </c>
      <c r="I102">
        <v>441</v>
      </c>
      <c r="J102" t="s">
        <v>77</v>
      </c>
      <c r="K102">
        <f>------43</f>
        <v>43</v>
      </c>
    </row>
    <row r="103" spans="2:11">
      <c r="B103">
        <v>298</v>
      </c>
      <c r="C103">
        <v>100</v>
      </c>
      <c r="D103">
        <v>1</v>
      </c>
      <c r="E103">
        <v>1</v>
      </c>
      <c r="F103">
        <v>4</v>
      </c>
      <c r="G103">
        <v>43</v>
      </c>
      <c r="H103">
        <f>------405</f>
        <v>405</v>
      </c>
      <c r="I103">
        <v>441</v>
      </c>
      <c r="J103" t="s">
        <v>73</v>
      </c>
      <c r="K103">
        <f>------32</f>
        <v>32</v>
      </c>
    </row>
    <row r="104" spans="2:11">
      <c r="B104">
        <v>301</v>
      </c>
      <c r="C104">
        <v>101</v>
      </c>
      <c r="D104">
        <v>1</v>
      </c>
      <c r="E104">
        <v>1</v>
      </c>
      <c r="F104">
        <v>0</v>
      </c>
      <c r="G104">
        <v>43</v>
      </c>
      <c r="H104">
        <f>------405</f>
        <v>405</v>
      </c>
      <c r="I104">
        <v>441</v>
      </c>
      <c r="J104" t="s">
        <v>73</v>
      </c>
      <c r="K104">
        <f>------32</f>
        <v>32</v>
      </c>
    </row>
    <row r="105" spans="2:11">
      <c r="B105">
        <v>304</v>
      </c>
      <c r="C105">
        <v>102</v>
      </c>
      <c r="D105">
        <v>1</v>
      </c>
      <c r="E105">
        <v>1</v>
      </c>
      <c r="F105">
        <v>0</v>
      </c>
      <c r="G105">
        <v>43</v>
      </c>
      <c r="H105">
        <f>------405</f>
        <v>405</v>
      </c>
      <c r="I105">
        <v>441</v>
      </c>
      <c r="J105" t="s">
        <v>73</v>
      </c>
      <c r="K105">
        <f>------32</f>
        <v>32</v>
      </c>
    </row>
    <row r="106" spans="2:11">
      <c r="B106">
        <v>307</v>
      </c>
      <c r="C106">
        <v>103</v>
      </c>
      <c r="D106">
        <v>1</v>
      </c>
      <c r="E106">
        <v>1</v>
      </c>
      <c r="F106">
        <v>0</v>
      </c>
      <c r="G106">
        <v>43</v>
      </c>
      <c r="H106">
        <f>------405</f>
        <v>405</v>
      </c>
      <c r="I106">
        <v>441</v>
      </c>
      <c r="J106" t="s">
        <v>73</v>
      </c>
      <c r="K106">
        <f>------32</f>
        <v>32</v>
      </c>
    </row>
    <row r="107" spans="2:11">
      <c r="B107">
        <v>310</v>
      </c>
      <c r="C107">
        <v>104</v>
      </c>
      <c r="D107">
        <v>1</v>
      </c>
      <c r="E107">
        <v>1</v>
      </c>
      <c r="F107">
        <v>0</v>
      </c>
      <c r="G107">
        <v>43</v>
      </c>
      <c r="H107">
        <f>------405</f>
        <v>405</v>
      </c>
      <c r="I107">
        <v>441</v>
      </c>
      <c r="J107" t="s">
        <v>73</v>
      </c>
      <c r="K107">
        <f>------32</f>
        <v>32</v>
      </c>
    </row>
    <row r="108" spans="2:11">
      <c r="B108">
        <v>313</v>
      </c>
      <c r="C108">
        <v>105</v>
      </c>
      <c r="D108">
        <v>1</v>
      </c>
      <c r="E108">
        <v>0</v>
      </c>
      <c r="F108">
        <v>28</v>
      </c>
      <c r="G108">
        <v>43</v>
      </c>
      <c r="H108">
        <f>------377</f>
        <v>377</v>
      </c>
      <c r="I108">
        <v>441</v>
      </c>
      <c r="J108" t="s">
        <v>74</v>
      </c>
      <c r="K108">
        <f>------33</f>
        <v>33</v>
      </c>
    </row>
    <row r="109" spans="2:11">
      <c r="B109">
        <v>316</v>
      </c>
      <c r="C109">
        <v>106</v>
      </c>
      <c r="D109">
        <v>1</v>
      </c>
      <c r="E109">
        <v>1</v>
      </c>
      <c r="F109">
        <v>28</v>
      </c>
      <c r="G109">
        <v>43</v>
      </c>
      <c r="H109">
        <f t="shared" ref="H109:H115" si="8">------405</f>
        <v>405</v>
      </c>
      <c r="I109">
        <v>441</v>
      </c>
      <c r="J109" t="s">
        <v>73</v>
      </c>
      <c r="K109">
        <f t="shared" ref="K109:K115" si="9">------34</f>
        <v>34</v>
      </c>
    </row>
    <row r="110" spans="2:11">
      <c r="B110">
        <v>319</v>
      </c>
      <c r="C110">
        <v>107</v>
      </c>
      <c r="D110">
        <v>1</v>
      </c>
      <c r="E110">
        <v>1</v>
      </c>
      <c r="F110">
        <v>0</v>
      </c>
      <c r="G110">
        <v>43</v>
      </c>
      <c r="H110">
        <f t="shared" si="8"/>
        <v>405</v>
      </c>
      <c r="I110">
        <v>441</v>
      </c>
      <c r="J110" t="s">
        <v>73</v>
      </c>
      <c r="K110">
        <f t="shared" si="9"/>
        <v>34</v>
      </c>
    </row>
    <row r="111" spans="2:11">
      <c r="B111">
        <v>322</v>
      </c>
      <c r="C111">
        <v>108</v>
      </c>
      <c r="D111">
        <v>1</v>
      </c>
      <c r="E111">
        <v>1</v>
      </c>
      <c r="F111">
        <v>0</v>
      </c>
      <c r="G111">
        <v>43</v>
      </c>
      <c r="H111">
        <f t="shared" si="8"/>
        <v>405</v>
      </c>
      <c r="I111">
        <v>441</v>
      </c>
      <c r="J111" t="s">
        <v>73</v>
      </c>
      <c r="K111">
        <f t="shared" si="9"/>
        <v>34</v>
      </c>
    </row>
    <row r="112" spans="2:11">
      <c r="B112">
        <v>325</v>
      </c>
      <c r="C112">
        <v>109</v>
      </c>
      <c r="D112">
        <v>1</v>
      </c>
      <c r="E112">
        <v>1</v>
      </c>
      <c r="F112">
        <v>0</v>
      </c>
      <c r="G112">
        <v>43</v>
      </c>
      <c r="H112">
        <f t="shared" si="8"/>
        <v>405</v>
      </c>
      <c r="I112">
        <v>441</v>
      </c>
      <c r="J112" t="s">
        <v>73</v>
      </c>
      <c r="K112">
        <f t="shared" si="9"/>
        <v>34</v>
      </c>
    </row>
    <row r="113" spans="2:11">
      <c r="B113">
        <v>328</v>
      </c>
      <c r="C113">
        <v>110</v>
      </c>
      <c r="D113">
        <v>1</v>
      </c>
      <c r="E113">
        <v>1</v>
      </c>
      <c r="F113">
        <v>0</v>
      </c>
      <c r="G113">
        <v>43</v>
      </c>
      <c r="H113">
        <f t="shared" si="8"/>
        <v>405</v>
      </c>
      <c r="I113">
        <v>441</v>
      </c>
      <c r="J113" t="s">
        <v>73</v>
      </c>
      <c r="K113">
        <f t="shared" si="9"/>
        <v>34</v>
      </c>
    </row>
    <row r="114" spans="2:11">
      <c r="B114">
        <v>331</v>
      </c>
      <c r="C114">
        <v>111</v>
      </c>
      <c r="D114">
        <v>1</v>
      </c>
      <c r="E114">
        <v>1</v>
      </c>
      <c r="F114">
        <v>0</v>
      </c>
      <c r="G114">
        <v>43</v>
      </c>
      <c r="H114">
        <f t="shared" si="8"/>
        <v>405</v>
      </c>
      <c r="I114">
        <v>441</v>
      </c>
      <c r="J114" t="s">
        <v>73</v>
      </c>
      <c r="K114">
        <f t="shared" si="9"/>
        <v>34</v>
      </c>
    </row>
    <row r="115" spans="2:11">
      <c r="B115">
        <v>334</v>
      </c>
      <c r="C115">
        <v>112</v>
      </c>
      <c r="D115">
        <v>1</v>
      </c>
      <c r="E115">
        <v>1</v>
      </c>
      <c r="F115">
        <v>0</v>
      </c>
      <c r="G115">
        <v>43</v>
      </c>
      <c r="H115">
        <f t="shared" si="8"/>
        <v>405</v>
      </c>
      <c r="I115">
        <v>441</v>
      </c>
      <c r="J115" t="s">
        <v>73</v>
      </c>
      <c r="K115">
        <f t="shared" si="9"/>
        <v>34</v>
      </c>
    </row>
    <row r="116" spans="2:11">
      <c r="B116">
        <v>337</v>
      </c>
      <c r="C116">
        <v>113</v>
      </c>
      <c r="D116">
        <v>1</v>
      </c>
      <c r="E116">
        <v>0</v>
      </c>
      <c r="F116">
        <v>28</v>
      </c>
      <c r="G116">
        <v>43</v>
      </c>
      <c r="H116">
        <f>------377</f>
        <v>377</v>
      </c>
      <c r="I116">
        <v>441</v>
      </c>
      <c r="J116" t="s">
        <v>74</v>
      </c>
      <c r="K116">
        <f>------35</f>
        <v>35</v>
      </c>
    </row>
    <row r="117" spans="2:11">
      <c r="B117">
        <v>340</v>
      </c>
      <c r="C117">
        <v>114</v>
      </c>
      <c r="D117">
        <v>1</v>
      </c>
      <c r="E117">
        <v>1</v>
      </c>
      <c r="F117">
        <v>8</v>
      </c>
      <c r="G117">
        <v>43</v>
      </c>
      <c r="H117">
        <f t="shared" ref="H117:H123" si="10">------385</f>
        <v>385</v>
      </c>
      <c r="I117">
        <v>441</v>
      </c>
      <c r="J117" t="s">
        <v>69</v>
      </c>
      <c r="K117">
        <f t="shared" ref="K117:K123" si="11">------36</f>
        <v>36</v>
      </c>
    </row>
    <row r="118" spans="2:11">
      <c r="B118">
        <v>343</v>
      </c>
      <c r="C118">
        <v>115</v>
      </c>
      <c r="D118">
        <v>1</v>
      </c>
      <c r="E118">
        <v>1</v>
      </c>
      <c r="F118">
        <v>0</v>
      </c>
      <c r="G118">
        <v>43</v>
      </c>
      <c r="H118">
        <f t="shared" si="10"/>
        <v>385</v>
      </c>
      <c r="I118">
        <v>441</v>
      </c>
      <c r="J118" t="s">
        <v>69</v>
      </c>
      <c r="K118">
        <f t="shared" si="11"/>
        <v>36</v>
      </c>
    </row>
    <row r="119" spans="2:11">
      <c r="B119">
        <v>346</v>
      </c>
      <c r="C119">
        <v>116</v>
      </c>
      <c r="D119">
        <v>1</v>
      </c>
      <c r="E119">
        <v>1</v>
      </c>
      <c r="F119">
        <v>0</v>
      </c>
      <c r="G119">
        <v>43</v>
      </c>
      <c r="H119">
        <f t="shared" si="10"/>
        <v>385</v>
      </c>
      <c r="I119">
        <v>441</v>
      </c>
      <c r="J119" t="s">
        <v>69</v>
      </c>
      <c r="K119">
        <f t="shared" si="11"/>
        <v>36</v>
      </c>
    </row>
    <row r="120" spans="2:11">
      <c r="B120">
        <v>349</v>
      </c>
      <c r="C120">
        <v>117</v>
      </c>
      <c r="D120">
        <v>1</v>
      </c>
      <c r="E120">
        <v>1</v>
      </c>
      <c r="F120">
        <v>0</v>
      </c>
      <c r="G120">
        <v>43</v>
      </c>
      <c r="H120">
        <f t="shared" si="10"/>
        <v>385</v>
      </c>
      <c r="I120">
        <v>441</v>
      </c>
      <c r="J120" t="s">
        <v>69</v>
      </c>
      <c r="K120">
        <f t="shared" si="11"/>
        <v>36</v>
      </c>
    </row>
    <row r="121" spans="2:11">
      <c r="B121">
        <v>352</v>
      </c>
      <c r="C121">
        <v>118</v>
      </c>
      <c r="D121">
        <v>1</v>
      </c>
      <c r="E121">
        <v>1</v>
      </c>
      <c r="F121">
        <v>0</v>
      </c>
      <c r="G121">
        <v>43</v>
      </c>
      <c r="H121">
        <f t="shared" si="10"/>
        <v>385</v>
      </c>
      <c r="I121">
        <v>441</v>
      </c>
      <c r="J121" t="s">
        <v>69</v>
      </c>
      <c r="K121">
        <f t="shared" si="11"/>
        <v>36</v>
      </c>
    </row>
    <row r="122" spans="2:11">
      <c r="B122">
        <v>355</v>
      </c>
      <c r="C122">
        <v>119</v>
      </c>
      <c r="D122">
        <v>1</v>
      </c>
      <c r="E122">
        <v>1</v>
      </c>
      <c r="F122">
        <v>0</v>
      </c>
      <c r="G122">
        <v>43</v>
      </c>
      <c r="H122">
        <f t="shared" si="10"/>
        <v>385</v>
      </c>
      <c r="I122">
        <v>441</v>
      </c>
      <c r="J122" t="s">
        <v>69</v>
      </c>
      <c r="K122">
        <f t="shared" si="11"/>
        <v>36</v>
      </c>
    </row>
    <row r="123" spans="2:11">
      <c r="B123">
        <v>358</v>
      </c>
      <c r="C123">
        <v>120</v>
      </c>
      <c r="D123">
        <v>1</v>
      </c>
      <c r="E123">
        <v>1</v>
      </c>
      <c r="F123">
        <v>0</v>
      </c>
      <c r="G123">
        <v>43</v>
      </c>
      <c r="H123">
        <f t="shared" si="10"/>
        <v>385</v>
      </c>
      <c r="I123">
        <v>441</v>
      </c>
      <c r="J123" t="s">
        <v>69</v>
      </c>
      <c r="K123">
        <f t="shared" si="11"/>
        <v>36</v>
      </c>
    </row>
    <row r="124" spans="2:11">
      <c r="B124">
        <v>361</v>
      </c>
      <c r="C124">
        <v>121</v>
      </c>
      <c r="D124">
        <v>1</v>
      </c>
      <c r="E124">
        <v>0</v>
      </c>
      <c r="F124">
        <v>40</v>
      </c>
      <c r="G124">
        <v>43</v>
      </c>
      <c r="H124">
        <f>------345</f>
        <v>345</v>
      </c>
      <c r="I124">
        <v>441</v>
      </c>
      <c r="J124" t="s">
        <v>75</v>
      </c>
      <c r="K124">
        <f>------37</f>
        <v>37</v>
      </c>
    </row>
    <row r="125" spans="2:11">
      <c r="B125">
        <v>364</v>
      </c>
      <c r="C125">
        <v>122</v>
      </c>
      <c r="D125">
        <v>1</v>
      </c>
      <c r="E125">
        <v>1</v>
      </c>
      <c r="F125">
        <v>40</v>
      </c>
      <c r="G125">
        <v>43</v>
      </c>
      <c r="H125">
        <f>------385</f>
        <v>385</v>
      </c>
      <c r="I125">
        <v>441</v>
      </c>
      <c r="J125" t="s">
        <v>69</v>
      </c>
      <c r="K125">
        <f>------38</f>
        <v>38</v>
      </c>
    </row>
    <row r="126" spans="2:11">
      <c r="B126">
        <v>367</v>
      </c>
      <c r="C126">
        <v>123</v>
      </c>
      <c r="D126">
        <v>1</v>
      </c>
      <c r="E126">
        <v>1</v>
      </c>
      <c r="F126">
        <v>8</v>
      </c>
      <c r="G126">
        <v>43</v>
      </c>
      <c r="H126">
        <f>------393</f>
        <v>393</v>
      </c>
      <c r="I126">
        <v>441</v>
      </c>
      <c r="J126" t="s">
        <v>76</v>
      </c>
      <c r="K126">
        <f>------39</f>
        <v>39</v>
      </c>
    </row>
    <row r="127" spans="2:11">
      <c r="B127">
        <v>370</v>
      </c>
      <c r="C127">
        <v>124</v>
      </c>
      <c r="D127">
        <v>1</v>
      </c>
      <c r="E127">
        <v>1</v>
      </c>
      <c r="F127">
        <v>8</v>
      </c>
      <c r="G127">
        <v>43</v>
      </c>
      <c r="H127">
        <f>------401</f>
        <v>401</v>
      </c>
      <c r="I127">
        <v>441</v>
      </c>
      <c r="J127" t="s">
        <v>77</v>
      </c>
      <c r="K127">
        <f>------40</f>
        <v>40</v>
      </c>
    </row>
    <row r="128" spans="2:11">
      <c r="B128">
        <v>373</v>
      </c>
      <c r="C128">
        <v>125</v>
      </c>
      <c r="D128">
        <v>1</v>
      </c>
      <c r="E128">
        <v>1</v>
      </c>
      <c r="F128">
        <v>0</v>
      </c>
      <c r="G128">
        <v>43</v>
      </c>
      <c r="H128">
        <f>------401</f>
        <v>401</v>
      </c>
      <c r="I128">
        <v>441</v>
      </c>
      <c r="J128" t="s">
        <v>77</v>
      </c>
      <c r="K128">
        <f>------40</f>
        <v>40</v>
      </c>
    </row>
    <row r="129" spans="2:11">
      <c r="B129">
        <v>376</v>
      </c>
      <c r="C129">
        <v>126</v>
      </c>
      <c r="D129">
        <v>1</v>
      </c>
      <c r="E129">
        <v>1</v>
      </c>
      <c r="F129">
        <v>0</v>
      </c>
      <c r="G129">
        <v>43</v>
      </c>
      <c r="H129">
        <f>------401</f>
        <v>401</v>
      </c>
      <c r="I129">
        <v>441</v>
      </c>
      <c r="J129" t="s">
        <v>77</v>
      </c>
      <c r="K129">
        <f>------40</f>
        <v>40</v>
      </c>
    </row>
    <row r="130" spans="2:11">
      <c r="B130">
        <v>379</v>
      </c>
      <c r="C130">
        <v>127</v>
      </c>
      <c r="D130">
        <v>1</v>
      </c>
      <c r="E130">
        <v>1</v>
      </c>
      <c r="F130">
        <v>0</v>
      </c>
      <c r="G130">
        <v>43</v>
      </c>
      <c r="H130">
        <f>------401</f>
        <v>401</v>
      </c>
      <c r="I130">
        <v>441</v>
      </c>
      <c r="J130" t="s">
        <v>77</v>
      </c>
      <c r="K130">
        <f>------40</f>
        <v>40</v>
      </c>
    </row>
    <row r="131" spans="2:11">
      <c r="B131">
        <v>382</v>
      </c>
      <c r="C131">
        <v>128</v>
      </c>
      <c r="D131">
        <v>1</v>
      </c>
      <c r="E131">
        <v>1</v>
      </c>
      <c r="F131">
        <v>0</v>
      </c>
      <c r="G131">
        <v>43</v>
      </c>
      <c r="H131">
        <f>------401</f>
        <v>401</v>
      </c>
      <c r="I131">
        <v>441</v>
      </c>
      <c r="J131" t="s">
        <v>77</v>
      </c>
      <c r="K131">
        <f>------40</f>
        <v>40</v>
      </c>
    </row>
    <row r="132" spans="2:11">
      <c r="B132">
        <v>385</v>
      </c>
      <c r="C132">
        <v>129</v>
      </c>
      <c r="D132">
        <v>1</v>
      </c>
      <c r="E132">
        <v>0</v>
      </c>
      <c r="F132">
        <v>36</v>
      </c>
      <c r="G132">
        <v>43</v>
      </c>
      <c r="H132">
        <f>------365</f>
        <v>365</v>
      </c>
      <c r="I132">
        <v>441</v>
      </c>
      <c r="J132" t="s">
        <v>71</v>
      </c>
      <c r="K132">
        <f>------41</f>
        <v>41</v>
      </c>
    </row>
    <row r="133" spans="2:11">
      <c r="B133">
        <v>388</v>
      </c>
      <c r="C133">
        <v>130</v>
      </c>
      <c r="D133">
        <v>1</v>
      </c>
      <c r="E133">
        <v>1</v>
      </c>
      <c r="F133">
        <v>24</v>
      </c>
      <c r="G133">
        <v>43</v>
      </c>
      <c r="H133">
        <f>------389</f>
        <v>389</v>
      </c>
      <c r="I133">
        <v>441</v>
      </c>
      <c r="J133" t="s">
        <v>72</v>
      </c>
      <c r="K133">
        <f>------42</f>
        <v>42</v>
      </c>
    </row>
    <row r="134" spans="2:11">
      <c r="B134">
        <v>391</v>
      </c>
      <c r="C134">
        <v>131</v>
      </c>
      <c r="D134">
        <v>1</v>
      </c>
      <c r="E134">
        <v>1</v>
      </c>
      <c r="F134">
        <v>12</v>
      </c>
      <c r="G134">
        <v>43</v>
      </c>
      <c r="H134">
        <f>------401</f>
        <v>401</v>
      </c>
      <c r="I134">
        <v>441</v>
      </c>
      <c r="J134" t="s">
        <v>77</v>
      </c>
      <c r="K134">
        <f>------43</f>
        <v>43</v>
      </c>
    </row>
    <row r="135" spans="2:11">
      <c r="B135">
        <v>394</v>
      </c>
      <c r="C135">
        <v>132</v>
      </c>
      <c r="D135">
        <v>1</v>
      </c>
      <c r="E135">
        <v>1</v>
      </c>
      <c r="F135">
        <v>4</v>
      </c>
      <c r="G135">
        <v>43</v>
      </c>
      <c r="H135">
        <f>------405</f>
        <v>405</v>
      </c>
      <c r="I135">
        <v>441</v>
      </c>
      <c r="J135" t="s">
        <v>73</v>
      </c>
      <c r="K135">
        <f>------32</f>
        <v>32</v>
      </c>
    </row>
    <row r="136" spans="2:11">
      <c r="B136">
        <v>397</v>
      </c>
      <c r="C136">
        <v>133</v>
      </c>
      <c r="D136">
        <v>1</v>
      </c>
      <c r="E136">
        <v>1</v>
      </c>
      <c r="F136">
        <v>0</v>
      </c>
      <c r="G136">
        <v>43</v>
      </c>
      <c r="H136">
        <f>------405</f>
        <v>405</v>
      </c>
      <c r="I136">
        <v>441</v>
      </c>
      <c r="J136" t="s">
        <v>73</v>
      </c>
      <c r="K136">
        <f>------32</f>
        <v>32</v>
      </c>
    </row>
    <row r="137" spans="2:11">
      <c r="B137">
        <v>400</v>
      </c>
      <c r="C137">
        <v>134</v>
      </c>
      <c r="D137">
        <v>1</v>
      </c>
      <c r="E137">
        <v>1</v>
      </c>
      <c r="F137">
        <v>0</v>
      </c>
      <c r="G137">
        <v>43</v>
      </c>
      <c r="H137">
        <f>------405</f>
        <v>405</v>
      </c>
      <c r="I137">
        <v>441</v>
      </c>
      <c r="J137" t="s">
        <v>73</v>
      </c>
      <c r="K137">
        <f>------32</f>
        <v>32</v>
      </c>
    </row>
    <row r="138" spans="2:11">
      <c r="B138">
        <v>403</v>
      </c>
      <c r="C138">
        <v>135</v>
      </c>
      <c r="D138">
        <v>1</v>
      </c>
      <c r="E138">
        <v>1</v>
      </c>
      <c r="F138">
        <v>0</v>
      </c>
      <c r="G138">
        <v>43</v>
      </c>
      <c r="H138">
        <f>------405</f>
        <v>405</v>
      </c>
      <c r="I138">
        <v>441</v>
      </c>
      <c r="J138" t="s">
        <v>73</v>
      </c>
      <c r="K138">
        <f>------32</f>
        <v>32</v>
      </c>
    </row>
    <row r="139" spans="2:11">
      <c r="B139">
        <v>406</v>
      </c>
      <c r="C139">
        <v>136</v>
      </c>
      <c r="D139">
        <v>1</v>
      </c>
      <c r="E139">
        <v>1</v>
      </c>
      <c r="F139">
        <v>0</v>
      </c>
      <c r="G139">
        <v>43</v>
      </c>
      <c r="H139">
        <f>------405</f>
        <v>405</v>
      </c>
      <c r="I139">
        <v>441</v>
      </c>
      <c r="J139" t="s">
        <v>73</v>
      </c>
      <c r="K139">
        <f>------32</f>
        <v>32</v>
      </c>
    </row>
    <row r="140" spans="2:11">
      <c r="B140">
        <v>409</v>
      </c>
      <c r="C140">
        <v>137</v>
      </c>
      <c r="D140">
        <v>1</v>
      </c>
      <c r="E140">
        <v>0</v>
      </c>
      <c r="F140">
        <v>28</v>
      </c>
      <c r="G140">
        <v>43</v>
      </c>
      <c r="H140">
        <f>------377</f>
        <v>377</v>
      </c>
      <c r="I140">
        <v>441</v>
      </c>
      <c r="J140" t="s">
        <v>74</v>
      </c>
      <c r="K140">
        <f>------33</f>
        <v>33</v>
      </c>
    </row>
    <row r="141" spans="2:11">
      <c r="B141">
        <v>412</v>
      </c>
      <c r="C141">
        <v>138</v>
      </c>
      <c r="D141">
        <v>1</v>
      </c>
      <c r="E141">
        <v>1</v>
      </c>
      <c r="F141">
        <v>28</v>
      </c>
      <c r="G141">
        <v>43</v>
      </c>
      <c r="H141">
        <f t="shared" ref="H141:H147" si="12">------405</f>
        <v>405</v>
      </c>
      <c r="I141">
        <v>441</v>
      </c>
      <c r="J141" t="s">
        <v>73</v>
      </c>
      <c r="K141">
        <f t="shared" ref="K141:K147" si="13">------34</f>
        <v>34</v>
      </c>
    </row>
    <row r="142" spans="2:11">
      <c r="B142">
        <v>415</v>
      </c>
      <c r="C142">
        <v>139</v>
      </c>
      <c r="D142">
        <v>1</v>
      </c>
      <c r="E142">
        <v>1</v>
      </c>
      <c r="F142">
        <v>0</v>
      </c>
      <c r="G142">
        <v>43</v>
      </c>
      <c r="H142">
        <f t="shared" si="12"/>
        <v>405</v>
      </c>
      <c r="I142">
        <v>441</v>
      </c>
      <c r="J142" t="s">
        <v>73</v>
      </c>
      <c r="K142">
        <f t="shared" si="13"/>
        <v>34</v>
      </c>
    </row>
    <row r="143" spans="2:11">
      <c r="B143">
        <v>418</v>
      </c>
      <c r="C143">
        <v>140</v>
      </c>
      <c r="D143">
        <v>1</v>
      </c>
      <c r="E143">
        <v>1</v>
      </c>
      <c r="F143">
        <v>0</v>
      </c>
      <c r="G143">
        <v>43</v>
      </c>
      <c r="H143">
        <f t="shared" si="12"/>
        <v>405</v>
      </c>
      <c r="I143">
        <v>441</v>
      </c>
      <c r="J143" t="s">
        <v>73</v>
      </c>
      <c r="K143">
        <f t="shared" si="13"/>
        <v>34</v>
      </c>
    </row>
    <row r="144" spans="2:11">
      <c r="B144">
        <v>421</v>
      </c>
      <c r="C144">
        <v>141</v>
      </c>
      <c r="D144">
        <v>1</v>
      </c>
      <c r="E144">
        <v>1</v>
      </c>
      <c r="F144">
        <v>0</v>
      </c>
      <c r="G144">
        <v>43</v>
      </c>
      <c r="H144">
        <f t="shared" si="12"/>
        <v>405</v>
      </c>
      <c r="I144">
        <v>441</v>
      </c>
      <c r="J144" t="s">
        <v>73</v>
      </c>
      <c r="K144">
        <f t="shared" si="13"/>
        <v>34</v>
      </c>
    </row>
    <row r="145" spans="2:11">
      <c r="B145">
        <v>424</v>
      </c>
      <c r="C145">
        <v>142</v>
      </c>
      <c r="D145">
        <v>1</v>
      </c>
      <c r="E145">
        <v>1</v>
      </c>
      <c r="F145">
        <v>0</v>
      </c>
      <c r="G145">
        <v>43</v>
      </c>
      <c r="H145">
        <f t="shared" si="12"/>
        <v>405</v>
      </c>
      <c r="I145">
        <v>441</v>
      </c>
      <c r="J145" t="s">
        <v>73</v>
      </c>
      <c r="K145">
        <f t="shared" si="13"/>
        <v>34</v>
      </c>
    </row>
    <row r="146" spans="2:11">
      <c r="B146">
        <v>427</v>
      </c>
      <c r="C146">
        <v>143</v>
      </c>
      <c r="D146">
        <v>1</v>
      </c>
      <c r="E146">
        <v>1</v>
      </c>
      <c r="F146">
        <v>0</v>
      </c>
      <c r="G146">
        <v>43</v>
      </c>
      <c r="H146">
        <f t="shared" si="12"/>
        <v>405</v>
      </c>
      <c r="I146">
        <v>441</v>
      </c>
      <c r="J146" t="s">
        <v>73</v>
      </c>
      <c r="K146">
        <f t="shared" si="13"/>
        <v>34</v>
      </c>
    </row>
    <row r="147" spans="2:11">
      <c r="B147">
        <v>430</v>
      </c>
      <c r="C147">
        <v>144</v>
      </c>
      <c r="D147">
        <v>1</v>
      </c>
      <c r="E147">
        <v>1</v>
      </c>
      <c r="F147">
        <v>0</v>
      </c>
      <c r="G147">
        <v>43</v>
      </c>
      <c r="H147">
        <f t="shared" si="12"/>
        <v>405</v>
      </c>
      <c r="I147">
        <v>441</v>
      </c>
      <c r="J147" t="s">
        <v>73</v>
      </c>
      <c r="K147">
        <f t="shared" si="13"/>
        <v>34</v>
      </c>
    </row>
    <row r="148" spans="2:11">
      <c r="B148">
        <v>433</v>
      </c>
      <c r="C148">
        <v>145</v>
      </c>
      <c r="D148">
        <v>1</v>
      </c>
      <c r="E148">
        <v>0</v>
      </c>
      <c r="F148">
        <v>28</v>
      </c>
      <c r="G148">
        <v>43</v>
      </c>
      <c r="H148">
        <f>------377</f>
        <v>377</v>
      </c>
      <c r="I148">
        <v>441</v>
      </c>
      <c r="J148" t="s">
        <v>74</v>
      </c>
      <c r="K148">
        <f>------35</f>
        <v>35</v>
      </c>
    </row>
    <row r="149" spans="2:11">
      <c r="B149">
        <v>436</v>
      </c>
      <c r="C149">
        <v>146</v>
      </c>
      <c r="D149">
        <v>1</v>
      </c>
      <c r="E149">
        <v>1</v>
      </c>
      <c r="F149">
        <v>8</v>
      </c>
      <c r="G149">
        <v>43</v>
      </c>
      <c r="H149">
        <f t="shared" ref="H149:H155" si="14">------385</f>
        <v>385</v>
      </c>
      <c r="I149">
        <v>441</v>
      </c>
      <c r="J149" t="s">
        <v>69</v>
      </c>
      <c r="K149">
        <f t="shared" ref="K149:K155" si="15">------36</f>
        <v>36</v>
      </c>
    </row>
    <row r="150" spans="2:11">
      <c r="B150">
        <v>439</v>
      </c>
      <c r="C150">
        <v>147</v>
      </c>
      <c r="D150">
        <v>1</v>
      </c>
      <c r="E150">
        <v>1</v>
      </c>
      <c r="F150">
        <v>0</v>
      </c>
      <c r="G150">
        <v>43</v>
      </c>
      <c r="H150">
        <f t="shared" si="14"/>
        <v>385</v>
      </c>
      <c r="I150">
        <v>441</v>
      </c>
      <c r="J150" t="s">
        <v>69</v>
      </c>
      <c r="K150">
        <f t="shared" si="15"/>
        <v>36</v>
      </c>
    </row>
    <row r="151" spans="2:11">
      <c r="B151">
        <v>442</v>
      </c>
      <c r="C151">
        <v>148</v>
      </c>
      <c r="D151">
        <v>1</v>
      </c>
      <c r="E151">
        <v>1</v>
      </c>
      <c r="F151">
        <v>0</v>
      </c>
      <c r="G151">
        <v>43</v>
      </c>
      <c r="H151">
        <f t="shared" si="14"/>
        <v>385</v>
      </c>
      <c r="I151">
        <v>441</v>
      </c>
      <c r="J151" t="s">
        <v>69</v>
      </c>
      <c r="K151">
        <f t="shared" si="15"/>
        <v>36</v>
      </c>
    </row>
    <row r="152" spans="2:11">
      <c r="B152">
        <v>445</v>
      </c>
      <c r="C152">
        <v>149</v>
      </c>
      <c r="D152">
        <v>1</v>
      </c>
      <c r="E152">
        <v>1</v>
      </c>
      <c r="F152">
        <v>0</v>
      </c>
      <c r="G152">
        <v>43</v>
      </c>
      <c r="H152">
        <f t="shared" si="14"/>
        <v>385</v>
      </c>
      <c r="I152">
        <v>441</v>
      </c>
      <c r="J152" t="s">
        <v>69</v>
      </c>
      <c r="K152">
        <f t="shared" si="15"/>
        <v>36</v>
      </c>
    </row>
    <row r="153" spans="2:11">
      <c r="B153">
        <v>448</v>
      </c>
      <c r="C153">
        <v>150</v>
      </c>
      <c r="D153">
        <v>1</v>
      </c>
      <c r="E153">
        <v>1</v>
      </c>
      <c r="F153">
        <v>0</v>
      </c>
      <c r="G153">
        <v>43</v>
      </c>
      <c r="H153">
        <f t="shared" si="14"/>
        <v>385</v>
      </c>
      <c r="I153">
        <v>441</v>
      </c>
      <c r="J153" t="s">
        <v>69</v>
      </c>
      <c r="K153">
        <f t="shared" si="15"/>
        <v>36</v>
      </c>
    </row>
    <row r="154" spans="2:11">
      <c r="B154">
        <v>451</v>
      </c>
      <c r="C154">
        <v>151</v>
      </c>
      <c r="D154">
        <v>1</v>
      </c>
      <c r="E154">
        <v>1</v>
      </c>
      <c r="F154">
        <v>0</v>
      </c>
      <c r="G154">
        <v>43</v>
      </c>
      <c r="H154">
        <f t="shared" si="14"/>
        <v>385</v>
      </c>
      <c r="I154">
        <v>441</v>
      </c>
      <c r="J154" t="s">
        <v>69</v>
      </c>
      <c r="K154">
        <f t="shared" si="15"/>
        <v>36</v>
      </c>
    </row>
    <row r="155" spans="2:11">
      <c r="B155">
        <v>454</v>
      </c>
      <c r="C155">
        <v>152</v>
      </c>
      <c r="D155">
        <v>1</v>
      </c>
      <c r="E155">
        <v>1</v>
      </c>
      <c r="F155">
        <v>0</v>
      </c>
      <c r="G155">
        <v>43</v>
      </c>
      <c r="H155">
        <f t="shared" si="14"/>
        <v>385</v>
      </c>
      <c r="I155">
        <v>441</v>
      </c>
      <c r="J155" t="s">
        <v>69</v>
      </c>
      <c r="K155">
        <f t="shared" si="15"/>
        <v>36</v>
      </c>
    </row>
    <row r="156" spans="2:11">
      <c r="B156">
        <v>457</v>
      </c>
      <c r="C156">
        <v>153</v>
      </c>
      <c r="D156">
        <v>1</v>
      </c>
      <c r="E156">
        <v>0</v>
      </c>
      <c r="F156">
        <v>40</v>
      </c>
      <c r="G156">
        <v>43</v>
      </c>
      <c r="H156">
        <f>------345</f>
        <v>345</v>
      </c>
      <c r="I156">
        <v>441</v>
      </c>
      <c r="J156" t="s">
        <v>75</v>
      </c>
      <c r="K156">
        <f>------37</f>
        <v>37</v>
      </c>
    </row>
    <row r="157" spans="2:11">
      <c r="B157">
        <v>460</v>
      </c>
      <c r="C157">
        <v>154</v>
      </c>
      <c r="D157">
        <v>1</v>
      </c>
      <c r="E157">
        <v>1</v>
      </c>
      <c r="F157">
        <v>40</v>
      </c>
      <c r="G157">
        <v>43</v>
      </c>
      <c r="H157">
        <f>------385</f>
        <v>385</v>
      </c>
      <c r="I157">
        <v>441</v>
      </c>
      <c r="J157" t="s">
        <v>69</v>
      </c>
      <c r="K157">
        <f>------38</f>
        <v>38</v>
      </c>
    </row>
    <row r="158" spans="2:11">
      <c r="B158">
        <v>463</v>
      </c>
      <c r="C158">
        <v>155</v>
      </c>
      <c r="D158">
        <v>1</v>
      </c>
      <c r="E158">
        <v>1</v>
      </c>
      <c r="F158">
        <v>8</v>
      </c>
      <c r="G158">
        <v>43</v>
      </c>
      <c r="H158">
        <f>------393</f>
        <v>393</v>
      </c>
      <c r="I158">
        <v>441</v>
      </c>
      <c r="J158" t="s">
        <v>76</v>
      </c>
      <c r="K158">
        <f>------39</f>
        <v>39</v>
      </c>
    </row>
    <row r="159" spans="2:11">
      <c r="B159">
        <v>466</v>
      </c>
      <c r="C159">
        <v>156</v>
      </c>
      <c r="D159">
        <v>1</v>
      </c>
      <c r="E159">
        <v>1</v>
      </c>
      <c r="F159">
        <v>8</v>
      </c>
      <c r="G159">
        <v>43</v>
      </c>
      <c r="H159">
        <f>------401</f>
        <v>401</v>
      </c>
      <c r="I159">
        <v>441</v>
      </c>
      <c r="J159" t="s">
        <v>77</v>
      </c>
      <c r="K159">
        <f>------40</f>
        <v>40</v>
      </c>
    </row>
    <row r="160" spans="2:11">
      <c r="B160">
        <v>469</v>
      </c>
      <c r="C160">
        <v>157</v>
      </c>
      <c r="D160">
        <v>1</v>
      </c>
      <c r="E160">
        <v>1</v>
      </c>
      <c r="F160">
        <v>0</v>
      </c>
      <c r="G160">
        <v>43</v>
      </c>
      <c r="H160">
        <f>------401</f>
        <v>401</v>
      </c>
      <c r="I160">
        <v>441</v>
      </c>
      <c r="J160" t="s">
        <v>77</v>
      </c>
      <c r="K160">
        <f>------40</f>
        <v>40</v>
      </c>
    </row>
    <row r="161" spans="2:11">
      <c r="B161">
        <v>472</v>
      </c>
      <c r="C161">
        <v>158</v>
      </c>
      <c r="D161">
        <v>1</v>
      </c>
      <c r="E161">
        <v>1</v>
      </c>
      <c r="F161">
        <v>0</v>
      </c>
      <c r="G161">
        <v>43</v>
      </c>
      <c r="H161">
        <f>------401</f>
        <v>401</v>
      </c>
      <c r="I161">
        <v>441</v>
      </c>
      <c r="J161" t="s">
        <v>77</v>
      </c>
      <c r="K161">
        <f>------40</f>
        <v>40</v>
      </c>
    </row>
    <row r="162" spans="2:11">
      <c r="B162">
        <v>475</v>
      </c>
      <c r="C162">
        <v>159</v>
      </c>
      <c r="D162">
        <v>1</v>
      </c>
      <c r="E162">
        <v>1</v>
      </c>
      <c r="F162">
        <v>0</v>
      </c>
      <c r="G162">
        <v>43</v>
      </c>
      <c r="H162">
        <f>------401</f>
        <v>401</v>
      </c>
      <c r="I162">
        <v>441</v>
      </c>
      <c r="J162" t="s">
        <v>77</v>
      </c>
      <c r="K162">
        <f>------40</f>
        <v>40</v>
      </c>
    </row>
    <row r="163" spans="2:11">
      <c r="B163">
        <v>478</v>
      </c>
      <c r="C163">
        <v>160</v>
      </c>
      <c r="D163">
        <v>1</v>
      </c>
      <c r="E163">
        <v>1</v>
      </c>
      <c r="F163">
        <v>0</v>
      </c>
      <c r="G163">
        <v>43</v>
      </c>
      <c r="H163">
        <f>------401</f>
        <v>401</v>
      </c>
      <c r="I163">
        <v>441</v>
      </c>
      <c r="J163" t="s">
        <v>77</v>
      </c>
      <c r="K163">
        <f>------40</f>
        <v>40</v>
      </c>
    </row>
    <row r="164" spans="2:11">
      <c r="B164">
        <v>481</v>
      </c>
      <c r="C164">
        <v>161</v>
      </c>
      <c r="D164">
        <v>1</v>
      </c>
      <c r="E164">
        <v>0</v>
      </c>
      <c r="F164">
        <v>36</v>
      </c>
      <c r="G164">
        <v>43</v>
      </c>
      <c r="H164">
        <f>------365</f>
        <v>365</v>
      </c>
      <c r="I164">
        <v>441</v>
      </c>
      <c r="J164" t="s">
        <v>71</v>
      </c>
      <c r="K164">
        <f>------41</f>
        <v>41</v>
      </c>
    </row>
    <row r="165" spans="2:11">
      <c r="B165">
        <v>484</v>
      </c>
      <c r="C165">
        <v>162</v>
      </c>
      <c r="D165">
        <v>1</v>
      </c>
      <c r="E165">
        <v>1</v>
      </c>
      <c r="F165">
        <v>24</v>
      </c>
      <c r="G165">
        <v>43</v>
      </c>
      <c r="H165">
        <f>------389</f>
        <v>389</v>
      </c>
      <c r="I165">
        <v>441</v>
      </c>
      <c r="J165" t="s">
        <v>72</v>
      </c>
      <c r="K165">
        <f>------42</f>
        <v>42</v>
      </c>
    </row>
    <row r="166" spans="2:11">
      <c r="B166">
        <v>487</v>
      </c>
      <c r="C166">
        <v>163</v>
      </c>
      <c r="D166">
        <v>1</v>
      </c>
      <c r="E166">
        <v>1</v>
      </c>
      <c r="F166">
        <v>12</v>
      </c>
      <c r="G166">
        <v>43</v>
      </c>
      <c r="H166">
        <f>------401</f>
        <v>401</v>
      </c>
      <c r="I166">
        <v>441</v>
      </c>
      <c r="J166" t="s">
        <v>77</v>
      </c>
      <c r="K166">
        <f>------43</f>
        <v>43</v>
      </c>
    </row>
    <row r="167" spans="2:11">
      <c r="B167">
        <v>490</v>
      </c>
      <c r="C167">
        <v>164</v>
      </c>
      <c r="D167">
        <v>1</v>
      </c>
      <c r="E167">
        <v>1</v>
      </c>
      <c r="F167">
        <v>4</v>
      </c>
      <c r="G167">
        <v>43</v>
      </c>
      <c r="H167">
        <f>------405</f>
        <v>405</v>
      </c>
      <c r="I167">
        <v>441</v>
      </c>
      <c r="J167" t="s">
        <v>73</v>
      </c>
      <c r="K167">
        <f>------32</f>
        <v>32</v>
      </c>
    </row>
    <row r="168" spans="2:11">
      <c r="B168">
        <v>493</v>
      </c>
      <c r="C168">
        <v>165</v>
      </c>
      <c r="D168">
        <v>1</v>
      </c>
      <c r="E168">
        <v>1</v>
      </c>
      <c r="F168">
        <v>0</v>
      </c>
      <c r="G168">
        <v>43</v>
      </c>
      <c r="H168">
        <f>------405</f>
        <v>405</v>
      </c>
      <c r="I168">
        <v>441</v>
      </c>
      <c r="J168" t="s">
        <v>73</v>
      </c>
      <c r="K168">
        <f>------32</f>
        <v>32</v>
      </c>
    </row>
    <row r="169" spans="2:11">
      <c r="B169">
        <v>496</v>
      </c>
      <c r="C169">
        <v>166</v>
      </c>
      <c r="D169">
        <v>1</v>
      </c>
      <c r="E169">
        <v>1</v>
      </c>
      <c r="F169">
        <v>0</v>
      </c>
      <c r="G169">
        <v>43</v>
      </c>
      <c r="H169">
        <f>------405</f>
        <v>405</v>
      </c>
      <c r="I169">
        <v>441</v>
      </c>
      <c r="J169" t="s">
        <v>73</v>
      </c>
      <c r="K169">
        <f>------32</f>
        <v>32</v>
      </c>
    </row>
    <row r="170" spans="2:11">
      <c r="B170">
        <v>499</v>
      </c>
      <c r="C170">
        <v>167</v>
      </c>
      <c r="D170">
        <v>1</v>
      </c>
      <c r="E170">
        <v>1</v>
      </c>
      <c r="F170">
        <v>0</v>
      </c>
      <c r="G170">
        <v>43</v>
      </c>
      <c r="H170">
        <f>------405</f>
        <v>405</v>
      </c>
      <c r="I170">
        <v>441</v>
      </c>
      <c r="J170" t="s">
        <v>73</v>
      </c>
      <c r="K170">
        <f>------32</f>
        <v>32</v>
      </c>
    </row>
    <row r="171" spans="2:11">
      <c r="B171">
        <v>502</v>
      </c>
      <c r="C171">
        <v>168</v>
      </c>
      <c r="D171">
        <v>1</v>
      </c>
      <c r="E171">
        <v>1</v>
      </c>
      <c r="F171">
        <v>0</v>
      </c>
      <c r="G171">
        <v>43</v>
      </c>
      <c r="H171">
        <f>------405</f>
        <v>405</v>
      </c>
      <c r="I171">
        <v>441</v>
      </c>
      <c r="J171" t="s">
        <v>73</v>
      </c>
      <c r="K171">
        <f>------32</f>
        <v>32</v>
      </c>
    </row>
    <row r="172" spans="2:11">
      <c r="B172">
        <v>505</v>
      </c>
      <c r="C172">
        <v>169</v>
      </c>
      <c r="D172">
        <v>1</v>
      </c>
      <c r="E172">
        <v>0</v>
      </c>
      <c r="F172">
        <v>28</v>
      </c>
      <c r="G172">
        <v>43</v>
      </c>
      <c r="H172">
        <f>------377</f>
        <v>377</v>
      </c>
      <c r="I172">
        <v>441</v>
      </c>
      <c r="J172" t="s">
        <v>74</v>
      </c>
      <c r="K172">
        <f>------33</f>
        <v>33</v>
      </c>
    </row>
    <row r="173" spans="2:11">
      <c r="B173">
        <v>508</v>
      </c>
      <c r="C173">
        <v>170</v>
      </c>
      <c r="D173">
        <v>1</v>
      </c>
      <c r="E173">
        <v>1</v>
      </c>
      <c r="F173">
        <v>28</v>
      </c>
      <c r="G173">
        <v>43</v>
      </c>
      <c r="H173">
        <f t="shared" ref="H173:H179" si="16">------405</f>
        <v>405</v>
      </c>
      <c r="I173">
        <v>441</v>
      </c>
      <c r="J173" t="s">
        <v>73</v>
      </c>
      <c r="K173">
        <f t="shared" ref="K173:K179" si="17">------34</f>
        <v>34</v>
      </c>
    </row>
    <row r="174" spans="2:11">
      <c r="B174">
        <v>511</v>
      </c>
      <c r="C174">
        <v>171</v>
      </c>
      <c r="D174">
        <v>1</v>
      </c>
      <c r="E174">
        <v>1</v>
      </c>
      <c r="F174">
        <v>0</v>
      </c>
      <c r="G174">
        <v>43</v>
      </c>
      <c r="H174">
        <f t="shared" si="16"/>
        <v>405</v>
      </c>
      <c r="I174">
        <v>441</v>
      </c>
      <c r="J174" t="s">
        <v>73</v>
      </c>
      <c r="K174">
        <f t="shared" si="17"/>
        <v>34</v>
      </c>
    </row>
    <row r="175" spans="2:11">
      <c r="B175">
        <v>514</v>
      </c>
      <c r="C175">
        <v>172</v>
      </c>
      <c r="D175">
        <v>1</v>
      </c>
      <c r="E175">
        <v>1</v>
      </c>
      <c r="F175">
        <v>0</v>
      </c>
      <c r="G175">
        <v>43</v>
      </c>
      <c r="H175">
        <f t="shared" si="16"/>
        <v>405</v>
      </c>
      <c r="I175">
        <v>441</v>
      </c>
      <c r="J175" t="s">
        <v>73</v>
      </c>
      <c r="K175">
        <f t="shared" si="17"/>
        <v>34</v>
      </c>
    </row>
    <row r="176" spans="2:11">
      <c r="B176">
        <v>517</v>
      </c>
      <c r="C176">
        <v>173</v>
      </c>
      <c r="D176">
        <v>1</v>
      </c>
      <c r="E176">
        <v>1</v>
      </c>
      <c r="F176">
        <v>0</v>
      </c>
      <c r="G176">
        <v>43</v>
      </c>
      <c r="H176">
        <f t="shared" si="16"/>
        <v>405</v>
      </c>
      <c r="I176">
        <v>441</v>
      </c>
      <c r="J176" t="s">
        <v>73</v>
      </c>
      <c r="K176">
        <f t="shared" si="17"/>
        <v>34</v>
      </c>
    </row>
    <row r="177" spans="2:11">
      <c r="B177">
        <v>520</v>
      </c>
      <c r="C177">
        <v>174</v>
      </c>
      <c r="D177">
        <v>1</v>
      </c>
      <c r="E177">
        <v>1</v>
      </c>
      <c r="F177">
        <v>0</v>
      </c>
      <c r="G177">
        <v>43</v>
      </c>
      <c r="H177">
        <f t="shared" si="16"/>
        <v>405</v>
      </c>
      <c r="I177">
        <v>441</v>
      </c>
      <c r="J177" t="s">
        <v>73</v>
      </c>
      <c r="K177">
        <f t="shared" si="17"/>
        <v>34</v>
      </c>
    </row>
    <row r="178" spans="2:11">
      <c r="B178">
        <v>523</v>
      </c>
      <c r="C178">
        <v>175</v>
      </c>
      <c r="D178">
        <v>1</v>
      </c>
      <c r="E178">
        <v>1</v>
      </c>
      <c r="F178">
        <v>0</v>
      </c>
      <c r="G178">
        <v>43</v>
      </c>
      <c r="H178">
        <f t="shared" si="16"/>
        <v>405</v>
      </c>
      <c r="I178">
        <v>441</v>
      </c>
      <c r="J178" t="s">
        <v>73</v>
      </c>
      <c r="K178">
        <f t="shared" si="17"/>
        <v>34</v>
      </c>
    </row>
    <row r="179" spans="2:11">
      <c r="B179">
        <v>526</v>
      </c>
      <c r="C179">
        <v>176</v>
      </c>
      <c r="D179">
        <v>1</v>
      </c>
      <c r="E179">
        <v>1</v>
      </c>
      <c r="F179">
        <v>0</v>
      </c>
      <c r="G179">
        <v>43</v>
      </c>
      <c r="H179">
        <f t="shared" si="16"/>
        <v>405</v>
      </c>
      <c r="I179">
        <v>441</v>
      </c>
      <c r="J179" t="s">
        <v>73</v>
      </c>
      <c r="K179">
        <f t="shared" si="17"/>
        <v>34</v>
      </c>
    </row>
    <row r="180" spans="2:11">
      <c r="B180">
        <v>529</v>
      </c>
      <c r="C180">
        <v>177</v>
      </c>
      <c r="D180">
        <v>1</v>
      </c>
      <c r="E180">
        <v>0</v>
      </c>
      <c r="F180">
        <v>28</v>
      </c>
      <c r="G180">
        <v>43</v>
      </c>
      <c r="H180">
        <f>------377</f>
        <v>377</v>
      </c>
      <c r="I180">
        <v>441</v>
      </c>
      <c r="J180" t="s">
        <v>74</v>
      </c>
      <c r="K180">
        <f>------35</f>
        <v>35</v>
      </c>
    </row>
    <row r="181" spans="2:11">
      <c r="B181">
        <v>532</v>
      </c>
      <c r="C181">
        <v>178</v>
      </c>
      <c r="D181">
        <v>1</v>
      </c>
      <c r="E181">
        <v>1</v>
      </c>
      <c r="F181">
        <v>8</v>
      </c>
      <c r="G181">
        <v>43</v>
      </c>
      <c r="H181">
        <f t="shared" ref="H181:H187" si="18">------385</f>
        <v>385</v>
      </c>
      <c r="I181">
        <v>441</v>
      </c>
      <c r="J181" t="s">
        <v>69</v>
      </c>
      <c r="K181">
        <f t="shared" ref="K181:K187" si="19">------36</f>
        <v>36</v>
      </c>
    </row>
    <row r="182" spans="2:11">
      <c r="B182">
        <v>535</v>
      </c>
      <c r="C182">
        <v>179</v>
      </c>
      <c r="D182">
        <v>1</v>
      </c>
      <c r="E182">
        <v>1</v>
      </c>
      <c r="F182">
        <v>0</v>
      </c>
      <c r="G182">
        <v>43</v>
      </c>
      <c r="H182">
        <f t="shared" si="18"/>
        <v>385</v>
      </c>
      <c r="I182">
        <v>441</v>
      </c>
      <c r="J182" t="s">
        <v>69</v>
      </c>
      <c r="K182">
        <f t="shared" si="19"/>
        <v>36</v>
      </c>
    </row>
    <row r="183" spans="2:11">
      <c r="B183">
        <v>538</v>
      </c>
      <c r="C183">
        <v>180</v>
      </c>
      <c r="D183">
        <v>1</v>
      </c>
      <c r="E183">
        <v>1</v>
      </c>
      <c r="F183">
        <v>0</v>
      </c>
      <c r="G183">
        <v>43</v>
      </c>
      <c r="H183">
        <f t="shared" si="18"/>
        <v>385</v>
      </c>
      <c r="I183">
        <v>441</v>
      </c>
      <c r="J183" t="s">
        <v>69</v>
      </c>
      <c r="K183">
        <f t="shared" si="19"/>
        <v>36</v>
      </c>
    </row>
    <row r="184" spans="2:11">
      <c r="B184">
        <v>541</v>
      </c>
      <c r="C184">
        <v>181</v>
      </c>
      <c r="D184">
        <v>1</v>
      </c>
      <c r="E184">
        <v>1</v>
      </c>
      <c r="F184">
        <v>0</v>
      </c>
      <c r="G184">
        <v>43</v>
      </c>
      <c r="H184">
        <f t="shared" si="18"/>
        <v>385</v>
      </c>
      <c r="I184">
        <v>441</v>
      </c>
      <c r="J184" t="s">
        <v>69</v>
      </c>
      <c r="K184">
        <f t="shared" si="19"/>
        <v>36</v>
      </c>
    </row>
    <row r="185" spans="2:11">
      <c r="B185">
        <v>544</v>
      </c>
      <c r="C185">
        <v>182</v>
      </c>
      <c r="D185">
        <v>1</v>
      </c>
      <c r="E185">
        <v>1</v>
      </c>
      <c r="F185">
        <v>0</v>
      </c>
      <c r="G185">
        <v>43</v>
      </c>
      <c r="H185">
        <f t="shared" si="18"/>
        <v>385</v>
      </c>
      <c r="I185">
        <v>441</v>
      </c>
      <c r="J185" t="s">
        <v>69</v>
      </c>
      <c r="K185">
        <f t="shared" si="19"/>
        <v>36</v>
      </c>
    </row>
    <row r="186" spans="2:11">
      <c r="B186">
        <v>547</v>
      </c>
      <c r="C186">
        <v>183</v>
      </c>
      <c r="D186">
        <v>1</v>
      </c>
      <c r="E186">
        <v>1</v>
      </c>
      <c r="F186">
        <v>0</v>
      </c>
      <c r="G186">
        <v>43</v>
      </c>
      <c r="H186">
        <f t="shared" si="18"/>
        <v>385</v>
      </c>
      <c r="I186">
        <v>441</v>
      </c>
      <c r="J186" t="s">
        <v>69</v>
      </c>
      <c r="K186">
        <f t="shared" si="19"/>
        <v>36</v>
      </c>
    </row>
    <row r="187" spans="2:11">
      <c r="B187">
        <v>550</v>
      </c>
      <c r="C187">
        <v>184</v>
      </c>
      <c r="D187">
        <v>1</v>
      </c>
      <c r="E187">
        <v>1</v>
      </c>
      <c r="F187">
        <v>0</v>
      </c>
      <c r="G187">
        <v>43</v>
      </c>
      <c r="H187">
        <f t="shared" si="18"/>
        <v>385</v>
      </c>
      <c r="I187">
        <v>441</v>
      </c>
      <c r="J187" t="s">
        <v>69</v>
      </c>
      <c r="K187">
        <f t="shared" si="19"/>
        <v>36</v>
      </c>
    </row>
    <row r="188" spans="2:11">
      <c r="B188">
        <v>553</v>
      </c>
      <c r="C188">
        <v>185</v>
      </c>
      <c r="D188">
        <v>1</v>
      </c>
      <c r="E188">
        <v>0</v>
      </c>
      <c r="F188">
        <v>40</v>
      </c>
      <c r="G188">
        <v>43</v>
      </c>
      <c r="H188">
        <f>------345</f>
        <v>345</v>
      </c>
      <c r="I188">
        <v>441</v>
      </c>
      <c r="J188" t="s">
        <v>75</v>
      </c>
      <c r="K188">
        <f>------37</f>
        <v>37</v>
      </c>
    </row>
    <row r="189" spans="2:11">
      <c r="B189">
        <v>556</v>
      </c>
      <c r="C189">
        <v>186</v>
      </c>
      <c r="D189">
        <v>1</v>
      </c>
      <c r="E189">
        <v>1</v>
      </c>
      <c r="F189">
        <v>40</v>
      </c>
      <c r="G189">
        <v>43</v>
      </c>
      <c r="H189">
        <f>------385</f>
        <v>385</v>
      </c>
      <c r="I189">
        <v>441</v>
      </c>
      <c r="J189" t="s">
        <v>69</v>
      </c>
      <c r="K189">
        <f>------38</f>
        <v>38</v>
      </c>
    </row>
    <row r="190" spans="2:11">
      <c r="B190">
        <v>559</v>
      </c>
      <c r="C190">
        <v>187</v>
      </c>
      <c r="D190">
        <v>1</v>
      </c>
      <c r="E190">
        <v>1</v>
      </c>
      <c r="F190">
        <v>8</v>
      </c>
      <c r="G190">
        <v>43</v>
      </c>
      <c r="H190">
        <f>------393</f>
        <v>393</v>
      </c>
      <c r="I190">
        <v>441</v>
      </c>
      <c r="J190" t="s">
        <v>76</v>
      </c>
      <c r="K190">
        <f>------39</f>
        <v>39</v>
      </c>
    </row>
    <row r="191" spans="2:11">
      <c r="B191">
        <v>562</v>
      </c>
      <c r="C191">
        <v>188</v>
      </c>
      <c r="D191">
        <v>1</v>
      </c>
      <c r="E191">
        <v>1</v>
      </c>
      <c r="F191">
        <v>8</v>
      </c>
      <c r="G191">
        <v>43</v>
      </c>
      <c r="H191">
        <f>------401</f>
        <v>401</v>
      </c>
      <c r="I191">
        <v>441</v>
      </c>
      <c r="J191" t="s">
        <v>77</v>
      </c>
      <c r="K191">
        <f>------40</f>
        <v>40</v>
      </c>
    </row>
    <row r="192" spans="2:11">
      <c r="B192">
        <v>565</v>
      </c>
      <c r="C192">
        <v>189</v>
      </c>
      <c r="D192">
        <v>1</v>
      </c>
      <c r="E192">
        <v>1</v>
      </c>
      <c r="F192">
        <v>0</v>
      </c>
      <c r="G192">
        <v>43</v>
      </c>
      <c r="H192">
        <f>------401</f>
        <v>401</v>
      </c>
      <c r="I192">
        <v>441</v>
      </c>
      <c r="J192" t="s">
        <v>77</v>
      </c>
      <c r="K192">
        <f>------40</f>
        <v>40</v>
      </c>
    </row>
    <row r="193" spans="2:11">
      <c r="B193">
        <v>568</v>
      </c>
      <c r="C193">
        <v>190</v>
      </c>
      <c r="D193">
        <v>1</v>
      </c>
      <c r="E193">
        <v>1</v>
      </c>
      <c r="F193">
        <v>0</v>
      </c>
      <c r="G193">
        <v>43</v>
      </c>
      <c r="H193">
        <f>------401</f>
        <v>401</v>
      </c>
      <c r="I193">
        <v>441</v>
      </c>
      <c r="J193" t="s">
        <v>77</v>
      </c>
      <c r="K193">
        <f>------40</f>
        <v>40</v>
      </c>
    </row>
    <row r="194" spans="2:11">
      <c r="B194">
        <v>571</v>
      </c>
      <c r="C194">
        <v>191</v>
      </c>
      <c r="D194">
        <v>1</v>
      </c>
      <c r="E194">
        <v>1</v>
      </c>
      <c r="F194">
        <v>0</v>
      </c>
      <c r="G194">
        <v>43</v>
      </c>
      <c r="H194">
        <f>------401</f>
        <v>401</v>
      </c>
      <c r="I194">
        <v>441</v>
      </c>
      <c r="J194" t="s">
        <v>77</v>
      </c>
      <c r="K194">
        <f>------40</f>
        <v>40</v>
      </c>
    </row>
    <row r="195" spans="2:11">
      <c r="B195">
        <v>574</v>
      </c>
      <c r="C195">
        <v>192</v>
      </c>
      <c r="D195">
        <v>1</v>
      </c>
      <c r="E195">
        <v>1</v>
      </c>
      <c r="F195">
        <v>0</v>
      </c>
      <c r="G195">
        <v>43</v>
      </c>
      <c r="H195">
        <f>------401</f>
        <v>401</v>
      </c>
      <c r="I195">
        <v>441</v>
      </c>
      <c r="J195" t="s">
        <v>77</v>
      </c>
      <c r="K195">
        <f>------40</f>
        <v>40</v>
      </c>
    </row>
    <row r="196" spans="2:11">
      <c r="B196">
        <v>577</v>
      </c>
      <c r="C196">
        <v>193</v>
      </c>
      <c r="D196">
        <v>1</v>
      </c>
      <c r="E196">
        <v>0</v>
      </c>
      <c r="F196">
        <v>36</v>
      </c>
      <c r="G196">
        <v>43</v>
      </c>
      <c r="H196">
        <f>------365</f>
        <v>365</v>
      </c>
      <c r="I196">
        <v>441</v>
      </c>
      <c r="J196" t="s">
        <v>71</v>
      </c>
      <c r="K196">
        <f>------41</f>
        <v>41</v>
      </c>
    </row>
    <row r="197" spans="2:11">
      <c r="B197">
        <v>580</v>
      </c>
      <c r="C197">
        <v>194</v>
      </c>
      <c r="D197">
        <v>1</v>
      </c>
      <c r="E197">
        <v>1</v>
      </c>
      <c r="F197">
        <v>24</v>
      </c>
      <c r="G197">
        <v>43</v>
      </c>
      <c r="H197">
        <f>------389</f>
        <v>389</v>
      </c>
      <c r="I197">
        <v>441</v>
      </c>
      <c r="J197" t="s">
        <v>72</v>
      </c>
      <c r="K197">
        <f>------42</f>
        <v>42</v>
      </c>
    </row>
    <row r="198" spans="2:11">
      <c r="B198">
        <v>583</v>
      </c>
      <c r="C198">
        <v>195</v>
      </c>
      <c r="D198">
        <v>1</v>
      </c>
      <c r="E198">
        <v>1</v>
      </c>
      <c r="F198">
        <v>12</v>
      </c>
      <c r="G198">
        <v>43</v>
      </c>
      <c r="H198">
        <f>------401</f>
        <v>401</v>
      </c>
      <c r="I198">
        <v>441</v>
      </c>
      <c r="J198" t="s">
        <v>77</v>
      </c>
      <c r="K198">
        <f>------43</f>
        <v>43</v>
      </c>
    </row>
    <row r="199" spans="2:11">
      <c r="B199">
        <v>586</v>
      </c>
      <c r="C199">
        <v>196</v>
      </c>
      <c r="D199">
        <v>1</v>
      </c>
      <c r="E199">
        <v>1</v>
      </c>
      <c r="F199">
        <v>4</v>
      </c>
      <c r="G199">
        <v>43</v>
      </c>
      <c r="H199">
        <f>------405</f>
        <v>405</v>
      </c>
      <c r="I199">
        <v>441</v>
      </c>
      <c r="J199" t="s">
        <v>73</v>
      </c>
      <c r="K199">
        <f>------32</f>
        <v>32</v>
      </c>
    </row>
    <row r="200" spans="2:11">
      <c r="B200">
        <v>589</v>
      </c>
      <c r="C200">
        <v>197</v>
      </c>
      <c r="D200">
        <v>1</v>
      </c>
      <c r="E200">
        <v>1</v>
      </c>
      <c r="F200">
        <v>0</v>
      </c>
      <c r="G200">
        <v>43</v>
      </c>
      <c r="H200">
        <f>------405</f>
        <v>405</v>
      </c>
      <c r="I200">
        <v>441</v>
      </c>
      <c r="J200" t="s">
        <v>73</v>
      </c>
      <c r="K200">
        <f>------32</f>
        <v>32</v>
      </c>
    </row>
    <row r="201" spans="2:11">
      <c r="B201">
        <v>592</v>
      </c>
      <c r="C201">
        <v>198</v>
      </c>
      <c r="D201">
        <v>1</v>
      </c>
      <c r="E201">
        <v>1</v>
      </c>
      <c r="F201">
        <v>0</v>
      </c>
      <c r="G201">
        <v>43</v>
      </c>
      <c r="H201">
        <f>------405</f>
        <v>405</v>
      </c>
      <c r="I201">
        <v>441</v>
      </c>
      <c r="J201" t="s">
        <v>73</v>
      </c>
      <c r="K201">
        <f>------32</f>
        <v>32</v>
      </c>
    </row>
    <row r="202" spans="2:11">
      <c r="B202">
        <v>595</v>
      </c>
      <c r="C202">
        <v>199</v>
      </c>
      <c r="D202">
        <v>1</v>
      </c>
      <c r="E202">
        <v>1</v>
      </c>
      <c r="F202">
        <v>0</v>
      </c>
      <c r="G202">
        <v>43</v>
      </c>
      <c r="H202">
        <f>------405</f>
        <v>405</v>
      </c>
      <c r="I202">
        <v>441</v>
      </c>
      <c r="J202" t="s">
        <v>73</v>
      </c>
      <c r="K202">
        <f>------32</f>
        <v>32</v>
      </c>
    </row>
    <row r="203" spans="2:11">
      <c r="B203">
        <v>598</v>
      </c>
      <c r="C203">
        <v>200</v>
      </c>
      <c r="D203">
        <v>1</v>
      </c>
      <c r="E203">
        <v>1</v>
      </c>
      <c r="F203">
        <v>0</v>
      </c>
      <c r="G203">
        <v>43</v>
      </c>
      <c r="H203">
        <f>------405</f>
        <v>405</v>
      </c>
      <c r="I203">
        <v>441</v>
      </c>
      <c r="J203" t="s">
        <v>73</v>
      </c>
      <c r="K203">
        <f>------32</f>
        <v>32</v>
      </c>
    </row>
    <row r="204" spans="2:11">
      <c r="B204">
        <v>601</v>
      </c>
      <c r="C204">
        <v>201</v>
      </c>
      <c r="D204">
        <v>1</v>
      </c>
      <c r="E204">
        <v>0</v>
      </c>
      <c r="F204">
        <v>28</v>
      </c>
      <c r="G204">
        <v>43</v>
      </c>
      <c r="H204">
        <f>------377</f>
        <v>377</v>
      </c>
      <c r="I204">
        <v>441</v>
      </c>
      <c r="J204" t="s">
        <v>74</v>
      </c>
      <c r="K204">
        <f>------33</f>
        <v>33</v>
      </c>
    </row>
    <row r="205" spans="2:11">
      <c r="B205">
        <v>604</v>
      </c>
      <c r="C205">
        <v>202</v>
      </c>
      <c r="D205">
        <v>1</v>
      </c>
      <c r="E205">
        <v>1</v>
      </c>
      <c r="F205">
        <v>28</v>
      </c>
      <c r="G205">
        <v>43</v>
      </c>
      <c r="H205">
        <f t="shared" ref="H205:H211" si="20">------405</f>
        <v>405</v>
      </c>
      <c r="I205">
        <v>441</v>
      </c>
      <c r="J205" t="s">
        <v>73</v>
      </c>
      <c r="K205">
        <f t="shared" ref="K205:K211" si="21">------34</f>
        <v>34</v>
      </c>
    </row>
    <row r="206" spans="2:11">
      <c r="B206">
        <v>607</v>
      </c>
      <c r="C206">
        <v>203</v>
      </c>
      <c r="D206">
        <v>1</v>
      </c>
      <c r="E206">
        <v>1</v>
      </c>
      <c r="F206">
        <v>0</v>
      </c>
      <c r="G206">
        <v>43</v>
      </c>
      <c r="H206">
        <f t="shared" si="20"/>
        <v>405</v>
      </c>
      <c r="I206">
        <v>441</v>
      </c>
      <c r="J206" t="s">
        <v>73</v>
      </c>
      <c r="K206">
        <f t="shared" si="21"/>
        <v>34</v>
      </c>
    </row>
    <row r="207" spans="2:11">
      <c r="B207">
        <v>610</v>
      </c>
      <c r="C207">
        <v>204</v>
      </c>
      <c r="D207">
        <v>1</v>
      </c>
      <c r="E207">
        <v>1</v>
      </c>
      <c r="F207">
        <v>0</v>
      </c>
      <c r="G207">
        <v>43</v>
      </c>
      <c r="H207">
        <f t="shared" si="20"/>
        <v>405</v>
      </c>
      <c r="I207">
        <v>441</v>
      </c>
      <c r="J207" t="s">
        <v>73</v>
      </c>
      <c r="K207">
        <f t="shared" si="21"/>
        <v>34</v>
      </c>
    </row>
    <row r="208" spans="2:11">
      <c r="B208">
        <v>613</v>
      </c>
      <c r="C208">
        <v>205</v>
      </c>
      <c r="D208">
        <v>1</v>
      </c>
      <c r="E208">
        <v>1</v>
      </c>
      <c r="F208">
        <v>0</v>
      </c>
      <c r="G208">
        <v>43</v>
      </c>
      <c r="H208">
        <f t="shared" si="20"/>
        <v>405</v>
      </c>
      <c r="I208">
        <v>441</v>
      </c>
      <c r="J208" t="s">
        <v>73</v>
      </c>
      <c r="K208">
        <f t="shared" si="21"/>
        <v>34</v>
      </c>
    </row>
    <row r="209" spans="2:11">
      <c r="B209">
        <v>616</v>
      </c>
      <c r="C209">
        <v>206</v>
      </c>
      <c r="D209">
        <v>1</v>
      </c>
      <c r="E209">
        <v>1</v>
      </c>
      <c r="F209">
        <v>0</v>
      </c>
      <c r="G209">
        <v>43</v>
      </c>
      <c r="H209">
        <f t="shared" si="20"/>
        <v>405</v>
      </c>
      <c r="I209">
        <v>441</v>
      </c>
      <c r="J209" t="s">
        <v>73</v>
      </c>
      <c r="K209">
        <f t="shared" si="21"/>
        <v>34</v>
      </c>
    </row>
    <row r="210" spans="2:11">
      <c r="B210">
        <v>619</v>
      </c>
      <c r="C210">
        <v>207</v>
      </c>
      <c r="D210">
        <v>1</v>
      </c>
      <c r="E210">
        <v>1</v>
      </c>
      <c r="F210">
        <v>0</v>
      </c>
      <c r="G210">
        <v>43</v>
      </c>
      <c r="H210">
        <f t="shared" si="20"/>
        <v>405</v>
      </c>
      <c r="I210">
        <v>441</v>
      </c>
      <c r="J210" t="s">
        <v>73</v>
      </c>
      <c r="K210">
        <f t="shared" si="21"/>
        <v>34</v>
      </c>
    </row>
    <row r="211" spans="2:11">
      <c r="B211">
        <v>622</v>
      </c>
      <c r="C211">
        <v>208</v>
      </c>
      <c r="D211">
        <v>1</v>
      </c>
      <c r="E211">
        <v>1</v>
      </c>
      <c r="F211">
        <v>0</v>
      </c>
      <c r="G211">
        <v>43</v>
      </c>
      <c r="H211">
        <f t="shared" si="20"/>
        <v>405</v>
      </c>
      <c r="I211">
        <v>441</v>
      </c>
      <c r="J211" t="s">
        <v>73</v>
      </c>
      <c r="K211">
        <f t="shared" si="21"/>
        <v>34</v>
      </c>
    </row>
    <row r="212" spans="2:11">
      <c r="B212">
        <v>625</v>
      </c>
      <c r="C212">
        <v>209</v>
      </c>
      <c r="D212">
        <v>1</v>
      </c>
      <c r="E212">
        <v>0</v>
      </c>
      <c r="F212">
        <v>28</v>
      </c>
      <c r="G212">
        <v>43</v>
      </c>
      <c r="H212">
        <f>------377</f>
        <v>377</v>
      </c>
      <c r="I212">
        <v>441</v>
      </c>
      <c r="J212" t="s">
        <v>74</v>
      </c>
      <c r="K212">
        <f>------35</f>
        <v>35</v>
      </c>
    </row>
    <row r="213" spans="2:11">
      <c r="B213">
        <v>628</v>
      </c>
      <c r="C213">
        <v>210</v>
      </c>
      <c r="D213">
        <v>1</v>
      </c>
      <c r="E213">
        <v>1</v>
      </c>
      <c r="F213">
        <v>8</v>
      </c>
      <c r="G213">
        <v>43</v>
      </c>
      <c r="H213">
        <f t="shared" ref="H213:H219" si="22">------385</f>
        <v>385</v>
      </c>
      <c r="I213">
        <v>441</v>
      </c>
      <c r="J213" t="s">
        <v>69</v>
      </c>
      <c r="K213">
        <f t="shared" ref="K213:K219" si="23">------36</f>
        <v>36</v>
      </c>
    </row>
    <row r="214" spans="2:11">
      <c r="B214">
        <v>631</v>
      </c>
      <c r="C214">
        <v>211</v>
      </c>
      <c r="D214">
        <v>1</v>
      </c>
      <c r="E214">
        <v>1</v>
      </c>
      <c r="F214">
        <v>0</v>
      </c>
      <c r="G214">
        <v>43</v>
      </c>
      <c r="H214">
        <f t="shared" si="22"/>
        <v>385</v>
      </c>
      <c r="I214">
        <v>441</v>
      </c>
      <c r="J214" t="s">
        <v>69</v>
      </c>
      <c r="K214">
        <f t="shared" si="23"/>
        <v>36</v>
      </c>
    </row>
    <row r="215" spans="2:11">
      <c r="B215">
        <v>634</v>
      </c>
      <c r="C215">
        <v>212</v>
      </c>
      <c r="D215">
        <v>1</v>
      </c>
      <c r="E215">
        <v>1</v>
      </c>
      <c r="F215">
        <v>0</v>
      </c>
      <c r="G215">
        <v>43</v>
      </c>
      <c r="H215">
        <f t="shared" si="22"/>
        <v>385</v>
      </c>
      <c r="I215">
        <v>441</v>
      </c>
      <c r="J215" t="s">
        <v>69</v>
      </c>
      <c r="K215">
        <f t="shared" si="23"/>
        <v>36</v>
      </c>
    </row>
    <row r="216" spans="2:11">
      <c r="B216">
        <v>637</v>
      </c>
      <c r="C216">
        <v>213</v>
      </c>
      <c r="D216">
        <v>1</v>
      </c>
      <c r="E216">
        <v>1</v>
      </c>
      <c r="F216">
        <v>0</v>
      </c>
      <c r="G216">
        <v>43</v>
      </c>
      <c r="H216">
        <f t="shared" si="22"/>
        <v>385</v>
      </c>
      <c r="I216">
        <v>441</v>
      </c>
      <c r="J216" t="s">
        <v>69</v>
      </c>
      <c r="K216">
        <f t="shared" si="23"/>
        <v>36</v>
      </c>
    </row>
    <row r="217" spans="2:11">
      <c r="B217">
        <v>640</v>
      </c>
      <c r="C217">
        <v>214</v>
      </c>
      <c r="D217">
        <v>1</v>
      </c>
      <c r="E217">
        <v>1</v>
      </c>
      <c r="F217">
        <v>0</v>
      </c>
      <c r="G217">
        <v>43</v>
      </c>
      <c r="H217">
        <f t="shared" si="22"/>
        <v>385</v>
      </c>
      <c r="I217">
        <v>441</v>
      </c>
      <c r="J217" t="s">
        <v>69</v>
      </c>
      <c r="K217">
        <f t="shared" si="23"/>
        <v>36</v>
      </c>
    </row>
    <row r="218" spans="2:11">
      <c r="B218">
        <v>643</v>
      </c>
      <c r="C218">
        <v>215</v>
      </c>
      <c r="D218">
        <v>1</v>
      </c>
      <c r="E218">
        <v>1</v>
      </c>
      <c r="F218">
        <v>0</v>
      </c>
      <c r="G218">
        <v>43</v>
      </c>
      <c r="H218">
        <f t="shared" si="22"/>
        <v>385</v>
      </c>
      <c r="I218">
        <v>441</v>
      </c>
      <c r="J218" t="s">
        <v>69</v>
      </c>
      <c r="K218">
        <f t="shared" si="23"/>
        <v>36</v>
      </c>
    </row>
    <row r="219" spans="2:11">
      <c r="B219">
        <v>646</v>
      </c>
      <c r="C219">
        <v>216</v>
      </c>
      <c r="D219">
        <v>1</v>
      </c>
      <c r="E219">
        <v>1</v>
      </c>
      <c r="F219">
        <v>0</v>
      </c>
      <c r="G219">
        <v>43</v>
      </c>
      <c r="H219">
        <f t="shared" si="22"/>
        <v>385</v>
      </c>
      <c r="I219">
        <v>441</v>
      </c>
      <c r="J219" t="s">
        <v>69</v>
      </c>
      <c r="K219">
        <f t="shared" si="23"/>
        <v>36</v>
      </c>
    </row>
    <row r="220" spans="2:11">
      <c r="B220">
        <v>649</v>
      </c>
      <c r="C220">
        <v>217</v>
      </c>
      <c r="D220">
        <v>1</v>
      </c>
      <c r="E220">
        <v>0</v>
      </c>
      <c r="F220">
        <v>40</v>
      </c>
      <c r="G220">
        <v>43</v>
      </c>
      <c r="H220">
        <f>------345</f>
        <v>345</v>
      </c>
      <c r="I220">
        <v>441</v>
      </c>
      <c r="J220" t="s">
        <v>75</v>
      </c>
      <c r="K220">
        <f>------37</f>
        <v>37</v>
      </c>
    </row>
    <row r="221" spans="2:11">
      <c r="B221">
        <v>652</v>
      </c>
      <c r="C221">
        <v>218</v>
      </c>
      <c r="D221">
        <v>1</v>
      </c>
      <c r="E221">
        <v>1</v>
      </c>
      <c r="F221">
        <v>40</v>
      </c>
      <c r="G221">
        <v>43</v>
      </c>
      <c r="H221">
        <f>------385</f>
        <v>385</v>
      </c>
      <c r="I221">
        <v>441</v>
      </c>
      <c r="J221" t="s">
        <v>69</v>
      </c>
      <c r="K221">
        <f>------38</f>
        <v>38</v>
      </c>
    </row>
    <row r="222" spans="2:11">
      <c r="B222">
        <v>655</v>
      </c>
      <c r="C222">
        <v>219</v>
      </c>
      <c r="D222">
        <v>1</v>
      </c>
      <c r="E222">
        <v>1</v>
      </c>
      <c r="F222">
        <v>8</v>
      </c>
      <c r="G222">
        <v>43</v>
      </c>
      <c r="H222">
        <f>------393</f>
        <v>393</v>
      </c>
      <c r="I222">
        <v>441</v>
      </c>
      <c r="J222" t="s">
        <v>76</v>
      </c>
      <c r="K222">
        <f>------39</f>
        <v>39</v>
      </c>
    </row>
    <row r="223" spans="2:11">
      <c r="B223">
        <v>658</v>
      </c>
      <c r="C223">
        <v>220</v>
      </c>
      <c r="D223">
        <v>1</v>
      </c>
      <c r="E223">
        <v>1</v>
      </c>
      <c r="F223">
        <v>8</v>
      </c>
      <c r="G223">
        <v>43</v>
      </c>
      <c r="H223">
        <f>------401</f>
        <v>401</v>
      </c>
      <c r="I223">
        <v>441</v>
      </c>
      <c r="J223" t="s">
        <v>77</v>
      </c>
      <c r="K223">
        <f>------40</f>
        <v>40</v>
      </c>
    </row>
    <row r="224" spans="2:11">
      <c r="B224">
        <v>661</v>
      </c>
      <c r="C224">
        <v>221</v>
      </c>
      <c r="D224">
        <v>1</v>
      </c>
      <c r="E224">
        <v>1</v>
      </c>
      <c r="F224">
        <v>0</v>
      </c>
      <c r="G224">
        <v>43</v>
      </c>
      <c r="H224">
        <f>------401</f>
        <v>401</v>
      </c>
      <c r="I224">
        <v>441</v>
      </c>
      <c r="J224" t="s">
        <v>77</v>
      </c>
      <c r="K224">
        <f>------40</f>
        <v>40</v>
      </c>
    </row>
    <row r="225" spans="2:11">
      <c r="B225">
        <v>664</v>
      </c>
      <c r="C225">
        <v>222</v>
      </c>
      <c r="D225">
        <v>1</v>
      </c>
      <c r="E225">
        <v>1</v>
      </c>
      <c r="F225">
        <v>0</v>
      </c>
      <c r="G225">
        <v>43</v>
      </c>
      <c r="H225">
        <f>------401</f>
        <v>401</v>
      </c>
      <c r="I225">
        <v>441</v>
      </c>
      <c r="J225" t="s">
        <v>77</v>
      </c>
      <c r="K225">
        <f>------40</f>
        <v>40</v>
      </c>
    </row>
    <row r="226" spans="2:11">
      <c r="B226">
        <v>667</v>
      </c>
      <c r="C226">
        <v>223</v>
      </c>
      <c r="D226">
        <v>1</v>
      </c>
      <c r="E226">
        <v>1</v>
      </c>
      <c r="F226">
        <v>0</v>
      </c>
      <c r="G226">
        <v>43</v>
      </c>
      <c r="H226">
        <f>------401</f>
        <v>401</v>
      </c>
      <c r="I226">
        <v>441</v>
      </c>
      <c r="J226" t="s">
        <v>77</v>
      </c>
      <c r="K226">
        <f>------40</f>
        <v>40</v>
      </c>
    </row>
    <row r="227" spans="2:11">
      <c r="B227">
        <v>670</v>
      </c>
      <c r="C227">
        <v>224</v>
      </c>
      <c r="D227">
        <v>1</v>
      </c>
      <c r="E227">
        <v>1</v>
      </c>
      <c r="F227">
        <v>0</v>
      </c>
      <c r="G227">
        <v>43</v>
      </c>
      <c r="H227">
        <f>------401</f>
        <v>401</v>
      </c>
      <c r="I227">
        <v>441</v>
      </c>
      <c r="J227" t="s">
        <v>77</v>
      </c>
      <c r="K227">
        <f>------40</f>
        <v>40</v>
      </c>
    </row>
    <row r="228" spans="2:11">
      <c r="B228">
        <v>673</v>
      </c>
      <c r="C228">
        <v>225</v>
      </c>
      <c r="D228">
        <v>1</v>
      </c>
      <c r="E228">
        <v>0</v>
      </c>
      <c r="F228">
        <v>36</v>
      </c>
      <c r="G228">
        <v>43</v>
      </c>
      <c r="H228">
        <f>------365</f>
        <v>365</v>
      </c>
      <c r="I228">
        <v>441</v>
      </c>
      <c r="J228" t="s">
        <v>71</v>
      </c>
      <c r="K228">
        <f>------41</f>
        <v>41</v>
      </c>
    </row>
    <row r="229" spans="2:11">
      <c r="B229">
        <v>676</v>
      </c>
      <c r="C229">
        <v>226</v>
      </c>
      <c r="D229">
        <v>1</v>
      </c>
      <c r="E229">
        <v>1</v>
      </c>
      <c r="F229">
        <v>24</v>
      </c>
      <c r="G229">
        <v>43</v>
      </c>
      <c r="H229">
        <f>------389</f>
        <v>389</v>
      </c>
      <c r="I229">
        <v>441</v>
      </c>
      <c r="J229" t="s">
        <v>72</v>
      </c>
      <c r="K229">
        <f>------42</f>
        <v>42</v>
      </c>
    </row>
    <row r="230" spans="2:11">
      <c r="B230">
        <v>679</v>
      </c>
      <c r="C230">
        <v>227</v>
      </c>
      <c r="D230">
        <v>1</v>
      </c>
      <c r="E230">
        <v>1</v>
      </c>
      <c r="F230">
        <v>12</v>
      </c>
      <c r="G230">
        <v>43</v>
      </c>
      <c r="H230">
        <f>------401</f>
        <v>401</v>
      </c>
      <c r="I230">
        <v>441</v>
      </c>
      <c r="J230" t="s">
        <v>77</v>
      </c>
      <c r="K230">
        <f>------43</f>
        <v>43</v>
      </c>
    </row>
    <row r="231" spans="2:11">
      <c r="B231">
        <v>682</v>
      </c>
      <c r="C231">
        <v>228</v>
      </c>
      <c r="D231">
        <v>1</v>
      </c>
      <c r="E231">
        <v>1</v>
      </c>
      <c r="F231">
        <v>4</v>
      </c>
      <c r="G231">
        <v>43</v>
      </c>
      <c r="H231">
        <f>------405</f>
        <v>405</v>
      </c>
      <c r="I231">
        <v>441</v>
      </c>
      <c r="J231" t="s">
        <v>73</v>
      </c>
      <c r="K231">
        <f>------32</f>
        <v>32</v>
      </c>
    </row>
    <row r="232" spans="2:11">
      <c r="B232">
        <v>685</v>
      </c>
      <c r="C232">
        <v>229</v>
      </c>
      <c r="D232">
        <v>1</v>
      </c>
      <c r="E232">
        <v>1</v>
      </c>
      <c r="F232">
        <v>0</v>
      </c>
      <c r="G232">
        <v>43</v>
      </c>
      <c r="H232">
        <f>------405</f>
        <v>405</v>
      </c>
      <c r="I232">
        <v>441</v>
      </c>
      <c r="J232" t="s">
        <v>73</v>
      </c>
      <c r="K232">
        <f>------32</f>
        <v>32</v>
      </c>
    </row>
    <row r="233" spans="2:11">
      <c r="B233">
        <v>688</v>
      </c>
      <c r="C233">
        <v>230</v>
      </c>
      <c r="D233">
        <v>1</v>
      </c>
      <c r="E233">
        <v>1</v>
      </c>
      <c r="F233">
        <v>0</v>
      </c>
      <c r="G233">
        <v>43</v>
      </c>
      <c r="H233">
        <f>------405</f>
        <v>405</v>
      </c>
      <c r="I233">
        <v>441</v>
      </c>
      <c r="J233" t="s">
        <v>73</v>
      </c>
      <c r="K233">
        <f>------32</f>
        <v>32</v>
      </c>
    </row>
    <row r="234" spans="2:11">
      <c r="B234">
        <v>691</v>
      </c>
      <c r="C234">
        <v>231</v>
      </c>
      <c r="D234">
        <v>1</v>
      </c>
      <c r="E234">
        <v>1</v>
      </c>
      <c r="F234">
        <v>0</v>
      </c>
      <c r="G234">
        <v>43</v>
      </c>
      <c r="H234">
        <f>------405</f>
        <v>405</v>
      </c>
      <c r="I234">
        <v>441</v>
      </c>
      <c r="J234" t="s">
        <v>73</v>
      </c>
      <c r="K234">
        <f>------32</f>
        <v>32</v>
      </c>
    </row>
    <row r="235" spans="2:11">
      <c r="B235">
        <v>694</v>
      </c>
      <c r="C235">
        <v>232</v>
      </c>
      <c r="D235">
        <v>1</v>
      </c>
      <c r="E235">
        <v>1</v>
      </c>
      <c r="F235">
        <v>0</v>
      </c>
      <c r="G235">
        <v>43</v>
      </c>
      <c r="H235">
        <f>------405</f>
        <v>405</v>
      </c>
      <c r="I235">
        <v>441</v>
      </c>
      <c r="J235" t="s">
        <v>73</v>
      </c>
      <c r="K235">
        <f>------32</f>
        <v>32</v>
      </c>
    </row>
    <row r="236" spans="2:11">
      <c r="B236">
        <v>697</v>
      </c>
      <c r="C236">
        <v>233</v>
      </c>
      <c r="D236">
        <v>1</v>
      </c>
      <c r="E236">
        <v>0</v>
      </c>
      <c r="F236">
        <v>28</v>
      </c>
      <c r="G236">
        <v>43</v>
      </c>
      <c r="H236">
        <f>------377</f>
        <v>377</v>
      </c>
      <c r="I236">
        <v>441</v>
      </c>
      <c r="J236" t="s">
        <v>74</v>
      </c>
      <c r="K236">
        <f>------33</f>
        <v>33</v>
      </c>
    </row>
    <row r="237" spans="2:11">
      <c r="B237">
        <v>700</v>
      </c>
      <c r="C237">
        <v>234</v>
      </c>
      <c r="D237">
        <v>1</v>
      </c>
      <c r="E237">
        <v>1</v>
      </c>
      <c r="F237">
        <v>28</v>
      </c>
      <c r="G237">
        <v>43</v>
      </c>
      <c r="H237">
        <f t="shared" ref="H237:H243" si="24">------405</f>
        <v>405</v>
      </c>
      <c r="I237">
        <v>441</v>
      </c>
      <c r="J237" t="s">
        <v>73</v>
      </c>
      <c r="K237">
        <f t="shared" ref="K237:K243" si="25">------34</f>
        <v>34</v>
      </c>
    </row>
    <row r="238" spans="2:11">
      <c r="B238">
        <v>703</v>
      </c>
      <c r="C238">
        <v>235</v>
      </c>
      <c r="D238">
        <v>1</v>
      </c>
      <c r="E238">
        <v>1</v>
      </c>
      <c r="F238">
        <v>0</v>
      </c>
      <c r="G238">
        <v>43</v>
      </c>
      <c r="H238">
        <f t="shared" si="24"/>
        <v>405</v>
      </c>
      <c r="I238">
        <v>441</v>
      </c>
      <c r="J238" t="s">
        <v>73</v>
      </c>
      <c r="K238">
        <f t="shared" si="25"/>
        <v>34</v>
      </c>
    </row>
    <row r="239" spans="2:11">
      <c r="B239">
        <v>706</v>
      </c>
      <c r="C239">
        <v>236</v>
      </c>
      <c r="D239">
        <v>1</v>
      </c>
      <c r="E239">
        <v>1</v>
      </c>
      <c r="F239">
        <v>0</v>
      </c>
      <c r="G239">
        <v>43</v>
      </c>
      <c r="H239">
        <f t="shared" si="24"/>
        <v>405</v>
      </c>
      <c r="I239">
        <v>441</v>
      </c>
      <c r="J239" t="s">
        <v>73</v>
      </c>
      <c r="K239">
        <f t="shared" si="25"/>
        <v>34</v>
      </c>
    </row>
    <row r="240" spans="2:11">
      <c r="B240">
        <v>709</v>
      </c>
      <c r="C240">
        <v>237</v>
      </c>
      <c r="D240">
        <v>1</v>
      </c>
      <c r="E240">
        <v>1</v>
      </c>
      <c r="F240">
        <v>0</v>
      </c>
      <c r="G240">
        <v>43</v>
      </c>
      <c r="H240">
        <f t="shared" si="24"/>
        <v>405</v>
      </c>
      <c r="I240">
        <v>441</v>
      </c>
      <c r="J240" t="s">
        <v>73</v>
      </c>
      <c r="K240">
        <f t="shared" si="25"/>
        <v>34</v>
      </c>
    </row>
    <row r="241" spans="2:11">
      <c r="B241">
        <v>712</v>
      </c>
      <c r="C241">
        <v>238</v>
      </c>
      <c r="D241">
        <v>1</v>
      </c>
      <c r="E241">
        <v>1</v>
      </c>
      <c r="F241">
        <v>0</v>
      </c>
      <c r="G241">
        <v>43</v>
      </c>
      <c r="H241">
        <f t="shared" si="24"/>
        <v>405</v>
      </c>
      <c r="I241">
        <v>441</v>
      </c>
      <c r="J241" t="s">
        <v>73</v>
      </c>
      <c r="K241">
        <f t="shared" si="25"/>
        <v>34</v>
      </c>
    </row>
    <row r="242" spans="2:11">
      <c r="B242">
        <v>715</v>
      </c>
      <c r="C242">
        <v>239</v>
      </c>
      <c r="D242">
        <v>1</v>
      </c>
      <c r="E242">
        <v>1</v>
      </c>
      <c r="F242">
        <v>0</v>
      </c>
      <c r="G242">
        <v>43</v>
      </c>
      <c r="H242">
        <f t="shared" si="24"/>
        <v>405</v>
      </c>
      <c r="I242">
        <v>441</v>
      </c>
      <c r="J242" t="s">
        <v>73</v>
      </c>
      <c r="K242">
        <f t="shared" si="25"/>
        <v>34</v>
      </c>
    </row>
    <row r="243" spans="2:11">
      <c r="B243">
        <v>718</v>
      </c>
      <c r="C243">
        <v>240</v>
      </c>
      <c r="D243">
        <v>1</v>
      </c>
      <c r="E243">
        <v>1</v>
      </c>
      <c r="F243">
        <v>0</v>
      </c>
      <c r="G243">
        <v>43</v>
      </c>
      <c r="H243">
        <f t="shared" si="24"/>
        <v>405</v>
      </c>
      <c r="I243">
        <v>441</v>
      </c>
      <c r="J243" t="s">
        <v>73</v>
      </c>
      <c r="K243">
        <f t="shared" si="25"/>
        <v>34</v>
      </c>
    </row>
    <row r="244" spans="2:11">
      <c r="B244">
        <v>721</v>
      </c>
      <c r="C244">
        <v>241</v>
      </c>
      <c r="D244">
        <v>1</v>
      </c>
      <c r="E244">
        <v>0</v>
      </c>
      <c r="F244">
        <v>28</v>
      </c>
      <c r="G244">
        <v>43</v>
      </c>
      <c r="H244">
        <f>------377</f>
        <v>377</v>
      </c>
      <c r="I244">
        <v>441</v>
      </c>
      <c r="J244" t="s">
        <v>74</v>
      </c>
      <c r="K244">
        <f>------35</f>
        <v>35</v>
      </c>
    </row>
    <row r="245" spans="2:11">
      <c r="B245">
        <v>724</v>
      </c>
      <c r="C245">
        <v>242</v>
      </c>
      <c r="D245">
        <v>1</v>
      </c>
      <c r="E245">
        <v>1</v>
      </c>
      <c r="F245">
        <v>8</v>
      </c>
      <c r="G245">
        <v>43</v>
      </c>
      <c r="H245">
        <f t="shared" ref="H245:H251" si="26">------385</f>
        <v>385</v>
      </c>
      <c r="I245">
        <v>441</v>
      </c>
      <c r="J245" t="s">
        <v>69</v>
      </c>
      <c r="K245">
        <f t="shared" ref="K245:K251" si="27">------36</f>
        <v>36</v>
      </c>
    </row>
    <row r="246" spans="2:11">
      <c r="B246">
        <v>727</v>
      </c>
      <c r="C246">
        <v>243</v>
      </c>
      <c r="D246">
        <v>1</v>
      </c>
      <c r="E246">
        <v>1</v>
      </c>
      <c r="F246">
        <v>0</v>
      </c>
      <c r="G246">
        <v>43</v>
      </c>
      <c r="H246">
        <f t="shared" si="26"/>
        <v>385</v>
      </c>
      <c r="I246">
        <v>441</v>
      </c>
      <c r="J246" t="s">
        <v>69</v>
      </c>
      <c r="K246">
        <f t="shared" si="27"/>
        <v>36</v>
      </c>
    </row>
    <row r="247" spans="2:11">
      <c r="B247">
        <v>730</v>
      </c>
      <c r="C247">
        <v>244</v>
      </c>
      <c r="D247">
        <v>1</v>
      </c>
      <c r="E247">
        <v>1</v>
      </c>
      <c r="F247">
        <v>0</v>
      </c>
      <c r="G247">
        <v>43</v>
      </c>
      <c r="H247">
        <f t="shared" si="26"/>
        <v>385</v>
      </c>
      <c r="I247">
        <v>441</v>
      </c>
      <c r="J247" t="s">
        <v>69</v>
      </c>
      <c r="K247">
        <f t="shared" si="27"/>
        <v>36</v>
      </c>
    </row>
    <row r="248" spans="2:11">
      <c r="B248">
        <v>733</v>
      </c>
      <c r="C248">
        <v>245</v>
      </c>
      <c r="D248">
        <v>1</v>
      </c>
      <c r="E248">
        <v>1</v>
      </c>
      <c r="F248">
        <v>0</v>
      </c>
      <c r="G248">
        <v>43</v>
      </c>
      <c r="H248">
        <f t="shared" si="26"/>
        <v>385</v>
      </c>
      <c r="I248">
        <v>441</v>
      </c>
      <c r="J248" t="s">
        <v>69</v>
      </c>
      <c r="K248">
        <f t="shared" si="27"/>
        <v>36</v>
      </c>
    </row>
    <row r="249" spans="2:11">
      <c r="B249">
        <v>736</v>
      </c>
      <c r="C249">
        <v>246</v>
      </c>
      <c r="D249">
        <v>1</v>
      </c>
      <c r="E249">
        <v>1</v>
      </c>
      <c r="F249">
        <v>0</v>
      </c>
      <c r="G249">
        <v>43</v>
      </c>
      <c r="H249">
        <f t="shared" si="26"/>
        <v>385</v>
      </c>
      <c r="I249">
        <v>441</v>
      </c>
      <c r="J249" t="s">
        <v>69</v>
      </c>
      <c r="K249">
        <f t="shared" si="27"/>
        <v>36</v>
      </c>
    </row>
    <row r="250" spans="2:11">
      <c r="B250">
        <v>739</v>
      </c>
      <c r="C250">
        <v>247</v>
      </c>
      <c r="D250">
        <v>1</v>
      </c>
      <c r="E250">
        <v>1</v>
      </c>
      <c r="F250">
        <v>0</v>
      </c>
      <c r="G250">
        <v>43</v>
      </c>
      <c r="H250">
        <f t="shared" si="26"/>
        <v>385</v>
      </c>
      <c r="I250">
        <v>441</v>
      </c>
      <c r="J250" t="s">
        <v>69</v>
      </c>
      <c r="K250">
        <f t="shared" si="27"/>
        <v>36</v>
      </c>
    </row>
    <row r="251" spans="2:11">
      <c r="B251">
        <v>742</v>
      </c>
      <c r="C251">
        <v>248</v>
      </c>
      <c r="D251">
        <v>1</v>
      </c>
      <c r="E251">
        <v>1</v>
      </c>
      <c r="F251">
        <v>0</v>
      </c>
      <c r="G251">
        <v>43</v>
      </c>
      <c r="H251">
        <f t="shared" si="26"/>
        <v>385</v>
      </c>
      <c r="I251">
        <v>441</v>
      </c>
      <c r="J251" t="s">
        <v>69</v>
      </c>
      <c r="K251">
        <f t="shared" si="27"/>
        <v>36</v>
      </c>
    </row>
    <row r="252" spans="2:11">
      <c r="B252">
        <v>745</v>
      </c>
      <c r="C252">
        <v>249</v>
      </c>
      <c r="D252">
        <v>1</v>
      </c>
      <c r="E252">
        <v>0</v>
      </c>
      <c r="F252">
        <v>40</v>
      </c>
      <c r="G252">
        <v>43</v>
      </c>
      <c r="H252">
        <f>------345</f>
        <v>345</v>
      </c>
      <c r="I252">
        <v>441</v>
      </c>
      <c r="J252" t="s">
        <v>75</v>
      </c>
      <c r="K252">
        <f>------37</f>
        <v>37</v>
      </c>
    </row>
    <row r="253" spans="2:11">
      <c r="B253">
        <v>748</v>
      </c>
      <c r="C253">
        <v>250</v>
      </c>
      <c r="D253">
        <v>1</v>
      </c>
      <c r="E253">
        <v>1</v>
      </c>
      <c r="F253">
        <v>40</v>
      </c>
      <c r="G253">
        <v>43</v>
      </c>
      <c r="H253">
        <f>------385</f>
        <v>385</v>
      </c>
      <c r="I253">
        <v>441</v>
      </c>
      <c r="J253" t="s">
        <v>69</v>
      </c>
      <c r="K253">
        <f>------38</f>
        <v>38</v>
      </c>
    </row>
    <row r="254" spans="2:11">
      <c r="B254">
        <v>751</v>
      </c>
      <c r="C254">
        <v>251</v>
      </c>
      <c r="D254">
        <v>1</v>
      </c>
      <c r="E254">
        <v>1</v>
      </c>
      <c r="F254">
        <v>8</v>
      </c>
      <c r="G254">
        <v>43</v>
      </c>
      <c r="H254">
        <f>------393</f>
        <v>393</v>
      </c>
      <c r="I254">
        <v>441</v>
      </c>
      <c r="J254" t="s">
        <v>76</v>
      </c>
      <c r="K254">
        <f>------39</f>
        <v>39</v>
      </c>
    </row>
    <row r="255" spans="2:11">
      <c r="B255">
        <v>754</v>
      </c>
      <c r="C255">
        <v>252</v>
      </c>
      <c r="D255">
        <v>1</v>
      </c>
      <c r="E255">
        <v>1</v>
      </c>
      <c r="F255">
        <v>8</v>
      </c>
      <c r="G255">
        <v>43</v>
      </c>
      <c r="H255">
        <f>------401</f>
        <v>401</v>
      </c>
      <c r="I255">
        <v>441</v>
      </c>
      <c r="J255" t="s">
        <v>77</v>
      </c>
      <c r="K255">
        <f>------40</f>
        <v>40</v>
      </c>
    </row>
    <row r="256" spans="2:11">
      <c r="B256">
        <v>757</v>
      </c>
      <c r="C256">
        <v>253</v>
      </c>
      <c r="D256">
        <v>1</v>
      </c>
      <c r="E256">
        <v>1</v>
      </c>
      <c r="F256">
        <v>0</v>
      </c>
      <c r="G256">
        <v>43</v>
      </c>
      <c r="H256">
        <f>------401</f>
        <v>401</v>
      </c>
      <c r="I256">
        <v>441</v>
      </c>
      <c r="J256" t="s">
        <v>77</v>
      </c>
      <c r="K256">
        <f>------40</f>
        <v>40</v>
      </c>
    </row>
    <row r="257" spans="2:11">
      <c r="B257">
        <v>760</v>
      </c>
      <c r="C257">
        <v>254</v>
      </c>
      <c r="D257">
        <v>1</v>
      </c>
      <c r="E257">
        <v>1</v>
      </c>
      <c r="F257">
        <v>0</v>
      </c>
      <c r="G257">
        <v>43</v>
      </c>
      <c r="H257">
        <f>------401</f>
        <v>401</v>
      </c>
      <c r="I257">
        <v>441</v>
      </c>
      <c r="J257" t="s">
        <v>77</v>
      </c>
      <c r="K257">
        <f>------40</f>
        <v>40</v>
      </c>
    </row>
    <row r="258" spans="2:11">
      <c r="B258">
        <v>763</v>
      </c>
      <c r="C258">
        <v>255</v>
      </c>
      <c r="D258">
        <v>1</v>
      </c>
      <c r="E258">
        <v>1</v>
      </c>
      <c r="F258">
        <v>0</v>
      </c>
      <c r="G258">
        <v>43</v>
      </c>
      <c r="H258">
        <f>------401</f>
        <v>401</v>
      </c>
      <c r="I258">
        <v>441</v>
      </c>
      <c r="J258" t="s">
        <v>77</v>
      </c>
      <c r="K258">
        <f>------40</f>
        <v>40</v>
      </c>
    </row>
    <row r="259" spans="2:11">
      <c r="B259">
        <v>766</v>
      </c>
      <c r="C259">
        <v>256</v>
      </c>
      <c r="D259">
        <v>1</v>
      </c>
      <c r="E259">
        <v>1</v>
      </c>
      <c r="F259">
        <v>0</v>
      </c>
      <c r="G259">
        <v>43</v>
      </c>
      <c r="H259">
        <f>------401</f>
        <v>401</v>
      </c>
      <c r="I259">
        <v>441</v>
      </c>
      <c r="J259" t="s">
        <v>77</v>
      </c>
      <c r="K259">
        <f>------40</f>
        <v>40</v>
      </c>
    </row>
    <row r="260" spans="2:11">
      <c r="B260">
        <v>769</v>
      </c>
      <c r="C260">
        <v>257</v>
      </c>
      <c r="D260">
        <v>1</v>
      </c>
      <c r="E260">
        <v>0</v>
      </c>
      <c r="F260">
        <v>36</v>
      </c>
      <c r="G260">
        <v>43</v>
      </c>
      <c r="H260">
        <f>------365</f>
        <v>365</v>
      </c>
      <c r="I260">
        <v>441</v>
      </c>
      <c r="J260" t="s">
        <v>71</v>
      </c>
      <c r="K260">
        <f>------41</f>
        <v>41</v>
      </c>
    </row>
    <row r="261" spans="2:11">
      <c r="B261">
        <v>772</v>
      </c>
      <c r="C261">
        <v>258</v>
      </c>
      <c r="D261">
        <v>1</v>
      </c>
      <c r="E261">
        <v>1</v>
      </c>
      <c r="F261">
        <v>24</v>
      </c>
      <c r="G261">
        <v>43</v>
      </c>
      <c r="H261">
        <f>------389</f>
        <v>389</v>
      </c>
      <c r="I261">
        <v>441</v>
      </c>
      <c r="J261" t="s">
        <v>72</v>
      </c>
      <c r="K261">
        <f>------42</f>
        <v>42</v>
      </c>
    </row>
    <row r="262" spans="2:11">
      <c r="B262">
        <v>775</v>
      </c>
      <c r="C262">
        <v>259</v>
      </c>
      <c r="D262">
        <v>1</v>
      </c>
      <c r="E262">
        <v>1</v>
      </c>
      <c r="F262">
        <v>12</v>
      </c>
      <c r="G262">
        <v>43</v>
      </c>
      <c r="H262">
        <f>------401</f>
        <v>401</v>
      </c>
      <c r="I262">
        <v>441</v>
      </c>
      <c r="J262" t="s">
        <v>77</v>
      </c>
      <c r="K262">
        <f>------43</f>
        <v>43</v>
      </c>
    </row>
    <row r="263" spans="2:11">
      <c r="B263">
        <v>778</v>
      </c>
      <c r="C263">
        <v>260</v>
      </c>
      <c r="D263">
        <v>1</v>
      </c>
      <c r="E263">
        <v>1</v>
      </c>
      <c r="F263">
        <v>4</v>
      </c>
      <c r="G263">
        <v>43</v>
      </c>
      <c r="H263">
        <f>------405</f>
        <v>405</v>
      </c>
      <c r="I263">
        <v>441</v>
      </c>
      <c r="J263" t="s">
        <v>73</v>
      </c>
      <c r="K263">
        <f>------32</f>
        <v>32</v>
      </c>
    </row>
    <row r="264" spans="2:11">
      <c r="B264">
        <v>781</v>
      </c>
      <c r="C264">
        <v>261</v>
      </c>
      <c r="D264">
        <v>1</v>
      </c>
      <c r="E264">
        <v>1</v>
      </c>
      <c r="F264">
        <v>0</v>
      </c>
      <c r="G264">
        <v>43</v>
      </c>
      <c r="H264">
        <f>------405</f>
        <v>405</v>
      </c>
      <c r="I264">
        <v>441</v>
      </c>
      <c r="J264" t="s">
        <v>73</v>
      </c>
      <c r="K264">
        <f>------32</f>
        <v>32</v>
      </c>
    </row>
    <row r="265" spans="2:11">
      <c r="B265">
        <v>784</v>
      </c>
      <c r="C265">
        <v>262</v>
      </c>
      <c r="D265">
        <v>1</v>
      </c>
      <c r="E265">
        <v>1</v>
      </c>
      <c r="F265">
        <v>0</v>
      </c>
      <c r="G265">
        <v>43</v>
      </c>
      <c r="H265">
        <f>------405</f>
        <v>405</v>
      </c>
      <c r="I265">
        <v>441</v>
      </c>
      <c r="J265" t="s">
        <v>73</v>
      </c>
      <c r="K265">
        <f>------32</f>
        <v>32</v>
      </c>
    </row>
    <row r="266" spans="2:11">
      <c r="B266">
        <v>787</v>
      </c>
      <c r="C266">
        <v>263</v>
      </c>
      <c r="D266">
        <v>1</v>
      </c>
      <c r="E266">
        <v>1</v>
      </c>
      <c r="F266">
        <v>0</v>
      </c>
      <c r="G266">
        <v>43</v>
      </c>
      <c r="H266">
        <f>------405</f>
        <v>405</v>
      </c>
      <c r="I266">
        <v>441</v>
      </c>
      <c r="J266" t="s">
        <v>73</v>
      </c>
      <c r="K266">
        <f>------32</f>
        <v>32</v>
      </c>
    </row>
    <row r="267" spans="2:11">
      <c r="B267">
        <v>790</v>
      </c>
      <c r="C267">
        <v>264</v>
      </c>
      <c r="D267">
        <v>1</v>
      </c>
      <c r="E267">
        <v>1</v>
      </c>
      <c r="F267">
        <v>0</v>
      </c>
      <c r="G267">
        <v>43</v>
      </c>
      <c r="H267">
        <f>------405</f>
        <v>405</v>
      </c>
      <c r="I267">
        <v>441</v>
      </c>
      <c r="J267" t="s">
        <v>73</v>
      </c>
      <c r="K267">
        <f>------32</f>
        <v>32</v>
      </c>
    </row>
    <row r="268" spans="2:11">
      <c r="B268">
        <v>793</v>
      </c>
      <c r="C268">
        <v>265</v>
      </c>
      <c r="D268">
        <v>1</v>
      </c>
      <c r="E268">
        <v>0</v>
      </c>
      <c r="F268">
        <v>28</v>
      </c>
      <c r="G268">
        <v>43</v>
      </c>
      <c r="H268">
        <f>------377</f>
        <v>377</v>
      </c>
      <c r="I268">
        <v>441</v>
      </c>
      <c r="J268" t="s">
        <v>74</v>
      </c>
      <c r="K268">
        <f>------33</f>
        <v>33</v>
      </c>
    </row>
    <row r="269" spans="2:11">
      <c r="B269">
        <v>796</v>
      </c>
      <c r="C269">
        <v>266</v>
      </c>
      <c r="D269">
        <v>1</v>
      </c>
      <c r="E269">
        <v>1</v>
      </c>
      <c r="F269">
        <v>28</v>
      </c>
      <c r="G269">
        <v>43</v>
      </c>
      <c r="H269">
        <f t="shared" ref="H269:H275" si="28">------405</f>
        <v>405</v>
      </c>
      <c r="I269">
        <v>441</v>
      </c>
      <c r="J269" t="s">
        <v>73</v>
      </c>
      <c r="K269">
        <f t="shared" ref="K269:K275" si="29">------34</f>
        <v>34</v>
      </c>
    </row>
    <row r="270" spans="2:11">
      <c r="B270">
        <v>799</v>
      </c>
      <c r="C270">
        <v>267</v>
      </c>
      <c r="D270">
        <v>1</v>
      </c>
      <c r="E270">
        <v>1</v>
      </c>
      <c r="F270">
        <v>0</v>
      </c>
      <c r="G270">
        <v>43</v>
      </c>
      <c r="H270">
        <f t="shared" si="28"/>
        <v>405</v>
      </c>
      <c r="I270">
        <v>441</v>
      </c>
      <c r="J270" t="s">
        <v>73</v>
      </c>
      <c r="K270">
        <f t="shared" si="29"/>
        <v>34</v>
      </c>
    </row>
    <row r="271" spans="2:11">
      <c r="B271">
        <v>802</v>
      </c>
      <c r="C271">
        <v>268</v>
      </c>
      <c r="D271">
        <v>1</v>
      </c>
      <c r="E271">
        <v>1</v>
      </c>
      <c r="F271">
        <v>0</v>
      </c>
      <c r="G271">
        <v>43</v>
      </c>
      <c r="H271">
        <f t="shared" si="28"/>
        <v>405</v>
      </c>
      <c r="I271">
        <v>441</v>
      </c>
      <c r="J271" t="s">
        <v>73</v>
      </c>
      <c r="K271">
        <f t="shared" si="29"/>
        <v>34</v>
      </c>
    </row>
    <row r="272" spans="2:11">
      <c r="B272">
        <v>805</v>
      </c>
      <c r="C272">
        <v>269</v>
      </c>
      <c r="D272">
        <v>1</v>
      </c>
      <c r="E272">
        <v>1</v>
      </c>
      <c r="F272">
        <v>0</v>
      </c>
      <c r="G272">
        <v>43</v>
      </c>
      <c r="H272">
        <f t="shared" si="28"/>
        <v>405</v>
      </c>
      <c r="I272">
        <v>441</v>
      </c>
      <c r="J272" t="s">
        <v>73</v>
      </c>
      <c r="K272">
        <f t="shared" si="29"/>
        <v>34</v>
      </c>
    </row>
    <row r="273" spans="2:11">
      <c r="B273">
        <v>808</v>
      </c>
      <c r="C273">
        <v>270</v>
      </c>
      <c r="D273">
        <v>1</v>
      </c>
      <c r="E273">
        <v>1</v>
      </c>
      <c r="F273">
        <v>0</v>
      </c>
      <c r="G273">
        <v>43</v>
      </c>
      <c r="H273">
        <f t="shared" si="28"/>
        <v>405</v>
      </c>
      <c r="I273">
        <v>441</v>
      </c>
      <c r="J273" t="s">
        <v>73</v>
      </c>
      <c r="K273">
        <f t="shared" si="29"/>
        <v>34</v>
      </c>
    </row>
    <row r="274" spans="2:11">
      <c r="B274">
        <v>811</v>
      </c>
      <c r="C274">
        <v>271</v>
      </c>
      <c r="D274">
        <v>1</v>
      </c>
      <c r="E274">
        <v>1</v>
      </c>
      <c r="F274">
        <v>0</v>
      </c>
      <c r="G274">
        <v>43</v>
      </c>
      <c r="H274">
        <f t="shared" si="28"/>
        <v>405</v>
      </c>
      <c r="I274">
        <v>441</v>
      </c>
      <c r="J274" t="s">
        <v>73</v>
      </c>
      <c r="K274">
        <f t="shared" si="29"/>
        <v>34</v>
      </c>
    </row>
    <row r="275" spans="2:11">
      <c r="B275">
        <v>814</v>
      </c>
      <c r="C275">
        <v>272</v>
      </c>
      <c r="D275">
        <v>1</v>
      </c>
      <c r="E275">
        <v>1</v>
      </c>
      <c r="F275">
        <v>0</v>
      </c>
      <c r="G275">
        <v>43</v>
      </c>
      <c r="H275">
        <f t="shared" si="28"/>
        <v>405</v>
      </c>
      <c r="I275">
        <v>441</v>
      </c>
      <c r="J275" t="s">
        <v>73</v>
      </c>
      <c r="K275">
        <f t="shared" si="29"/>
        <v>34</v>
      </c>
    </row>
    <row r="276" spans="2:11">
      <c r="B276">
        <v>817</v>
      </c>
      <c r="C276">
        <v>273</v>
      </c>
      <c r="D276">
        <v>1</v>
      </c>
      <c r="E276">
        <v>0</v>
      </c>
      <c r="F276">
        <v>28</v>
      </c>
      <c r="G276">
        <v>43</v>
      </c>
      <c r="H276">
        <f>------377</f>
        <v>377</v>
      </c>
      <c r="I276">
        <v>441</v>
      </c>
      <c r="J276" t="s">
        <v>74</v>
      </c>
      <c r="K276">
        <f>------35</f>
        <v>35</v>
      </c>
    </row>
    <row r="277" spans="2:11">
      <c r="B277">
        <v>820</v>
      </c>
      <c r="C277">
        <v>274</v>
      </c>
      <c r="D277">
        <v>1</v>
      </c>
      <c r="E277">
        <v>1</v>
      </c>
      <c r="F277">
        <v>8</v>
      </c>
      <c r="G277">
        <v>43</v>
      </c>
      <c r="H277">
        <f t="shared" ref="H277:H283" si="30">------385</f>
        <v>385</v>
      </c>
      <c r="I277">
        <v>441</v>
      </c>
      <c r="J277" t="s">
        <v>69</v>
      </c>
      <c r="K277">
        <f t="shared" ref="K277:K283" si="31">------36</f>
        <v>36</v>
      </c>
    </row>
    <row r="278" spans="2:11">
      <c r="B278">
        <v>823</v>
      </c>
      <c r="C278">
        <v>275</v>
      </c>
      <c r="D278">
        <v>1</v>
      </c>
      <c r="E278">
        <v>1</v>
      </c>
      <c r="F278">
        <v>0</v>
      </c>
      <c r="G278">
        <v>43</v>
      </c>
      <c r="H278">
        <f t="shared" si="30"/>
        <v>385</v>
      </c>
      <c r="I278">
        <v>441</v>
      </c>
      <c r="J278" t="s">
        <v>69</v>
      </c>
      <c r="K278">
        <f t="shared" si="31"/>
        <v>36</v>
      </c>
    </row>
    <row r="279" spans="2:11">
      <c r="B279">
        <v>826</v>
      </c>
      <c r="C279">
        <v>276</v>
      </c>
      <c r="D279">
        <v>1</v>
      </c>
      <c r="E279">
        <v>1</v>
      </c>
      <c r="F279">
        <v>0</v>
      </c>
      <c r="G279">
        <v>43</v>
      </c>
      <c r="H279">
        <f t="shared" si="30"/>
        <v>385</v>
      </c>
      <c r="I279">
        <v>441</v>
      </c>
      <c r="J279" t="s">
        <v>69</v>
      </c>
      <c r="K279">
        <f t="shared" si="31"/>
        <v>36</v>
      </c>
    </row>
    <row r="280" spans="2:11">
      <c r="B280">
        <v>829</v>
      </c>
      <c r="C280">
        <v>277</v>
      </c>
      <c r="D280">
        <v>1</v>
      </c>
      <c r="E280">
        <v>1</v>
      </c>
      <c r="F280">
        <v>0</v>
      </c>
      <c r="G280">
        <v>43</v>
      </c>
      <c r="H280">
        <f t="shared" si="30"/>
        <v>385</v>
      </c>
      <c r="I280">
        <v>441</v>
      </c>
      <c r="J280" t="s">
        <v>69</v>
      </c>
      <c r="K280">
        <f t="shared" si="31"/>
        <v>36</v>
      </c>
    </row>
    <row r="281" spans="2:11">
      <c r="B281">
        <v>832</v>
      </c>
      <c r="C281">
        <v>278</v>
      </c>
      <c r="D281">
        <v>1</v>
      </c>
      <c r="E281">
        <v>1</v>
      </c>
      <c r="F281">
        <v>0</v>
      </c>
      <c r="G281">
        <v>43</v>
      </c>
      <c r="H281">
        <f t="shared" si="30"/>
        <v>385</v>
      </c>
      <c r="I281">
        <v>441</v>
      </c>
      <c r="J281" t="s">
        <v>69</v>
      </c>
      <c r="K281">
        <f t="shared" si="31"/>
        <v>36</v>
      </c>
    </row>
    <row r="282" spans="2:11">
      <c r="B282">
        <v>835</v>
      </c>
      <c r="C282">
        <v>279</v>
      </c>
      <c r="D282">
        <v>1</v>
      </c>
      <c r="E282">
        <v>1</v>
      </c>
      <c r="F282">
        <v>0</v>
      </c>
      <c r="G282">
        <v>43</v>
      </c>
      <c r="H282">
        <f t="shared" si="30"/>
        <v>385</v>
      </c>
      <c r="I282">
        <v>441</v>
      </c>
      <c r="J282" t="s">
        <v>69</v>
      </c>
      <c r="K282">
        <f t="shared" si="31"/>
        <v>36</v>
      </c>
    </row>
    <row r="283" spans="2:11">
      <c r="B283">
        <v>838</v>
      </c>
      <c r="C283">
        <v>280</v>
      </c>
      <c r="D283">
        <v>1</v>
      </c>
      <c r="E283">
        <v>1</v>
      </c>
      <c r="F283">
        <v>0</v>
      </c>
      <c r="G283">
        <v>43</v>
      </c>
      <c r="H283">
        <f t="shared" si="30"/>
        <v>385</v>
      </c>
      <c r="I283">
        <v>441</v>
      </c>
      <c r="J283" t="s">
        <v>69</v>
      </c>
      <c r="K283">
        <f t="shared" si="31"/>
        <v>36</v>
      </c>
    </row>
    <row r="284" spans="2:11">
      <c r="B284">
        <v>841</v>
      </c>
      <c r="C284">
        <v>281</v>
      </c>
      <c r="D284">
        <v>1</v>
      </c>
      <c r="E284">
        <v>0</v>
      </c>
      <c r="F284">
        <v>40</v>
      </c>
      <c r="G284">
        <v>43</v>
      </c>
      <c r="H284">
        <f>------345</f>
        <v>345</v>
      </c>
      <c r="I284">
        <v>441</v>
      </c>
      <c r="J284" t="s">
        <v>75</v>
      </c>
      <c r="K284">
        <f>------37</f>
        <v>37</v>
      </c>
    </row>
    <row r="285" spans="2:11">
      <c r="B285">
        <v>844</v>
      </c>
      <c r="C285">
        <v>282</v>
      </c>
      <c r="D285">
        <v>1</v>
      </c>
      <c r="E285">
        <v>1</v>
      </c>
      <c r="F285">
        <v>40</v>
      </c>
      <c r="G285">
        <v>43</v>
      </c>
      <c r="H285">
        <f>------385</f>
        <v>385</v>
      </c>
      <c r="I285">
        <v>441</v>
      </c>
      <c r="J285" t="s">
        <v>69</v>
      </c>
      <c r="K285">
        <f>------38</f>
        <v>38</v>
      </c>
    </row>
    <row r="286" spans="2:11">
      <c r="B286">
        <v>847</v>
      </c>
      <c r="C286">
        <v>283</v>
      </c>
      <c r="D286">
        <v>1</v>
      </c>
      <c r="E286">
        <v>1</v>
      </c>
      <c r="F286">
        <v>8</v>
      </c>
      <c r="G286">
        <v>43</v>
      </c>
      <c r="H286">
        <f>------393</f>
        <v>393</v>
      </c>
      <c r="I286">
        <v>441</v>
      </c>
      <c r="J286" t="s">
        <v>76</v>
      </c>
      <c r="K286">
        <f>------39</f>
        <v>39</v>
      </c>
    </row>
    <row r="287" spans="2:11">
      <c r="B287">
        <v>850</v>
      </c>
      <c r="C287">
        <v>284</v>
      </c>
      <c r="D287">
        <v>1</v>
      </c>
      <c r="E287">
        <v>1</v>
      </c>
      <c r="F287">
        <v>8</v>
      </c>
      <c r="G287">
        <v>43</v>
      </c>
      <c r="H287">
        <f>------401</f>
        <v>401</v>
      </c>
      <c r="I287">
        <v>441</v>
      </c>
      <c r="J287" t="s">
        <v>77</v>
      </c>
      <c r="K287">
        <f>------40</f>
        <v>40</v>
      </c>
    </row>
    <row r="288" spans="2:11">
      <c r="B288">
        <v>853</v>
      </c>
      <c r="C288">
        <v>285</v>
      </c>
      <c r="D288">
        <v>1</v>
      </c>
      <c r="E288">
        <v>1</v>
      </c>
      <c r="F288">
        <v>0</v>
      </c>
      <c r="G288">
        <v>43</v>
      </c>
      <c r="H288">
        <f>------401</f>
        <v>401</v>
      </c>
      <c r="I288">
        <v>441</v>
      </c>
      <c r="J288" t="s">
        <v>77</v>
      </c>
      <c r="K288">
        <f>------40</f>
        <v>40</v>
      </c>
    </row>
    <row r="289" spans="2:11">
      <c r="B289">
        <v>856</v>
      </c>
      <c r="C289">
        <v>286</v>
      </c>
      <c r="D289">
        <v>1</v>
      </c>
      <c r="E289">
        <v>1</v>
      </c>
      <c r="F289">
        <v>0</v>
      </c>
      <c r="G289">
        <v>43</v>
      </c>
      <c r="H289">
        <f>------401</f>
        <v>401</v>
      </c>
      <c r="I289">
        <v>441</v>
      </c>
      <c r="J289" t="s">
        <v>77</v>
      </c>
      <c r="K289">
        <f>------40</f>
        <v>40</v>
      </c>
    </row>
    <row r="290" spans="2:11">
      <c r="B290">
        <v>859</v>
      </c>
      <c r="C290">
        <v>287</v>
      </c>
      <c r="D290">
        <v>1</v>
      </c>
      <c r="E290">
        <v>1</v>
      </c>
      <c r="F290">
        <v>0</v>
      </c>
      <c r="G290">
        <v>43</v>
      </c>
      <c r="H290">
        <f>------401</f>
        <v>401</v>
      </c>
      <c r="I290">
        <v>441</v>
      </c>
      <c r="J290" t="s">
        <v>77</v>
      </c>
      <c r="K290">
        <f>------40</f>
        <v>40</v>
      </c>
    </row>
    <row r="291" spans="2:11">
      <c r="B291">
        <v>862</v>
      </c>
      <c r="C291">
        <v>288</v>
      </c>
      <c r="D291">
        <v>1</v>
      </c>
      <c r="E291">
        <v>1</v>
      </c>
      <c r="F291">
        <v>0</v>
      </c>
      <c r="G291">
        <v>43</v>
      </c>
      <c r="H291">
        <f>------401</f>
        <v>401</v>
      </c>
      <c r="I291">
        <v>441</v>
      </c>
      <c r="J291" t="s">
        <v>77</v>
      </c>
      <c r="K291">
        <f>------40</f>
        <v>40</v>
      </c>
    </row>
    <row r="292" spans="2:11">
      <c r="B292">
        <v>865</v>
      </c>
      <c r="C292">
        <v>289</v>
      </c>
      <c r="D292">
        <v>1</v>
      </c>
      <c r="E292">
        <v>0</v>
      </c>
      <c r="F292">
        <v>36</v>
      </c>
      <c r="G292">
        <v>43</v>
      </c>
      <c r="H292">
        <f>------365</f>
        <v>365</v>
      </c>
      <c r="I292">
        <v>441</v>
      </c>
      <c r="J292" t="s">
        <v>71</v>
      </c>
      <c r="K292">
        <f>------41</f>
        <v>41</v>
      </c>
    </row>
    <row r="293" spans="2:11">
      <c r="B293">
        <v>868</v>
      </c>
      <c r="C293">
        <v>290</v>
      </c>
      <c r="D293">
        <v>1</v>
      </c>
      <c r="E293">
        <v>1</v>
      </c>
      <c r="F293">
        <v>24</v>
      </c>
      <c r="G293">
        <v>43</v>
      </c>
      <c r="H293">
        <f>------389</f>
        <v>389</v>
      </c>
      <c r="I293">
        <v>441</v>
      </c>
      <c r="J293" t="s">
        <v>72</v>
      </c>
      <c r="K293">
        <f>------42</f>
        <v>42</v>
      </c>
    </row>
    <row r="294" spans="2:11">
      <c r="B294">
        <v>871</v>
      </c>
      <c r="C294">
        <v>291</v>
      </c>
      <c r="D294">
        <v>1</v>
      </c>
      <c r="E294">
        <v>1</v>
      </c>
      <c r="F294">
        <v>12</v>
      </c>
      <c r="G294">
        <v>43</v>
      </c>
      <c r="H294">
        <f>------401</f>
        <v>401</v>
      </c>
      <c r="I294">
        <v>441</v>
      </c>
      <c r="J294" t="s">
        <v>77</v>
      </c>
      <c r="K294">
        <f>------43</f>
        <v>43</v>
      </c>
    </row>
    <row r="295" spans="2:11">
      <c r="B295">
        <v>874</v>
      </c>
      <c r="C295">
        <v>292</v>
      </c>
      <c r="D295">
        <v>1</v>
      </c>
      <c r="E295">
        <v>1</v>
      </c>
      <c r="F295">
        <v>4</v>
      </c>
      <c r="G295">
        <v>43</v>
      </c>
      <c r="H295">
        <f>------405</f>
        <v>405</v>
      </c>
      <c r="I295">
        <v>441</v>
      </c>
      <c r="J295" t="s">
        <v>73</v>
      </c>
      <c r="K295">
        <f>------32</f>
        <v>32</v>
      </c>
    </row>
    <row r="296" spans="2:11">
      <c r="B296">
        <v>877</v>
      </c>
      <c r="C296">
        <v>293</v>
      </c>
      <c r="D296">
        <v>1</v>
      </c>
      <c r="E296">
        <v>1</v>
      </c>
      <c r="F296">
        <v>0</v>
      </c>
      <c r="G296">
        <v>43</v>
      </c>
      <c r="H296">
        <f>------405</f>
        <v>405</v>
      </c>
      <c r="I296">
        <v>441</v>
      </c>
      <c r="J296" t="s">
        <v>73</v>
      </c>
      <c r="K296">
        <f>------32</f>
        <v>32</v>
      </c>
    </row>
    <row r="297" spans="2:11">
      <c r="B297">
        <v>880</v>
      </c>
      <c r="C297">
        <v>294</v>
      </c>
      <c r="D297">
        <v>1</v>
      </c>
      <c r="E297">
        <v>1</v>
      </c>
      <c r="F297">
        <v>0</v>
      </c>
      <c r="G297">
        <v>43</v>
      </c>
      <c r="H297">
        <f>------405</f>
        <v>405</v>
      </c>
      <c r="I297">
        <v>441</v>
      </c>
      <c r="J297" t="s">
        <v>73</v>
      </c>
      <c r="K297">
        <f>------32</f>
        <v>32</v>
      </c>
    </row>
    <row r="298" spans="2:11">
      <c r="B298">
        <v>883</v>
      </c>
      <c r="C298">
        <v>295</v>
      </c>
      <c r="D298">
        <v>1</v>
      </c>
      <c r="E298">
        <v>1</v>
      </c>
      <c r="F298">
        <v>0</v>
      </c>
      <c r="G298">
        <v>43</v>
      </c>
      <c r="H298">
        <f>------405</f>
        <v>405</v>
      </c>
      <c r="I298">
        <v>441</v>
      </c>
      <c r="J298" t="s">
        <v>73</v>
      </c>
      <c r="K298">
        <f>------32</f>
        <v>32</v>
      </c>
    </row>
    <row r="299" spans="2:11">
      <c r="B299">
        <v>886</v>
      </c>
      <c r="C299">
        <v>296</v>
      </c>
      <c r="D299">
        <v>1</v>
      </c>
      <c r="E299">
        <v>1</v>
      </c>
      <c r="F299">
        <v>0</v>
      </c>
      <c r="G299">
        <v>43</v>
      </c>
      <c r="H299">
        <f>------405</f>
        <v>405</v>
      </c>
      <c r="I299">
        <v>441</v>
      </c>
      <c r="J299" t="s">
        <v>73</v>
      </c>
      <c r="K299">
        <f>------32</f>
        <v>32</v>
      </c>
    </row>
    <row r="300" spans="2:11">
      <c r="B300">
        <v>889</v>
      </c>
      <c r="C300">
        <v>297</v>
      </c>
      <c r="D300">
        <v>1</v>
      </c>
      <c r="E300">
        <v>0</v>
      </c>
      <c r="F300">
        <v>28</v>
      </c>
      <c r="G300">
        <v>43</v>
      </c>
      <c r="H300">
        <f>------377</f>
        <v>377</v>
      </c>
      <c r="I300">
        <v>441</v>
      </c>
      <c r="J300" t="s">
        <v>74</v>
      </c>
      <c r="K300">
        <f>------33</f>
        <v>33</v>
      </c>
    </row>
    <row r="301" spans="2:11">
      <c r="B301">
        <v>892</v>
      </c>
      <c r="C301">
        <v>298</v>
      </c>
      <c r="D301">
        <v>1</v>
      </c>
      <c r="E301">
        <v>1</v>
      </c>
      <c r="F301">
        <v>28</v>
      </c>
      <c r="G301">
        <v>43</v>
      </c>
      <c r="H301">
        <f t="shared" ref="H301:H307" si="32">------405</f>
        <v>405</v>
      </c>
      <c r="I301">
        <v>441</v>
      </c>
      <c r="J301" t="s">
        <v>73</v>
      </c>
      <c r="K301">
        <f t="shared" ref="K301:K307" si="33">------34</f>
        <v>34</v>
      </c>
    </row>
    <row r="302" spans="2:11">
      <c r="B302">
        <v>895</v>
      </c>
      <c r="C302">
        <v>299</v>
      </c>
      <c r="D302">
        <v>1</v>
      </c>
      <c r="E302">
        <v>1</v>
      </c>
      <c r="F302">
        <v>0</v>
      </c>
      <c r="G302">
        <v>43</v>
      </c>
      <c r="H302">
        <f t="shared" si="32"/>
        <v>405</v>
      </c>
      <c r="I302">
        <v>441</v>
      </c>
      <c r="J302" t="s">
        <v>73</v>
      </c>
      <c r="K302">
        <f t="shared" si="33"/>
        <v>34</v>
      </c>
    </row>
    <row r="303" spans="2:11">
      <c r="B303">
        <v>898</v>
      </c>
      <c r="C303">
        <v>300</v>
      </c>
      <c r="D303">
        <v>1</v>
      </c>
      <c r="E303">
        <v>1</v>
      </c>
      <c r="F303">
        <v>0</v>
      </c>
      <c r="G303">
        <v>43</v>
      </c>
      <c r="H303">
        <f t="shared" si="32"/>
        <v>405</v>
      </c>
      <c r="I303">
        <v>441</v>
      </c>
      <c r="J303" t="s">
        <v>73</v>
      </c>
      <c r="K303">
        <f t="shared" si="33"/>
        <v>34</v>
      </c>
    </row>
    <row r="304" spans="2:11">
      <c r="B304">
        <v>901</v>
      </c>
      <c r="C304">
        <v>301</v>
      </c>
      <c r="D304">
        <v>1</v>
      </c>
      <c r="E304">
        <v>1</v>
      </c>
      <c r="F304">
        <v>0</v>
      </c>
      <c r="G304">
        <v>43</v>
      </c>
      <c r="H304">
        <f t="shared" si="32"/>
        <v>405</v>
      </c>
      <c r="I304">
        <v>441</v>
      </c>
      <c r="J304" t="s">
        <v>73</v>
      </c>
      <c r="K304">
        <f t="shared" si="33"/>
        <v>34</v>
      </c>
    </row>
    <row r="305" spans="2:11">
      <c r="B305">
        <v>904</v>
      </c>
      <c r="C305">
        <v>302</v>
      </c>
      <c r="D305">
        <v>1</v>
      </c>
      <c r="E305">
        <v>1</v>
      </c>
      <c r="F305">
        <v>0</v>
      </c>
      <c r="G305">
        <v>43</v>
      </c>
      <c r="H305">
        <f t="shared" si="32"/>
        <v>405</v>
      </c>
      <c r="I305">
        <v>441</v>
      </c>
      <c r="J305" t="s">
        <v>73</v>
      </c>
      <c r="K305">
        <f t="shared" si="33"/>
        <v>34</v>
      </c>
    </row>
    <row r="306" spans="2:11">
      <c r="B306">
        <v>907</v>
      </c>
      <c r="C306">
        <v>303</v>
      </c>
      <c r="D306">
        <v>1</v>
      </c>
      <c r="E306">
        <v>1</v>
      </c>
      <c r="F306">
        <v>0</v>
      </c>
      <c r="G306">
        <v>43</v>
      </c>
      <c r="H306">
        <f t="shared" si="32"/>
        <v>405</v>
      </c>
      <c r="I306">
        <v>441</v>
      </c>
      <c r="J306" t="s">
        <v>73</v>
      </c>
      <c r="K306">
        <f t="shared" si="33"/>
        <v>34</v>
      </c>
    </row>
    <row r="307" spans="2:11">
      <c r="B307">
        <v>910</v>
      </c>
      <c r="C307">
        <v>304</v>
      </c>
      <c r="D307">
        <v>1</v>
      </c>
      <c r="E307">
        <v>1</v>
      </c>
      <c r="F307">
        <v>0</v>
      </c>
      <c r="G307">
        <v>43</v>
      </c>
      <c r="H307">
        <f t="shared" si="32"/>
        <v>405</v>
      </c>
      <c r="I307">
        <v>441</v>
      </c>
      <c r="J307" t="s">
        <v>73</v>
      </c>
      <c r="K307">
        <f t="shared" si="33"/>
        <v>34</v>
      </c>
    </row>
    <row r="308" spans="2:11">
      <c r="B308">
        <v>913</v>
      </c>
      <c r="C308">
        <v>305</v>
      </c>
      <c r="D308">
        <v>1</v>
      </c>
      <c r="E308">
        <v>0</v>
      </c>
      <c r="F308">
        <v>28</v>
      </c>
      <c r="G308">
        <v>43</v>
      </c>
      <c r="H308">
        <f>------377</f>
        <v>377</v>
      </c>
      <c r="I308">
        <v>441</v>
      </c>
      <c r="J308" t="s">
        <v>74</v>
      </c>
      <c r="K308">
        <f>------35</f>
        <v>35</v>
      </c>
    </row>
    <row r="309" spans="2:11">
      <c r="B309">
        <v>916</v>
      </c>
      <c r="C309">
        <v>306</v>
      </c>
      <c r="D309">
        <v>1</v>
      </c>
      <c r="E309">
        <v>1</v>
      </c>
      <c r="F309">
        <v>8</v>
      </c>
      <c r="G309">
        <v>43</v>
      </c>
      <c r="H309">
        <f t="shared" ref="H309:H315" si="34">------385</f>
        <v>385</v>
      </c>
      <c r="I309">
        <v>441</v>
      </c>
      <c r="J309" t="s">
        <v>69</v>
      </c>
      <c r="K309">
        <f t="shared" ref="K309:K315" si="35">------36</f>
        <v>36</v>
      </c>
    </row>
    <row r="310" spans="2:11">
      <c r="B310">
        <v>919</v>
      </c>
      <c r="C310">
        <v>307</v>
      </c>
      <c r="D310">
        <v>1</v>
      </c>
      <c r="E310">
        <v>1</v>
      </c>
      <c r="F310">
        <v>0</v>
      </c>
      <c r="G310">
        <v>43</v>
      </c>
      <c r="H310">
        <f t="shared" si="34"/>
        <v>385</v>
      </c>
      <c r="I310">
        <v>441</v>
      </c>
      <c r="J310" t="s">
        <v>69</v>
      </c>
      <c r="K310">
        <f t="shared" si="35"/>
        <v>36</v>
      </c>
    </row>
    <row r="311" spans="2:11">
      <c r="B311">
        <v>922</v>
      </c>
      <c r="C311">
        <v>308</v>
      </c>
      <c r="D311">
        <v>1</v>
      </c>
      <c r="E311">
        <v>1</v>
      </c>
      <c r="F311">
        <v>0</v>
      </c>
      <c r="G311">
        <v>43</v>
      </c>
      <c r="H311">
        <f t="shared" si="34"/>
        <v>385</v>
      </c>
      <c r="I311">
        <v>441</v>
      </c>
      <c r="J311" t="s">
        <v>69</v>
      </c>
      <c r="K311">
        <f t="shared" si="35"/>
        <v>36</v>
      </c>
    </row>
    <row r="312" spans="2:11">
      <c r="B312">
        <v>925</v>
      </c>
      <c r="C312">
        <v>309</v>
      </c>
      <c r="D312">
        <v>1</v>
      </c>
      <c r="E312">
        <v>1</v>
      </c>
      <c r="F312">
        <v>0</v>
      </c>
      <c r="G312">
        <v>43</v>
      </c>
      <c r="H312">
        <f t="shared" si="34"/>
        <v>385</v>
      </c>
      <c r="I312">
        <v>441</v>
      </c>
      <c r="J312" t="s">
        <v>69</v>
      </c>
      <c r="K312">
        <f t="shared" si="35"/>
        <v>36</v>
      </c>
    </row>
    <row r="313" spans="2:11">
      <c r="B313">
        <v>928</v>
      </c>
      <c r="C313">
        <v>310</v>
      </c>
      <c r="D313">
        <v>1</v>
      </c>
      <c r="E313">
        <v>1</v>
      </c>
      <c r="F313">
        <v>0</v>
      </c>
      <c r="G313">
        <v>43</v>
      </c>
      <c r="H313">
        <f t="shared" si="34"/>
        <v>385</v>
      </c>
      <c r="I313">
        <v>441</v>
      </c>
      <c r="J313" t="s">
        <v>69</v>
      </c>
      <c r="K313">
        <f t="shared" si="35"/>
        <v>36</v>
      </c>
    </row>
    <row r="314" spans="2:11">
      <c r="B314">
        <v>931</v>
      </c>
      <c r="C314">
        <v>311</v>
      </c>
      <c r="D314">
        <v>1</v>
      </c>
      <c r="E314">
        <v>1</v>
      </c>
      <c r="F314">
        <v>0</v>
      </c>
      <c r="G314">
        <v>43</v>
      </c>
      <c r="H314">
        <f t="shared" si="34"/>
        <v>385</v>
      </c>
      <c r="I314">
        <v>441</v>
      </c>
      <c r="J314" t="s">
        <v>69</v>
      </c>
      <c r="K314">
        <f t="shared" si="35"/>
        <v>36</v>
      </c>
    </row>
    <row r="315" spans="2:11">
      <c r="B315">
        <v>934</v>
      </c>
      <c r="C315">
        <v>312</v>
      </c>
      <c r="D315">
        <v>1</v>
      </c>
      <c r="E315">
        <v>1</v>
      </c>
      <c r="F315">
        <v>0</v>
      </c>
      <c r="G315">
        <v>43</v>
      </c>
      <c r="H315">
        <f t="shared" si="34"/>
        <v>385</v>
      </c>
      <c r="I315">
        <v>441</v>
      </c>
      <c r="J315" t="s">
        <v>69</v>
      </c>
      <c r="K315">
        <f t="shared" si="35"/>
        <v>36</v>
      </c>
    </row>
    <row r="316" spans="2:11">
      <c r="B316">
        <v>937</v>
      </c>
      <c r="C316">
        <v>313</v>
      </c>
      <c r="D316">
        <v>1</v>
      </c>
      <c r="E316">
        <v>0</v>
      </c>
      <c r="F316">
        <v>40</v>
      </c>
      <c r="G316">
        <v>43</v>
      </c>
      <c r="H316">
        <f>------345</f>
        <v>345</v>
      </c>
      <c r="I316">
        <v>441</v>
      </c>
      <c r="J316" t="s">
        <v>75</v>
      </c>
      <c r="K316">
        <f>------37</f>
        <v>37</v>
      </c>
    </row>
    <row r="317" spans="2:11">
      <c r="B317">
        <v>940</v>
      </c>
      <c r="C317">
        <v>314</v>
      </c>
      <c r="D317">
        <v>1</v>
      </c>
      <c r="E317">
        <v>1</v>
      </c>
      <c r="F317">
        <v>40</v>
      </c>
      <c r="G317">
        <v>43</v>
      </c>
      <c r="H317">
        <f>------385</f>
        <v>385</v>
      </c>
      <c r="I317">
        <v>441</v>
      </c>
      <c r="J317" t="s">
        <v>69</v>
      </c>
      <c r="K317">
        <f>------38</f>
        <v>38</v>
      </c>
    </row>
    <row r="318" spans="2:11">
      <c r="B318">
        <v>943</v>
      </c>
      <c r="C318">
        <v>315</v>
      </c>
      <c r="D318">
        <v>1</v>
      </c>
      <c r="E318">
        <v>1</v>
      </c>
      <c r="F318">
        <v>8</v>
      </c>
      <c r="G318">
        <v>43</v>
      </c>
      <c r="H318">
        <f>------393</f>
        <v>393</v>
      </c>
      <c r="I318">
        <v>441</v>
      </c>
      <c r="J318" t="s">
        <v>76</v>
      </c>
      <c r="K318">
        <f>------39</f>
        <v>39</v>
      </c>
    </row>
    <row r="319" spans="2:11">
      <c r="B319">
        <v>946</v>
      </c>
      <c r="C319">
        <v>316</v>
      </c>
      <c r="D319">
        <v>1</v>
      </c>
      <c r="E319">
        <v>1</v>
      </c>
      <c r="F319">
        <v>8</v>
      </c>
      <c r="G319">
        <v>43</v>
      </c>
      <c r="H319">
        <f>------401</f>
        <v>401</v>
      </c>
      <c r="I319">
        <v>441</v>
      </c>
      <c r="J319" t="s">
        <v>77</v>
      </c>
      <c r="K319">
        <f>------40</f>
        <v>40</v>
      </c>
    </row>
    <row r="320" spans="2:11">
      <c r="B320">
        <v>949</v>
      </c>
      <c r="C320">
        <v>317</v>
      </c>
      <c r="D320">
        <v>1</v>
      </c>
      <c r="E320">
        <v>1</v>
      </c>
      <c r="F320">
        <v>0</v>
      </c>
      <c r="G320">
        <v>43</v>
      </c>
      <c r="H320">
        <f>------401</f>
        <v>401</v>
      </c>
      <c r="I320">
        <v>441</v>
      </c>
      <c r="J320" t="s">
        <v>77</v>
      </c>
      <c r="K320">
        <f>------40</f>
        <v>40</v>
      </c>
    </row>
    <row r="321" spans="2:11">
      <c r="B321">
        <v>952</v>
      </c>
      <c r="C321">
        <v>318</v>
      </c>
      <c r="D321">
        <v>1</v>
      </c>
      <c r="E321">
        <v>1</v>
      </c>
      <c r="F321">
        <v>0</v>
      </c>
      <c r="G321">
        <v>43</v>
      </c>
      <c r="H321">
        <f>------401</f>
        <v>401</v>
      </c>
      <c r="I321">
        <v>441</v>
      </c>
      <c r="J321" t="s">
        <v>77</v>
      </c>
      <c r="K321">
        <f>------40</f>
        <v>40</v>
      </c>
    </row>
    <row r="322" spans="2:11">
      <c r="B322">
        <v>955</v>
      </c>
      <c r="C322">
        <v>319</v>
      </c>
      <c r="D322">
        <v>1</v>
      </c>
      <c r="E322">
        <v>1</v>
      </c>
      <c r="F322">
        <v>0</v>
      </c>
      <c r="G322">
        <v>43</v>
      </c>
      <c r="H322">
        <f>------401</f>
        <v>401</v>
      </c>
      <c r="I322">
        <v>441</v>
      </c>
      <c r="J322" t="s">
        <v>77</v>
      </c>
      <c r="K322">
        <f>------40</f>
        <v>40</v>
      </c>
    </row>
    <row r="323" spans="2:11">
      <c r="B323">
        <v>958</v>
      </c>
      <c r="C323">
        <v>320</v>
      </c>
      <c r="D323">
        <v>1</v>
      </c>
      <c r="E323">
        <v>1</v>
      </c>
      <c r="F323">
        <v>0</v>
      </c>
      <c r="G323">
        <v>43</v>
      </c>
      <c r="H323">
        <f>------401</f>
        <v>401</v>
      </c>
      <c r="I323">
        <v>441</v>
      </c>
      <c r="J323" t="s">
        <v>77</v>
      </c>
      <c r="K323">
        <f>------40</f>
        <v>40</v>
      </c>
    </row>
    <row r="324" spans="2:11">
      <c r="B324">
        <v>961</v>
      </c>
      <c r="C324">
        <v>321</v>
      </c>
      <c r="D324">
        <v>1</v>
      </c>
      <c r="E324">
        <v>0</v>
      </c>
      <c r="F324">
        <v>36</v>
      </c>
      <c r="G324">
        <v>43</v>
      </c>
      <c r="H324">
        <f>------365</f>
        <v>365</v>
      </c>
      <c r="I324">
        <v>441</v>
      </c>
      <c r="J324" t="s">
        <v>71</v>
      </c>
      <c r="K324">
        <f>------41</f>
        <v>41</v>
      </c>
    </row>
    <row r="325" spans="2:11">
      <c r="B325">
        <v>964</v>
      </c>
      <c r="C325">
        <v>322</v>
      </c>
      <c r="D325">
        <v>1</v>
      </c>
      <c r="E325">
        <v>1</v>
      </c>
      <c r="F325">
        <v>24</v>
      </c>
      <c r="G325">
        <v>43</v>
      </c>
      <c r="H325">
        <f>------389</f>
        <v>389</v>
      </c>
      <c r="I325">
        <v>441</v>
      </c>
      <c r="J325" t="s">
        <v>72</v>
      </c>
      <c r="K325">
        <f>------42</f>
        <v>42</v>
      </c>
    </row>
    <row r="326" spans="2:11">
      <c r="B326">
        <v>967</v>
      </c>
      <c r="C326">
        <v>323</v>
      </c>
      <c r="D326">
        <v>1</v>
      </c>
      <c r="E326">
        <v>1</v>
      </c>
      <c r="F326">
        <v>12</v>
      </c>
      <c r="G326">
        <v>43</v>
      </c>
      <c r="H326">
        <f>------401</f>
        <v>401</v>
      </c>
      <c r="I326">
        <v>441</v>
      </c>
      <c r="J326" t="s">
        <v>77</v>
      </c>
      <c r="K326">
        <f>------43</f>
        <v>43</v>
      </c>
    </row>
    <row r="327" spans="2:11">
      <c r="B327">
        <v>970</v>
      </c>
      <c r="C327">
        <v>324</v>
      </c>
      <c r="D327">
        <v>1</v>
      </c>
      <c r="E327">
        <v>1</v>
      </c>
      <c r="F327">
        <v>4</v>
      </c>
      <c r="G327">
        <v>43</v>
      </c>
      <c r="H327">
        <f>------405</f>
        <v>405</v>
      </c>
      <c r="I327">
        <v>441</v>
      </c>
      <c r="J327" t="s">
        <v>73</v>
      </c>
      <c r="K327">
        <f>------32</f>
        <v>32</v>
      </c>
    </row>
    <row r="328" spans="2:11">
      <c r="B328">
        <v>973</v>
      </c>
      <c r="C328">
        <v>325</v>
      </c>
      <c r="D328">
        <v>1</v>
      </c>
      <c r="E328">
        <v>1</v>
      </c>
      <c r="F328">
        <v>0</v>
      </c>
      <c r="G328">
        <v>43</v>
      </c>
      <c r="H328">
        <f>------405</f>
        <v>405</v>
      </c>
      <c r="I328">
        <v>441</v>
      </c>
      <c r="J328" t="s">
        <v>73</v>
      </c>
      <c r="K328">
        <f>------32</f>
        <v>32</v>
      </c>
    </row>
    <row r="329" spans="2:11">
      <c r="B329">
        <v>976</v>
      </c>
      <c r="C329">
        <v>326</v>
      </c>
      <c r="D329">
        <v>1</v>
      </c>
      <c r="E329">
        <v>1</v>
      </c>
      <c r="F329">
        <v>0</v>
      </c>
      <c r="G329">
        <v>43</v>
      </c>
      <c r="H329">
        <f>------405</f>
        <v>405</v>
      </c>
      <c r="I329">
        <v>441</v>
      </c>
      <c r="J329" t="s">
        <v>73</v>
      </c>
      <c r="K329">
        <f>------32</f>
        <v>32</v>
      </c>
    </row>
    <row r="330" spans="2:11">
      <c r="B330">
        <v>979</v>
      </c>
      <c r="C330">
        <v>327</v>
      </c>
      <c r="D330">
        <v>1</v>
      </c>
      <c r="E330">
        <v>1</v>
      </c>
      <c r="F330">
        <v>0</v>
      </c>
      <c r="G330">
        <v>43</v>
      </c>
      <c r="H330">
        <f>------405</f>
        <v>405</v>
      </c>
      <c r="I330">
        <v>441</v>
      </c>
      <c r="J330" t="s">
        <v>73</v>
      </c>
      <c r="K330">
        <f>------32</f>
        <v>32</v>
      </c>
    </row>
    <row r="331" spans="2:11">
      <c r="B331">
        <v>982</v>
      </c>
      <c r="C331">
        <v>328</v>
      </c>
      <c r="D331">
        <v>1</v>
      </c>
      <c r="E331">
        <v>1</v>
      </c>
      <c r="F331">
        <v>0</v>
      </c>
      <c r="G331">
        <v>43</v>
      </c>
      <c r="H331">
        <f>------405</f>
        <v>405</v>
      </c>
      <c r="I331">
        <v>441</v>
      </c>
      <c r="J331" t="s">
        <v>73</v>
      </c>
      <c r="K331">
        <f>------32</f>
        <v>32</v>
      </c>
    </row>
    <row r="332" spans="2:11">
      <c r="B332">
        <v>985</v>
      </c>
      <c r="C332">
        <v>329</v>
      </c>
      <c r="D332">
        <v>1</v>
      </c>
      <c r="E332">
        <v>0</v>
      </c>
      <c r="F332">
        <v>28</v>
      </c>
      <c r="G332">
        <v>43</v>
      </c>
      <c r="H332">
        <f>------377</f>
        <v>377</v>
      </c>
      <c r="I332">
        <v>441</v>
      </c>
      <c r="J332" t="s">
        <v>74</v>
      </c>
      <c r="K332">
        <f>------33</f>
        <v>33</v>
      </c>
    </row>
    <row r="333" spans="2:11">
      <c r="B333">
        <v>988</v>
      </c>
      <c r="C333">
        <v>330</v>
      </c>
      <c r="D333">
        <v>1</v>
      </c>
      <c r="E333">
        <v>1</v>
      </c>
      <c r="F333">
        <v>28</v>
      </c>
      <c r="G333">
        <v>43</v>
      </c>
      <c r="H333">
        <f t="shared" ref="H333:H339" si="36">------405</f>
        <v>405</v>
      </c>
      <c r="I333">
        <v>441</v>
      </c>
      <c r="J333" t="s">
        <v>73</v>
      </c>
      <c r="K333">
        <f t="shared" ref="K333:K339" si="37">------34</f>
        <v>34</v>
      </c>
    </row>
    <row r="334" spans="2:11">
      <c r="B334">
        <v>991</v>
      </c>
      <c r="C334">
        <v>331</v>
      </c>
      <c r="D334">
        <v>1</v>
      </c>
      <c r="E334">
        <v>1</v>
      </c>
      <c r="F334">
        <v>0</v>
      </c>
      <c r="G334">
        <v>43</v>
      </c>
      <c r="H334">
        <f t="shared" si="36"/>
        <v>405</v>
      </c>
      <c r="I334">
        <v>441</v>
      </c>
      <c r="J334" t="s">
        <v>73</v>
      </c>
      <c r="K334">
        <f t="shared" si="37"/>
        <v>34</v>
      </c>
    </row>
    <row r="335" spans="2:11">
      <c r="B335">
        <v>994</v>
      </c>
      <c r="C335">
        <v>332</v>
      </c>
      <c r="D335">
        <v>1</v>
      </c>
      <c r="E335">
        <v>1</v>
      </c>
      <c r="F335">
        <v>0</v>
      </c>
      <c r="G335">
        <v>43</v>
      </c>
      <c r="H335">
        <f t="shared" si="36"/>
        <v>405</v>
      </c>
      <c r="I335">
        <v>441</v>
      </c>
      <c r="J335" t="s">
        <v>73</v>
      </c>
      <c r="K335">
        <f t="shared" si="37"/>
        <v>34</v>
      </c>
    </row>
    <row r="336" spans="2:11">
      <c r="B336">
        <v>997</v>
      </c>
      <c r="C336">
        <v>333</v>
      </c>
      <c r="D336">
        <v>1</v>
      </c>
      <c r="E336">
        <v>1</v>
      </c>
      <c r="F336">
        <v>0</v>
      </c>
      <c r="G336">
        <v>43</v>
      </c>
      <c r="H336">
        <f t="shared" si="36"/>
        <v>405</v>
      </c>
      <c r="I336">
        <v>441</v>
      </c>
      <c r="J336" t="s">
        <v>73</v>
      </c>
      <c r="K336">
        <f t="shared" si="37"/>
        <v>34</v>
      </c>
    </row>
    <row r="337" spans="2:11">
      <c r="B337">
        <v>1000</v>
      </c>
      <c r="C337">
        <v>334</v>
      </c>
      <c r="D337">
        <v>1</v>
      </c>
      <c r="E337">
        <v>1</v>
      </c>
      <c r="F337">
        <v>0</v>
      </c>
      <c r="G337">
        <v>43</v>
      </c>
      <c r="H337">
        <f t="shared" si="36"/>
        <v>405</v>
      </c>
      <c r="I337">
        <v>441</v>
      </c>
      <c r="J337" t="s">
        <v>73</v>
      </c>
      <c r="K337">
        <f t="shared" si="37"/>
        <v>34</v>
      </c>
    </row>
    <row r="338" spans="2:11">
      <c r="B338">
        <v>1003</v>
      </c>
      <c r="C338">
        <v>335</v>
      </c>
      <c r="D338">
        <v>1</v>
      </c>
      <c r="E338">
        <v>1</v>
      </c>
      <c r="F338">
        <v>0</v>
      </c>
      <c r="G338">
        <v>43</v>
      </c>
      <c r="H338">
        <f t="shared" si="36"/>
        <v>405</v>
      </c>
      <c r="I338">
        <v>441</v>
      </c>
      <c r="J338" t="s">
        <v>73</v>
      </c>
      <c r="K338">
        <f t="shared" si="37"/>
        <v>34</v>
      </c>
    </row>
    <row r="339" spans="2:11">
      <c r="B339">
        <v>1006</v>
      </c>
      <c r="C339">
        <v>336</v>
      </c>
      <c r="D339">
        <v>1</v>
      </c>
      <c r="E339">
        <v>1</v>
      </c>
      <c r="F339">
        <v>0</v>
      </c>
      <c r="G339">
        <v>43</v>
      </c>
      <c r="H339">
        <f t="shared" si="36"/>
        <v>405</v>
      </c>
      <c r="I339">
        <v>441</v>
      </c>
      <c r="J339" t="s">
        <v>73</v>
      </c>
      <c r="K339">
        <f t="shared" si="37"/>
        <v>34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339"/>
  <sheetViews>
    <sheetView workbookViewId="0"/>
  </sheetViews>
  <sheetFormatPr defaultRowHeight="15"/>
  <cols>
    <col min="4" max="4" width="20.5703125" customWidth="1"/>
  </cols>
  <sheetData>
    <row r="1" spans="1:11">
      <c r="A1" s="17" t="s">
        <v>38</v>
      </c>
    </row>
    <row r="3" spans="1:11">
      <c r="A3" t="s">
        <v>83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</row>
    <row r="4" spans="1:11"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f>------5</f>
        <v>5</v>
      </c>
      <c r="I4">
        <v>9</v>
      </c>
      <c r="J4" t="s">
        <v>50</v>
      </c>
      <c r="K4">
        <f>------1</f>
        <v>1</v>
      </c>
    </row>
    <row r="5" spans="1:11">
      <c r="B5">
        <v>4</v>
      </c>
      <c r="C5">
        <v>2</v>
      </c>
      <c r="D5">
        <v>0</v>
      </c>
      <c r="E5">
        <v>1</v>
      </c>
      <c r="F5">
        <v>4</v>
      </c>
      <c r="G5">
        <v>2</v>
      </c>
      <c r="H5">
        <f>------9</f>
        <v>9</v>
      </c>
      <c r="I5">
        <v>25</v>
      </c>
      <c r="J5" t="s">
        <v>51</v>
      </c>
      <c r="K5">
        <f>------2</f>
        <v>2</v>
      </c>
    </row>
    <row r="6" spans="1:11">
      <c r="B6">
        <v>7</v>
      </c>
      <c r="C6">
        <v>3</v>
      </c>
      <c r="D6">
        <v>0</v>
      </c>
      <c r="E6">
        <v>1</v>
      </c>
      <c r="F6">
        <v>12</v>
      </c>
      <c r="G6">
        <v>3</v>
      </c>
      <c r="H6">
        <f>------21</f>
        <v>21</v>
      </c>
      <c r="I6">
        <v>49</v>
      </c>
      <c r="J6" t="s">
        <v>52</v>
      </c>
      <c r="K6">
        <f>------3</f>
        <v>3</v>
      </c>
    </row>
    <row r="7" spans="1:11">
      <c r="B7">
        <v>10</v>
      </c>
      <c r="C7">
        <v>4</v>
      </c>
      <c r="D7">
        <v>0</v>
      </c>
      <c r="E7">
        <v>1</v>
      </c>
      <c r="F7">
        <v>8</v>
      </c>
      <c r="G7">
        <v>4</v>
      </c>
      <c r="H7">
        <f>------29</f>
        <v>29</v>
      </c>
      <c r="I7">
        <v>81</v>
      </c>
      <c r="J7" t="s">
        <v>51</v>
      </c>
      <c r="K7">
        <f>------4</f>
        <v>4</v>
      </c>
    </row>
    <row r="8" spans="1:11">
      <c r="B8">
        <v>13</v>
      </c>
      <c r="C8">
        <v>5</v>
      </c>
      <c r="D8">
        <v>0</v>
      </c>
      <c r="E8">
        <v>1</v>
      </c>
      <c r="F8">
        <v>12</v>
      </c>
      <c r="G8">
        <v>5</v>
      </c>
      <c r="H8">
        <f>------41</f>
        <v>41</v>
      </c>
      <c r="I8">
        <v>121</v>
      </c>
      <c r="J8" t="s">
        <v>53</v>
      </c>
      <c r="K8">
        <f>------5</f>
        <v>5</v>
      </c>
    </row>
    <row r="9" spans="1:11">
      <c r="B9">
        <v>16</v>
      </c>
      <c r="C9">
        <v>6</v>
      </c>
      <c r="D9">
        <v>1</v>
      </c>
      <c r="E9">
        <v>1</v>
      </c>
      <c r="F9">
        <v>12</v>
      </c>
      <c r="G9">
        <v>6</v>
      </c>
      <c r="H9">
        <f>------53</f>
        <v>53</v>
      </c>
      <c r="I9">
        <v>169</v>
      </c>
      <c r="J9" t="s">
        <v>54</v>
      </c>
      <c r="K9">
        <f>------6</f>
        <v>6</v>
      </c>
    </row>
    <row r="10" spans="1:11">
      <c r="B10">
        <v>19</v>
      </c>
      <c r="C10">
        <v>7</v>
      </c>
      <c r="D10">
        <v>1</v>
      </c>
      <c r="E10">
        <v>1</v>
      </c>
      <c r="F10">
        <v>36</v>
      </c>
      <c r="G10">
        <v>7</v>
      </c>
      <c r="H10">
        <f>------89</f>
        <v>89</v>
      </c>
      <c r="I10">
        <v>225</v>
      </c>
      <c r="J10" t="s">
        <v>55</v>
      </c>
      <c r="K10">
        <f>------7</f>
        <v>7</v>
      </c>
    </row>
    <row r="11" spans="1:11">
      <c r="B11" s="19">
        <v>22</v>
      </c>
      <c r="C11" s="19">
        <v>8</v>
      </c>
      <c r="D11" s="19">
        <v>0</v>
      </c>
      <c r="E11" s="19">
        <v>0</v>
      </c>
      <c r="F11" s="19">
        <v>60</v>
      </c>
      <c r="G11" s="19">
        <v>8</v>
      </c>
      <c r="H11">
        <f>------29</f>
        <v>29</v>
      </c>
      <c r="I11">
        <v>169</v>
      </c>
      <c r="J11" t="s">
        <v>82</v>
      </c>
      <c r="K11">
        <f>------8</f>
        <v>8</v>
      </c>
    </row>
    <row r="12" spans="1:11">
      <c r="B12">
        <v>25</v>
      </c>
      <c r="C12">
        <v>9</v>
      </c>
      <c r="D12">
        <v>0</v>
      </c>
      <c r="E12">
        <v>0</v>
      </c>
      <c r="F12">
        <v>24</v>
      </c>
      <c r="G12">
        <v>8</v>
      </c>
      <c r="H12">
        <f>------5</f>
        <v>5</v>
      </c>
      <c r="I12">
        <v>9</v>
      </c>
      <c r="J12" t="s">
        <v>50</v>
      </c>
      <c r="K12">
        <f>------1</f>
        <v>1</v>
      </c>
    </row>
    <row r="13" spans="1:11">
      <c r="B13">
        <v>28</v>
      </c>
      <c r="C13">
        <v>10</v>
      </c>
      <c r="D13">
        <v>0</v>
      </c>
      <c r="E13">
        <v>1</v>
      </c>
      <c r="F13">
        <v>4</v>
      </c>
      <c r="G13">
        <v>8</v>
      </c>
      <c r="H13">
        <f>------9</f>
        <v>9</v>
      </c>
      <c r="I13">
        <v>25</v>
      </c>
      <c r="J13" t="s">
        <v>51</v>
      </c>
      <c r="K13">
        <f>------2</f>
        <v>2</v>
      </c>
    </row>
    <row r="14" spans="1:11">
      <c r="B14">
        <v>31</v>
      </c>
      <c r="C14">
        <v>11</v>
      </c>
      <c r="D14">
        <v>0</v>
      </c>
      <c r="E14">
        <v>1</v>
      </c>
      <c r="F14">
        <v>12</v>
      </c>
      <c r="G14">
        <v>8</v>
      </c>
      <c r="H14">
        <f>------21</f>
        <v>21</v>
      </c>
      <c r="I14">
        <v>49</v>
      </c>
      <c r="J14" t="s">
        <v>52</v>
      </c>
      <c r="K14">
        <f>------3</f>
        <v>3</v>
      </c>
    </row>
    <row r="15" spans="1:11">
      <c r="B15">
        <v>34</v>
      </c>
      <c r="C15">
        <v>12</v>
      </c>
      <c r="D15">
        <v>0</v>
      </c>
      <c r="E15">
        <v>1</v>
      </c>
      <c r="F15">
        <v>8</v>
      </c>
      <c r="G15">
        <v>8</v>
      </c>
      <c r="H15">
        <f>------29</f>
        <v>29</v>
      </c>
      <c r="I15">
        <v>81</v>
      </c>
      <c r="J15" t="s">
        <v>51</v>
      </c>
      <c r="K15">
        <f>------4</f>
        <v>4</v>
      </c>
    </row>
    <row r="16" spans="1:11">
      <c r="B16">
        <v>37</v>
      </c>
      <c r="C16">
        <v>13</v>
      </c>
      <c r="D16">
        <v>0</v>
      </c>
      <c r="E16">
        <v>1</v>
      </c>
      <c r="F16">
        <v>12</v>
      </c>
      <c r="G16">
        <v>8</v>
      </c>
      <c r="H16">
        <f>------41</f>
        <v>41</v>
      </c>
      <c r="I16">
        <v>121</v>
      </c>
      <c r="J16" t="s">
        <v>53</v>
      </c>
      <c r="K16">
        <f>------5</f>
        <v>5</v>
      </c>
    </row>
    <row r="17" spans="2:11">
      <c r="B17">
        <v>40</v>
      </c>
      <c r="C17">
        <v>14</v>
      </c>
      <c r="D17">
        <v>1</v>
      </c>
      <c r="E17">
        <v>1</v>
      </c>
      <c r="F17">
        <v>12</v>
      </c>
      <c r="G17">
        <v>8</v>
      </c>
      <c r="H17">
        <f>------53</f>
        <v>53</v>
      </c>
      <c r="I17">
        <v>169</v>
      </c>
      <c r="J17" t="s">
        <v>54</v>
      </c>
      <c r="K17">
        <f>------6</f>
        <v>6</v>
      </c>
    </row>
    <row r="18" spans="2:11">
      <c r="B18">
        <v>43</v>
      </c>
      <c r="C18">
        <v>15</v>
      </c>
      <c r="D18">
        <v>1</v>
      </c>
      <c r="E18">
        <v>1</v>
      </c>
      <c r="F18">
        <v>36</v>
      </c>
      <c r="G18">
        <v>8</v>
      </c>
      <c r="H18">
        <f>------89</f>
        <v>89</v>
      </c>
      <c r="I18">
        <v>225</v>
      </c>
      <c r="J18" t="s">
        <v>55</v>
      </c>
      <c r="K18">
        <f>------7</f>
        <v>7</v>
      </c>
    </row>
    <row r="19" spans="2:11">
      <c r="B19">
        <v>46</v>
      </c>
      <c r="C19">
        <v>16</v>
      </c>
      <c r="D19">
        <v>0</v>
      </c>
      <c r="E19">
        <v>0</v>
      </c>
      <c r="F19">
        <v>60</v>
      </c>
      <c r="G19">
        <v>8</v>
      </c>
      <c r="H19">
        <f>------29</f>
        <v>29</v>
      </c>
      <c r="I19">
        <v>169</v>
      </c>
      <c r="J19" t="s">
        <v>82</v>
      </c>
      <c r="K19">
        <f>------8</f>
        <v>8</v>
      </c>
    </row>
    <row r="20" spans="2:11">
      <c r="B20">
        <v>49</v>
      </c>
      <c r="C20">
        <v>17</v>
      </c>
      <c r="D20">
        <v>0</v>
      </c>
      <c r="E20">
        <v>0</v>
      </c>
      <c r="F20">
        <v>24</v>
      </c>
      <c r="G20">
        <v>8</v>
      </c>
      <c r="H20">
        <f>------5</f>
        <v>5</v>
      </c>
      <c r="I20">
        <v>9</v>
      </c>
      <c r="J20" t="s">
        <v>50</v>
      </c>
      <c r="K20">
        <f>------1</f>
        <v>1</v>
      </c>
    </row>
    <row r="21" spans="2:11">
      <c r="B21">
        <v>52</v>
      </c>
      <c r="C21">
        <v>18</v>
      </c>
      <c r="D21">
        <v>0</v>
      </c>
      <c r="E21">
        <v>1</v>
      </c>
      <c r="F21">
        <v>4</v>
      </c>
      <c r="G21">
        <v>8</v>
      </c>
      <c r="H21">
        <f>------9</f>
        <v>9</v>
      </c>
      <c r="I21">
        <v>25</v>
      </c>
      <c r="J21" t="s">
        <v>51</v>
      </c>
      <c r="K21">
        <f>------2</f>
        <v>2</v>
      </c>
    </row>
    <row r="22" spans="2:11">
      <c r="B22">
        <v>55</v>
      </c>
      <c r="C22">
        <v>19</v>
      </c>
      <c r="D22">
        <v>0</v>
      </c>
      <c r="E22">
        <v>1</v>
      </c>
      <c r="F22">
        <v>12</v>
      </c>
      <c r="G22">
        <v>8</v>
      </c>
      <c r="H22">
        <f>------21</f>
        <v>21</v>
      </c>
      <c r="I22">
        <v>49</v>
      </c>
      <c r="J22" t="s">
        <v>52</v>
      </c>
      <c r="K22">
        <f>------3</f>
        <v>3</v>
      </c>
    </row>
    <row r="23" spans="2:11">
      <c r="B23">
        <v>58</v>
      </c>
      <c r="C23">
        <v>20</v>
      </c>
      <c r="D23">
        <v>0</v>
      </c>
      <c r="E23">
        <v>1</v>
      </c>
      <c r="F23">
        <v>8</v>
      </c>
      <c r="G23">
        <v>8</v>
      </c>
      <c r="H23">
        <f>------29</f>
        <v>29</v>
      </c>
      <c r="I23">
        <v>81</v>
      </c>
      <c r="J23" t="s">
        <v>51</v>
      </c>
      <c r="K23">
        <f>------4</f>
        <v>4</v>
      </c>
    </row>
    <row r="24" spans="2:11">
      <c r="B24">
        <v>61</v>
      </c>
      <c r="C24">
        <v>21</v>
      </c>
      <c r="D24">
        <v>0</v>
      </c>
      <c r="E24">
        <v>1</v>
      </c>
      <c r="F24">
        <v>12</v>
      </c>
      <c r="G24">
        <v>8</v>
      </c>
      <c r="H24">
        <f>------41</f>
        <v>41</v>
      </c>
      <c r="I24">
        <v>121</v>
      </c>
      <c r="J24" t="s">
        <v>53</v>
      </c>
      <c r="K24">
        <f>------5</f>
        <v>5</v>
      </c>
    </row>
    <row r="25" spans="2:11">
      <c r="B25">
        <v>64</v>
      </c>
      <c r="C25">
        <v>22</v>
      </c>
      <c r="D25">
        <v>1</v>
      </c>
      <c r="E25">
        <v>1</v>
      </c>
      <c r="F25">
        <v>12</v>
      </c>
      <c r="G25">
        <v>8</v>
      </c>
      <c r="H25">
        <f>------53</f>
        <v>53</v>
      </c>
      <c r="I25">
        <v>169</v>
      </c>
      <c r="J25" t="s">
        <v>54</v>
      </c>
      <c r="K25">
        <f>------6</f>
        <v>6</v>
      </c>
    </row>
    <row r="26" spans="2:11">
      <c r="B26">
        <v>67</v>
      </c>
      <c r="C26">
        <v>23</v>
      </c>
      <c r="D26">
        <v>1</v>
      </c>
      <c r="E26">
        <v>1</v>
      </c>
      <c r="F26">
        <v>36</v>
      </c>
      <c r="G26">
        <v>8</v>
      </c>
      <c r="H26">
        <f>------89</f>
        <v>89</v>
      </c>
      <c r="I26">
        <v>225</v>
      </c>
      <c r="J26" t="s">
        <v>55</v>
      </c>
      <c r="K26">
        <f>------7</f>
        <v>7</v>
      </c>
    </row>
    <row r="27" spans="2:11">
      <c r="B27">
        <v>70</v>
      </c>
      <c r="C27">
        <v>24</v>
      </c>
      <c r="D27">
        <v>0</v>
      </c>
      <c r="E27">
        <v>0</v>
      </c>
      <c r="F27">
        <v>60</v>
      </c>
      <c r="G27">
        <v>8</v>
      </c>
      <c r="H27">
        <f>------29</f>
        <v>29</v>
      </c>
      <c r="I27">
        <v>169</v>
      </c>
      <c r="J27" t="s">
        <v>82</v>
      </c>
      <c r="K27">
        <f>------8</f>
        <v>8</v>
      </c>
    </row>
    <row r="28" spans="2:11">
      <c r="B28">
        <v>73</v>
      </c>
      <c r="C28">
        <v>25</v>
      </c>
      <c r="D28">
        <v>0</v>
      </c>
      <c r="E28">
        <v>0</v>
      </c>
      <c r="F28">
        <v>24</v>
      </c>
      <c r="G28">
        <v>8</v>
      </c>
      <c r="H28">
        <f>------5</f>
        <v>5</v>
      </c>
      <c r="I28">
        <v>9</v>
      </c>
      <c r="J28" t="s">
        <v>50</v>
      </c>
      <c r="K28">
        <f>------1</f>
        <v>1</v>
      </c>
    </row>
    <row r="29" spans="2:11">
      <c r="B29">
        <v>76</v>
      </c>
      <c r="C29">
        <v>26</v>
      </c>
      <c r="D29">
        <v>0</v>
      </c>
      <c r="E29">
        <v>1</v>
      </c>
      <c r="F29">
        <v>4</v>
      </c>
      <c r="G29">
        <v>8</v>
      </c>
      <c r="H29">
        <f>------9</f>
        <v>9</v>
      </c>
      <c r="I29">
        <v>25</v>
      </c>
      <c r="J29" t="s">
        <v>51</v>
      </c>
      <c r="K29">
        <f>------2</f>
        <v>2</v>
      </c>
    </row>
    <row r="30" spans="2:11">
      <c r="B30">
        <v>79</v>
      </c>
      <c r="C30">
        <v>27</v>
      </c>
      <c r="D30">
        <v>0</v>
      </c>
      <c r="E30">
        <v>1</v>
      </c>
      <c r="F30">
        <v>12</v>
      </c>
      <c r="G30">
        <v>8</v>
      </c>
      <c r="H30">
        <f>------21</f>
        <v>21</v>
      </c>
      <c r="I30">
        <v>49</v>
      </c>
      <c r="J30" t="s">
        <v>52</v>
      </c>
      <c r="K30">
        <f>------3</f>
        <v>3</v>
      </c>
    </row>
    <row r="31" spans="2:11">
      <c r="B31">
        <v>82</v>
      </c>
      <c r="C31">
        <v>28</v>
      </c>
      <c r="D31">
        <v>0</v>
      </c>
      <c r="E31">
        <v>1</v>
      </c>
      <c r="F31">
        <v>8</v>
      </c>
      <c r="G31">
        <v>8</v>
      </c>
      <c r="H31">
        <f>------29</f>
        <v>29</v>
      </c>
      <c r="I31">
        <v>81</v>
      </c>
      <c r="J31" t="s">
        <v>51</v>
      </c>
      <c r="K31">
        <f>------4</f>
        <v>4</v>
      </c>
    </row>
    <row r="32" spans="2:11">
      <c r="B32">
        <v>85</v>
      </c>
      <c r="C32">
        <v>29</v>
      </c>
      <c r="D32">
        <v>0</v>
      </c>
      <c r="E32">
        <v>1</v>
      </c>
      <c r="F32">
        <v>12</v>
      </c>
      <c r="G32">
        <v>8</v>
      </c>
      <c r="H32">
        <f>------41</f>
        <v>41</v>
      </c>
      <c r="I32">
        <v>121</v>
      </c>
      <c r="J32" t="s">
        <v>53</v>
      </c>
      <c r="K32">
        <f>------5</f>
        <v>5</v>
      </c>
    </row>
    <row r="33" spans="2:11">
      <c r="B33">
        <v>88</v>
      </c>
      <c r="C33">
        <v>30</v>
      </c>
      <c r="D33">
        <v>1</v>
      </c>
      <c r="E33">
        <v>1</v>
      </c>
      <c r="F33">
        <v>12</v>
      </c>
      <c r="G33">
        <v>8</v>
      </c>
      <c r="H33">
        <f>------53</f>
        <v>53</v>
      </c>
      <c r="I33">
        <v>169</v>
      </c>
      <c r="J33" t="s">
        <v>54</v>
      </c>
      <c r="K33">
        <f>------6</f>
        <v>6</v>
      </c>
    </row>
    <row r="34" spans="2:11">
      <c r="B34">
        <v>91</v>
      </c>
      <c r="C34">
        <v>31</v>
      </c>
      <c r="D34">
        <v>1</v>
      </c>
      <c r="E34">
        <v>1</v>
      </c>
      <c r="F34">
        <v>36</v>
      </c>
      <c r="G34">
        <v>8</v>
      </c>
      <c r="H34">
        <f>------89</f>
        <v>89</v>
      </c>
      <c r="I34">
        <v>225</v>
      </c>
      <c r="J34" t="s">
        <v>55</v>
      </c>
      <c r="K34">
        <f>------7</f>
        <v>7</v>
      </c>
    </row>
    <row r="35" spans="2:11">
      <c r="B35">
        <v>94</v>
      </c>
      <c r="C35">
        <v>32</v>
      </c>
      <c r="D35">
        <v>0</v>
      </c>
      <c r="E35">
        <v>0</v>
      </c>
      <c r="F35">
        <v>60</v>
      </c>
      <c r="G35">
        <v>8</v>
      </c>
      <c r="H35">
        <f>------29</f>
        <v>29</v>
      </c>
      <c r="I35">
        <v>169</v>
      </c>
      <c r="J35" t="s">
        <v>82</v>
      </c>
      <c r="K35">
        <f>------8</f>
        <v>8</v>
      </c>
    </row>
    <row r="36" spans="2:11">
      <c r="B36">
        <v>97</v>
      </c>
      <c r="C36">
        <v>33</v>
      </c>
      <c r="D36">
        <v>0</v>
      </c>
      <c r="E36">
        <v>0</v>
      </c>
      <c r="F36">
        <v>24</v>
      </c>
      <c r="G36">
        <v>8</v>
      </c>
      <c r="H36">
        <f>------5</f>
        <v>5</v>
      </c>
      <c r="I36">
        <v>9</v>
      </c>
      <c r="J36" t="s">
        <v>50</v>
      </c>
      <c r="K36">
        <f>------1</f>
        <v>1</v>
      </c>
    </row>
    <row r="37" spans="2:11">
      <c r="B37">
        <v>100</v>
      </c>
      <c r="C37">
        <v>34</v>
      </c>
      <c r="D37">
        <v>0</v>
      </c>
      <c r="E37">
        <v>1</v>
      </c>
      <c r="F37">
        <v>4</v>
      </c>
      <c r="G37">
        <v>8</v>
      </c>
      <c r="H37">
        <f>------9</f>
        <v>9</v>
      </c>
      <c r="I37">
        <v>25</v>
      </c>
      <c r="J37" t="s">
        <v>51</v>
      </c>
      <c r="K37">
        <f>------2</f>
        <v>2</v>
      </c>
    </row>
    <row r="38" spans="2:11">
      <c r="B38">
        <v>103</v>
      </c>
      <c r="C38">
        <v>35</v>
      </c>
      <c r="D38">
        <v>0</v>
      </c>
      <c r="E38">
        <v>1</v>
      </c>
      <c r="F38">
        <v>12</v>
      </c>
      <c r="G38">
        <v>8</v>
      </c>
      <c r="H38">
        <f>------21</f>
        <v>21</v>
      </c>
      <c r="I38">
        <v>49</v>
      </c>
      <c r="J38" t="s">
        <v>52</v>
      </c>
      <c r="K38">
        <f>------3</f>
        <v>3</v>
      </c>
    </row>
    <row r="39" spans="2:11">
      <c r="B39">
        <v>106</v>
      </c>
      <c r="C39">
        <v>36</v>
      </c>
      <c r="D39">
        <v>0</v>
      </c>
      <c r="E39">
        <v>1</v>
      </c>
      <c r="F39">
        <v>8</v>
      </c>
      <c r="G39">
        <v>8</v>
      </c>
      <c r="H39">
        <f>------29</f>
        <v>29</v>
      </c>
      <c r="I39">
        <v>81</v>
      </c>
      <c r="J39" t="s">
        <v>51</v>
      </c>
      <c r="K39">
        <f>------4</f>
        <v>4</v>
      </c>
    </row>
    <row r="40" spans="2:11">
      <c r="B40">
        <v>109</v>
      </c>
      <c r="C40">
        <v>37</v>
      </c>
      <c r="D40">
        <v>0</v>
      </c>
      <c r="E40">
        <v>1</v>
      </c>
      <c r="F40">
        <v>12</v>
      </c>
      <c r="G40">
        <v>8</v>
      </c>
      <c r="H40">
        <f>------41</f>
        <v>41</v>
      </c>
      <c r="I40">
        <v>121</v>
      </c>
      <c r="J40" t="s">
        <v>53</v>
      </c>
      <c r="K40">
        <f>------5</f>
        <v>5</v>
      </c>
    </row>
    <row r="41" spans="2:11">
      <c r="B41">
        <v>112</v>
      </c>
      <c r="C41">
        <v>38</v>
      </c>
      <c r="D41">
        <v>1</v>
      </c>
      <c r="E41">
        <v>1</v>
      </c>
      <c r="F41">
        <v>12</v>
      </c>
      <c r="G41">
        <v>8</v>
      </c>
      <c r="H41">
        <f>------53</f>
        <v>53</v>
      </c>
      <c r="I41">
        <v>169</v>
      </c>
      <c r="J41" t="s">
        <v>54</v>
      </c>
      <c r="K41">
        <f>------6</f>
        <v>6</v>
      </c>
    </row>
    <row r="42" spans="2:11">
      <c r="B42">
        <v>115</v>
      </c>
      <c r="C42">
        <v>39</v>
      </c>
      <c r="D42">
        <v>1</v>
      </c>
      <c r="E42">
        <v>1</v>
      </c>
      <c r="F42">
        <v>36</v>
      </c>
      <c r="G42">
        <v>8</v>
      </c>
      <c r="H42">
        <f>------89</f>
        <v>89</v>
      </c>
      <c r="I42">
        <v>225</v>
      </c>
      <c r="J42" t="s">
        <v>55</v>
      </c>
      <c r="K42">
        <f>------7</f>
        <v>7</v>
      </c>
    </row>
    <row r="43" spans="2:11">
      <c r="B43">
        <v>118</v>
      </c>
      <c r="C43">
        <v>40</v>
      </c>
      <c r="D43">
        <v>0</v>
      </c>
      <c r="E43">
        <v>0</v>
      </c>
      <c r="F43">
        <v>60</v>
      </c>
      <c r="G43">
        <v>8</v>
      </c>
      <c r="H43">
        <f>------29</f>
        <v>29</v>
      </c>
      <c r="I43">
        <v>169</v>
      </c>
      <c r="J43" t="s">
        <v>82</v>
      </c>
      <c r="K43">
        <f>------8</f>
        <v>8</v>
      </c>
    </row>
    <row r="44" spans="2:11">
      <c r="B44">
        <v>121</v>
      </c>
      <c r="C44">
        <v>41</v>
      </c>
      <c r="D44">
        <v>0</v>
      </c>
      <c r="E44">
        <v>0</v>
      </c>
      <c r="F44">
        <v>24</v>
      </c>
      <c r="G44">
        <v>8</v>
      </c>
      <c r="H44">
        <f>------5</f>
        <v>5</v>
      </c>
      <c r="I44">
        <v>9</v>
      </c>
      <c r="J44" t="s">
        <v>50</v>
      </c>
      <c r="K44">
        <f>------1</f>
        <v>1</v>
      </c>
    </row>
    <row r="45" spans="2:11">
      <c r="B45">
        <v>124</v>
      </c>
      <c r="C45">
        <v>42</v>
      </c>
      <c r="D45">
        <v>0</v>
      </c>
      <c r="E45">
        <v>1</v>
      </c>
      <c r="F45">
        <v>4</v>
      </c>
      <c r="G45">
        <v>8</v>
      </c>
      <c r="H45">
        <f>------9</f>
        <v>9</v>
      </c>
      <c r="I45">
        <v>25</v>
      </c>
      <c r="J45" t="s">
        <v>51</v>
      </c>
      <c r="K45">
        <f>------2</f>
        <v>2</v>
      </c>
    </row>
    <row r="46" spans="2:11">
      <c r="B46">
        <v>127</v>
      </c>
      <c r="C46">
        <v>43</v>
      </c>
      <c r="D46">
        <v>0</v>
      </c>
      <c r="E46">
        <v>1</v>
      </c>
      <c r="F46">
        <v>12</v>
      </c>
      <c r="G46">
        <v>8</v>
      </c>
      <c r="H46">
        <f>------21</f>
        <v>21</v>
      </c>
      <c r="I46">
        <v>49</v>
      </c>
      <c r="J46" t="s">
        <v>52</v>
      </c>
      <c r="K46">
        <f>------3</f>
        <v>3</v>
      </c>
    </row>
    <row r="47" spans="2:11">
      <c r="B47">
        <v>130</v>
      </c>
      <c r="C47">
        <v>44</v>
      </c>
      <c r="D47">
        <v>0</v>
      </c>
      <c r="E47">
        <v>1</v>
      </c>
      <c r="F47">
        <v>8</v>
      </c>
      <c r="G47">
        <v>8</v>
      </c>
      <c r="H47">
        <f>------29</f>
        <v>29</v>
      </c>
      <c r="I47">
        <v>81</v>
      </c>
      <c r="J47" t="s">
        <v>51</v>
      </c>
      <c r="K47">
        <f>------4</f>
        <v>4</v>
      </c>
    </row>
    <row r="48" spans="2:11">
      <c r="B48">
        <v>133</v>
      </c>
      <c r="C48">
        <v>45</v>
      </c>
      <c r="D48">
        <v>0</v>
      </c>
      <c r="E48">
        <v>1</v>
      </c>
      <c r="F48">
        <v>12</v>
      </c>
      <c r="G48">
        <v>8</v>
      </c>
      <c r="H48">
        <f>------41</f>
        <v>41</v>
      </c>
      <c r="I48">
        <v>121</v>
      </c>
      <c r="J48" t="s">
        <v>53</v>
      </c>
      <c r="K48">
        <f>------5</f>
        <v>5</v>
      </c>
    </row>
    <row r="49" spans="2:11">
      <c r="B49">
        <v>136</v>
      </c>
      <c r="C49">
        <v>46</v>
      </c>
      <c r="D49">
        <v>1</v>
      </c>
      <c r="E49">
        <v>1</v>
      </c>
      <c r="F49">
        <v>12</v>
      </c>
      <c r="G49">
        <v>8</v>
      </c>
      <c r="H49">
        <f>------53</f>
        <v>53</v>
      </c>
      <c r="I49">
        <v>169</v>
      </c>
      <c r="J49" t="s">
        <v>54</v>
      </c>
      <c r="K49">
        <f>------6</f>
        <v>6</v>
      </c>
    </row>
    <row r="50" spans="2:11">
      <c r="B50">
        <v>139</v>
      </c>
      <c r="C50">
        <v>47</v>
      </c>
      <c r="D50">
        <v>1</v>
      </c>
      <c r="E50">
        <v>1</v>
      </c>
      <c r="F50">
        <v>36</v>
      </c>
      <c r="G50">
        <v>8</v>
      </c>
      <c r="H50">
        <f>------89</f>
        <v>89</v>
      </c>
      <c r="I50">
        <v>225</v>
      </c>
      <c r="J50" t="s">
        <v>55</v>
      </c>
      <c r="K50">
        <f>------7</f>
        <v>7</v>
      </c>
    </row>
    <row r="51" spans="2:11">
      <c r="B51">
        <v>142</v>
      </c>
      <c r="C51">
        <v>48</v>
      </c>
      <c r="D51">
        <v>0</v>
      </c>
      <c r="E51">
        <v>0</v>
      </c>
      <c r="F51">
        <v>60</v>
      </c>
      <c r="G51">
        <v>8</v>
      </c>
      <c r="H51">
        <f>------29</f>
        <v>29</v>
      </c>
      <c r="I51">
        <v>169</v>
      </c>
      <c r="J51" t="s">
        <v>82</v>
      </c>
      <c r="K51">
        <f>------8</f>
        <v>8</v>
      </c>
    </row>
    <row r="52" spans="2:11">
      <c r="B52">
        <v>145</v>
      </c>
      <c r="C52">
        <v>49</v>
      </c>
      <c r="D52">
        <v>0</v>
      </c>
      <c r="E52">
        <v>0</v>
      </c>
      <c r="F52">
        <v>24</v>
      </c>
      <c r="G52">
        <v>8</v>
      </c>
      <c r="H52">
        <f>------5</f>
        <v>5</v>
      </c>
      <c r="I52">
        <v>9</v>
      </c>
      <c r="J52" t="s">
        <v>50</v>
      </c>
      <c r="K52">
        <f>------1</f>
        <v>1</v>
      </c>
    </row>
    <row r="53" spans="2:11">
      <c r="B53">
        <v>148</v>
      </c>
      <c r="C53">
        <v>50</v>
      </c>
      <c r="D53">
        <v>0</v>
      </c>
      <c r="E53">
        <v>1</v>
      </c>
      <c r="F53">
        <v>4</v>
      </c>
      <c r="G53">
        <v>8</v>
      </c>
      <c r="H53">
        <f>------9</f>
        <v>9</v>
      </c>
      <c r="I53">
        <v>25</v>
      </c>
      <c r="J53" t="s">
        <v>51</v>
      </c>
      <c r="K53">
        <f>------2</f>
        <v>2</v>
      </c>
    </row>
    <row r="54" spans="2:11">
      <c r="B54">
        <v>151</v>
      </c>
      <c r="C54">
        <v>51</v>
      </c>
      <c r="D54">
        <v>0</v>
      </c>
      <c r="E54">
        <v>1</v>
      </c>
      <c r="F54">
        <v>12</v>
      </c>
      <c r="G54">
        <v>8</v>
      </c>
      <c r="H54">
        <f>------21</f>
        <v>21</v>
      </c>
      <c r="I54">
        <v>49</v>
      </c>
      <c r="J54" t="s">
        <v>52</v>
      </c>
      <c r="K54">
        <f>------3</f>
        <v>3</v>
      </c>
    </row>
    <row r="55" spans="2:11">
      <c r="B55">
        <v>154</v>
      </c>
      <c r="C55">
        <v>52</v>
      </c>
      <c r="D55">
        <v>0</v>
      </c>
      <c r="E55">
        <v>1</v>
      </c>
      <c r="F55">
        <v>8</v>
      </c>
      <c r="G55">
        <v>8</v>
      </c>
      <c r="H55">
        <f>------29</f>
        <v>29</v>
      </c>
      <c r="I55">
        <v>81</v>
      </c>
      <c r="J55" t="s">
        <v>51</v>
      </c>
      <c r="K55">
        <f>------4</f>
        <v>4</v>
      </c>
    </row>
    <row r="56" spans="2:11">
      <c r="B56">
        <v>157</v>
      </c>
      <c r="C56">
        <v>53</v>
      </c>
      <c r="D56">
        <v>0</v>
      </c>
      <c r="E56">
        <v>1</v>
      </c>
      <c r="F56">
        <v>12</v>
      </c>
      <c r="G56">
        <v>8</v>
      </c>
      <c r="H56">
        <f>------41</f>
        <v>41</v>
      </c>
      <c r="I56">
        <v>121</v>
      </c>
      <c r="J56" t="s">
        <v>53</v>
      </c>
      <c r="K56">
        <f>------5</f>
        <v>5</v>
      </c>
    </row>
    <row r="57" spans="2:11">
      <c r="B57">
        <v>160</v>
      </c>
      <c r="C57">
        <v>54</v>
      </c>
      <c r="D57">
        <v>1</v>
      </c>
      <c r="E57">
        <v>1</v>
      </c>
      <c r="F57">
        <v>12</v>
      </c>
      <c r="G57">
        <v>8</v>
      </c>
      <c r="H57">
        <f>------53</f>
        <v>53</v>
      </c>
      <c r="I57">
        <v>169</v>
      </c>
      <c r="J57" t="s">
        <v>54</v>
      </c>
      <c r="K57">
        <f>------6</f>
        <v>6</v>
      </c>
    </row>
    <row r="58" spans="2:11">
      <c r="B58">
        <v>163</v>
      </c>
      <c r="C58">
        <v>55</v>
      </c>
      <c r="D58">
        <v>1</v>
      </c>
      <c r="E58">
        <v>1</v>
      </c>
      <c r="F58">
        <v>36</v>
      </c>
      <c r="G58">
        <v>8</v>
      </c>
      <c r="H58">
        <f>------89</f>
        <v>89</v>
      </c>
      <c r="I58">
        <v>225</v>
      </c>
      <c r="J58" t="s">
        <v>55</v>
      </c>
      <c r="K58">
        <f>------7</f>
        <v>7</v>
      </c>
    </row>
    <row r="59" spans="2:11">
      <c r="B59">
        <v>166</v>
      </c>
      <c r="C59">
        <v>56</v>
      </c>
      <c r="D59">
        <v>0</v>
      </c>
      <c r="E59">
        <v>0</v>
      </c>
      <c r="F59">
        <v>60</v>
      </c>
      <c r="G59">
        <v>8</v>
      </c>
      <c r="H59">
        <f>------29</f>
        <v>29</v>
      </c>
      <c r="I59">
        <v>169</v>
      </c>
      <c r="J59" t="s">
        <v>82</v>
      </c>
      <c r="K59">
        <f>------8</f>
        <v>8</v>
      </c>
    </row>
    <row r="60" spans="2:11">
      <c r="B60">
        <v>169</v>
      </c>
      <c r="C60">
        <v>57</v>
      </c>
      <c r="D60">
        <v>0</v>
      </c>
      <c r="E60">
        <v>0</v>
      </c>
      <c r="F60">
        <v>24</v>
      </c>
      <c r="G60">
        <v>8</v>
      </c>
      <c r="H60">
        <f>------5</f>
        <v>5</v>
      </c>
      <c r="I60">
        <v>9</v>
      </c>
      <c r="J60" t="s">
        <v>50</v>
      </c>
      <c r="K60">
        <f>------1</f>
        <v>1</v>
      </c>
    </row>
    <row r="61" spans="2:11">
      <c r="B61">
        <v>172</v>
      </c>
      <c r="C61">
        <v>58</v>
      </c>
      <c r="D61">
        <v>0</v>
      </c>
      <c r="E61">
        <v>1</v>
      </c>
      <c r="F61">
        <v>4</v>
      </c>
      <c r="G61">
        <v>8</v>
      </c>
      <c r="H61">
        <f>------9</f>
        <v>9</v>
      </c>
      <c r="I61">
        <v>25</v>
      </c>
      <c r="J61" t="s">
        <v>51</v>
      </c>
      <c r="K61">
        <f>------2</f>
        <v>2</v>
      </c>
    </row>
    <row r="62" spans="2:11">
      <c r="B62">
        <v>175</v>
      </c>
      <c r="C62">
        <v>59</v>
      </c>
      <c r="D62">
        <v>0</v>
      </c>
      <c r="E62">
        <v>1</v>
      </c>
      <c r="F62">
        <v>12</v>
      </c>
      <c r="G62">
        <v>8</v>
      </c>
      <c r="H62">
        <f>------21</f>
        <v>21</v>
      </c>
      <c r="I62">
        <v>49</v>
      </c>
      <c r="J62" t="s">
        <v>52</v>
      </c>
      <c r="K62">
        <f>------3</f>
        <v>3</v>
      </c>
    </row>
    <row r="63" spans="2:11">
      <c r="B63">
        <v>178</v>
      </c>
      <c r="C63">
        <v>60</v>
      </c>
      <c r="D63">
        <v>0</v>
      </c>
      <c r="E63">
        <v>1</v>
      </c>
      <c r="F63">
        <v>8</v>
      </c>
      <c r="G63">
        <v>8</v>
      </c>
      <c r="H63">
        <f>------29</f>
        <v>29</v>
      </c>
      <c r="I63">
        <v>81</v>
      </c>
      <c r="J63" t="s">
        <v>51</v>
      </c>
      <c r="K63">
        <f>------4</f>
        <v>4</v>
      </c>
    </row>
    <row r="64" spans="2:11">
      <c r="B64">
        <v>181</v>
      </c>
      <c r="C64">
        <v>61</v>
      </c>
      <c r="D64">
        <v>0</v>
      </c>
      <c r="E64">
        <v>1</v>
      </c>
      <c r="F64">
        <v>12</v>
      </c>
      <c r="G64">
        <v>8</v>
      </c>
      <c r="H64">
        <f>------41</f>
        <v>41</v>
      </c>
      <c r="I64">
        <v>121</v>
      </c>
      <c r="J64" t="s">
        <v>53</v>
      </c>
      <c r="K64">
        <f>------5</f>
        <v>5</v>
      </c>
    </row>
    <row r="65" spans="2:11">
      <c r="B65">
        <v>184</v>
      </c>
      <c r="C65">
        <v>62</v>
      </c>
      <c r="D65">
        <v>1</v>
      </c>
      <c r="E65">
        <v>1</v>
      </c>
      <c r="F65">
        <v>12</v>
      </c>
      <c r="G65">
        <v>8</v>
      </c>
      <c r="H65">
        <f>------53</f>
        <v>53</v>
      </c>
      <c r="I65">
        <v>169</v>
      </c>
      <c r="J65" t="s">
        <v>54</v>
      </c>
      <c r="K65">
        <f>------6</f>
        <v>6</v>
      </c>
    </row>
    <row r="66" spans="2:11">
      <c r="B66">
        <v>187</v>
      </c>
      <c r="C66">
        <v>63</v>
      </c>
      <c r="D66">
        <v>1</v>
      </c>
      <c r="E66">
        <v>1</v>
      </c>
      <c r="F66">
        <v>36</v>
      </c>
      <c r="G66">
        <v>8</v>
      </c>
      <c r="H66">
        <f>------89</f>
        <v>89</v>
      </c>
      <c r="I66">
        <v>225</v>
      </c>
      <c r="J66" t="s">
        <v>55</v>
      </c>
      <c r="K66">
        <f>------7</f>
        <v>7</v>
      </c>
    </row>
    <row r="67" spans="2:11">
      <c r="B67">
        <v>190</v>
      </c>
      <c r="C67">
        <v>64</v>
      </c>
      <c r="D67">
        <v>0</v>
      </c>
      <c r="E67">
        <v>0</v>
      </c>
      <c r="F67">
        <v>60</v>
      </c>
      <c r="G67">
        <v>8</v>
      </c>
      <c r="H67">
        <f>------29</f>
        <v>29</v>
      </c>
      <c r="I67">
        <v>169</v>
      </c>
      <c r="J67" t="s">
        <v>82</v>
      </c>
      <c r="K67">
        <f>------8</f>
        <v>8</v>
      </c>
    </row>
    <row r="68" spans="2:11">
      <c r="B68">
        <v>193</v>
      </c>
      <c r="C68">
        <v>65</v>
      </c>
      <c r="D68">
        <v>0</v>
      </c>
      <c r="E68">
        <v>0</v>
      </c>
      <c r="F68">
        <v>24</v>
      </c>
      <c r="G68">
        <v>8</v>
      </c>
      <c r="H68">
        <f>------5</f>
        <v>5</v>
      </c>
      <c r="I68">
        <v>9</v>
      </c>
      <c r="J68" t="s">
        <v>50</v>
      </c>
      <c r="K68">
        <f>------1</f>
        <v>1</v>
      </c>
    </row>
    <row r="69" spans="2:11">
      <c r="B69">
        <v>196</v>
      </c>
      <c r="C69">
        <v>66</v>
      </c>
      <c r="D69">
        <v>0</v>
      </c>
      <c r="E69">
        <v>1</v>
      </c>
      <c r="F69">
        <v>4</v>
      </c>
      <c r="G69">
        <v>8</v>
      </c>
      <c r="H69">
        <f>------9</f>
        <v>9</v>
      </c>
      <c r="I69">
        <v>25</v>
      </c>
      <c r="J69" t="s">
        <v>51</v>
      </c>
      <c r="K69">
        <f>------2</f>
        <v>2</v>
      </c>
    </row>
    <row r="70" spans="2:11">
      <c r="B70">
        <v>199</v>
      </c>
      <c r="C70">
        <v>67</v>
      </c>
      <c r="D70">
        <v>0</v>
      </c>
      <c r="E70">
        <v>1</v>
      </c>
      <c r="F70">
        <v>12</v>
      </c>
      <c r="G70">
        <v>8</v>
      </c>
      <c r="H70">
        <f>------21</f>
        <v>21</v>
      </c>
      <c r="I70">
        <v>49</v>
      </c>
      <c r="J70" t="s">
        <v>52</v>
      </c>
      <c r="K70">
        <f>------3</f>
        <v>3</v>
      </c>
    </row>
    <row r="71" spans="2:11">
      <c r="B71">
        <v>202</v>
      </c>
      <c r="C71">
        <v>68</v>
      </c>
      <c r="D71">
        <v>0</v>
      </c>
      <c r="E71">
        <v>1</v>
      </c>
      <c r="F71">
        <v>8</v>
      </c>
      <c r="G71">
        <v>8</v>
      </c>
      <c r="H71">
        <f>------29</f>
        <v>29</v>
      </c>
      <c r="I71">
        <v>81</v>
      </c>
      <c r="J71" t="s">
        <v>51</v>
      </c>
      <c r="K71">
        <f>------4</f>
        <v>4</v>
      </c>
    </row>
    <row r="72" spans="2:11">
      <c r="B72">
        <v>205</v>
      </c>
      <c r="C72">
        <v>69</v>
      </c>
      <c r="D72">
        <v>0</v>
      </c>
      <c r="E72">
        <v>1</v>
      </c>
      <c r="F72">
        <v>12</v>
      </c>
      <c r="G72">
        <v>8</v>
      </c>
      <c r="H72">
        <f>------41</f>
        <v>41</v>
      </c>
      <c r="I72">
        <v>121</v>
      </c>
      <c r="J72" t="s">
        <v>53</v>
      </c>
      <c r="K72">
        <f>------5</f>
        <v>5</v>
      </c>
    </row>
    <row r="73" spans="2:11">
      <c r="B73">
        <v>208</v>
      </c>
      <c r="C73">
        <v>70</v>
      </c>
      <c r="D73">
        <v>1</v>
      </c>
      <c r="E73">
        <v>1</v>
      </c>
      <c r="F73">
        <v>12</v>
      </c>
      <c r="G73">
        <v>8</v>
      </c>
      <c r="H73">
        <f>------53</f>
        <v>53</v>
      </c>
      <c r="I73">
        <v>169</v>
      </c>
      <c r="J73" t="s">
        <v>54</v>
      </c>
      <c r="K73">
        <f>------6</f>
        <v>6</v>
      </c>
    </row>
    <row r="74" spans="2:11">
      <c r="B74">
        <v>211</v>
      </c>
      <c r="C74">
        <v>71</v>
      </c>
      <c r="D74">
        <v>1</v>
      </c>
      <c r="E74">
        <v>1</v>
      </c>
      <c r="F74">
        <v>36</v>
      </c>
      <c r="G74">
        <v>8</v>
      </c>
      <c r="H74">
        <f>------89</f>
        <v>89</v>
      </c>
      <c r="I74">
        <v>225</v>
      </c>
      <c r="J74" t="s">
        <v>55</v>
      </c>
      <c r="K74">
        <f>------7</f>
        <v>7</v>
      </c>
    </row>
    <row r="75" spans="2:11">
      <c r="B75">
        <v>214</v>
      </c>
      <c r="C75">
        <v>72</v>
      </c>
      <c r="D75">
        <v>0</v>
      </c>
      <c r="E75">
        <v>0</v>
      </c>
      <c r="F75">
        <v>60</v>
      </c>
      <c r="G75">
        <v>8</v>
      </c>
      <c r="H75">
        <f>------29</f>
        <v>29</v>
      </c>
      <c r="I75">
        <v>169</v>
      </c>
      <c r="J75" t="s">
        <v>82</v>
      </c>
      <c r="K75">
        <f>------8</f>
        <v>8</v>
      </c>
    </row>
    <row r="76" spans="2:11">
      <c r="B76">
        <v>217</v>
      </c>
      <c r="C76">
        <v>73</v>
      </c>
      <c r="D76">
        <v>0</v>
      </c>
      <c r="E76">
        <v>0</v>
      </c>
      <c r="F76">
        <v>24</v>
      </c>
      <c r="G76">
        <v>8</v>
      </c>
      <c r="H76">
        <f>------5</f>
        <v>5</v>
      </c>
      <c r="I76">
        <v>9</v>
      </c>
      <c r="J76" t="s">
        <v>50</v>
      </c>
      <c r="K76">
        <f>------1</f>
        <v>1</v>
      </c>
    </row>
    <row r="77" spans="2:11">
      <c r="B77">
        <v>220</v>
      </c>
      <c r="C77">
        <v>74</v>
      </c>
      <c r="D77">
        <v>0</v>
      </c>
      <c r="E77">
        <v>1</v>
      </c>
      <c r="F77">
        <v>4</v>
      </c>
      <c r="G77">
        <v>8</v>
      </c>
      <c r="H77">
        <f>------9</f>
        <v>9</v>
      </c>
      <c r="I77">
        <v>25</v>
      </c>
      <c r="J77" t="s">
        <v>51</v>
      </c>
      <c r="K77">
        <f>------2</f>
        <v>2</v>
      </c>
    </row>
    <row r="78" spans="2:11">
      <c r="B78">
        <v>223</v>
      </c>
      <c r="C78">
        <v>75</v>
      </c>
      <c r="D78">
        <v>0</v>
      </c>
      <c r="E78">
        <v>1</v>
      </c>
      <c r="F78">
        <v>12</v>
      </c>
      <c r="G78">
        <v>8</v>
      </c>
      <c r="H78">
        <f>------21</f>
        <v>21</v>
      </c>
      <c r="I78">
        <v>49</v>
      </c>
      <c r="J78" t="s">
        <v>52</v>
      </c>
      <c r="K78">
        <f>------3</f>
        <v>3</v>
      </c>
    </row>
    <row r="79" spans="2:11">
      <c r="B79">
        <v>226</v>
      </c>
      <c r="C79">
        <v>76</v>
      </c>
      <c r="D79">
        <v>0</v>
      </c>
      <c r="E79">
        <v>1</v>
      </c>
      <c r="F79">
        <v>8</v>
      </c>
      <c r="G79">
        <v>8</v>
      </c>
      <c r="H79">
        <f>------29</f>
        <v>29</v>
      </c>
      <c r="I79">
        <v>81</v>
      </c>
      <c r="J79" t="s">
        <v>51</v>
      </c>
      <c r="K79">
        <f>------4</f>
        <v>4</v>
      </c>
    </row>
    <row r="80" spans="2:11">
      <c r="B80">
        <v>229</v>
      </c>
      <c r="C80">
        <v>77</v>
      </c>
      <c r="D80">
        <v>0</v>
      </c>
      <c r="E80">
        <v>1</v>
      </c>
      <c r="F80">
        <v>12</v>
      </c>
      <c r="G80">
        <v>8</v>
      </c>
      <c r="H80">
        <f>------41</f>
        <v>41</v>
      </c>
      <c r="I80">
        <v>121</v>
      </c>
      <c r="J80" t="s">
        <v>53</v>
      </c>
      <c r="K80">
        <f>------5</f>
        <v>5</v>
      </c>
    </row>
    <row r="81" spans="2:11">
      <c r="B81">
        <v>232</v>
      </c>
      <c r="C81">
        <v>78</v>
      </c>
      <c r="D81">
        <v>1</v>
      </c>
      <c r="E81">
        <v>1</v>
      </c>
      <c r="F81">
        <v>12</v>
      </c>
      <c r="G81">
        <v>8</v>
      </c>
      <c r="H81">
        <f>------53</f>
        <v>53</v>
      </c>
      <c r="I81">
        <v>169</v>
      </c>
      <c r="J81" t="s">
        <v>54</v>
      </c>
      <c r="K81">
        <f>------6</f>
        <v>6</v>
      </c>
    </row>
    <row r="82" spans="2:11">
      <c r="B82">
        <v>235</v>
      </c>
      <c r="C82">
        <v>79</v>
      </c>
      <c r="D82">
        <v>1</v>
      </c>
      <c r="E82">
        <v>1</v>
      </c>
      <c r="F82">
        <v>36</v>
      </c>
      <c r="G82">
        <v>8</v>
      </c>
      <c r="H82">
        <f>------89</f>
        <v>89</v>
      </c>
      <c r="I82">
        <v>225</v>
      </c>
      <c r="J82" t="s">
        <v>55</v>
      </c>
      <c r="K82">
        <f>------7</f>
        <v>7</v>
      </c>
    </row>
    <row r="83" spans="2:11">
      <c r="B83">
        <v>238</v>
      </c>
      <c r="C83">
        <v>80</v>
      </c>
      <c r="D83">
        <v>0</v>
      </c>
      <c r="E83">
        <v>0</v>
      </c>
      <c r="F83">
        <v>60</v>
      </c>
      <c r="G83">
        <v>8</v>
      </c>
      <c r="H83">
        <f>------29</f>
        <v>29</v>
      </c>
      <c r="I83">
        <v>169</v>
      </c>
      <c r="J83" t="s">
        <v>82</v>
      </c>
      <c r="K83">
        <f>------8</f>
        <v>8</v>
      </c>
    </row>
    <row r="84" spans="2:11">
      <c r="B84">
        <v>241</v>
      </c>
      <c r="C84">
        <v>81</v>
      </c>
      <c r="D84">
        <v>0</v>
      </c>
      <c r="E84">
        <v>0</v>
      </c>
      <c r="F84">
        <v>24</v>
      </c>
      <c r="G84">
        <v>8</v>
      </c>
      <c r="H84">
        <f>------5</f>
        <v>5</v>
      </c>
      <c r="I84">
        <v>9</v>
      </c>
      <c r="J84" t="s">
        <v>50</v>
      </c>
      <c r="K84">
        <f>------1</f>
        <v>1</v>
      </c>
    </row>
    <row r="85" spans="2:11">
      <c r="B85">
        <v>244</v>
      </c>
      <c r="C85">
        <v>82</v>
      </c>
      <c r="D85">
        <v>0</v>
      </c>
      <c r="E85">
        <v>1</v>
      </c>
      <c r="F85">
        <v>4</v>
      </c>
      <c r="G85">
        <v>8</v>
      </c>
      <c r="H85">
        <f>------9</f>
        <v>9</v>
      </c>
      <c r="I85">
        <v>25</v>
      </c>
      <c r="J85" t="s">
        <v>51</v>
      </c>
      <c r="K85">
        <f>------2</f>
        <v>2</v>
      </c>
    </row>
    <row r="86" spans="2:11">
      <c r="B86">
        <v>247</v>
      </c>
      <c r="C86">
        <v>83</v>
      </c>
      <c r="D86">
        <v>0</v>
      </c>
      <c r="E86">
        <v>1</v>
      </c>
      <c r="F86">
        <v>12</v>
      </c>
      <c r="G86">
        <v>8</v>
      </c>
      <c r="H86">
        <f>------21</f>
        <v>21</v>
      </c>
      <c r="I86">
        <v>49</v>
      </c>
      <c r="J86" t="s">
        <v>52</v>
      </c>
      <c r="K86">
        <f>------3</f>
        <v>3</v>
      </c>
    </row>
    <row r="87" spans="2:11">
      <c r="B87">
        <v>250</v>
      </c>
      <c r="C87">
        <v>84</v>
      </c>
      <c r="D87">
        <v>0</v>
      </c>
      <c r="E87">
        <v>1</v>
      </c>
      <c r="F87">
        <v>8</v>
      </c>
      <c r="G87">
        <v>8</v>
      </c>
      <c r="H87">
        <f>------29</f>
        <v>29</v>
      </c>
      <c r="I87">
        <v>81</v>
      </c>
      <c r="J87" t="s">
        <v>51</v>
      </c>
      <c r="K87">
        <f>------4</f>
        <v>4</v>
      </c>
    </row>
    <row r="88" spans="2:11">
      <c r="B88">
        <v>253</v>
      </c>
      <c r="C88">
        <v>85</v>
      </c>
      <c r="D88">
        <v>0</v>
      </c>
      <c r="E88">
        <v>1</v>
      </c>
      <c r="F88">
        <v>12</v>
      </c>
      <c r="G88">
        <v>8</v>
      </c>
      <c r="H88">
        <f>------41</f>
        <v>41</v>
      </c>
      <c r="I88">
        <v>121</v>
      </c>
      <c r="J88" t="s">
        <v>53</v>
      </c>
      <c r="K88">
        <f>------5</f>
        <v>5</v>
      </c>
    </row>
    <row r="89" spans="2:11">
      <c r="B89">
        <v>256</v>
      </c>
      <c r="C89">
        <v>86</v>
      </c>
      <c r="D89">
        <v>1</v>
      </c>
      <c r="E89">
        <v>1</v>
      </c>
      <c r="F89">
        <v>12</v>
      </c>
      <c r="G89">
        <v>8</v>
      </c>
      <c r="H89">
        <f>------53</f>
        <v>53</v>
      </c>
      <c r="I89">
        <v>169</v>
      </c>
      <c r="J89" t="s">
        <v>54</v>
      </c>
      <c r="K89">
        <f>------6</f>
        <v>6</v>
      </c>
    </row>
    <row r="90" spans="2:11">
      <c r="B90">
        <v>259</v>
      </c>
      <c r="C90">
        <v>87</v>
      </c>
      <c r="D90">
        <v>1</v>
      </c>
      <c r="E90">
        <v>1</v>
      </c>
      <c r="F90">
        <v>36</v>
      </c>
      <c r="G90">
        <v>8</v>
      </c>
      <c r="H90">
        <f>------89</f>
        <v>89</v>
      </c>
      <c r="I90">
        <v>225</v>
      </c>
      <c r="J90" t="s">
        <v>55</v>
      </c>
      <c r="K90">
        <f>------7</f>
        <v>7</v>
      </c>
    </row>
    <row r="91" spans="2:11">
      <c r="B91">
        <v>262</v>
      </c>
      <c r="C91">
        <v>88</v>
      </c>
      <c r="D91">
        <v>0</v>
      </c>
      <c r="E91">
        <v>0</v>
      </c>
      <c r="F91">
        <v>60</v>
      </c>
      <c r="G91">
        <v>8</v>
      </c>
      <c r="H91">
        <f>------29</f>
        <v>29</v>
      </c>
      <c r="I91">
        <v>169</v>
      </c>
      <c r="J91" t="s">
        <v>82</v>
      </c>
      <c r="K91">
        <f>------8</f>
        <v>8</v>
      </c>
    </row>
    <row r="92" spans="2:11">
      <c r="B92">
        <v>265</v>
      </c>
      <c r="C92">
        <v>89</v>
      </c>
      <c r="D92">
        <v>0</v>
      </c>
      <c r="E92">
        <v>0</v>
      </c>
      <c r="F92">
        <v>24</v>
      </c>
      <c r="G92">
        <v>8</v>
      </c>
      <c r="H92">
        <f>------5</f>
        <v>5</v>
      </c>
      <c r="I92">
        <v>9</v>
      </c>
      <c r="J92" t="s">
        <v>50</v>
      </c>
      <c r="K92">
        <f>------1</f>
        <v>1</v>
      </c>
    </row>
    <row r="93" spans="2:11">
      <c r="B93">
        <v>268</v>
      </c>
      <c r="C93">
        <v>90</v>
      </c>
      <c r="D93">
        <v>0</v>
      </c>
      <c r="E93">
        <v>1</v>
      </c>
      <c r="F93">
        <v>4</v>
      </c>
      <c r="G93">
        <v>8</v>
      </c>
      <c r="H93">
        <f>------9</f>
        <v>9</v>
      </c>
      <c r="I93">
        <v>25</v>
      </c>
      <c r="J93" t="s">
        <v>51</v>
      </c>
      <c r="K93">
        <f>------2</f>
        <v>2</v>
      </c>
    </row>
    <row r="94" spans="2:11">
      <c r="B94">
        <v>271</v>
      </c>
      <c r="C94">
        <v>91</v>
      </c>
      <c r="D94">
        <v>0</v>
      </c>
      <c r="E94">
        <v>1</v>
      </c>
      <c r="F94">
        <v>12</v>
      </c>
      <c r="G94">
        <v>8</v>
      </c>
      <c r="H94">
        <f>------21</f>
        <v>21</v>
      </c>
      <c r="I94">
        <v>49</v>
      </c>
      <c r="J94" t="s">
        <v>52</v>
      </c>
      <c r="K94">
        <f>------3</f>
        <v>3</v>
      </c>
    </row>
    <row r="95" spans="2:11">
      <c r="B95">
        <v>274</v>
      </c>
      <c r="C95">
        <v>92</v>
      </c>
      <c r="D95">
        <v>0</v>
      </c>
      <c r="E95">
        <v>1</v>
      </c>
      <c r="F95">
        <v>8</v>
      </c>
      <c r="G95">
        <v>8</v>
      </c>
      <c r="H95">
        <f>------29</f>
        <v>29</v>
      </c>
      <c r="I95">
        <v>81</v>
      </c>
      <c r="J95" t="s">
        <v>51</v>
      </c>
      <c r="K95">
        <f>------4</f>
        <v>4</v>
      </c>
    </row>
    <row r="96" spans="2:11">
      <c r="B96">
        <v>277</v>
      </c>
      <c r="C96">
        <v>93</v>
      </c>
      <c r="D96">
        <v>0</v>
      </c>
      <c r="E96">
        <v>1</v>
      </c>
      <c r="F96">
        <v>12</v>
      </c>
      <c r="G96">
        <v>8</v>
      </c>
      <c r="H96">
        <f>------41</f>
        <v>41</v>
      </c>
      <c r="I96">
        <v>121</v>
      </c>
      <c r="J96" t="s">
        <v>53</v>
      </c>
      <c r="K96">
        <f>------5</f>
        <v>5</v>
      </c>
    </row>
    <row r="97" spans="2:11">
      <c r="B97">
        <v>280</v>
      </c>
      <c r="C97">
        <v>94</v>
      </c>
      <c r="D97">
        <v>1</v>
      </c>
      <c r="E97">
        <v>1</v>
      </c>
      <c r="F97">
        <v>12</v>
      </c>
      <c r="G97">
        <v>8</v>
      </c>
      <c r="H97">
        <f>------53</f>
        <v>53</v>
      </c>
      <c r="I97">
        <v>169</v>
      </c>
      <c r="J97" t="s">
        <v>54</v>
      </c>
      <c r="K97">
        <f>------6</f>
        <v>6</v>
      </c>
    </row>
    <row r="98" spans="2:11">
      <c r="B98">
        <v>283</v>
      </c>
      <c r="C98">
        <v>95</v>
      </c>
      <c r="D98">
        <v>1</v>
      </c>
      <c r="E98">
        <v>1</v>
      </c>
      <c r="F98">
        <v>36</v>
      </c>
      <c r="G98">
        <v>8</v>
      </c>
      <c r="H98">
        <f>------89</f>
        <v>89</v>
      </c>
      <c r="I98">
        <v>225</v>
      </c>
      <c r="J98" t="s">
        <v>55</v>
      </c>
      <c r="K98">
        <f>------7</f>
        <v>7</v>
      </c>
    </row>
    <row r="99" spans="2:11">
      <c r="B99">
        <v>286</v>
      </c>
      <c r="C99">
        <v>96</v>
      </c>
      <c r="D99">
        <v>0</v>
      </c>
      <c r="E99">
        <v>0</v>
      </c>
      <c r="F99">
        <v>60</v>
      </c>
      <c r="G99">
        <v>8</v>
      </c>
      <c r="H99">
        <f>------29</f>
        <v>29</v>
      </c>
      <c r="I99">
        <v>169</v>
      </c>
      <c r="J99" t="s">
        <v>82</v>
      </c>
      <c r="K99">
        <f>------8</f>
        <v>8</v>
      </c>
    </row>
    <row r="100" spans="2:11">
      <c r="B100">
        <v>289</v>
      </c>
      <c r="C100">
        <v>97</v>
      </c>
      <c r="D100">
        <v>0</v>
      </c>
      <c r="E100">
        <v>0</v>
      </c>
      <c r="F100">
        <v>24</v>
      </c>
      <c r="G100">
        <v>8</v>
      </c>
      <c r="H100">
        <f>------5</f>
        <v>5</v>
      </c>
      <c r="I100">
        <v>9</v>
      </c>
      <c r="J100" t="s">
        <v>50</v>
      </c>
      <c r="K100">
        <f>------1</f>
        <v>1</v>
      </c>
    </row>
    <row r="101" spans="2:11">
      <c r="B101">
        <v>292</v>
      </c>
      <c r="C101">
        <v>98</v>
      </c>
      <c r="D101">
        <v>0</v>
      </c>
      <c r="E101">
        <v>1</v>
      </c>
      <c r="F101">
        <v>4</v>
      </c>
      <c r="G101">
        <v>8</v>
      </c>
      <c r="H101">
        <f>------9</f>
        <v>9</v>
      </c>
      <c r="I101">
        <v>25</v>
      </c>
      <c r="J101" t="s">
        <v>51</v>
      </c>
      <c r="K101">
        <f>------2</f>
        <v>2</v>
      </c>
    </row>
    <row r="102" spans="2:11">
      <c r="B102">
        <v>295</v>
      </c>
      <c r="C102">
        <v>99</v>
      </c>
      <c r="D102">
        <v>0</v>
      </c>
      <c r="E102">
        <v>1</v>
      </c>
      <c r="F102">
        <v>12</v>
      </c>
      <c r="G102">
        <v>8</v>
      </c>
      <c r="H102">
        <f>------21</f>
        <v>21</v>
      </c>
      <c r="I102">
        <v>49</v>
      </c>
      <c r="J102" t="s">
        <v>52</v>
      </c>
      <c r="K102">
        <f>------3</f>
        <v>3</v>
      </c>
    </row>
    <row r="103" spans="2:11">
      <c r="B103">
        <v>298</v>
      </c>
      <c r="C103">
        <v>100</v>
      </c>
      <c r="D103">
        <v>0</v>
      </c>
      <c r="E103">
        <v>1</v>
      </c>
      <c r="F103">
        <v>8</v>
      </c>
      <c r="G103">
        <v>8</v>
      </c>
      <c r="H103">
        <f>------29</f>
        <v>29</v>
      </c>
      <c r="I103">
        <v>81</v>
      </c>
      <c r="J103" t="s">
        <v>51</v>
      </c>
      <c r="K103">
        <f>------4</f>
        <v>4</v>
      </c>
    </row>
    <row r="104" spans="2:11">
      <c r="B104">
        <v>301</v>
      </c>
      <c r="C104">
        <v>101</v>
      </c>
      <c r="D104">
        <v>0</v>
      </c>
      <c r="E104">
        <v>1</v>
      </c>
      <c r="F104">
        <v>12</v>
      </c>
      <c r="G104">
        <v>8</v>
      </c>
      <c r="H104">
        <f>------41</f>
        <v>41</v>
      </c>
      <c r="I104">
        <v>121</v>
      </c>
      <c r="J104" t="s">
        <v>53</v>
      </c>
      <c r="K104">
        <f>------5</f>
        <v>5</v>
      </c>
    </row>
    <row r="105" spans="2:11">
      <c r="B105">
        <v>304</v>
      </c>
      <c r="C105">
        <v>102</v>
      </c>
      <c r="D105">
        <v>1</v>
      </c>
      <c r="E105">
        <v>1</v>
      </c>
      <c r="F105">
        <v>12</v>
      </c>
      <c r="G105">
        <v>8</v>
      </c>
      <c r="H105">
        <f>------53</f>
        <v>53</v>
      </c>
      <c r="I105">
        <v>169</v>
      </c>
      <c r="J105" t="s">
        <v>54</v>
      </c>
      <c r="K105">
        <f>------6</f>
        <v>6</v>
      </c>
    </row>
    <row r="106" spans="2:11">
      <c r="B106">
        <v>307</v>
      </c>
      <c r="C106">
        <v>103</v>
      </c>
      <c r="D106">
        <v>1</v>
      </c>
      <c r="E106">
        <v>1</v>
      </c>
      <c r="F106">
        <v>36</v>
      </c>
      <c r="G106">
        <v>8</v>
      </c>
      <c r="H106">
        <f>------89</f>
        <v>89</v>
      </c>
      <c r="I106">
        <v>225</v>
      </c>
      <c r="J106" t="s">
        <v>55</v>
      </c>
      <c r="K106">
        <f>------7</f>
        <v>7</v>
      </c>
    </row>
    <row r="107" spans="2:11">
      <c r="B107">
        <v>310</v>
      </c>
      <c r="C107">
        <v>104</v>
      </c>
      <c r="D107">
        <v>0</v>
      </c>
      <c r="E107">
        <v>0</v>
      </c>
      <c r="F107">
        <v>60</v>
      </c>
      <c r="G107">
        <v>8</v>
      </c>
      <c r="H107">
        <f>------29</f>
        <v>29</v>
      </c>
      <c r="I107">
        <v>169</v>
      </c>
      <c r="J107" t="s">
        <v>82</v>
      </c>
      <c r="K107">
        <f>------8</f>
        <v>8</v>
      </c>
    </row>
    <row r="108" spans="2:11">
      <c r="B108">
        <v>313</v>
      </c>
      <c r="C108">
        <v>105</v>
      </c>
      <c r="D108">
        <v>0</v>
      </c>
      <c r="E108">
        <v>0</v>
      </c>
      <c r="F108">
        <v>24</v>
      </c>
      <c r="G108">
        <v>8</v>
      </c>
      <c r="H108">
        <f>------5</f>
        <v>5</v>
      </c>
      <c r="I108">
        <v>9</v>
      </c>
      <c r="J108" t="s">
        <v>50</v>
      </c>
      <c r="K108">
        <f>------1</f>
        <v>1</v>
      </c>
    </row>
    <row r="109" spans="2:11">
      <c r="B109">
        <v>316</v>
      </c>
      <c r="C109">
        <v>106</v>
      </c>
      <c r="D109">
        <v>0</v>
      </c>
      <c r="E109">
        <v>1</v>
      </c>
      <c r="F109">
        <v>4</v>
      </c>
      <c r="G109">
        <v>8</v>
      </c>
      <c r="H109">
        <f>------9</f>
        <v>9</v>
      </c>
      <c r="I109">
        <v>25</v>
      </c>
      <c r="J109" t="s">
        <v>51</v>
      </c>
      <c r="K109">
        <f>------2</f>
        <v>2</v>
      </c>
    </row>
    <row r="110" spans="2:11">
      <c r="B110">
        <v>319</v>
      </c>
      <c r="C110">
        <v>107</v>
      </c>
      <c r="D110">
        <v>0</v>
      </c>
      <c r="E110">
        <v>1</v>
      </c>
      <c r="F110">
        <v>12</v>
      </c>
      <c r="G110">
        <v>8</v>
      </c>
      <c r="H110">
        <f>------21</f>
        <v>21</v>
      </c>
      <c r="I110">
        <v>49</v>
      </c>
      <c r="J110" t="s">
        <v>52</v>
      </c>
      <c r="K110">
        <f>------3</f>
        <v>3</v>
      </c>
    </row>
    <row r="111" spans="2:11">
      <c r="B111">
        <v>322</v>
      </c>
      <c r="C111">
        <v>108</v>
      </c>
      <c r="D111">
        <v>0</v>
      </c>
      <c r="E111">
        <v>1</v>
      </c>
      <c r="F111">
        <v>8</v>
      </c>
      <c r="G111">
        <v>8</v>
      </c>
      <c r="H111">
        <f>------29</f>
        <v>29</v>
      </c>
      <c r="I111">
        <v>81</v>
      </c>
      <c r="J111" t="s">
        <v>51</v>
      </c>
      <c r="K111">
        <f>------4</f>
        <v>4</v>
      </c>
    </row>
    <row r="112" spans="2:11">
      <c r="B112">
        <v>325</v>
      </c>
      <c r="C112">
        <v>109</v>
      </c>
      <c r="D112">
        <v>0</v>
      </c>
      <c r="E112">
        <v>1</v>
      </c>
      <c r="F112">
        <v>12</v>
      </c>
      <c r="G112">
        <v>8</v>
      </c>
      <c r="H112">
        <f>------41</f>
        <v>41</v>
      </c>
      <c r="I112">
        <v>121</v>
      </c>
      <c r="J112" t="s">
        <v>53</v>
      </c>
      <c r="K112">
        <f>------5</f>
        <v>5</v>
      </c>
    </row>
    <row r="113" spans="2:11">
      <c r="B113">
        <v>328</v>
      </c>
      <c r="C113">
        <v>110</v>
      </c>
      <c r="D113">
        <v>1</v>
      </c>
      <c r="E113">
        <v>1</v>
      </c>
      <c r="F113">
        <v>12</v>
      </c>
      <c r="G113">
        <v>8</v>
      </c>
      <c r="H113">
        <f>------53</f>
        <v>53</v>
      </c>
      <c r="I113">
        <v>169</v>
      </c>
      <c r="J113" t="s">
        <v>54</v>
      </c>
      <c r="K113">
        <f>------6</f>
        <v>6</v>
      </c>
    </row>
    <row r="114" spans="2:11">
      <c r="B114">
        <v>331</v>
      </c>
      <c r="C114">
        <v>111</v>
      </c>
      <c r="D114">
        <v>1</v>
      </c>
      <c r="E114">
        <v>1</v>
      </c>
      <c r="F114">
        <v>36</v>
      </c>
      <c r="G114">
        <v>8</v>
      </c>
      <c r="H114">
        <f>------89</f>
        <v>89</v>
      </c>
      <c r="I114">
        <v>225</v>
      </c>
      <c r="J114" t="s">
        <v>55</v>
      </c>
      <c r="K114">
        <f>------7</f>
        <v>7</v>
      </c>
    </row>
    <row r="115" spans="2:11">
      <c r="B115">
        <v>334</v>
      </c>
      <c r="C115">
        <v>112</v>
      </c>
      <c r="D115">
        <v>0</v>
      </c>
      <c r="E115">
        <v>0</v>
      </c>
      <c r="F115">
        <v>60</v>
      </c>
      <c r="G115">
        <v>8</v>
      </c>
      <c r="H115">
        <f>------29</f>
        <v>29</v>
      </c>
      <c r="I115">
        <v>169</v>
      </c>
      <c r="J115" t="s">
        <v>82</v>
      </c>
      <c r="K115">
        <f>------8</f>
        <v>8</v>
      </c>
    </row>
    <row r="116" spans="2:11">
      <c r="B116">
        <v>337</v>
      </c>
      <c r="C116">
        <v>113</v>
      </c>
      <c r="D116">
        <v>0</v>
      </c>
      <c r="E116">
        <v>0</v>
      </c>
      <c r="F116">
        <v>24</v>
      </c>
      <c r="G116">
        <v>8</v>
      </c>
      <c r="H116">
        <f>------5</f>
        <v>5</v>
      </c>
      <c r="I116">
        <v>9</v>
      </c>
      <c r="J116" t="s">
        <v>50</v>
      </c>
      <c r="K116">
        <f>------1</f>
        <v>1</v>
      </c>
    </row>
    <row r="117" spans="2:11">
      <c r="B117">
        <v>340</v>
      </c>
      <c r="C117">
        <v>114</v>
      </c>
      <c r="D117">
        <v>0</v>
      </c>
      <c r="E117">
        <v>1</v>
      </c>
      <c r="F117">
        <v>4</v>
      </c>
      <c r="G117">
        <v>8</v>
      </c>
      <c r="H117">
        <f>------9</f>
        <v>9</v>
      </c>
      <c r="I117">
        <v>25</v>
      </c>
      <c r="J117" t="s">
        <v>51</v>
      </c>
      <c r="K117">
        <f>------2</f>
        <v>2</v>
      </c>
    </row>
    <row r="118" spans="2:11">
      <c r="B118">
        <v>343</v>
      </c>
      <c r="C118">
        <v>115</v>
      </c>
      <c r="D118">
        <v>0</v>
      </c>
      <c r="E118">
        <v>1</v>
      </c>
      <c r="F118">
        <v>12</v>
      </c>
      <c r="G118">
        <v>8</v>
      </c>
      <c r="H118">
        <f>------21</f>
        <v>21</v>
      </c>
      <c r="I118">
        <v>49</v>
      </c>
      <c r="J118" t="s">
        <v>52</v>
      </c>
      <c r="K118">
        <f>------3</f>
        <v>3</v>
      </c>
    </row>
    <row r="119" spans="2:11">
      <c r="B119">
        <v>346</v>
      </c>
      <c r="C119">
        <v>116</v>
      </c>
      <c r="D119">
        <v>0</v>
      </c>
      <c r="E119">
        <v>1</v>
      </c>
      <c r="F119">
        <v>8</v>
      </c>
      <c r="G119">
        <v>8</v>
      </c>
      <c r="H119">
        <f>------29</f>
        <v>29</v>
      </c>
      <c r="I119">
        <v>81</v>
      </c>
      <c r="J119" t="s">
        <v>51</v>
      </c>
      <c r="K119">
        <f>------4</f>
        <v>4</v>
      </c>
    </row>
    <row r="120" spans="2:11">
      <c r="B120">
        <v>349</v>
      </c>
      <c r="C120">
        <v>117</v>
      </c>
      <c r="D120">
        <v>0</v>
      </c>
      <c r="E120">
        <v>1</v>
      </c>
      <c r="F120">
        <v>12</v>
      </c>
      <c r="G120">
        <v>8</v>
      </c>
      <c r="H120">
        <f>------41</f>
        <v>41</v>
      </c>
      <c r="I120">
        <v>121</v>
      </c>
      <c r="J120" t="s">
        <v>53</v>
      </c>
      <c r="K120">
        <f>------5</f>
        <v>5</v>
      </c>
    </row>
    <row r="121" spans="2:11">
      <c r="B121">
        <v>352</v>
      </c>
      <c r="C121">
        <v>118</v>
      </c>
      <c r="D121">
        <v>1</v>
      </c>
      <c r="E121">
        <v>1</v>
      </c>
      <c r="F121">
        <v>12</v>
      </c>
      <c r="G121">
        <v>8</v>
      </c>
      <c r="H121">
        <f>------53</f>
        <v>53</v>
      </c>
      <c r="I121">
        <v>169</v>
      </c>
      <c r="J121" t="s">
        <v>54</v>
      </c>
      <c r="K121">
        <f>------6</f>
        <v>6</v>
      </c>
    </row>
    <row r="122" spans="2:11">
      <c r="B122">
        <v>355</v>
      </c>
      <c r="C122">
        <v>119</v>
      </c>
      <c r="D122">
        <v>1</v>
      </c>
      <c r="E122">
        <v>1</v>
      </c>
      <c r="F122">
        <v>36</v>
      </c>
      <c r="G122">
        <v>8</v>
      </c>
      <c r="H122">
        <f>------89</f>
        <v>89</v>
      </c>
      <c r="I122">
        <v>225</v>
      </c>
      <c r="J122" t="s">
        <v>55</v>
      </c>
      <c r="K122">
        <f>------7</f>
        <v>7</v>
      </c>
    </row>
    <row r="123" spans="2:11">
      <c r="B123">
        <v>358</v>
      </c>
      <c r="C123">
        <v>120</v>
      </c>
      <c r="D123">
        <v>0</v>
      </c>
      <c r="E123">
        <v>0</v>
      </c>
      <c r="F123">
        <v>60</v>
      </c>
      <c r="G123">
        <v>8</v>
      </c>
      <c r="H123">
        <f>------29</f>
        <v>29</v>
      </c>
      <c r="I123">
        <v>169</v>
      </c>
      <c r="J123" t="s">
        <v>82</v>
      </c>
      <c r="K123">
        <f>------8</f>
        <v>8</v>
      </c>
    </row>
    <row r="124" spans="2:11">
      <c r="B124">
        <v>361</v>
      </c>
      <c r="C124">
        <v>121</v>
      </c>
      <c r="D124">
        <v>0</v>
      </c>
      <c r="E124">
        <v>0</v>
      </c>
      <c r="F124">
        <v>24</v>
      </c>
      <c r="G124">
        <v>8</v>
      </c>
      <c r="H124">
        <f>------5</f>
        <v>5</v>
      </c>
      <c r="I124">
        <v>9</v>
      </c>
      <c r="J124" t="s">
        <v>50</v>
      </c>
      <c r="K124">
        <f>------1</f>
        <v>1</v>
      </c>
    </row>
    <row r="125" spans="2:11">
      <c r="B125">
        <v>364</v>
      </c>
      <c r="C125">
        <v>122</v>
      </c>
      <c r="D125">
        <v>0</v>
      </c>
      <c r="E125">
        <v>1</v>
      </c>
      <c r="F125">
        <v>4</v>
      </c>
      <c r="G125">
        <v>8</v>
      </c>
      <c r="H125">
        <f>------9</f>
        <v>9</v>
      </c>
      <c r="I125">
        <v>25</v>
      </c>
      <c r="J125" t="s">
        <v>51</v>
      </c>
      <c r="K125">
        <f>------2</f>
        <v>2</v>
      </c>
    </row>
    <row r="126" spans="2:11">
      <c r="B126">
        <v>367</v>
      </c>
      <c r="C126">
        <v>123</v>
      </c>
      <c r="D126">
        <v>0</v>
      </c>
      <c r="E126">
        <v>1</v>
      </c>
      <c r="F126">
        <v>12</v>
      </c>
      <c r="G126">
        <v>8</v>
      </c>
      <c r="H126">
        <f>------21</f>
        <v>21</v>
      </c>
      <c r="I126">
        <v>49</v>
      </c>
      <c r="J126" t="s">
        <v>52</v>
      </c>
      <c r="K126">
        <f>------3</f>
        <v>3</v>
      </c>
    </row>
    <row r="127" spans="2:11">
      <c r="B127">
        <v>370</v>
      </c>
      <c r="C127">
        <v>124</v>
      </c>
      <c r="D127">
        <v>0</v>
      </c>
      <c r="E127">
        <v>1</v>
      </c>
      <c r="F127">
        <v>8</v>
      </c>
      <c r="G127">
        <v>8</v>
      </c>
      <c r="H127">
        <f>------29</f>
        <v>29</v>
      </c>
      <c r="I127">
        <v>81</v>
      </c>
      <c r="J127" t="s">
        <v>51</v>
      </c>
      <c r="K127">
        <f>------4</f>
        <v>4</v>
      </c>
    </row>
    <row r="128" spans="2:11">
      <c r="B128">
        <v>373</v>
      </c>
      <c r="C128">
        <v>125</v>
      </c>
      <c r="D128">
        <v>0</v>
      </c>
      <c r="E128">
        <v>1</v>
      </c>
      <c r="F128">
        <v>12</v>
      </c>
      <c r="G128">
        <v>8</v>
      </c>
      <c r="H128">
        <f>------41</f>
        <v>41</v>
      </c>
      <c r="I128">
        <v>121</v>
      </c>
      <c r="J128" t="s">
        <v>53</v>
      </c>
      <c r="K128">
        <f>------5</f>
        <v>5</v>
      </c>
    </row>
    <row r="129" spans="2:11">
      <c r="B129">
        <v>376</v>
      </c>
      <c r="C129">
        <v>126</v>
      </c>
      <c r="D129">
        <v>1</v>
      </c>
      <c r="E129">
        <v>1</v>
      </c>
      <c r="F129">
        <v>12</v>
      </c>
      <c r="G129">
        <v>8</v>
      </c>
      <c r="H129">
        <f>------53</f>
        <v>53</v>
      </c>
      <c r="I129">
        <v>169</v>
      </c>
      <c r="J129" t="s">
        <v>54</v>
      </c>
      <c r="K129">
        <f>------6</f>
        <v>6</v>
      </c>
    </row>
    <row r="130" spans="2:11">
      <c r="B130">
        <v>379</v>
      </c>
      <c r="C130">
        <v>127</v>
      </c>
      <c r="D130">
        <v>1</v>
      </c>
      <c r="E130">
        <v>1</v>
      </c>
      <c r="F130">
        <v>36</v>
      </c>
      <c r="G130">
        <v>8</v>
      </c>
      <c r="H130">
        <f>------89</f>
        <v>89</v>
      </c>
      <c r="I130">
        <v>225</v>
      </c>
      <c r="J130" t="s">
        <v>55</v>
      </c>
      <c r="K130">
        <f>------7</f>
        <v>7</v>
      </c>
    </row>
    <row r="131" spans="2:11">
      <c r="B131">
        <v>382</v>
      </c>
      <c r="C131">
        <v>128</v>
      </c>
      <c r="D131">
        <v>0</v>
      </c>
      <c r="E131">
        <v>0</v>
      </c>
      <c r="F131">
        <v>60</v>
      </c>
      <c r="G131">
        <v>8</v>
      </c>
      <c r="H131">
        <f>------29</f>
        <v>29</v>
      </c>
      <c r="I131">
        <v>169</v>
      </c>
      <c r="J131" t="s">
        <v>82</v>
      </c>
      <c r="K131">
        <f>------8</f>
        <v>8</v>
      </c>
    </row>
    <row r="132" spans="2:11">
      <c r="B132">
        <v>385</v>
      </c>
      <c r="C132">
        <v>129</v>
      </c>
      <c r="D132">
        <v>0</v>
      </c>
      <c r="E132">
        <v>0</v>
      </c>
      <c r="F132">
        <v>24</v>
      </c>
      <c r="G132">
        <v>8</v>
      </c>
      <c r="H132">
        <f>------5</f>
        <v>5</v>
      </c>
      <c r="I132">
        <v>9</v>
      </c>
      <c r="J132" t="s">
        <v>50</v>
      </c>
      <c r="K132">
        <f>------1</f>
        <v>1</v>
      </c>
    </row>
    <row r="133" spans="2:11">
      <c r="B133">
        <v>388</v>
      </c>
      <c r="C133">
        <v>130</v>
      </c>
      <c r="D133">
        <v>0</v>
      </c>
      <c r="E133">
        <v>1</v>
      </c>
      <c r="F133">
        <v>4</v>
      </c>
      <c r="G133">
        <v>8</v>
      </c>
      <c r="H133">
        <f>------9</f>
        <v>9</v>
      </c>
      <c r="I133">
        <v>25</v>
      </c>
      <c r="J133" t="s">
        <v>51</v>
      </c>
      <c r="K133">
        <f>------2</f>
        <v>2</v>
      </c>
    </row>
    <row r="134" spans="2:11">
      <c r="B134">
        <v>391</v>
      </c>
      <c r="C134">
        <v>131</v>
      </c>
      <c r="D134">
        <v>0</v>
      </c>
      <c r="E134">
        <v>1</v>
      </c>
      <c r="F134">
        <v>12</v>
      </c>
      <c r="G134">
        <v>8</v>
      </c>
      <c r="H134">
        <f>------21</f>
        <v>21</v>
      </c>
      <c r="I134">
        <v>49</v>
      </c>
      <c r="J134" t="s">
        <v>52</v>
      </c>
      <c r="K134">
        <f>------3</f>
        <v>3</v>
      </c>
    </row>
    <row r="135" spans="2:11">
      <c r="B135">
        <v>394</v>
      </c>
      <c r="C135">
        <v>132</v>
      </c>
      <c r="D135">
        <v>0</v>
      </c>
      <c r="E135">
        <v>1</v>
      </c>
      <c r="F135">
        <v>8</v>
      </c>
      <c r="G135">
        <v>8</v>
      </c>
      <c r="H135">
        <f>------29</f>
        <v>29</v>
      </c>
      <c r="I135">
        <v>81</v>
      </c>
      <c r="J135" t="s">
        <v>51</v>
      </c>
      <c r="K135">
        <f>------4</f>
        <v>4</v>
      </c>
    </row>
    <row r="136" spans="2:11">
      <c r="B136">
        <v>397</v>
      </c>
      <c r="C136">
        <v>133</v>
      </c>
      <c r="D136">
        <v>0</v>
      </c>
      <c r="E136">
        <v>1</v>
      </c>
      <c r="F136">
        <v>12</v>
      </c>
      <c r="G136">
        <v>8</v>
      </c>
      <c r="H136">
        <f>------41</f>
        <v>41</v>
      </c>
      <c r="I136">
        <v>121</v>
      </c>
      <c r="J136" t="s">
        <v>53</v>
      </c>
      <c r="K136">
        <f>------5</f>
        <v>5</v>
      </c>
    </row>
    <row r="137" spans="2:11">
      <c r="B137">
        <v>400</v>
      </c>
      <c r="C137">
        <v>134</v>
      </c>
      <c r="D137">
        <v>1</v>
      </c>
      <c r="E137">
        <v>1</v>
      </c>
      <c r="F137">
        <v>12</v>
      </c>
      <c r="G137">
        <v>8</v>
      </c>
      <c r="H137">
        <f>------53</f>
        <v>53</v>
      </c>
      <c r="I137">
        <v>169</v>
      </c>
      <c r="J137" t="s">
        <v>54</v>
      </c>
      <c r="K137">
        <f>------6</f>
        <v>6</v>
      </c>
    </row>
    <row r="138" spans="2:11">
      <c r="B138">
        <v>403</v>
      </c>
      <c r="C138">
        <v>135</v>
      </c>
      <c r="D138">
        <v>1</v>
      </c>
      <c r="E138">
        <v>1</v>
      </c>
      <c r="F138">
        <v>36</v>
      </c>
      <c r="G138">
        <v>8</v>
      </c>
      <c r="H138">
        <f>------89</f>
        <v>89</v>
      </c>
      <c r="I138">
        <v>225</v>
      </c>
      <c r="J138" t="s">
        <v>55</v>
      </c>
      <c r="K138">
        <f>------7</f>
        <v>7</v>
      </c>
    </row>
    <row r="139" spans="2:11">
      <c r="B139">
        <v>406</v>
      </c>
      <c r="C139">
        <v>136</v>
      </c>
      <c r="D139">
        <v>0</v>
      </c>
      <c r="E139">
        <v>0</v>
      </c>
      <c r="F139">
        <v>60</v>
      </c>
      <c r="G139">
        <v>8</v>
      </c>
      <c r="H139">
        <f>------29</f>
        <v>29</v>
      </c>
      <c r="I139">
        <v>169</v>
      </c>
      <c r="J139" t="s">
        <v>82</v>
      </c>
      <c r="K139">
        <f>------8</f>
        <v>8</v>
      </c>
    </row>
    <row r="140" spans="2:11">
      <c r="B140">
        <v>409</v>
      </c>
      <c r="C140">
        <v>137</v>
      </c>
      <c r="D140">
        <v>0</v>
      </c>
      <c r="E140">
        <v>0</v>
      </c>
      <c r="F140">
        <v>24</v>
      </c>
      <c r="G140">
        <v>8</v>
      </c>
      <c r="H140">
        <f>------5</f>
        <v>5</v>
      </c>
      <c r="I140">
        <v>9</v>
      </c>
      <c r="J140" t="s">
        <v>50</v>
      </c>
      <c r="K140">
        <f>------1</f>
        <v>1</v>
      </c>
    </row>
    <row r="141" spans="2:11">
      <c r="B141">
        <v>412</v>
      </c>
      <c r="C141">
        <v>138</v>
      </c>
      <c r="D141">
        <v>0</v>
      </c>
      <c r="E141">
        <v>1</v>
      </c>
      <c r="F141">
        <v>4</v>
      </c>
      <c r="G141">
        <v>8</v>
      </c>
      <c r="H141">
        <f>------9</f>
        <v>9</v>
      </c>
      <c r="I141">
        <v>25</v>
      </c>
      <c r="J141" t="s">
        <v>51</v>
      </c>
      <c r="K141">
        <f>------2</f>
        <v>2</v>
      </c>
    </row>
    <row r="142" spans="2:11">
      <c r="B142">
        <v>415</v>
      </c>
      <c r="C142">
        <v>139</v>
      </c>
      <c r="D142">
        <v>0</v>
      </c>
      <c r="E142">
        <v>1</v>
      </c>
      <c r="F142">
        <v>12</v>
      </c>
      <c r="G142">
        <v>8</v>
      </c>
      <c r="H142">
        <f>------21</f>
        <v>21</v>
      </c>
      <c r="I142">
        <v>49</v>
      </c>
      <c r="J142" t="s">
        <v>52</v>
      </c>
      <c r="K142">
        <f>------3</f>
        <v>3</v>
      </c>
    </row>
    <row r="143" spans="2:11">
      <c r="B143">
        <v>418</v>
      </c>
      <c r="C143">
        <v>140</v>
      </c>
      <c r="D143">
        <v>0</v>
      </c>
      <c r="E143">
        <v>1</v>
      </c>
      <c r="F143">
        <v>8</v>
      </c>
      <c r="G143">
        <v>8</v>
      </c>
      <c r="H143">
        <f>------29</f>
        <v>29</v>
      </c>
      <c r="I143">
        <v>81</v>
      </c>
      <c r="J143" t="s">
        <v>51</v>
      </c>
      <c r="K143">
        <f>------4</f>
        <v>4</v>
      </c>
    </row>
    <row r="144" spans="2:11">
      <c r="B144">
        <v>421</v>
      </c>
      <c r="C144">
        <v>141</v>
      </c>
      <c r="D144">
        <v>0</v>
      </c>
      <c r="E144">
        <v>1</v>
      </c>
      <c r="F144">
        <v>12</v>
      </c>
      <c r="G144">
        <v>8</v>
      </c>
      <c r="H144">
        <f>------41</f>
        <v>41</v>
      </c>
      <c r="I144">
        <v>121</v>
      </c>
      <c r="J144" t="s">
        <v>53</v>
      </c>
      <c r="K144">
        <f>------5</f>
        <v>5</v>
      </c>
    </row>
    <row r="145" spans="2:11">
      <c r="B145">
        <v>424</v>
      </c>
      <c r="C145">
        <v>142</v>
      </c>
      <c r="D145">
        <v>1</v>
      </c>
      <c r="E145">
        <v>1</v>
      </c>
      <c r="F145">
        <v>12</v>
      </c>
      <c r="G145">
        <v>8</v>
      </c>
      <c r="H145">
        <f>------53</f>
        <v>53</v>
      </c>
      <c r="I145">
        <v>169</v>
      </c>
      <c r="J145" t="s">
        <v>54</v>
      </c>
      <c r="K145">
        <f>------6</f>
        <v>6</v>
      </c>
    </row>
    <row r="146" spans="2:11">
      <c r="B146">
        <v>427</v>
      </c>
      <c r="C146">
        <v>143</v>
      </c>
      <c r="D146">
        <v>1</v>
      </c>
      <c r="E146">
        <v>1</v>
      </c>
      <c r="F146">
        <v>36</v>
      </c>
      <c r="G146">
        <v>8</v>
      </c>
      <c r="H146">
        <f>------89</f>
        <v>89</v>
      </c>
      <c r="I146">
        <v>225</v>
      </c>
      <c r="J146" t="s">
        <v>55</v>
      </c>
      <c r="K146">
        <f>------7</f>
        <v>7</v>
      </c>
    </row>
    <row r="147" spans="2:11">
      <c r="B147">
        <v>430</v>
      </c>
      <c r="C147">
        <v>144</v>
      </c>
      <c r="D147">
        <v>0</v>
      </c>
      <c r="E147">
        <v>0</v>
      </c>
      <c r="F147">
        <v>60</v>
      </c>
      <c r="G147">
        <v>8</v>
      </c>
      <c r="H147">
        <f>------29</f>
        <v>29</v>
      </c>
      <c r="I147">
        <v>169</v>
      </c>
      <c r="J147" t="s">
        <v>82</v>
      </c>
      <c r="K147">
        <f>------8</f>
        <v>8</v>
      </c>
    </row>
    <row r="148" spans="2:11">
      <c r="B148">
        <v>433</v>
      </c>
      <c r="C148">
        <v>145</v>
      </c>
      <c r="D148">
        <v>0</v>
      </c>
      <c r="E148">
        <v>0</v>
      </c>
      <c r="F148">
        <v>24</v>
      </c>
      <c r="G148">
        <v>8</v>
      </c>
      <c r="H148">
        <f>------5</f>
        <v>5</v>
      </c>
      <c r="I148">
        <v>9</v>
      </c>
      <c r="J148" t="s">
        <v>50</v>
      </c>
      <c r="K148">
        <f>------1</f>
        <v>1</v>
      </c>
    </row>
    <row r="149" spans="2:11">
      <c r="B149">
        <v>436</v>
      </c>
      <c r="C149">
        <v>146</v>
      </c>
      <c r="D149">
        <v>0</v>
      </c>
      <c r="E149">
        <v>1</v>
      </c>
      <c r="F149">
        <v>4</v>
      </c>
      <c r="G149">
        <v>8</v>
      </c>
      <c r="H149">
        <f>------9</f>
        <v>9</v>
      </c>
      <c r="I149">
        <v>25</v>
      </c>
      <c r="J149" t="s">
        <v>51</v>
      </c>
      <c r="K149">
        <f>------2</f>
        <v>2</v>
      </c>
    </row>
    <row r="150" spans="2:11">
      <c r="B150">
        <v>439</v>
      </c>
      <c r="C150">
        <v>147</v>
      </c>
      <c r="D150">
        <v>0</v>
      </c>
      <c r="E150">
        <v>1</v>
      </c>
      <c r="F150">
        <v>12</v>
      </c>
      <c r="G150">
        <v>8</v>
      </c>
      <c r="H150">
        <f>------21</f>
        <v>21</v>
      </c>
      <c r="I150">
        <v>49</v>
      </c>
      <c r="J150" t="s">
        <v>52</v>
      </c>
      <c r="K150">
        <f>------3</f>
        <v>3</v>
      </c>
    </row>
    <row r="151" spans="2:11">
      <c r="B151">
        <v>442</v>
      </c>
      <c r="C151">
        <v>148</v>
      </c>
      <c r="D151">
        <v>0</v>
      </c>
      <c r="E151">
        <v>1</v>
      </c>
      <c r="F151">
        <v>8</v>
      </c>
      <c r="G151">
        <v>8</v>
      </c>
      <c r="H151">
        <f>------29</f>
        <v>29</v>
      </c>
      <c r="I151">
        <v>81</v>
      </c>
      <c r="J151" t="s">
        <v>51</v>
      </c>
      <c r="K151">
        <f>------4</f>
        <v>4</v>
      </c>
    </row>
    <row r="152" spans="2:11">
      <c r="B152">
        <v>445</v>
      </c>
      <c r="C152">
        <v>149</v>
      </c>
      <c r="D152">
        <v>0</v>
      </c>
      <c r="E152">
        <v>1</v>
      </c>
      <c r="F152">
        <v>12</v>
      </c>
      <c r="G152">
        <v>8</v>
      </c>
      <c r="H152">
        <f>------41</f>
        <v>41</v>
      </c>
      <c r="I152">
        <v>121</v>
      </c>
      <c r="J152" t="s">
        <v>53</v>
      </c>
      <c r="K152">
        <f>------5</f>
        <v>5</v>
      </c>
    </row>
    <row r="153" spans="2:11">
      <c r="B153">
        <v>448</v>
      </c>
      <c r="C153">
        <v>150</v>
      </c>
      <c r="D153">
        <v>1</v>
      </c>
      <c r="E153">
        <v>1</v>
      </c>
      <c r="F153">
        <v>12</v>
      </c>
      <c r="G153">
        <v>8</v>
      </c>
      <c r="H153">
        <f>------53</f>
        <v>53</v>
      </c>
      <c r="I153">
        <v>169</v>
      </c>
      <c r="J153" t="s">
        <v>54</v>
      </c>
      <c r="K153">
        <f>------6</f>
        <v>6</v>
      </c>
    </row>
    <row r="154" spans="2:11">
      <c r="B154">
        <v>451</v>
      </c>
      <c r="C154">
        <v>151</v>
      </c>
      <c r="D154">
        <v>1</v>
      </c>
      <c r="E154">
        <v>1</v>
      </c>
      <c r="F154">
        <v>36</v>
      </c>
      <c r="G154">
        <v>8</v>
      </c>
      <c r="H154">
        <f>------89</f>
        <v>89</v>
      </c>
      <c r="I154">
        <v>225</v>
      </c>
      <c r="J154" t="s">
        <v>55</v>
      </c>
      <c r="K154">
        <f>------7</f>
        <v>7</v>
      </c>
    </row>
    <row r="155" spans="2:11">
      <c r="B155">
        <v>454</v>
      </c>
      <c r="C155">
        <v>152</v>
      </c>
      <c r="D155">
        <v>0</v>
      </c>
      <c r="E155">
        <v>0</v>
      </c>
      <c r="F155">
        <v>60</v>
      </c>
      <c r="G155">
        <v>8</v>
      </c>
      <c r="H155">
        <f>------29</f>
        <v>29</v>
      </c>
      <c r="I155">
        <v>169</v>
      </c>
      <c r="J155" t="s">
        <v>82</v>
      </c>
      <c r="K155">
        <f>------8</f>
        <v>8</v>
      </c>
    </row>
    <row r="156" spans="2:11">
      <c r="B156">
        <v>457</v>
      </c>
      <c r="C156">
        <v>153</v>
      </c>
      <c r="D156">
        <v>0</v>
      </c>
      <c r="E156">
        <v>0</v>
      </c>
      <c r="F156">
        <v>24</v>
      </c>
      <c r="G156">
        <v>8</v>
      </c>
      <c r="H156">
        <f>------5</f>
        <v>5</v>
      </c>
      <c r="I156">
        <v>9</v>
      </c>
      <c r="J156" t="s">
        <v>50</v>
      </c>
      <c r="K156">
        <f>------1</f>
        <v>1</v>
      </c>
    </row>
    <row r="157" spans="2:11">
      <c r="B157">
        <v>460</v>
      </c>
      <c r="C157">
        <v>154</v>
      </c>
      <c r="D157">
        <v>0</v>
      </c>
      <c r="E157">
        <v>1</v>
      </c>
      <c r="F157">
        <v>4</v>
      </c>
      <c r="G157">
        <v>8</v>
      </c>
      <c r="H157">
        <f>------9</f>
        <v>9</v>
      </c>
      <c r="I157">
        <v>25</v>
      </c>
      <c r="J157" t="s">
        <v>51</v>
      </c>
      <c r="K157">
        <f>------2</f>
        <v>2</v>
      </c>
    </row>
    <row r="158" spans="2:11">
      <c r="B158">
        <v>463</v>
      </c>
      <c r="C158">
        <v>155</v>
      </c>
      <c r="D158">
        <v>0</v>
      </c>
      <c r="E158">
        <v>1</v>
      </c>
      <c r="F158">
        <v>12</v>
      </c>
      <c r="G158">
        <v>8</v>
      </c>
      <c r="H158">
        <f>------21</f>
        <v>21</v>
      </c>
      <c r="I158">
        <v>49</v>
      </c>
      <c r="J158" t="s">
        <v>52</v>
      </c>
      <c r="K158">
        <f>------3</f>
        <v>3</v>
      </c>
    </row>
    <row r="159" spans="2:11">
      <c r="B159">
        <v>466</v>
      </c>
      <c r="C159">
        <v>156</v>
      </c>
      <c r="D159">
        <v>0</v>
      </c>
      <c r="E159">
        <v>1</v>
      </c>
      <c r="F159">
        <v>8</v>
      </c>
      <c r="G159">
        <v>8</v>
      </c>
      <c r="H159">
        <f>------29</f>
        <v>29</v>
      </c>
      <c r="I159">
        <v>81</v>
      </c>
      <c r="J159" t="s">
        <v>51</v>
      </c>
      <c r="K159">
        <f>------4</f>
        <v>4</v>
      </c>
    </row>
    <row r="160" spans="2:11">
      <c r="B160">
        <v>469</v>
      </c>
      <c r="C160">
        <v>157</v>
      </c>
      <c r="D160">
        <v>0</v>
      </c>
      <c r="E160">
        <v>1</v>
      </c>
      <c r="F160">
        <v>12</v>
      </c>
      <c r="G160">
        <v>8</v>
      </c>
      <c r="H160">
        <f>------41</f>
        <v>41</v>
      </c>
      <c r="I160">
        <v>121</v>
      </c>
      <c r="J160" t="s">
        <v>53</v>
      </c>
      <c r="K160">
        <f>------5</f>
        <v>5</v>
      </c>
    </row>
    <row r="161" spans="2:11">
      <c r="B161">
        <v>472</v>
      </c>
      <c r="C161">
        <v>158</v>
      </c>
      <c r="D161">
        <v>1</v>
      </c>
      <c r="E161">
        <v>1</v>
      </c>
      <c r="F161">
        <v>12</v>
      </c>
      <c r="G161">
        <v>8</v>
      </c>
      <c r="H161">
        <f>------53</f>
        <v>53</v>
      </c>
      <c r="I161">
        <v>169</v>
      </c>
      <c r="J161" t="s">
        <v>54</v>
      </c>
      <c r="K161">
        <f>------6</f>
        <v>6</v>
      </c>
    </row>
    <row r="162" spans="2:11">
      <c r="B162">
        <v>475</v>
      </c>
      <c r="C162">
        <v>159</v>
      </c>
      <c r="D162">
        <v>1</v>
      </c>
      <c r="E162">
        <v>1</v>
      </c>
      <c r="F162">
        <v>36</v>
      </c>
      <c r="G162">
        <v>8</v>
      </c>
      <c r="H162">
        <f>------89</f>
        <v>89</v>
      </c>
      <c r="I162">
        <v>225</v>
      </c>
      <c r="J162" t="s">
        <v>55</v>
      </c>
      <c r="K162">
        <f>------7</f>
        <v>7</v>
      </c>
    </row>
    <row r="163" spans="2:11">
      <c r="B163">
        <v>478</v>
      </c>
      <c r="C163">
        <v>160</v>
      </c>
      <c r="D163">
        <v>0</v>
      </c>
      <c r="E163">
        <v>0</v>
      </c>
      <c r="F163">
        <v>60</v>
      </c>
      <c r="G163">
        <v>8</v>
      </c>
      <c r="H163">
        <f>------29</f>
        <v>29</v>
      </c>
      <c r="I163">
        <v>169</v>
      </c>
      <c r="J163" t="s">
        <v>82</v>
      </c>
      <c r="K163">
        <f>------8</f>
        <v>8</v>
      </c>
    </row>
    <row r="164" spans="2:11">
      <c r="B164">
        <v>481</v>
      </c>
      <c r="C164">
        <v>161</v>
      </c>
      <c r="D164">
        <v>0</v>
      </c>
      <c r="E164">
        <v>0</v>
      </c>
      <c r="F164">
        <v>24</v>
      </c>
      <c r="G164">
        <v>8</v>
      </c>
      <c r="H164">
        <f>------5</f>
        <v>5</v>
      </c>
      <c r="I164">
        <v>9</v>
      </c>
      <c r="J164" t="s">
        <v>50</v>
      </c>
      <c r="K164">
        <f>------1</f>
        <v>1</v>
      </c>
    </row>
    <row r="165" spans="2:11">
      <c r="B165">
        <v>484</v>
      </c>
      <c r="C165">
        <v>162</v>
      </c>
      <c r="D165">
        <v>0</v>
      </c>
      <c r="E165">
        <v>1</v>
      </c>
      <c r="F165">
        <v>4</v>
      </c>
      <c r="G165">
        <v>8</v>
      </c>
      <c r="H165">
        <f>------9</f>
        <v>9</v>
      </c>
      <c r="I165">
        <v>25</v>
      </c>
      <c r="J165" t="s">
        <v>51</v>
      </c>
      <c r="K165">
        <f>------2</f>
        <v>2</v>
      </c>
    </row>
    <row r="166" spans="2:11">
      <c r="B166">
        <v>487</v>
      </c>
      <c r="C166">
        <v>163</v>
      </c>
      <c r="D166">
        <v>0</v>
      </c>
      <c r="E166">
        <v>1</v>
      </c>
      <c r="F166">
        <v>12</v>
      </c>
      <c r="G166">
        <v>8</v>
      </c>
      <c r="H166">
        <f>------21</f>
        <v>21</v>
      </c>
      <c r="I166">
        <v>49</v>
      </c>
      <c r="J166" t="s">
        <v>52</v>
      </c>
      <c r="K166">
        <f>------3</f>
        <v>3</v>
      </c>
    </row>
    <row r="167" spans="2:11">
      <c r="B167">
        <v>490</v>
      </c>
      <c r="C167">
        <v>164</v>
      </c>
      <c r="D167">
        <v>0</v>
      </c>
      <c r="E167">
        <v>1</v>
      </c>
      <c r="F167">
        <v>8</v>
      </c>
      <c r="G167">
        <v>8</v>
      </c>
      <c r="H167">
        <f>------29</f>
        <v>29</v>
      </c>
      <c r="I167">
        <v>81</v>
      </c>
      <c r="J167" t="s">
        <v>51</v>
      </c>
      <c r="K167">
        <f>------4</f>
        <v>4</v>
      </c>
    </row>
    <row r="168" spans="2:11">
      <c r="B168">
        <v>493</v>
      </c>
      <c r="C168">
        <v>165</v>
      </c>
      <c r="D168">
        <v>0</v>
      </c>
      <c r="E168">
        <v>1</v>
      </c>
      <c r="F168">
        <v>12</v>
      </c>
      <c r="G168">
        <v>8</v>
      </c>
      <c r="H168">
        <f>------41</f>
        <v>41</v>
      </c>
      <c r="I168">
        <v>121</v>
      </c>
      <c r="J168" t="s">
        <v>53</v>
      </c>
      <c r="K168">
        <f>------5</f>
        <v>5</v>
      </c>
    </row>
    <row r="169" spans="2:11">
      <c r="B169">
        <v>496</v>
      </c>
      <c r="C169">
        <v>166</v>
      </c>
      <c r="D169">
        <v>1</v>
      </c>
      <c r="E169">
        <v>1</v>
      </c>
      <c r="F169">
        <v>12</v>
      </c>
      <c r="G169">
        <v>8</v>
      </c>
      <c r="H169">
        <f>------53</f>
        <v>53</v>
      </c>
      <c r="I169">
        <v>169</v>
      </c>
      <c r="J169" t="s">
        <v>54</v>
      </c>
      <c r="K169">
        <f>------6</f>
        <v>6</v>
      </c>
    </row>
    <row r="170" spans="2:11">
      <c r="B170">
        <v>499</v>
      </c>
      <c r="C170">
        <v>167</v>
      </c>
      <c r="D170">
        <v>1</v>
      </c>
      <c r="E170">
        <v>1</v>
      </c>
      <c r="F170">
        <v>36</v>
      </c>
      <c r="G170">
        <v>8</v>
      </c>
      <c r="H170">
        <f>------89</f>
        <v>89</v>
      </c>
      <c r="I170">
        <v>225</v>
      </c>
      <c r="J170" t="s">
        <v>55</v>
      </c>
      <c r="K170">
        <f>------7</f>
        <v>7</v>
      </c>
    </row>
    <row r="171" spans="2:11">
      <c r="B171">
        <v>502</v>
      </c>
      <c r="C171">
        <v>168</v>
      </c>
      <c r="D171">
        <v>0</v>
      </c>
      <c r="E171">
        <v>0</v>
      </c>
      <c r="F171">
        <v>60</v>
      </c>
      <c r="G171">
        <v>8</v>
      </c>
      <c r="H171">
        <f>------29</f>
        <v>29</v>
      </c>
      <c r="I171">
        <v>169</v>
      </c>
      <c r="J171" t="s">
        <v>82</v>
      </c>
      <c r="K171">
        <f>------8</f>
        <v>8</v>
      </c>
    </row>
    <row r="172" spans="2:11">
      <c r="B172">
        <v>505</v>
      </c>
      <c r="C172">
        <v>169</v>
      </c>
      <c r="D172">
        <v>0</v>
      </c>
      <c r="E172">
        <v>0</v>
      </c>
      <c r="F172">
        <v>24</v>
      </c>
      <c r="G172">
        <v>8</v>
      </c>
      <c r="H172">
        <f>------5</f>
        <v>5</v>
      </c>
      <c r="I172">
        <v>9</v>
      </c>
      <c r="J172" t="s">
        <v>50</v>
      </c>
      <c r="K172">
        <f>------1</f>
        <v>1</v>
      </c>
    </row>
    <row r="173" spans="2:11">
      <c r="B173">
        <v>508</v>
      </c>
      <c r="C173">
        <v>170</v>
      </c>
      <c r="D173">
        <v>0</v>
      </c>
      <c r="E173">
        <v>1</v>
      </c>
      <c r="F173">
        <v>4</v>
      </c>
      <c r="G173">
        <v>8</v>
      </c>
      <c r="H173">
        <f>------9</f>
        <v>9</v>
      </c>
      <c r="I173">
        <v>25</v>
      </c>
      <c r="J173" t="s">
        <v>51</v>
      </c>
      <c r="K173">
        <f>------2</f>
        <v>2</v>
      </c>
    </row>
    <row r="174" spans="2:11">
      <c r="B174">
        <v>511</v>
      </c>
      <c r="C174">
        <v>171</v>
      </c>
      <c r="D174">
        <v>0</v>
      </c>
      <c r="E174">
        <v>1</v>
      </c>
      <c r="F174">
        <v>12</v>
      </c>
      <c r="G174">
        <v>8</v>
      </c>
      <c r="H174">
        <f>------21</f>
        <v>21</v>
      </c>
      <c r="I174">
        <v>49</v>
      </c>
      <c r="J174" t="s">
        <v>52</v>
      </c>
      <c r="K174">
        <f>------3</f>
        <v>3</v>
      </c>
    </row>
    <row r="175" spans="2:11">
      <c r="B175">
        <v>514</v>
      </c>
      <c r="C175">
        <v>172</v>
      </c>
      <c r="D175">
        <v>0</v>
      </c>
      <c r="E175">
        <v>1</v>
      </c>
      <c r="F175">
        <v>8</v>
      </c>
      <c r="G175">
        <v>8</v>
      </c>
      <c r="H175">
        <f>------29</f>
        <v>29</v>
      </c>
      <c r="I175">
        <v>81</v>
      </c>
      <c r="J175" t="s">
        <v>51</v>
      </c>
      <c r="K175">
        <f>------4</f>
        <v>4</v>
      </c>
    </row>
    <row r="176" spans="2:11">
      <c r="B176">
        <v>517</v>
      </c>
      <c r="C176">
        <v>173</v>
      </c>
      <c r="D176">
        <v>0</v>
      </c>
      <c r="E176">
        <v>1</v>
      </c>
      <c r="F176">
        <v>12</v>
      </c>
      <c r="G176">
        <v>8</v>
      </c>
      <c r="H176">
        <f>------41</f>
        <v>41</v>
      </c>
      <c r="I176">
        <v>121</v>
      </c>
      <c r="J176" t="s">
        <v>53</v>
      </c>
      <c r="K176">
        <f>------5</f>
        <v>5</v>
      </c>
    </row>
    <row r="177" spans="2:11">
      <c r="B177">
        <v>520</v>
      </c>
      <c r="C177">
        <v>174</v>
      </c>
      <c r="D177">
        <v>1</v>
      </c>
      <c r="E177">
        <v>1</v>
      </c>
      <c r="F177">
        <v>12</v>
      </c>
      <c r="G177">
        <v>8</v>
      </c>
      <c r="H177">
        <f>------53</f>
        <v>53</v>
      </c>
      <c r="I177">
        <v>169</v>
      </c>
      <c r="J177" t="s">
        <v>54</v>
      </c>
      <c r="K177">
        <f>------6</f>
        <v>6</v>
      </c>
    </row>
    <row r="178" spans="2:11">
      <c r="B178">
        <v>523</v>
      </c>
      <c r="C178">
        <v>175</v>
      </c>
      <c r="D178">
        <v>1</v>
      </c>
      <c r="E178">
        <v>1</v>
      </c>
      <c r="F178">
        <v>36</v>
      </c>
      <c r="G178">
        <v>8</v>
      </c>
      <c r="H178">
        <f>------89</f>
        <v>89</v>
      </c>
      <c r="I178">
        <v>225</v>
      </c>
      <c r="J178" t="s">
        <v>55</v>
      </c>
      <c r="K178">
        <f>------7</f>
        <v>7</v>
      </c>
    </row>
    <row r="179" spans="2:11">
      <c r="B179">
        <v>526</v>
      </c>
      <c r="C179">
        <v>176</v>
      </c>
      <c r="D179">
        <v>0</v>
      </c>
      <c r="E179">
        <v>0</v>
      </c>
      <c r="F179">
        <v>60</v>
      </c>
      <c r="G179">
        <v>8</v>
      </c>
      <c r="H179">
        <f>------29</f>
        <v>29</v>
      </c>
      <c r="I179">
        <v>169</v>
      </c>
      <c r="J179" t="s">
        <v>82</v>
      </c>
      <c r="K179">
        <f>------8</f>
        <v>8</v>
      </c>
    </row>
    <row r="180" spans="2:11">
      <c r="B180">
        <v>529</v>
      </c>
      <c r="C180">
        <v>177</v>
      </c>
      <c r="D180">
        <v>0</v>
      </c>
      <c r="E180">
        <v>0</v>
      </c>
      <c r="F180">
        <v>24</v>
      </c>
      <c r="G180">
        <v>8</v>
      </c>
      <c r="H180">
        <f>------5</f>
        <v>5</v>
      </c>
      <c r="I180">
        <v>9</v>
      </c>
      <c r="J180" t="s">
        <v>50</v>
      </c>
      <c r="K180">
        <f>------1</f>
        <v>1</v>
      </c>
    </row>
    <row r="181" spans="2:11">
      <c r="B181">
        <v>532</v>
      </c>
      <c r="C181">
        <v>178</v>
      </c>
      <c r="D181">
        <v>0</v>
      </c>
      <c r="E181">
        <v>1</v>
      </c>
      <c r="F181">
        <v>4</v>
      </c>
      <c r="G181">
        <v>8</v>
      </c>
      <c r="H181">
        <f>------9</f>
        <v>9</v>
      </c>
      <c r="I181">
        <v>25</v>
      </c>
      <c r="J181" t="s">
        <v>51</v>
      </c>
      <c r="K181">
        <f>------2</f>
        <v>2</v>
      </c>
    </row>
    <row r="182" spans="2:11">
      <c r="B182">
        <v>535</v>
      </c>
      <c r="C182">
        <v>179</v>
      </c>
      <c r="D182">
        <v>0</v>
      </c>
      <c r="E182">
        <v>1</v>
      </c>
      <c r="F182">
        <v>12</v>
      </c>
      <c r="G182">
        <v>8</v>
      </c>
      <c r="H182">
        <f>------21</f>
        <v>21</v>
      </c>
      <c r="I182">
        <v>49</v>
      </c>
      <c r="J182" t="s">
        <v>52</v>
      </c>
      <c r="K182">
        <f>------3</f>
        <v>3</v>
      </c>
    </row>
    <row r="183" spans="2:11">
      <c r="B183">
        <v>538</v>
      </c>
      <c r="C183">
        <v>180</v>
      </c>
      <c r="D183">
        <v>0</v>
      </c>
      <c r="E183">
        <v>1</v>
      </c>
      <c r="F183">
        <v>8</v>
      </c>
      <c r="G183">
        <v>8</v>
      </c>
      <c r="H183">
        <f>------29</f>
        <v>29</v>
      </c>
      <c r="I183">
        <v>81</v>
      </c>
      <c r="J183" t="s">
        <v>51</v>
      </c>
      <c r="K183">
        <f>------4</f>
        <v>4</v>
      </c>
    </row>
    <row r="184" spans="2:11">
      <c r="B184">
        <v>541</v>
      </c>
      <c r="C184">
        <v>181</v>
      </c>
      <c r="D184">
        <v>0</v>
      </c>
      <c r="E184">
        <v>1</v>
      </c>
      <c r="F184">
        <v>12</v>
      </c>
      <c r="G184">
        <v>8</v>
      </c>
      <c r="H184">
        <f>------41</f>
        <v>41</v>
      </c>
      <c r="I184">
        <v>121</v>
      </c>
      <c r="J184" t="s">
        <v>53</v>
      </c>
      <c r="K184">
        <f>------5</f>
        <v>5</v>
      </c>
    </row>
    <row r="185" spans="2:11">
      <c r="B185">
        <v>544</v>
      </c>
      <c r="C185">
        <v>182</v>
      </c>
      <c r="D185">
        <v>1</v>
      </c>
      <c r="E185">
        <v>1</v>
      </c>
      <c r="F185">
        <v>12</v>
      </c>
      <c r="G185">
        <v>8</v>
      </c>
      <c r="H185">
        <f>------53</f>
        <v>53</v>
      </c>
      <c r="I185">
        <v>169</v>
      </c>
      <c r="J185" t="s">
        <v>54</v>
      </c>
      <c r="K185">
        <f>------6</f>
        <v>6</v>
      </c>
    </row>
    <row r="186" spans="2:11">
      <c r="B186">
        <v>547</v>
      </c>
      <c r="C186">
        <v>183</v>
      </c>
      <c r="D186">
        <v>1</v>
      </c>
      <c r="E186">
        <v>1</v>
      </c>
      <c r="F186">
        <v>36</v>
      </c>
      <c r="G186">
        <v>8</v>
      </c>
      <c r="H186">
        <f>------89</f>
        <v>89</v>
      </c>
      <c r="I186">
        <v>225</v>
      </c>
      <c r="J186" t="s">
        <v>55</v>
      </c>
      <c r="K186">
        <f>------7</f>
        <v>7</v>
      </c>
    </row>
    <row r="187" spans="2:11">
      <c r="B187">
        <v>550</v>
      </c>
      <c r="C187">
        <v>184</v>
      </c>
      <c r="D187">
        <v>0</v>
      </c>
      <c r="E187">
        <v>0</v>
      </c>
      <c r="F187">
        <v>60</v>
      </c>
      <c r="G187">
        <v>8</v>
      </c>
      <c r="H187">
        <f>------29</f>
        <v>29</v>
      </c>
      <c r="I187">
        <v>169</v>
      </c>
      <c r="J187" t="s">
        <v>82</v>
      </c>
      <c r="K187">
        <f>------8</f>
        <v>8</v>
      </c>
    </row>
    <row r="188" spans="2:11">
      <c r="B188">
        <v>553</v>
      </c>
      <c r="C188">
        <v>185</v>
      </c>
      <c r="D188">
        <v>0</v>
      </c>
      <c r="E188">
        <v>0</v>
      </c>
      <c r="F188">
        <v>24</v>
      </c>
      <c r="G188">
        <v>8</v>
      </c>
      <c r="H188">
        <f>------5</f>
        <v>5</v>
      </c>
      <c r="I188">
        <v>9</v>
      </c>
      <c r="J188" t="s">
        <v>50</v>
      </c>
      <c r="K188">
        <f>------1</f>
        <v>1</v>
      </c>
    </row>
    <row r="189" spans="2:11">
      <c r="B189">
        <v>556</v>
      </c>
      <c r="C189">
        <v>186</v>
      </c>
      <c r="D189">
        <v>0</v>
      </c>
      <c r="E189">
        <v>1</v>
      </c>
      <c r="F189">
        <v>4</v>
      </c>
      <c r="G189">
        <v>8</v>
      </c>
      <c r="H189">
        <f>------9</f>
        <v>9</v>
      </c>
      <c r="I189">
        <v>25</v>
      </c>
      <c r="J189" t="s">
        <v>51</v>
      </c>
      <c r="K189">
        <f>------2</f>
        <v>2</v>
      </c>
    </row>
    <row r="190" spans="2:11">
      <c r="B190">
        <v>559</v>
      </c>
      <c r="C190">
        <v>187</v>
      </c>
      <c r="D190">
        <v>0</v>
      </c>
      <c r="E190">
        <v>1</v>
      </c>
      <c r="F190">
        <v>12</v>
      </c>
      <c r="G190">
        <v>8</v>
      </c>
      <c r="H190">
        <f>------21</f>
        <v>21</v>
      </c>
      <c r="I190">
        <v>49</v>
      </c>
      <c r="J190" t="s">
        <v>52</v>
      </c>
      <c r="K190">
        <f>------3</f>
        <v>3</v>
      </c>
    </row>
    <row r="191" spans="2:11">
      <c r="B191">
        <v>562</v>
      </c>
      <c r="C191">
        <v>188</v>
      </c>
      <c r="D191">
        <v>0</v>
      </c>
      <c r="E191">
        <v>1</v>
      </c>
      <c r="F191">
        <v>8</v>
      </c>
      <c r="G191">
        <v>8</v>
      </c>
      <c r="H191">
        <f>------29</f>
        <v>29</v>
      </c>
      <c r="I191">
        <v>81</v>
      </c>
      <c r="J191" t="s">
        <v>51</v>
      </c>
      <c r="K191">
        <f>------4</f>
        <v>4</v>
      </c>
    </row>
    <row r="192" spans="2:11">
      <c r="B192">
        <v>565</v>
      </c>
      <c r="C192">
        <v>189</v>
      </c>
      <c r="D192">
        <v>0</v>
      </c>
      <c r="E192">
        <v>1</v>
      </c>
      <c r="F192">
        <v>12</v>
      </c>
      <c r="G192">
        <v>8</v>
      </c>
      <c r="H192">
        <f>------41</f>
        <v>41</v>
      </c>
      <c r="I192">
        <v>121</v>
      </c>
      <c r="J192" t="s">
        <v>53</v>
      </c>
      <c r="K192">
        <f>------5</f>
        <v>5</v>
      </c>
    </row>
    <row r="193" spans="2:11">
      <c r="B193">
        <v>568</v>
      </c>
      <c r="C193">
        <v>190</v>
      </c>
      <c r="D193">
        <v>1</v>
      </c>
      <c r="E193">
        <v>1</v>
      </c>
      <c r="F193">
        <v>12</v>
      </c>
      <c r="G193">
        <v>8</v>
      </c>
      <c r="H193">
        <f>------53</f>
        <v>53</v>
      </c>
      <c r="I193">
        <v>169</v>
      </c>
      <c r="J193" t="s">
        <v>54</v>
      </c>
      <c r="K193">
        <f>------6</f>
        <v>6</v>
      </c>
    </row>
    <row r="194" spans="2:11">
      <c r="B194">
        <v>571</v>
      </c>
      <c r="C194">
        <v>191</v>
      </c>
      <c r="D194">
        <v>1</v>
      </c>
      <c r="E194">
        <v>1</v>
      </c>
      <c r="F194">
        <v>36</v>
      </c>
      <c r="G194">
        <v>8</v>
      </c>
      <c r="H194">
        <f>------89</f>
        <v>89</v>
      </c>
      <c r="I194">
        <v>225</v>
      </c>
      <c r="J194" t="s">
        <v>55</v>
      </c>
      <c r="K194">
        <f>------7</f>
        <v>7</v>
      </c>
    </row>
    <row r="195" spans="2:11">
      <c r="B195">
        <v>574</v>
      </c>
      <c r="C195">
        <v>192</v>
      </c>
      <c r="D195">
        <v>0</v>
      </c>
      <c r="E195">
        <v>0</v>
      </c>
      <c r="F195">
        <v>60</v>
      </c>
      <c r="G195">
        <v>8</v>
      </c>
      <c r="H195">
        <f>------29</f>
        <v>29</v>
      </c>
      <c r="I195">
        <v>169</v>
      </c>
      <c r="J195" t="s">
        <v>82</v>
      </c>
      <c r="K195">
        <f>------8</f>
        <v>8</v>
      </c>
    </row>
    <row r="196" spans="2:11">
      <c r="B196">
        <v>577</v>
      </c>
      <c r="C196">
        <v>193</v>
      </c>
      <c r="D196">
        <v>0</v>
      </c>
      <c r="E196">
        <v>0</v>
      </c>
      <c r="F196">
        <v>24</v>
      </c>
      <c r="G196">
        <v>8</v>
      </c>
      <c r="H196">
        <f>------5</f>
        <v>5</v>
      </c>
      <c r="I196">
        <v>9</v>
      </c>
      <c r="J196" t="s">
        <v>50</v>
      </c>
      <c r="K196">
        <f>------1</f>
        <v>1</v>
      </c>
    </row>
    <row r="197" spans="2:11">
      <c r="B197">
        <v>580</v>
      </c>
      <c r="C197">
        <v>194</v>
      </c>
      <c r="D197">
        <v>0</v>
      </c>
      <c r="E197">
        <v>1</v>
      </c>
      <c r="F197">
        <v>4</v>
      </c>
      <c r="G197">
        <v>8</v>
      </c>
      <c r="H197">
        <f>------9</f>
        <v>9</v>
      </c>
      <c r="I197">
        <v>25</v>
      </c>
      <c r="J197" t="s">
        <v>51</v>
      </c>
      <c r="K197">
        <f>------2</f>
        <v>2</v>
      </c>
    </row>
    <row r="198" spans="2:11">
      <c r="B198">
        <v>583</v>
      </c>
      <c r="C198">
        <v>195</v>
      </c>
      <c r="D198">
        <v>0</v>
      </c>
      <c r="E198">
        <v>1</v>
      </c>
      <c r="F198">
        <v>12</v>
      </c>
      <c r="G198">
        <v>8</v>
      </c>
      <c r="H198">
        <f>------21</f>
        <v>21</v>
      </c>
      <c r="I198">
        <v>49</v>
      </c>
      <c r="J198" t="s">
        <v>52</v>
      </c>
      <c r="K198">
        <f>------3</f>
        <v>3</v>
      </c>
    </row>
    <row r="199" spans="2:11">
      <c r="B199">
        <v>586</v>
      </c>
      <c r="C199">
        <v>196</v>
      </c>
      <c r="D199">
        <v>0</v>
      </c>
      <c r="E199">
        <v>1</v>
      </c>
      <c r="F199">
        <v>8</v>
      </c>
      <c r="G199">
        <v>8</v>
      </c>
      <c r="H199">
        <f>------29</f>
        <v>29</v>
      </c>
      <c r="I199">
        <v>81</v>
      </c>
      <c r="J199" t="s">
        <v>51</v>
      </c>
      <c r="K199">
        <f>------4</f>
        <v>4</v>
      </c>
    </row>
    <row r="200" spans="2:11">
      <c r="B200">
        <v>589</v>
      </c>
      <c r="C200">
        <v>197</v>
      </c>
      <c r="D200">
        <v>0</v>
      </c>
      <c r="E200">
        <v>1</v>
      </c>
      <c r="F200">
        <v>12</v>
      </c>
      <c r="G200">
        <v>8</v>
      </c>
      <c r="H200">
        <f>------41</f>
        <v>41</v>
      </c>
      <c r="I200">
        <v>121</v>
      </c>
      <c r="J200" t="s">
        <v>53</v>
      </c>
      <c r="K200">
        <f>------5</f>
        <v>5</v>
      </c>
    </row>
    <row r="201" spans="2:11">
      <c r="B201">
        <v>592</v>
      </c>
      <c r="C201">
        <v>198</v>
      </c>
      <c r="D201">
        <v>1</v>
      </c>
      <c r="E201">
        <v>1</v>
      </c>
      <c r="F201">
        <v>12</v>
      </c>
      <c r="G201">
        <v>8</v>
      </c>
      <c r="H201">
        <f>------53</f>
        <v>53</v>
      </c>
      <c r="I201">
        <v>169</v>
      </c>
      <c r="J201" t="s">
        <v>54</v>
      </c>
      <c r="K201">
        <f>------6</f>
        <v>6</v>
      </c>
    </row>
    <row r="202" spans="2:11">
      <c r="B202">
        <v>595</v>
      </c>
      <c r="C202">
        <v>199</v>
      </c>
      <c r="D202">
        <v>1</v>
      </c>
      <c r="E202">
        <v>1</v>
      </c>
      <c r="F202">
        <v>36</v>
      </c>
      <c r="G202">
        <v>8</v>
      </c>
      <c r="H202">
        <f>------89</f>
        <v>89</v>
      </c>
      <c r="I202">
        <v>225</v>
      </c>
      <c r="J202" t="s">
        <v>55</v>
      </c>
      <c r="K202">
        <f>------7</f>
        <v>7</v>
      </c>
    </row>
    <row r="203" spans="2:11">
      <c r="B203">
        <v>598</v>
      </c>
      <c r="C203">
        <v>200</v>
      </c>
      <c r="D203">
        <v>0</v>
      </c>
      <c r="E203">
        <v>0</v>
      </c>
      <c r="F203">
        <v>60</v>
      </c>
      <c r="G203">
        <v>8</v>
      </c>
      <c r="H203">
        <f>------29</f>
        <v>29</v>
      </c>
      <c r="I203">
        <v>169</v>
      </c>
      <c r="J203" t="s">
        <v>82</v>
      </c>
      <c r="K203">
        <f>------8</f>
        <v>8</v>
      </c>
    </row>
    <row r="204" spans="2:11">
      <c r="B204">
        <v>601</v>
      </c>
      <c r="C204">
        <v>201</v>
      </c>
      <c r="D204">
        <v>0</v>
      </c>
      <c r="E204">
        <v>0</v>
      </c>
      <c r="F204">
        <v>24</v>
      </c>
      <c r="G204">
        <v>8</v>
      </c>
      <c r="H204">
        <f>------5</f>
        <v>5</v>
      </c>
      <c r="I204">
        <v>9</v>
      </c>
      <c r="J204" t="s">
        <v>50</v>
      </c>
      <c r="K204">
        <f>------1</f>
        <v>1</v>
      </c>
    </row>
    <row r="205" spans="2:11">
      <c r="B205">
        <v>604</v>
      </c>
      <c r="C205">
        <v>202</v>
      </c>
      <c r="D205">
        <v>0</v>
      </c>
      <c r="E205">
        <v>1</v>
      </c>
      <c r="F205">
        <v>4</v>
      </c>
      <c r="G205">
        <v>8</v>
      </c>
      <c r="H205">
        <f>------9</f>
        <v>9</v>
      </c>
      <c r="I205">
        <v>25</v>
      </c>
      <c r="J205" t="s">
        <v>51</v>
      </c>
      <c r="K205">
        <f>------2</f>
        <v>2</v>
      </c>
    </row>
    <row r="206" spans="2:11">
      <c r="B206">
        <v>607</v>
      </c>
      <c r="C206">
        <v>203</v>
      </c>
      <c r="D206">
        <v>0</v>
      </c>
      <c r="E206">
        <v>1</v>
      </c>
      <c r="F206">
        <v>12</v>
      </c>
      <c r="G206">
        <v>8</v>
      </c>
      <c r="H206">
        <f>------21</f>
        <v>21</v>
      </c>
      <c r="I206">
        <v>49</v>
      </c>
      <c r="J206" t="s">
        <v>52</v>
      </c>
      <c r="K206">
        <f>------3</f>
        <v>3</v>
      </c>
    </row>
    <row r="207" spans="2:11">
      <c r="B207">
        <v>610</v>
      </c>
      <c r="C207">
        <v>204</v>
      </c>
      <c r="D207">
        <v>0</v>
      </c>
      <c r="E207">
        <v>1</v>
      </c>
      <c r="F207">
        <v>8</v>
      </c>
      <c r="G207">
        <v>8</v>
      </c>
      <c r="H207">
        <f>------29</f>
        <v>29</v>
      </c>
      <c r="I207">
        <v>81</v>
      </c>
      <c r="J207" t="s">
        <v>51</v>
      </c>
      <c r="K207">
        <f>------4</f>
        <v>4</v>
      </c>
    </row>
    <row r="208" spans="2:11">
      <c r="B208">
        <v>613</v>
      </c>
      <c r="C208">
        <v>205</v>
      </c>
      <c r="D208">
        <v>0</v>
      </c>
      <c r="E208">
        <v>1</v>
      </c>
      <c r="F208">
        <v>12</v>
      </c>
      <c r="G208">
        <v>8</v>
      </c>
      <c r="H208">
        <f>------41</f>
        <v>41</v>
      </c>
      <c r="I208">
        <v>121</v>
      </c>
      <c r="J208" t="s">
        <v>53</v>
      </c>
      <c r="K208">
        <f>------5</f>
        <v>5</v>
      </c>
    </row>
    <row r="209" spans="2:11">
      <c r="B209">
        <v>616</v>
      </c>
      <c r="C209">
        <v>206</v>
      </c>
      <c r="D209">
        <v>1</v>
      </c>
      <c r="E209">
        <v>1</v>
      </c>
      <c r="F209">
        <v>12</v>
      </c>
      <c r="G209">
        <v>8</v>
      </c>
      <c r="H209">
        <f>------53</f>
        <v>53</v>
      </c>
      <c r="I209">
        <v>169</v>
      </c>
      <c r="J209" t="s">
        <v>54</v>
      </c>
      <c r="K209">
        <f>------6</f>
        <v>6</v>
      </c>
    </row>
    <row r="210" spans="2:11">
      <c r="B210">
        <v>619</v>
      </c>
      <c r="C210">
        <v>207</v>
      </c>
      <c r="D210">
        <v>1</v>
      </c>
      <c r="E210">
        <v>1</v>
      </c>
      <c r="F210">
        <v>36</v>
      </c>
      <c r="G210">
        <v>8</v>
      </c>
      <c r="H210">
        <f>------89</f>
        <v>89</v>
      </c>
      <c r="I210">
        <v>225</v>
      </c>
      <c r="J210" t="s">
        <v>55</v>
      </c>
      <c r="K210">
        <f>------7</f>
        <v>7</v>
      </c>
    </row>
    <row r="211" spans="2:11">
      <c r="B211">
        <v>622</v>
      </c>
      <c r="C211">
        <v>208</v>
      </c>
      <c r="D211">
        <v>0</v>
      </c>
      <c r="E211">
        <v>0</v>
      </c>
      <c r="F211">
        <v>60</v>
      </c>
      <c r="G211">
        <v>8</v>
      </c>
      <c r="H211">
        <f>------29</f>
        <v>29</v>
      </c>
      <c r="I211">
        <v>169</v>
      </c>
      <c r="J211" t="s">
        <v>82</v>
      </c>
      <c r="K211">
        <f>------8</f>
        <v>8</v>
      </c>
    </row>
    <row r="212" spans="2:11">
      <c r="B212">
        <v>625</v>
      </c>
      <c r="C212">
        <v>209</v>
      </c>
      <c r="D212">
        <v>0</v>
      </c>
      <c r="E212">
        <v>0</v>
      </c>
      <c r="F212">
        <v>24</v>
      </c>
      <c r="G212">
        <v>8</v>
      </c>
      <c r="H212">
        <f>------5</f>
        <v>5</v>
      </c>
      <c r="I212">
        <v>9</v>
      </c>
      <c r="J212" t="s">
        <v>50</v>
      </c>
      <c r="K212">
        <f>------1</f>
        <v>1</v>
      </c>
    </row>
    <row r="213" spans="2:11">
      <c r="B213">
        <v>628</v>
      </c>
      <c r="C213">
        <v>210</v>
      </c>
      <c r="D213">
        <v>0</v>
      </c>
      <c r="E213">
        <v>1</v>
      </c>
      <c r="F213">
        <v>4</v>
      </c>
      <c r="G213">
        <v>8</v>
      </c>
      <c r="H213">
        <f>------9</f>
        <v>9</v>
      </c>
      <c r="I213">
        <v>25</v>
      </c>
      <c r="J213" t="s">
        <v>51</v>
      </c>
      <c r="K213">
        <f>------2</f>
        <v>2</v>
      </c>
    </row>
    <row r="214" spans="2:11">
      <c r="B214">
        <v>631</v>
      </c>
      <c r="C214">
        <v>211</v>
      </c>
      <c r="D214">
        <v>0</v>
      </c>
      <c r="E214">
        <v>1</v>
      </c>
      <c r="F214">
        <v>12</v>
      </c>
      <c r="G214">
        <v>8</v>
      </c>
      <c r="H214">
        <f>------21</f>
        <v>21</v>
      </c>
      <c r="I214">
        <v>49</v>
      </c>
      <c r="J214" t="s">
        <v>52</v>
      </c>
      <c r="K214">
        <f>------3</f>
        <v>3</v>
      </c>
    </row>
    <row r="215" spans="2:11">
      <c r="B215">
        <v>634</v>
      </c>
      <c r="C215">
        <v>212</v>
      </c>
      <c r="D215">
        <v>0</v>
      </c>
      <c r="E215">
        <v>1</v>
      </c>
      <c r="F215">
        <v>8</v>
      </c>
      <c r="G215">
        <v>8</v>
      </c>
      <c r="H215">
        <f>------29</f>
        <v>29</v>
      </c>
      <c r="I215">
        <v>81</v>
      </c>
      <c r="J215" t="s">
        <v>51</v>
      </c>
      <c r="K215">
        <f>------4</f>
        <v>4</v>
      </c>
    </row>
    <row r="216" spans="2:11">
      <c r="B216">
        <v>637</v>
      </c>
      <c r="C216">
        <v>213</v>
      </c>
      <c r="D216">
        <v>0</v>
      </c>
      <c r="E216">
        <v>1</v>
      </c>
      <c r="F216">
        <v>12</v>
      </c>
      <c r="G216">
        <v>8</v>
      </c>
      <c r="H216">
        <f>------41</f>
        <v>41</v>
      </c>
      <c r="I216">
        <v>121</v>
      </c>
      <c r="J216" t="s">
        <v>53</v>
      </c>
      <c r="K216">
        <f>------5</f>
        <v>5</v>
      </c>
    </row>
    <row r="217" spans="2:11">
      <c r="B217">
        <v>640</v>
      </c>
      <c r="C217">
        <v>214</v>
      </c>
      <c r="D217">
        <v>1</v>
      </c>
      <c r="E217">
        <v>1</v>
      </c>
      <c r="F217">
        <v>12</v>
      </c>
      <c r="G217">
        <v>8</v>
      </c>
      <c r="H217">
        <f>------53</f>
        <v>53</v>
      </c>
      <c r="I217">
        <v>169</v>
      </c>
      <c r="J217" t="s">
        <v>54</v>
      </c>
      <c r="K217">
        <f>------6</f>
        <v>6</v>
      </c>
    </row>
    <row r="218" spans="2:11">
      <c r="B218">
        <v>643</v>
      </c>
      <c r="C218">
        <v>215</v>
      </c>
      <c r="D218">
        <v>1</v>
      </c>
      <c r="E218">
        <v>1</v>
      </c>
      <c r="F218">
        <v>36</v>
      </c>
      <c r="G218">
        <v>8</v>
      </c>
      <c r="H218">
        <f>------89</f>
        <v>89</v>
      </c>
      <c r="I218">
        <v>225</v>
      </c>
      <c r="J218" t="s">
        <v>55</v>
      </c>
      <c r="K218">
        <f>------7</f>
        <v>7</v>
      </c>
    </row>
    <row r="219" spans="2:11">
      <c r="B219">
        <v>646</v>
      </c>
      <c r="C219">
        <v>216</v>
      </c>
      <c r="D219">
        <v>0</v>
      </c>
      <c r="E219">
        <v>0</v>
      </c>
      <c r="F219">
        <v>60</v>
      </c>
      <c r="G219">
        <v>8</v>
      </c>
      <c r="H219">
        <f>------29</f>
        <v>29</v>
      </c>
      <c r="I219">
        <v>169</v>
      </c>
      <c r="J219" t="s">
        <v>82</v>
      </c>
      <c r="K219">
        <f>------8</f>
        <v>8</v>
      </c>
    </row>
    <row r="220" spans="2:11">
      <c r="B220">
        <v>649</v>
      </c>
      <c r="C220">
        <v>217</v>
      </c>
      <c r="D220">
        <v>0</v>
      </c>
      <c r="E220">
        <v>0</v>
      </c>
      <c r="F220">
        <v>24</v>
      </c>
      <c r="G220">
        <v>8</v>
      </c>
      <c r="H220">
        <f>------5</f>
        <v>5</v>
      </c>
      <c r="I220">
        <v>9</v>
      </c>
      <c r="J220" t="s">
        <v>50</v>
      </c>
      <c r="K220">
        <f>------1</f>
        <v>1</v>
      </c>
    </row>
    <row r="221" spans="2:11">
      <c r="B221">
        <v>652</v>
      </c>
      <c r="C221">
        <v>218</v>
      </c>
      <c r="D221">
        <v>0</v>
      </c>
      <c r="E221">
        <v>1</v>
      </c>
      <c r="F221">
        <v>4</v>
      </c>
      <c r="G221">
        <v>8</v>
      </c>
      <c r="H221">
        <f>------9</f>
        <v>9</v>
      </c>
      <c r="I221">
        <v>25</v>
      </c>
      <c r="J221" t="s">
        <v>51</v>
      </c>
      <c r="K221">
        <f>------2</f>
        <v>2</v>
      </c>
    </row>
    <row r="222" spans="2:11">
      <c r="B222">
        <v>655</v>
      </c>
      <c r="C222">
        <v>219</v>
      </c>
      <c r="D222">
        <v>0</v>
      </c>
      <c r="E222">
        <v>1</v>
      </c>
      <c r="F222">
        <v>12</v>
      </c>
      <c r="G222">
        <v>8</v>
      </c>
      <c r="H222">
        <f>------21</f>
        <v>21</v>
      </c>
      <c r="I222">
        <v>49</v>
      </c>
      <c r="J222" t="s">
        <v>52</v>
      </c>
      <c r="K222">
        <f>------3</f>
        <v>3</v>
      </c>
    </row>
    <row r="223" spans="2:11">
      <c r="B223">
        <v>658</v>
      </c>
      <c r="C223">
        <v>220</v>
      </c>
      <c r="D223">
        <v>0</v>
      </c>
      <c r="E223">
        <v>1</v>
      </c>
      <c r="F223">
        <v>8</v>
      </c>
      <c r="G223">
        <v>8</v>
      </c>
      <c r="H223">
        <f>------29</f>
        <v>29</v>
      </c>
      <c r="I223">
        <v>81</v>
      </c>
      <c r="J223" t="s">
        <v>51</v>
      </c>
      <c r="K223">
        <f>------4</f>
        <v>4</v>
      </c>
    </row>
    <row r="224" spans="2:11">
      <c r="B224">
        <v>661</v>
      </c>
      <c r="C224">
        <v>221</v>
      </c>
      <c r="D224">
        <v>0</v>
      </c>
      <c r="E224">
        <v>1</v>
      </c>
      <c r="F224">
        <v>12</v>
      </c>
      <c r="G224">
        <v>8</v>
      </c>
      <c r="H224">
        <f>------41</f>
        <v>41</v>
      </c>
      <c r="I224">
        <v>121</v>
      </c>
      <c r="J224" t="s">
        <v>53</v>
      </c>
      <c r="K224">
        <f>------5</f>
        <v>5</v>
      </c>
    </row>
    <row r="225" spans="2:11">
      <c r="B225">
        <v>664</v>
      </c>
      <c r="C225">
        <v>222</v>
      </c>
      <c r="D225">
        <v>1</v>
      </c>
      <c r="E225">
        <v>1</v>
      </c>
      <c r="F225">
        <v>12</v>
      </c>
      <c r="G225">
        <v>8</v>
      </c>
      <c r="H225">
        <f>------53</f>
        <v>53</v>
      </c>
      <c r="I225">
        <v>169</v>
      </c>
      <c r="J225" t="s">
        <v>54</v>
      </c>
      <c r="K225">
        <f>------6</f>
        <v>6</v>
      </c>
    </row>
    <row r="226" spans="2:11">
      <c r="B226">
        <v>667</v>
      </c>
      <c r="C226">
        <v>223</v>
      </c>
      <c r="D226">
        <v>1</v>
      </c>
      <c r="E226">
        <v>1</v>
      </c>
      <c r="F226">
        <v>36</v>
      </c>
      <c r="G226">
        <v>8</v>
      </c>
      <c r="H226">
        <f>------89</f>
        <v>89</v>
      </c>
      <c r="I226">
        <v>225</v>
      </c>
      <c r="J226" t="s">
        <v>55</v>
      </c>
      <c r="K226">
        <f>------7</f>
        <v>7</v>
      </c>
    </row>
    <row r="227" spans="2:11">
      <c r="B227">
        <v>670</v>
      </c>
      <c r="C227">
        <v>224</v>
      </c>
      <c r="D227">
        <v>0</v>
      </c>
      <c r="E227">
        <v>0</v>
      </c>
      <c r="F227">
        <v>60</v>
      </c>
      <c r="G227">
        <v>8</v>
      </c>
      <c r="H227">
        <f>------29</f>
        <v>29</v>
      </c>
      <c r="I227">
        <v>169</v>
      </c>
      <c r="J227" t="s">
        <v>82</v>
      </c>
      <c r="K227">
        <f>------8</f>
        <v>8</v>
      </c>
    </row>
    <row r="228" spans="2:11">
      <c r="B228">
        <v>673</v>
      </c>
      <c r="C228">
        <v>225</v>
      </c>
      <c r="D228">
        <v>0</v>
      </c>
      <c r="E228">
        <v>0</v>
      </c>
      <c r="F228">
        <v>24</v>
      </c>
      <c r="G228">
        <v>8</v>
      </c>
      <c r="H228">
        <f>------5</f>
        <v>5</v>
      </c>
      <c r="I228">
        <v>9</v>
      </c>
      <c r="J228" t="s">
        <v>50</v>
      </c>
      <c r="K228">
        <f>------1</f>
        <v>1</v>
      </c>
    </row>
    <row r="229" spans="2:11">
      <c r="B229">
        <v>676</v>
      </c>
      <c r="C229">
        <v>226</v>
      </c>
      <c r="D229">
        <v>0</v>
      </c>
      <c r="E229">
        <v>1</v>
      </c>
      <c r="F229">
        <v>4</v>
      </c>
      <c r="G229">
        <v>8</v>
      </c>
      <c r="H229">
        <f>------9</f>
        <v>9</v>
      </c>
      <c r="I229">
        <v>25</v>
      </c>
      <c r="J229" t="s">
        <v>51</v>
      </c>
      <c r="K229">
        <f>------2</f>
        <v>2</v>
      </c>
    </row>
    <row r="230" spans="2:11">
      <c r="B230">
        <v>679</v>
      </c>
      <c r="C230">
        <v>227</v>
      </c>
      <c r="D230">
        <v>0</v>
      </c>
      <c r="E230">
        <v>1</v>
      </c>
      <c r="F230">
        <v>12</v>
      </c>
      <c r="G230">
        <v>8</v>
      </c>
      <c r="H230">
        <f>------21</f>
        <v>21</v>
      </c>
      <c r="I230">
        <v>49</v>
      </c>
      <c r="J230" t="s">
        <v>52</v>
      </c>
      <c r="K230">
        <f>------3</f>
        <v>3</v>
      </c>
    </row>
    <row r="231" spans="2:11">
      <c r="B231">
        <v>682</v>
      </c>
      <c r="C231">
        <v>228</v>
      </c>
      <c r="D231">
        <v>0</v>
      </c>
      <c r="E231">
        <v>1</v>
      </c>
      <c r="F231">
        <v>8</v>
      </c>
      <c r="G231">
        <v>8</v>
      </c>
      <c r="H231">
        <f>------29</f>
        <v>29</v>
      </c>
      <c r="I231">
        <v>81</v>
      </c>
      <c r="J231" t="s">
        <v>51</v>
      </c>
      <c r="K231">
        <f>------4</f>
        <v>4</v>
      </c>
    </row>
    <row r="232" spans="2:11">
      <c r="B232">
        <v>685</v>
      </c>
      <c r="C232">
        <v>229</v>
      </c>
      <c r="D232">
        <v>0</v>
      </c>
      <c r="E232">
        <v>1</v>
      </c>
      <c r="F232">
        <v>12</v>
      </c>
      <c r="G232">
        <v>8</v>
      </c>
      <c r="H232">
        <f>------41</f>
        <v>41</v>
      </c>
      <c r="I232">
        <v>121</v>
      </c>
      <c r="J232" t="s">
        <v>53</v>
      </c>
      <c r="K232">
        <f>------5</f>
        <v>5</v>
      </c>
    </row>
    <row r="233" spans="2:11">
      <c r="B233">
        <v>688</v>
      </c>
      <c r="C233">
        <v>230</v>
      </c>
      <c r="D233">
        <v>1</v>
      </c>
      <c r="E233">
        <v>1</v>
      </c>
      <c r="F233">
        <v>12</v>
      </c>
      <c r="G233">
        <v>8</v>
      </c>
      <c r="H233">
        <f>------53</f>
        <v>53</v>
      </c>
      <c r="I233">
        <v>169</v>
      </c>
      <c r="J233" t="s">
        <v>54</v>
      </c>
      <c r="K233">
        <f>------6</f>
        <v>6</v>
      </c>
    </row>
    <row r="234" spans="2:11">
      <c r="B234">
        <v>691</v>
      </c>
      <c r="C234">
        <v>231</v>
      </c>
      <c r="D234">
        <v>1</v>
      </c>
      <c r="E234">
        <v>1</v>
      </c>
      <c r="F234">
        <v>36</v>
      </c>
      <c r="G234">
        <v>8</v>
      </c>
      <c r="H234">
        <f>------89</f>
        <v>89</v>
      </c>
      <c r="I234">
        <v>225</v>
      </c>
      <c r="J234" t="s">
        <v>55</v>
      </c>
      <c r="K234">
        <f>------7</f>
        <v>7</v>
      </c>
    </row>
    <row r="235" spans="2:11">
      <c r="B235">
        <v>694</v>
      </c>
      <c r="C235">
        <v>232</v>
      </c>
      <c r="D235">
        <v>0</v>
      </c>
      <c r="E235">
        <v>0</v>
      </c>
      <c r="F235">
        <v>60</v>
      </c>
      <c r="G235">
        <v>8</v>
      </c>
      <c r="H235">
        <f>------29</f>
        <v>29</v>
      </c>
      <c r="I235">
        <v>169</v>
      </c>
      <c r="J235" t="s">
        <v>82</v>
      </c>
      <c r="K235">
        <f>------8</f>
        <v>8</v>
      </c>
    </row>
    <row r="236" spans="2:11">
      <c r="B236">
        <v>697</v>
      </c>
      <c r="C236">
        <v>233</v>
      </c>
      <c r="D236">
        <v>0</v>
      </c>
      <c r="E236">
        <v>0</v>
      </c>
      <c r="F236">
        <v>24</v>
      </c>
      <c r="G236">
        <v>8</v>
      </c>
      <c r="H236">
        <f>------5</f>
        <v>5</v>
      </c>
      <c r="I236">
        <v>9</v>
      </c>
      <c r="J236" t="s">
        <v>50</v>
      </c>
      <c r="K236">
        <f>------1</f>
        <v>1</v>
      </c>
    </row>
    <row r="237" spans="2:11">
      <c r="B237">
        <v>700</v>
      </c>
      <c r="C237">
        <v>234</v>
      </c>
      <c r="D237">
        <v>0</v>
      </c>
      <c r="E237">
        <v>1</v>
      </c>
      <c r="F237">
        <v>4</v>
      </c>
      <c r="G237">
        <v>8</v>
      </c>
      <c r="H237">
        <f>------9</f>
        <v>9</v>
      </c>
      <c r="I237">
        <v>25</v>
      </c>
      <c r="J237" t="s">
        <v>51</v>
      </c>
      <c r="K237">
        <f>------2</f>
        <v>2</v>
      </c>
    </row>
    <row r="238" spans="2:11">
      <c r="B238">
        <v>703</v>
      </c>
      <c r="C238">
        <v>235</v>
      </c>
      <c r="D238">
        <v>0</v>
      </c>
      <c r="E238">
        <v>1</v>
      </c>
      <c r="F238">
        <v>12</v>
      </c>
      <c r="G238">
        <v>8</v>
      </c>
      <c r="H238">
        <f>------21</f>
        <v>21</v>
      </c>
      <c r="I238">
        <v>49</v>
      </c>
      <c r="J238" t="s">
        <v>52</v>
      </c>
      <c r="K238">
        <f>------3</f>
        <v>3</v>
      </c>
    </row>
    <row r="239" spans="2:11">
      <c r="B239">
        <v>706</v>
      </c>
      <c r="C239">
        <v>236</v>
      </c>
      <c r="D239">
        <v>0</v>
      </c>
      <c r="E239">
        <v>1</v>
      </c>
      <c r="F239">
        <v>8</v>
      </c>
      <c r="G239">
        <v>8</v>
      </c>
      <c r="H239">
        <f>------29</f>
        <v>29</v>
      </c>
      <c r="I239">
        <v>81</v>
      </c>
      <c r="J239" t="s">
        <v>51</v>
      </c>
      <c r="K239">
        <f>------4</f>
        <v>4</v>
      </c>
    </row>
    <row r="240" spans="2:11">
      <c r="B240">
        <v>709</v>
      </c>
      <c r="C240">
        <v>237</v>
      </c>
      <c r="D240">
        <v>0</v>
      </c>
      <c r="E240">
        <v>1</v>
      </c>
      <c r="F240">
        <v>12</v>
      </c>
      <c r="G240">
        <v>8</v>
      </c>
      <c r="H240">
        <f>------41</f>
        <v>41</v>
      </c>
      <c r="I240">
        <v>121</v>
      </c>
      <c r="J240" t="s">
        <v>53</v>
      </c>
      <c r="K240">
        <f>------5</f>
        <v>5</v>
      </c>
    </row>
    <row r="241" spans="2:11">
      <c r="B241">
        <v>712</v>
      </c>
      <c r="C241">
        <v>238</v>
      </c>
      <c r="D241">
        <v>1</v>
      </c>
      <c r="E241">
        <v>1</v>
      </c>
      <c r="F241">
        <v>12</v>
      </c>
      <c r="G241">
        <v>8</v>
      </c>
      <c r="H241">
        <f>------53</f>
        <v>53</v>
      </c>
      <c r="I241">
        <v>169</v>
      </c>
      <c r="J241" t="s">
        <v>54</v>
      </c>
      <c r="K241">
        <f>------6</f>
        <v>6</v>
      </c>
    </row>
    <row r="242" spans="2:11">
      <c r="B242">
        <v>715</v>
      </c>
      <c r="C242">
        <v>239</v>
      </c>
      <c r="D242">
        <v>1</v>
      </c>
      <c r="E242">
        <v>1</v>
      </c>
      <c r="F242">
        <v>36</v>
      </c>
      <c r="G242">
        <v>8</v>
      </c>
      <c r="H242">
        <f>------89</f>
        <v>89</v>
      </c>
      <c r="I242">
        <v>225</v>
      </c>
      <c r="J242" t="s">
        <v>55</v>
      </c>
      <c r="K242">
        <f>------7</f>
        <v>7</v>
      </c>
    </row>
    <row r="243" spans="2:11">
      <c r="B243">
        <v>718</v>
      </c>
      <c r="C243">
        <v>240</v>
      </c>
      <c r="D243">
        <v>0</v>
      </c>
      <c r="E243">
        <v>0</v>
      </c>
      <c r="F243">
        <v>60</v>
      </c>
      <c r="G243">
        <v>8</v>
      </c>
      <c r="H243">
        <f>------29</f>
        <v>29</v>
      </c>
      <c r="I243">
        <v>169</v>
      </c>
      <c r="J243" t="s">
        <v>82</v>
      </c>
      <c r="K243">
        <f>------8</f>
        <v>8</v>
      </c>
    </row>
    <row r="244" spans="2:11">
      <c r="B244">
        <v>721</v>
      </c>
      <c r="C244">
        <v>241</v>
      </c>
      <c r="D244">
        <v>0</v>
      </c>
      <c r="E244">
        <v>0</v>
      </c>
      <c r="F244">
        <v>24</v>
      </c>
      <c r="G244">
        <v>8</v>
      </c>
      <c r="H244">
        <f>------5</f>
        <v>5</v>
      </c>
      <c r="I244">
        <v>9</v>
      </c>
      <c r="J244" t="s">
        <v>50</v>
      </c>
      <c r="K244">
        <f>------1</f>
        <v>1</v>
      </c>
    </row>
    <row r="245" spans="2:11">
      <c r="B245">
        <v>724</v>
      </c>
      <c r="C245">
        <v>242</v>
      </c>
      <c r="D245">
        <v>0</v>
      </c>
      <c r="E245">
        <v>1</v>
      </c>
      <c r="F245">
        <v>4</v>
      </c>
      <c r="G245">
        <v>8</v>
      </c>
      <c r="H245">
        <f>------9</f>
        <v>9</v>
      </c>
      <c r="I245">
        <v>25</v>
      </c>
      <c r="J245" t="s">
        <v>51</v>
      </c>
      <c r="K245">
        <f>------2</f>
        <v>2</v>
      </c>
    </row>
    <row r="246" spans="2:11">
      <c r="B246">
        <v>727</v>
      </c>
      <c r="C246">
        <v>243</v>
      </c>
      <c r="D246">
        <v>0</v>
      </c>
      <c r="E246">
        <v>1</v>
      </c>
      <c r="F246">
        <v>12</v>
      </c>
      <c r="G246">
        <v>8</v>
      </c>
      <c r="H246">
        <f>------21</f>
        <v>21</v>
      </c>
      <c r="I246">
        <v>49</v>
      </c>
      <c r="J246" t="s">
        <v>52</v>
      </c>
      <c r="K246">
        <f>------3</f>
        <v>3</v>
      </c>
    </row>
    <row r="247" spans="2:11">
      <c r="B247">
        <v>730</v>
      </c>
      <c r="C247">
        <v>244</v>
      </c>
      <c r="D247">
        <v>0</v>
      </c>
      <c r="E247">
        <v>1</v>
      </c>
      <c r="F247">
        <v>8</v>
      </c>
      <c r="G247">
        <v>8</v>
      </c>
      <c r="H247">
        <f>------29</f>
        <v>29</v>
      </c>
      <c r="I247">
        <v>81</v>
      </c>
      <c r="J247" t="s">
        <v>51</v>
      </c>
      <c r="K247">
        <f>------4</f>
        <v>4</v>
      </c>
    </row>
    <row r="248" spans="2:11">
      <c r="B248">
        <v>733</v>
      </c>
      <c r="C248">
        <v>245</v>
      </c>
      <c r="D248">
        <v>0</v>
      </c>
      <c r="E248">
        <v>1</v>
      </c>
      <c r="F248">
        <v>12</v>
      </c>
      <c r="G248">
        <v>8</v>
      </c>
      <c r="H248">
        <f>------41</f>
        <v>41</v>
      </c>
      <c r="I248">
        <v>121</v>
      </c>
      <c r="J248" t="s">
        <v>53</v>
      </c>
      <c r="K248">
        <f>------5</f>
        <v>5</v>
      </c>
    </row>
    <row r="249" spans="2:11">
      <c r="B249">
        <v>736</v>
      </c>
      <c r="C249">
        <v>246</v>
      </c>
      <c r="D249">
        <v>1</v>
      </c>
      <c r="E249">
        <v>1</v>
      </c>
      <c r="F249">
        <v>12</v>
      </c>
      <c r="G249">
        <v>8</v>
      </c>
      <c r="H249">
        <f>------53</f>
        <v>53</v>
      </c>
      <c r="I249">
        <v>169</v>
      </c>
      <c r="J249" t="s">
        <v>54</v>
      </c>
      <c r="K249">
        <f>------6</f>
        <v>6</v>
      </c>
    </row>
    <row r="250" spans="2:11">
      <c r="B250">
        <v>739</v>
      </c>
      <c r="C250">
        <v>247</v>
      </c>
      <c r="D250">
        <v>1</v>
      </c>
      <c r="E250">
        <v>1</v>
      </c>
      <c r="F250">
        <v>36</v>
      </c>
      <c r="G250">
        <v>8</v>
      </c>
      <c r="H250">
        <f>------89</f>
        <v>89</v>
      </c>
      <c r="I250">
        <v>225</v>
      </c>
      <c r="J250" t="s">
        <v>55</v>
      </c>
      <c r="K250">
        <f>------7</f>
        <v>7</v>
      </c>
    </row>
    <row r="251" spans="2:11">
      <c r="B251">
        <v>742</v>
      </c>
      <c r="C251">
        <v>248</v>
      </c>
      <c r="D251">
        <v>0</v>
      </c>
      <c r="E251">
        <v>0</v>
      </c>
      <c r="F251">
        <v>60</v>
      </c>
      <c r="G251">
        <v>8</v>
      </c>
      <c r="H251">
        <f>------29</f>
        <v>29</v>
      </c>
      <c r="I251">
        <v>169</v>
      </c>
      <c r="J251" t="s">
        <v>82</v>
      </c>
      <c r="K251">
        <f>------8</f>
        <v>8</v>
      </c>
    </row>
    <row r="252" spans="2:11">
      <c r="B252">
        <v>745</v>
      </c>
      <c r="C252">
        <v>249</v>
      </c>
      <c r="D252">
        <v>0</v>
      </c>
      <c r="E252">
        <v>0</v>
      </c>
      <c r="F252">
        <v>24</v>
      </c>
      <c r="G252">
        <v>8</v>
      </c>
      <c r="H252">
        <f>------5</f>
        <v>5</v>
      </c>
      <c r="I252">
        <v>9</v>
      </c>
      <c r="J252" t="s">
        <v>50</v>
      </c>
      <c r="K252">
        <f>------1</f>
        <v>1</v>
      </c>
    </row>
    <row r="253" spans="2:11">
      <c r="B253">
        <v>748</v>
      </c>
      <c r="C253">
        <v>250</v>
      </c>
      <c r="D253">
        <v>0</v>
      </c>
      <c r="E253">
        <v>1</v>
      </c>
      <c r="F253">
        <v>4</v>
      </c>
      <c r="G253">
        <v>8</v>
      </c>
      <c r="H253">
        <f>------9</f>
        <v>9</v>
      </c>
      <c r="I253">
        <v>25</v>
      </c>
      <c r="J253" t="s">
        <v>51</v>
      </c>
      <c r="K253">
        <f>------2</f>
        <v>2</v>
      </c>
    </row>
    <row r="254" spans="2:11">
      <c r="B254">
        <v>751</v>
      </c>
      <c r="C254">
        <v>251</v>
      </c>
      <c r="D254">
        <v>0</v>
      </c>
      <c r="E254">
        <v>1</v>
      </c>
      <c r="F254">
        <v>12</v>
      </c>
      <c r="G254">
        <v>8</v>
      </c>
      <c r="H254">
        <f>------21</f>
        <v>21</v>
      </c>
      <c r="I254">
        <v>49</v>
      </c>
      <c r="J254" t="s">
        <v>52</v>
      </c>
      <c r="K254">
        <f>------3</f>
        <v>3</v>
      </c>
    </row>
    <row r="255" spans="2:11">
      <c r="B255">
        <v>754</v>
      </c>
      <c r="C255">
        <v>252</v>
      </c>
      <c r="D255">
        <v>0</v>
      </c>
      <c r="E255">
        <v>1</v>
      </c>
      <c r="F255">
        <v>8</v>
      </c>
      <c r="G255">
        <v>8</v>
      </c>
      <c r="H255">
        <f>------29</f>
        <v>29</v>
      </c>
      <c r="I255">
        <v>81</v>
      </c>
      <c r="J255" t="s">
        <v>51</v>
      </c>
      <c r="K255">
        <f>------4</f>
        <v>4</v>
      </c>
    </row>
    <row r="256" spans="2:11">
      <c r="B256">
        <v>757</v>
      </c>
      <c r="C256">
        <v>253</v>
      </c>
      <c r="D256">
        <v>0</v>
      </c>
      <c r="E256">
        <v>1</v>
      </c>
      <c r="F256">
        <v>12</v>
      </c>
      <c r="G256">
        <v>8</v>
      </c>
      <c r="H256">
        <f>------41</f>
        <v>41</v>
      </c>
      <c r="I256">
        <v>121</v>
      </c>
      <c r="J256" t="s">
        <v>53</v>
      </c>
      <c r="K256">
        <f>------5</f>
        <v>5</v>
      </c>
    </row>
    <row r="257" spans="2:11">
      <c r="B257">
        <v>760</v>
      </c>
      <c r="C257">
        <v>254</v>
      </c>
      <c r="D257">
        <v>1</v>
      </c>
      <c r="E257">
        <v>1</v>
      </c>
      <c r="F257">
        <v>12</v>
      </c>
      <c r="G257">
        <v>8</v>
      </c>
      <c r="H257">
        <f>------53</f>
        <v>53</v>
      </c>
      <c r="I257">
        <v>169</v>
      </c>
      <c r="J257" t="s">
        <v>54</v>
      </c>
      <c r="K257">
        <f>------6</f>
        <v>6</v>
      </c>
    </row>
    <row r="258" spans="2:11">
      <c r="B258">
        <v>763</v>
      </c>
      <c r="C258">
        <v>255</v>
      </c>
      <c r="D258">
        <v>1</v>
      </c>
      <c r="E258">
        <v>1</v>
      </c>
      <c r="F258">
        <v>36</v>
      </c>
      <c r="G258">
        <v>8</v>
      </c>
      <c r="H258">
        <f>------89</f>
        <v>89</v>
      </c>
      <c r="I258">
        <v>225</v>
      </c>
      <c r="J258" t="s">
        <v>55</v>
      </c>
      <c r="K258">
        <f>------7</f>
        <v>7</v>
      </c>
    </row>
    <row r="259" spans="2:11">
      <c r="B259">
        <v>766</v>
      </c>
      <c r="C259">
        <v>256</v>
      </c>
      <c r="D259">
        <v>0</v>
      </c>
      <c r="E259">
        <v>0</v>
      </c>
      <c r="F259">
        <v>60</v>
      </c>
      <c r="G259">
        <v>8</v>
      </c>
      <c r="H259">
        <f>------29</f>
        <v>29</v>
      </c>
      <c r="I259">
        <v>169</v>
      </c>
      <c r="J259" t="s">
        <v>82</v>
      </c>
      <c r="K259">
        <f>------8</f>
        <v>8</v>
      </c>
    </row>
    <row r="260" spans="2:11">
      <c r="B260">
        <v>769</v>
      </c>
      <c r="C260">
        <v>257</v>
      </c>
      <c r="D260">
        <v>0</v>
      </c>
      <c r="E260">
        <v>0</v>
      </c>
      <c r="F260">
        <v>24</v>
      </c>
      <c r="G260">
        <v>8</v>
      </c>
      <c r="H260">
        <f>------5</f>
        <v>5</v>
      </c>
      <c r="I260">
        <v>9</v>
      </c>
      <c r="J260" t="s">
        <v>50</v>
      </c>
      <c r="K260">
        <f>------1</f>
        <v>1</v>
      </c>
    </row>
    <row r="261" spans="2:11">
      <c r="B261">
        <v>772</v>
      </c>
      <c r="C261">
        <v>258</v>
      </c>
      <c r="D261">
        <v>0</v>
      </c>
      <c r="E261">
        <v>1</v>
      </c>
      <c r="F261">
        <v>4</v>
      </c>
      <c r="G261">
        <v>8</v>
      </c>
      <c r="H261">
        <f>------9</f>
        <v>9</v>
      </c>
      <c r="I261">
        <v>25</v>
      </c>
      <c r="J261" t="s">
        <v>51</v>
      </c>
      <c r="K261">
        <f>------2</f>
        <v>2</v>
      </c>
    </row>
    <row r="262" spans="2:11">
      <c r="B262">
        <v>775</v>
      </c>
      <c r="C262">
        <v>259</v>
      </c>
      <c r="D262">
        <v>0</v>
      </c>
      <c r="E262">
        <v>1</v>
      </c>
      <c r="F262">
        <v>12</v>
      </c>
      <c r="G262">
        <v>8</v>
      </c>
      <c r="H262">
        <f>------21</f>
        <v>21</v>
      </c>
      <c r="I262">
        <v>49</v>
      </c>
      <c r="J262" t="s">
        <v>52</v>
      </c>
      <c r="K262">
        <f>------3</f>
        <v>3</v>
      </c>
    </row>
    <row r="263" spans="2:11">
      <c r="B263">
        <v>778</v>
      </c>
      <c r="C263">
        <v>260</v>
      </c>
      <c r="D263">
        <v>0</v>
      </c>
      <c r="E263">
        <v>1</v>
      </c>
      <c r="F263">
        <v>8</v>
      </c>
      <c r="G263">
        <v>8</v>
      </c>
      <c r="H263">
        <f>------29</f>
        <v>29</v>
      </c>
      <c r="I263">
        <v>81</v>
      </c>
      <c r="J263" t="s">
        <v>51</v>
      </c>
      <c r="K263">
        <f>------4</f>
        <v>4</v>
      </c>
    </row>
    <row r="264" spans="2:11">
      <c r="B264">
        <v>781</v>
      </c>
      <c r="C264">
        <v>261</v>
      </c>
      <c r="D264">
        <v>0</v>
      </c>
      <c r="E264">
        <v>1</v>
      </c>
      <c r="F264">
        <v>12</v>
      </c>
      <c r="G264">
        <v>8</v>
      </c>
      <c r="H264">
        <f>------41</f>
        <v>41</v>
      </c>
      <c r="I264">
        <v>121</v>
      </c>
      <c r="J264" t="s">
        <v>53</v>
      </c>
      <c r="K264">
        <f>------5</f>
        <v>5</v>
      </c>
    </row>
    <row r="265" spans="2:11">
      <c r="B265">
        <v>784</v>
      </c>
      <c r="C265">
        <v>262</v>
      </c>
      <c r="D265">
        <v>1</v>
      </c>
      <c r="E265">
        <v>1</v>
      </c>
      <c r="F265">
        <v>12</v>
      </c>
      <c r="G265">
        <v>8</v>
      </c>
      <c r="H265">
        <f>------53</f>
        <v>53</v>
      </c>
      <c r="I265">
        <v>169</v>
      </c>
      <c r="J265" t="s">
        <v>54</v>
      </c>
      <c r="K265">
        <f>------6</f>
        <v>6</v>
      </c>
    </row>
    <row r="266" spans="2:11">
      <c r="B266">
        <v>787</v>
      </c>
      <c r="C266">
        <v>263</v>
      </c>
      <c r="D266">
        <v>1</v>
      </c>
      <c r="E266">
        <v>1</v>
      </c>
      <c r="F266">
        <v>36</v>
      </c>
      <c r="G266">
        <v>8</v>
      </c>
      <c r="H266">
        <f>------89</f>
        <v>89</v>
      </c>
      <c r="I266">
        <v>225</v>
      </c>
      <c r="J266" t="s">
        <v>55</v>
      </c>
      <c r="K266">
        <f>------7</f>
        <v>7</v>
      </c>
    </row>
    <row r="267" spans="2:11">
      <c r="B267">
        <v>790</v>
      </c>
      <c r="C267">
        <v>264</v>
      </c>
      <c r="D267">
        <v>0</v>
      </c>
      <c r="E267">
        <v>0</v>
      </c>
      <c r="F267">
        <v>60</v>
      </c>
      <c r="G267">
        <v>8</v>
      </c>
      <c r="H267">
        <f>------29</f>
        <v>29</v>
      </c>
      <c r="I267">
        <v>169</v>
      </c>
      <c r="J267" t="s">
        <v>82</v>
      </c>
      <c r="K267">
        <f>------8</f>
        <v>8</v>
      </c>
    </row>
    <row r="268" spans="2:11">
      <c r="B268">
        <v>793</v>
      </c>
      <c r="C268">
        <v>265</v>
      </c>
      <c r="D268">
        <v>0</v>
      </c>
      <c r="E268">
        <v>0</v>
      </c>
      <c r="F268">
        <v>24</v>
      </c>
      <c r="G268">
        <v>8</v>
      </c>
      <c r="H268">
        <f>------5</f>
        <v>5</v>
      </c>
      <c r="I268">
        <v>9</v>
      </c>
      <c r="J268" t="s">
        <v>50</v>
      </c>
      <c r="K268">
        <f>------1</f>
        <v>1</v>
      </c>
    </row>
    <row r="269" spans="2:11">
      <c r="B269">
        <v>796</v>
      </c>
      <c r="C269">
        <v>266</v>
      </c>
      <c r="D269">
        <v>0</v>
      </c>
      <c r="E269">
        <v>1</v>
      </c>
      <c r="F269">
        <v>4</v>
      </c>
      <c r="G269">
        <v>8</v>
      </c>
      <c r="H269">
        <f>------9</f>
        <v>9</v>
      </c>
      <c r="I269">
        <v>25</v>
      </c>
      <c r="J269" t="s">
        <v>51</v>
      </c>
      <c r="K269">
        <f>------2</f>
        <v>2</v>
      </c>
    </row>
    <row r="270" spans="2:11">
      <c r="B270">
        <v>799</v>
      </c>
      <c r="C270">
        <v>267</v>
      </c>
      <c r="D270">
        <v>0</v>
      </c>
      <c r="E270">
        <v>1</v>
      </c>
      <c r="F270">
        <v>12</v>
      </c>
      <c r="G270">
        <v>8</v>
      </c>
      <c r="H270">
        <f>------21</f>
        <v>21</v>
      </c>
      <c r="I270">
        <v>49</v>
      </c>
      <c r="J270" t="s">
        <v>52</v>
      </c>
      <c r="K270">
        <f>------3</f>
        <v>3</v>
      </c>
    </row>
    <row r="271" spans="2:11">
      <c r="B271">
        <v>802</v>
      </c>
      <c r="C271">
        <v>268</v>
      </c>
      <c r="D271">
        <v>0</v>
      </c>
      <c r="E271">
        <v>1</v>
      </c>
      <c r="F271">
        <v>8</v>
      </c>
      <c r="G271">
        <v>8</v>
      </c>
      <c r="H271">
        <f>------29</f>
        <v>29</v>
      </c>
      <c r="I271">
        <v>81</v>
      </c>
      <c r="J271" t="s">
        <v>51</v>
      </c>
      <c r="K271">
        <f>------4</f>
        <v>4</v>
      </c>
    </row>
    <row r="272" spans="2:11">
      <c r="B272">
        <v>805</v>
      </c>
      <c r="C272">
        <v>269</v>
      </c>
      <c r="D272">
        <v>0</v>
      </c>
      <c r="E272">
        <v>1</v>
      </c>
      <c r="F272">
        <v>12</v>
      </c>
      <c r="G272">
        <v>8</v>
      </c>
      <c r="H272">
        <f>------41</f>
        <v>41</v>
      </c>
      <c r="I272">
        <v>121</v>
      </c>
      <c r="J272" t="s">
        <v>53</v>
      </c>
      <c r="K272">
        <f>------5</f>
        <v>5</v>
      </c>
    </row>
    <row r="273" spans="2:11">
      <c r="B273">
        <v>808</v>
      </c>
      <c r="C273">
        <v>270</v>
      </c>
      <c r="D273">
        <v>1</v>
      </c>
      <c r="E273">
        <v>1</v>
      </c>
      <c r="F273">
        <v>12</v>
      </c>
      <c r="G273">
        <v>8</v>
      </c>
      <c r="H273">
        <f>------53</f>
        <v>53</v>
      </c>
      <c r="I273">
        <v>169</v>
      </c>
      <c r="J273" t="s">
        <v>54</v>
      </c>
      <c r="K273">
        <f>------6</f>
        <v>6</v>
      </c>
    </row>
    <row r="274" spans="2:11">
      <c r="B274">
        <v>811</v>
      </c>
      <c r="C274">
        <v>271</v>
      </c>
      <c r="D274">
        <v>1</v>
      </c>
      <c r="E274">
        <v>1</v>
      </c>
      <c r="F274">
        <v>36</v>
      </c>
      <c r="G274">
        <v>8</v>
      </c>
      <c r="H274">
        <f>------89</f>
        <v>89</v>
      </c>
      <c r="I274">
        <v>225</v>
      </c>
      <c r="J274" t="s">
        <v>55</v>
      </c>
      <c r="K274">
        <f>------7</f>
        <v>7</v>
      </c>
    </row>
    <row r="275" spans="2:11">
      <c r="B275">
        <v>814</v>
      </c>
      <c r="C275">
        <v>272</v>
      </c>
      <c r="D275">
        <v>0</v>
      </c>
      <c r="E275">
        <v>0</v>
      </c>
      <c r="F275">
        <v>60</v>
      </c>
      <c r="G275">
        <v>8</v>
      </c>
      <c r="H275">
        <f>------29</f>
        <v>29</v>
      </c>
      <c r="I275">
        <v>169</v>
      </c>
      <c r="J275" t="s">
        <v>82</v>
      </c>
      <c r="K275">
        <f>------8</f>
        <v>8</v>
      </c>
    </row>
    <row r="276" spans="2:11">
      <c r="B276">
        <v>817</v>
      </c>
      <c r="C276">
        <v>273</v>
      </c>
      <c r="D276">
        <v>0</v>
      </c>
      <c r="E276">
        <v>0</v>
      </c>
      <c r="F276">
        <v>24</v>
      </c>
      <c r="G276">
        <v>8</v>
      </c>
      <c r="H276">
        <f>------5</f>
        <v>5</v>
      </c>
      <c r="I276">
        <v>9</v>
      </c>
      <c r="J276" t="s">
        <v>50</v>
      </c>
      <c r="K276">
        <f>------1</f>
        <v>1</v>
      </c>
    </row>
    <row r="277" spans="2:11">
      <c r="B277">
        <v>820</v>
      </c>
      <c r="C277">
        <v>274</v>
      </c>
      <c r="D277">
        <v>0</v>
      </c>
      <c r="E277">
        <v>1</v>
      </c>
      <c r="F277">
        <v>4</v>
      </c>
      <c r="G277">
        <v>8</v>
      </c>
      <c r="H277">
        <f>------9</f>
        <v>9</v>
      </c>
      <c r="I277">
        <v>25</v>
      </c>
      <c r="J277" t="s">
        <v>51</v>
      </c>
      <c r="K277">
        <f>------2</f>
        <v>2</v>
      </c>
    </row>
    <row r="278" spans="2:11">
      <c r="B278">
        <v>823</v>
      </c>
      <c r="C278">
        <v>275</v>
      </c>
      <c r="D278">
        <v>0</v>
      </c>
      <c r="E278">
        <v>1</v>
      </c>
      <c r="F278">
        <v>12</v>
      </c>
      <c r="G278">
        <v>8</v>
      </c>
      <c r="H278">
        <f>------21</f>
        <v>21</v>
      </c>
      <c r="I278">
        <v>49</v>
      </c>
      <c r="J278" t="s">
        <v>52</v>
      </c>
      <c r="K278">
        <f>------3</f>
        <v>3</v>
      </c>
    </row>
    <row r="279" spans="2:11">
      <c r="B279">
        <v>826</v>
      </c>
      <c r="C279">
        <v>276</v>
      </c>
      <c r="D279">
        <v>0</v>
      </c>
      <c r="E279">
        <v>1</v>
      </c>
      <c r="F279">
        <v>8</v>
      </c>
      <c r="G279">
        <v>8</v>
      </c>
      <c r="H279">
        <f>------29</f>
        <v>29</v>
      </c>
      <c r="I279">
        <v>81</v>
      </c>
      <c r="J279" t="s">
        <v>51</v>
      </c>
      <c r="K279">
        <f>------4</f>
        <v>4</v>
      </c>
    </row>
    <row r="280" spans="2:11">
      <c r="B280">
        <v>829</v>
      </c>
      <c r="C280">
        <v>277</v>
      </c>
      <c r="D280">
        <v>0</v>
      </c>
      <c r="E280">
        <v>1</v>
      </c>
      <c r="F280">
        <v>12</v>
      </c>
      <c r="G280">
        <v>8</v>
      </c>
      <c r="H280">
        <f>------41</f>
        <v>41</v>
      </c>
      <c r="I280">
        <v>121</v>
      </c>
      <c r="J280" t="s">
        <v>53</v>
      </c>
      <c r="K280">
        <f>------5</f>
        <v>5</v>
      </c>
    </row>
    <row r="281" spans="2:11">
      <c r="B281">
        <v>832</v>
      </c>
      <c r="C281">
        <v>278</v>
      </c>
      <c r="D281">
        <v>1</v>
      </c>
      <c r="E281">
        <v>1</v>
      </c>
      <c r="F281">
        <v>12</v>
      </c>
      <c r="G281">
        <v>8</v>
      </c>
      <c r="H281">
        <f>------53</f>
        <v>53</v>
      </c>
      <c r="I281">
        <v>169</v>
      </c>
      <c r="J281" t="s">
        <v>54</v>
      </c>
      <c r="K281">
        <f>------6</f>
        <v>6</v>
      </c>
    </row>
    <row r="282" spans="2:11">
      <c r="B282">
        <v>835</v>
      </c>
      <c r="C282">
        <v>279</v>
      </c>
      <c r="D282">
        <v>1</v>
      </c>
      <c r="E282">
        <v>1</v>
      </c>
      <c r="F282">
        <v>36</v>
      </c>
      <c r="G282">
        <v>8</v>
      </c>
      <c r="H282">
        <f>------89</f>
        <v>89</v>
      </c>
      <c r="I282">
        <v>225</v>
      </c>
      <c r="J282" t="s">
        <v>55</v>
      </c>
      <c r="K282">
        <f>------7</f>
        <v>7</v>
      </c>
    </row>
    <row r="283" spans="2:11">
      <c r="B283">
        <v>838</v>
      </c>
      <c r="C283">
        <v>280</v>
      </c>
      <c r="D283">
        <v>0</v>
      </c>
      <c r="E283">
        <v>0</v>
      </c>
      <c r="F283">
        <v>60</v>
      </c>
      <c r="G283">
        <v>8</v>
      </c>
      <c r="H283">
        <f>------29</f>
        <v>29</v>
      </c>
      <c r="I283">
        <v>169</v>
      </c>
      <c r="J283" t="s">
        <v>82</v>
      </c>
      <c r="K283">
        <f>------8</f>
        <v>8</v>
      </c>
    </row>
    <row r="284" spans="2:11">
      <c r="B284">
        <v>841</v>
      </c>
      <c r="C284">
        <v>281</v>
      </c>
      <c r="D284">
        <v>0</v>
      </c>
      <c r="E284">
        <v>0</v>
      </c>
      <c r="F284">
        <v>24</v>
      </c>
      <c r="G284">
        <v>8</v>
      </c>
      <c r="H284">
        <f>------5</f>
        <v>5</v>
      </c>
      <c r="I284">
        <v>9</v>
      </c>
      <c r="J284" t="s">
        <v>50</v>
      </c>
      <c r="K284">
        <f>------1</f>
        <v>1</v>
      </c>
    </row>
    <row r="285" spans="2:11">
      <c r="B285">
        <v>844</v>
      </c>
      <c r="C285">
        <v>282</v>
      </c>
      <c r="D285">
        <v>0</v>
      </c>
      <c r="E285">
        <v>1</v>
      </c>
      <c r="F285">
        <v>4</v>
      </c>
      <c r="G285">
        <v>8</v>
      </c>
      <c r="H285">
        <f>------9</f>
        <v>9</v>
      </c>
      <c r="I285">
        <v>25</v>
      </c>
      <c r="J285" t="s">
        <v>51</v>
      </c>
      <c r="K285">
        <f>------2</f>
        <v>2</v>
      </c>
    </row>
    <row r="286" spans="2:11">
      <c r="B286">
        <v>847</v>
      </c>
      <c r="C286">
        <v>283</v>
      </c>
      <c r="D286">
        <v>0</v>
      </c>
      <c r="E286">
        <v>1</v>
      </c>
      <c r="F286">
        <v>12</v>
      </c>
      <c r="G286">
        <v>8</v>
      </c>
      <c r="H286">
        <f>------21</f>
        <v>21</v>
      </c>
      <c r="I286">
        <v>49</v>
      </c>
      <c r="J286" t="s">
        <v>52</v>
      </c>
      <c r="K286">
        <f>------3</f>
        <v>3</v>
      </c>
    </row>
    <row r="287" spans="2:11">
      <c r="B287">
        <v>850</v>
      </c>
      <c r="C287">
        <v>284</v>
      </c>
      <c r="D287">
        <v>0</v>
      </c>
      <c r="E287">
        <v>1</v>
      </c>
      <c r="F287">
        <v>8</v>
      </c>
      <c r="G287">
        <v>8</v>
      </c>
      <c r="H287">
        <f>------29</f>
        <v>29</v>
      </c>
      <c r="I287">
        <v>81</v>
      </c>
      <c r="J287" t="s">
        <v>51</v>
      </c>
      <c r="K287">
        <f>------4</f>
        <v>4</v>
      </c>
    </row>
    <row r="288" spans="2:11">
      <c r="B288">
        <v>853</v>
      </c>
      <c r="C288">
        <v>285</v>
      </c>
      <c r="D288">
        <v>0</v>
      </c>
      <c r="E288">
        <v>1</v>
      </c>
      <c r="F288">
        <v>12</v>
      </c>
      <c r="G288">
        <v>8</v>
      </c>
      <c r="H288">
        <f>------41</f>
        <v>41</v>
      </c>
      <c r="I288">
        <v>121</v>
      </c>
      <c r="J288" t="s">
        <v>53</v>
      </c>
      <c r="K288">
        <f>------5</f>
        <v>5</v>
      </c>
    </row>
    <row r="289" spans="2:11">
      <c r="B289">
        <v>856</v>
      </c>
      <c r="C289">
        <v>286</v>
      </c>
      <c r="D289">
        <v>1</v>
      </c>
      <c r="E289">
        <v>1</v>
      </c>
      <c r="F289">
        <v>12</v>
      </c>
      <c r="G289">
        <v>8</v>
      </c>
      <c r="H289">
        <f>------53</f>
        <v>53</v>
      </c>
      <c r="I289">
        <v>169</v>
      </c>
      <c r="J289" t="s">
        <v>54</v>
      </c>
      <c r="K289">
        <f>------6</f>
        <v>6</v>
      </c>
    </row>
    <row r="290" spans="2:11">
      <c r="B290">
        <v>859</v>
      </c>
      <c r="C290">
        <v>287</v>
      </c>
      <c r="D290">
        <v>1</v>
      </c>
      <c r="E290">
        <v>1</v>
      </c>
      <c r="F290">
        <v>36</v>
      </c>
      <c r="G290">
        <v>8</v>
      </c>
      <c r="H290">
        <f>------89</f>
        <v>89</v>
      </c>
      <c r="I290">
        <v>225</v>
      </c>
      <c r="J290" t="s">
        <v>55</v>
      </c>
      <c r="K290">
        <f>------7</f>
        <v>7</v>
      </c>
    </row>
    <row r="291" spans="2:11">
      <c r="B291">
        <v>862</v>
      </c>
      <c r="C291">
        <v>288</v>
      </c>
      <c r="D291">
        <v>0</v>
      </c>
      <c r="E291">
        <v>0</v>
      </c>
      <c r="F291">
        <v>60</v>
      </c>
      <c r="G291">
        <v>8</v>
      </c>
      <c r="H291">
        <f>------29</f>
        <v>29</v>
      </c>
      <c r="I291">
        <v>169</v>
      </c>
      <c r="J291" t="s">
        <v>82</v>
      </c>
      <c r="K291">
        <f>------8</f>
        <v>8</v>
      </c>
    </row>
    <row r="292" spans="2:11">
      <c r="B292">
        <v>865</v>
      </c>
      <c r="C292">
        <v>289</v>
      </c>
      <c r="D292">
        <v>0</v>
      </c>
      <c r="E292">
        <v>0</v>
      </c>
      <c r="F292">
        <v>24</v>
      </c>
      <c r="G292">
        <v>8</v>
      </c>
      <c r="H292">
        <f>------5</f>
        <v>5</v>
      </c>
      <c r="I292">
        <v>9</v>
      </c>
      <c r="J292" t="s">
        <v>50</v>
      </c>
      <c r="K292">
        <f>------1</f>
        <v>1</v>
      </c>
    </row>
    <row r="293" spans="2:11">
      <c r="B293">
        <v>868</v>
      </c>
      <c r="C293">
        <v>290</v>
      </c>
      <c r="D293">
        <v>0</v>
      </c>
      <c r="E293">
        <v>1</v>
      </c>
      <c r="F293">
        <v>4</v>
      </c>
      <c r="G293">
        <v>8</v>
      </c>
      <c r="H293">
        <f>------9</f>
        <v>9</v>
      </c>
      <c r="I293">
        <v>25</v>
      </c>
      <c r="J293" t="s">
        <v>51</v>
      </c>
      <c r="K293">
        <f>------2</f>
        <v>2</v>
      </c>
    </row>
    <row r="294" spans="2:11">
      <c r="B294">
        <v>871</v>
      </c>
      <c r="C294">
        <v>291</v>
      </c>
      <c r="D294">
        <v>0</v>
      </c>
      <c r="E294">
        <v>1</v>
      </c>
      <c r="F294">
        <v>12</v>
      </c>
      <c r="G294">
        <v>8</v>
      </c>
      <c r="H294">
        <f>------21</f>
        <v>21</v>
      </c>
      <c r="I294">
        <v>49</v>
      </c>
      <c r="J294" t="s">
        <v>52</v>
      </c>
      <c r="K294">
        <f>------3</f>
        <v>3</v>
      </c>
    </row>
    <row r="295" spans="2:11">
      <c r="B295">
        <v>874</v>
      </c>
      <c r="C295">
        <v>292</v>
      </c>
      <c r="D295">
        <v>0</v>
      </c>
      <c r="E295">
        <v>1</v>
      </c>
      <c r="F295">
        <v>8</v>
      </c>
      <c r="G295">
        <v>8</v>
      </c>
      <c r="H295">
        <f>------29</f>
        <v>29</v>
      </c>
      <c r="I295">
        <v>81</v>
      </c>
      <c r="J295" t="s">
        <v>51</v>
      </c>
      <c r="K295">
        <f>------4</f>
        <v>4</v>
      </c>
    </row>
    <row r="296" spans="2:11">
      <c r="B296">
        <v>877</v>
      </c>
      <c r="C296">
        <v>293</v>
      </c>
      <c r="D296">
        <v>0</v>
      </c>
      <c r="E296">
        <v>1</v>
      </c>
      <c r="F296">
        <v>12</v>
      </c>
      <c r="G296">
        <v>8</v>
      </c>
      <c r="H296">
        <f>------41</f>
        <v>41</v>
      </c>
      <c r="I296">
        <v>121</v>
      </c>
      <c r="J296" t="s">
        <v>53</v>
      </c>
      <c r="K296">
        <f>------5</f>
        <v>5</v>
      </c>
    </row>
    <row r="297" spans="2:11">
      <c r="B297">
        <v>880</v>
      </c>
      <c r="C297">
        <v>294</v>
      </c>
      <c r="D297">
        <v>1</v>
      </c>
      <c r="E297">
        <v>1</v>
      </c>
      <c r="F297">
        <v>12</v>
      </c>
      <c r="G297">
        <v>8</v>
      </c>
      <c r="H297">
        <f>------53</f>
        <v>53</v>
      </c>
      <c r="I297">
        <v>169</v>
      </c>
      <c r="J297" t="s">
        <v>54</v>
      </c>
      <c r="K297">
        <f>------6</f>
        <v>6</v>
      </c>
    </row>
    <row r="298" spans="2:11">
      <c r="B298">
        <v>883</v>
      </c>
      <c r="C298">
        <v>295</v>
      </c>
      <c r="D298">
        <v>1</v>
      </c>
      <c r="E298">
        <v>1</v>
      </c>
      <c r="F298">
        <v>36</v>
      </c>
      <c r="G298">
        <v>8</v>
      </c>
      <c r="H298">
        <f>------89</f>
        <v>89</v>
      </c>
      <c r="I298">
        <v>225</v>
      </c>
      <c r="J298" t="s">
        <v>55</v>
      </c>
      <c r="K298">
        <f>------7</f>
        <v>7</v>
      </c>
    </row>
    <row r="299" spans="2:11">
      <c r="B299">
        <v>886</v>
      </c>
      <c r="C299">
        <v>296</v>
      </c>
      <c r="D299">
        <v>0</v>
      </c>
      <c r="E299">
        <v>0</v>
      </c>
      <c r="F299">
        <v>60</v>
      </c>
      <c r="G299">
        <v>8</v>
      </c>
      <c r="H299">
        <f>------29</f>
        <v>29</v>
      </c>
      <c r="I299">
        <v>169</v>
      </c>
      <c r="J299" t="s">
        <v>82</v>
      </c>
      <c r="K299">
        <f>------8</f>
        <v>8</v>
      </c>
    </row>
    <row r="300" spans="2:11">
      <c r="B300">
        <v>889</v>
      </c>
      <c r="C300">
        <v>297</v>
      </c>
      <c r="D300">
        <v>0</v>
      </c>
      <c r="E300">
        <v>0</v>
      </c>
      <c r="F300">
        <v>24</v>
      </c>
      <c r="G300">
        <v>8</v>
      </c>
      <c r="H300">
        <f>------5</f>
        <v>5</v>
      </c>
      <c r="I300">
        <v>9</v>
      </c>
      <c r="J300" t="s">
        <v>50</v>
      </c>
      <c r="K300">
        <f>------1</f>
        <v>1</v>
      </c>
    </row>
    <row r="301" spans="2:11">
      <c r="B301">
        <v>892</v>
      </c>
      <c r="C301">
        <v>298</v>
      </c>
      <c r="D301">
        <v>0</v>
      </c>
      <c r="E301">
        <v>1</v>
      </c>
      <c r="F301">
        <v>4</v>
      </c>
      <c r="G301">
        <v>8</v>
      </c>
      <c r="H301">
        <f>------9</f>
        <v>9</v>
      </c>
      <c r="I301">
        <v>25</v>
      </c>
      <c r="J301" t="s">
        <v>51</v>
      </c>
      <c r="K301">
        <f>------2</f>
        <v>2</v>
      </c>
    </row>
    <row r="302" spans="2:11">
      <c r="B302">
        <v>895</v>
      </c>
      <c r="C302">
        <v>299</v>
      </c>
      <c r="D302">
        <v>0</v>
      </c>
      <c r="E302">
        <v>1</v>
      </c>
      <c r="F302">
        <v>12</v>
      </c>
      <c r="G302">
        <v>8</v>
      </c>
      <c r="H302">
        <f>------21</f>
        <v>21</v>
      </c>
      <c r="I302">
        <v>49</v>
      </c>
      <c r="J302" t="s">
        <v>52</v>
      </c>
      <c r="K302">
        <f>------3</f>
        <v>3</v>
      </c>
    </row>
    <row r="303" spans="2:11">
      <c r="B303">
        <v>898</v>
      </c>
      <c r="C303">
        <v>300</v>
      </c>
      <c r="D303">
        <v>0</v>
      </c>
      <c r="E303">
        <v>1</v>
      </c>
      <c r="F303">
        <v>8</v>
      </c>
      <c r="G303">
        <v>8</v>
      </c>
      <c r="H303">
        <f>------29</f>
        <v>29</v>
      </c>
      <c r="I303">
        <v>81</v>
      </c>
      <c r="J303" t="s">
        <v>51</v>
      </c>
      <c r="K303">
        <f>------4</f>
        <v>4</v>
      </c>
    </row>
    <row r="304" spans="2:11">
      <c r="B304">
        <v>901</v>
      </c>
      <c r="C304">
        <v>301</v>
      </c>
      <c r="D304">
        <v>0</v>
      </c>
      <c r="E304">
        <v>1</v>
      </c>
      <c r="F304">
        <v>12</v>
      </c>
      <c r="G304">
        <v>8</v>
      </c>
      <c r="H304">
        <f>------41</f>
        <v>41</v>
      </c>
      <c r="I304">
        <v>121</v>
      </c>
      <c r="J304" t="s">
        <v>53</v>
      </c>
      <c r="K304">
        <f>------5</f>
        <v>5</v>
      </c>
    </row>
    <row r="305" spans="2:11">
      <c r="B305">
        <v>904</v>
      </c>
      <c r="C305">
        <v>302</v>
      </c>
      <c r="D305">
        <v>1</v>
      </c>
      <c r="E305">
        <v>1</v>
      </c>
      <c r="F305">
        <v>12</v>
      </c>
      <c r="G305">
        <v>8</v>
      </c>
      <c r="H305">
        <f>------53</f>
        <v>53</v>
      </c>
      <c r="I305">
        <v>169</v>
      </c>
      <c r="J305" t="s">
        <v>54</v>
      </c>
      <c r="K305">
        <f>------6</f>
        <v>6</v>
      </c>
    </row>
    <row r="306" spans="2:11">
      <c r="B306">
        <v>907</v>
      </c>
      <c r="C306">
        <v>303</v>
      </c>
      <c r="D306">
        <v>1</v>
      </c>
      <c r="E306">
        <v>1</v>
      </c>
      <c r="F306">
        <v>36</v>
      </c>
      <c r="G306">
        <v>8</v>
      </c>
      <c r="H306">
        <f>------89</f>
        <v>89</v>
      </c>
      <c r="I306">
        <v>225</v>
      </c>
      <c r="J306" t="s">
        <v>55</v>
      </c>
      <c r="K306">
        <f>------7</f>
        <v>7</v>
      </c>
    </row>
    <row r="307" spans="2:11">
      <c r="B307">
        <v>910</v>
      </c>
      <c r="C307">
        <v>304</v>
      </c>
      <c r="D307">
        <v>0</v>
      </c>
      <c r="E307">
        <v>0</v>
      </c>
      <c r="F307">
        <v>60</v>
      </c>
      <c r="G307">
        <v>8</v>
      </c>
      <c r="H307">
        <f>------29</f>
        <v>29</v>
      </c>
      <c r="I307">
        <v>169</v>
      </c>
      <c r="J307" t="s">
        <v>82</v>
      </c>
      <c r="K307">
        <f>------8</f>
        <v>8</v>
      </c>
    </row>
    <row r="308" spans="2:11">
      <c r="B308">
        <v>913</v>
      </c>
      <c r="C308">
        <v>305</v>
      </c>
      <c r="D308">
        <v>0</v>
      </c>
      <c r="E308">
        <v>0</v>
      </c>
      <c r="F308">
        <v>24</v>
      </c>
      <c r="G308">
        <v>8</v>
      </c>
      <c r="H308">
        <f>------5</f>
        <v>5</v>
      </c>
      <c r="I308">
        <v>9</v>
      </c>
      <c r="J308" t="s">
        <v>50</v>
      </c>
      <c r="K308">
        <f>------1</f>
        <v>1</v>
      </c>
    </row>
    <row r="309" spans="2:11">
      <c r="B309">
        <v>916</v>
      </c>
      <c r="C309">
        <v>306</v>
      </c>
      <c r="D309">
        <v>0</v>
      </c>
      <c r="E309">
        <v>1</v>
      </c>
      <c r="F309">
        <v>4</v>
      </c>
      <c r="G309">
        <v>8</v>
      </c>
      <c r="H309">
        <f>------9</f>
        <v>9</v>
      </c>
      <c r="I309">
        <v>25</v>
      </c>
      <c r="J309" t="s">
        <v>51</v>
      </c>
      <c r="K309">
        <f>------2</f>
        <v>2</v>
      </c>
    </row>
    <row r="310" spans="2:11">
      <c r="B310">
        <v>919</v>
      </c>
      <c r="C310">
        <v>307</v>
      </c>
      <c r="D310">
        <v>0</v>
      </c>
      <c r="E310">
        <v>1</v>
      </c>
      <c r="F310">
        <v>12</v>
      </c>
      <c r="G310">
        <v>8</v>
      </c>
      <c r="H310">
        <f>------21</f>
        <v>21</v>
      </c>
      <c r="I310">
        <v>49</v>
      </c>
      <c r="J310" t="s">
        <v>52</v>
      </c>
      <c r="K310">
        <f>------3</f>
        <v>3</v>
      </c>
    </row>
    <row r="311" spans="2:11">
      <c r="B311">
        <v>922</v>
      </c>
      <c r="C311">
        <v>308</v>
      </c>
      <c r="D311">
        <v>0</v>
      </c>
      <c r="E311">
        <v>1</v>
      </c>
      <c r="F311">
        <v>8</v>
      </c>
      <c r="G311">
        <v>8</v>
      </c>
      <c r="H311">
        <f>------29</f>
        <v>29</v>
      </c>
      <c r="I311">
        <v>81</v>
      </c>
      <c r="J311" t="s">
        <v>51</v>
      </c>
      <c r="K311">
        <f>------4</f>
        <v>4</v>
      </c>
    </row>
    <row r="312" spans="2:11">
      <c r="B312">
        <v>925</v>
      </c>
      <c r="C312">
        <v>309</v>
      </c>
      <c r="D312">
        <v>0</v>
      </c>
      <c r="E312">
        <v>1</v>
      </c>
      <c r="F312">
        <v>12</v>
      </c>
      <c r="G312">
        <v>8</v>
      </c>
      <c r="H312">
        <f>------41</f>
        <v>41</v>
      </c>
      <c r="I312">
        <v>121</v>
      </c>
      <c r="J312" t="s">
        <v>53</v>
      </c>
      <c r="K312">
        <f>------5</f>
        <v>5</v>
      </c>
    </row>
    <row r="313" spans="2:11">
      <c r="B313">
        <v>928</v>
      </c>
      <c r="C313">
        <v>310</v>
      </c>
      <c r="D313">
        <v>1</v>
      </c>
      <c r="E313">
        <v>1</v>
      </c>
      <c r="F313">
        <v>12</v>
      </c>
      <c r="G313">
        <v>8</v>
      </c>
      <c r="H313">
        <f>------53</f>
        <v>53</v>
      </c>
      <c r="I313">
        <v>169</v>
      </c>
      <c r="J313" t="s">
        <v>54</v>
      </c>
      <c r="K313">
        <f>------6</f>
        <v>6</v>
      </c>
    </row>
    <row r="314" spans="2:11">
      <c r="B314">
        <v>931</v>
      </c>
      <c r="C314">
        <v>311</v>
      </c>
      <c r="D314">
        <v>1</v>
      </c>
      <c r="E314">
        <v>1</v>
      </c>
      <c r="F314">
        <v>36</v>
      </c>
      <c r="G314">
        <v>8</v>
      </c>
      <c r="H314">
        <f>------89</f>
        <v>89</v>
      </c>
      <c r="I314">
        <v>225</v>
      </c>
      <c r="J314" t="s">
        <v>55</v>
      </c>
      <c r="K314">
        <f>------7</f>
        <v>7</v>
      </c>
    </row>
    <row r="315" spans="2:11">
      <c r="B315">
        <v>934</v>
      </c>
      <c r="C315">
        <v>312</v>
      </c>
      <c r="D315">
        <v>0</v>
      </c>
      <c r="E315">
        <v>0</v>
      </c>
      <c r="F315">
        <v>60</v>
      </c>
      <c r="G315">
        <v>8</v>
      </c>
      <c r="H315">
        <f>------29</f>
        <v>29</v>
      </c>
      <c r="I315">
        <v>169</v>
      </c>
      <c r="J315" t="s">
        <v>82</v>
      </c>
      <c r="K315">
        <f>------8</f>
        <v>8</v>
      </c>
    </row>
    <row r="316" spans="2:11">
      <c r="B316">
        <v>937</v>
      </c>
      <c r="C316">
        <v>313</v>
      </c>
      <c r="D316">
        <v>0</v>
      </c>
      <c r="E316">
        <v>0</v>
      </c>
      <c r="F316">
        <v>24</v>
      </c>
      <c r="G316">
        <v>8</v>
      </c>
      <c r="H316">
        <f>------5</f>
        <v>5</v>
      </c>
      <c r="I316">
        <v>9</v>
      </c>
      <c r="J316" t="s">
        <v>50</v>
      </c>
      <c r="K316">
        <f>------1</f>
        <v>1</v>
      </c>
    </row>
    <row r="317" spans="2:11">
      <c r="B317">
        <v>940</v>
      </c>
      <c r="C317">
        <v>314</v>
      </c>
      <c r="D317">
        <v>0</v>
      </c>
      <c r="E317">
        <v>1</v>
      </c>
      <c r="F317">
        <v>4</v>
      </c>
      <c r="G317">
        <v>8</v>
      </c>
      <c r="H317">
        <f>------9</f>
        <v>9</v>
      </c>
      <c r="I317">
        <v>25</v>
      </c>
      <c r="J317" t="s">
        <v>51</v>
      </c>
      <c r="K317">
        <f>------2</f>
        <v>2</v>
      </c>
    </row>
    <row r="318" spans="2:11">
      <c r="B318">
        <v>943</v>
      </c>
      <c r="C318">
        <v>315</v>
      </c>
      <c r="D318">
        <v>0</v>
      </c>
      <c r="E318">
        <v>1</v>
      </c>
      <c r="F318">
        <v>12</v>
      </c>
      <c r="G318">
        <v>8</v>
      </c>
      <c r="H318">
        <f>------21</f>
        <v>21</v>
      </c>
      <c r="I318">
        <v>49</v>
      </c>
      <c r="J318" t="s">
        <v>52</v>
      </c>
      <c r="K318">
        <f>------3</f>
        <v>3</v>
      </c>
    </row>
    <row r="319" spans="2:11">
      <c r="B319">
        <v>946</v>
      </c>
      <c r="C319">
        <v>316</v>
      </c>
      <c r="D319">
        <v>0</v>
      </c>
      <c r="E319">
        <v>1</v>
      </c>
      <c r="F319">
        <v>8</v>
      </c>
      <c r="G319">
        <v>8</v>
      </c>
      <c r="H319">
        <f>------29</f>
        <v>29</v>
      </c>
      <c r="I319">
        <v>81</v>
      </c>
      <c r="J319" t="s">
        <v>51</v>
      </c>
      <c r="K319">
        <f>------4</f>
        <v>4</v>
      </c>
    </row>
    <row r="320" spans="2:11">
      <c r="B320">
        <v>949</v>
      </c>
      <c r="C320">
        <v>317</v>
      </c>
      <c r="D320">
        <v>0</v>
      </c>
      <c r="E320">
        <v>1</v>
      </c>
      <c r="F320">
        <v>12</v>
      </c>
      <c r="G320">
        <v>8</v>
      </c>
      <c r="H320">
        <f>------41</f>
        <v>41</v>
      </c>
      <c r="I320">
        <v>121</v>
      </c>
      <c r="J320" t="s">
        <v>53</v>
      </c>
      <c r="K320">
        <f>------5</f>
        <v>5</v>
      </c>
    </row>
    <row r="321" spans="2:11">
      <c r="B321">
        <v>952</v>
      </c>
      <c r="C321">
        <v>318</v>
      </c>
      <c r="D321">
        <v>1</v>
      </c>
      <c r="E321">
        <v>1</v>
      </c>
      <c r="F321">
        <v>12</v>
      </c>
      <c r="G321">
        <v>8</v>
      </c>
      <c r="H321">
        <f>------53</f>
        <v>53</v>
      </c>
      <c r="I321">
        <v>169</v>
      </c>
      <c r="J321" t="s">
        <v>54</v>
      </c>
      <c r="K321">
        <f>------6</f>
        <v>6</v>
      </c>
    </row>
    <row r="322" spans="2:11">
      <c r="B322">
        <v>955</v>
      </c>
      <c r="C322">
        <v>319</v>
      </c>
      <c r="D322">
        <v>1</v>
      </c>
      <c r="E322">
        <v>1</v>
      </c>
      <c r="F322">
        <v>36</v>
      </c>
      <c r="G322">
        <v>8</v>
      </c>
      <c r="H322">
        <f>------89</f>
        <v>89</v>
      </c>
      <c r="I322">
        <v>225</v>
      </c>
      <c r="J322" t="s">
        <v>55</v>
      </c>
      <c r="K322">
        <f>------7</f>
        <v>7</v>
      </c>
    </row>
    <row r="323" spans="2:11">
      <c r="B323">
        <v>958</v>
      </c>
      <c r="C323">
        <v>320</v>
      </c>
      <c r="D323">
        <v>0</v>
      </c>
      <c r="E323">
        <v>0</v>
      </c>
      <c r="F323">
        <v>60</v>
      </c>
      <c r="G323">
        <v>8</v>
      </c>
      <c r="H323">
        <f>------29</f>
        <v>29</v>
      </c>
      <c r="I323">
        <v>169</v>
      </c>
      <c r="J323" t="s">
        <v>82</v>
      </c>
      <c r="K323">
        <f>------8</f>
        <v>8</v>
      </c>
    </row>
    <row r="324" spans="2:11">
      <c r="B324">
        <v>961</v>
      </c>
      <c r="C324">
        <v>321</v>
      </c>
      <c r="D324">
        <v>0</v>
      </c>
      <c r="E324">
        <v>0</v>
      </c>
      <c r="F324">
        <v>24</v>
      </c>
      <c r="G324">
        <v>8</v>
      </c>
      <c r="H324">
        <f>------5</f>
        <v>5</v>
      </c>
      <c r="I324">
        <v>9</v>
      </c>
      <c r="J324" t="s">
        <v>50</v>
      </c>
      <c r="K324">
        <f>------1</f>
        <v>1</v>
      </c>
    </row>
    <row r="325" spans="2:11">
      <c r="B325">
        <v>964</v>
      </c>
      <c r="C325">
        <v>322</v>
      </c>
      <c r="D325">
        <v>0</v>
      </c>
      <c r="E325">
        <v>1</v>
      </c>
      <c r="F325">
        <v>4</v>
      </c>
      <c r="G325">
        <v>8</v>
      </c>
      <c r="H325">
        <f>------9</f>
        <v>9</v>
      </c>
      <c r="I325">
        <v>25</v>
      </c>
      <c r="J325" t="s">
        <v>51</v>
      </c>
      <c r="K325">
        <f>------2</f>
        <v>2</v>
      </c>
    </row>
    <row r="326" spans="2:11">
      <c r="B326">
        <v>967</v>
      </c>
      <c r="C326">
        <v>323</v>
      </c>
      <c r="D326">
        <v>0</v>
      </c>
      <c r="E326">
        <v>1</v>
      </c>
      <c r="F326">
        <v>12</v>
      </c>
      <c r="G326">
        <v>8</v>
      </c>
      <c r="H326">
        <f>------21</f>
        <v>21</v>
      </c>
      <c r="I326">
        <v>49</v>
      </c>
      <c r="J326" t="s">
        <v>52</v>
      </c>
      <c r="K326">
        <f>------3</f>
        <v>3</v>
      </c>
    </row>
    <row r="327" spans="2:11">
      <c r="B327">
        <v>970</v>
      </c>
      <c r="C327">
        <v>324</v>
      </c>
      <c r="D327">
        <v>0</v>
      </c>
      <c r="E327">
        <v>1</v>
      </c>
      <c r="F327">
        <v>8</v>
      </c>
      <c r="G327">
        <v>8</v>
      </c>
      <c r="H327">
        <f>------29</f>
        <v>29</v>
      </c>
      <c r="I327">
        <v>81</v>
      </c>
      <c r="J327" t="s">
        <v>51</v>
      </c>
      <c r="K327">
        <f>------4</f>
        <v>4</v>
      </c>
    </row>
    <row r="328" spans="2:11">
      <c r="B328">
        <v>973</v>
      </c>
      <c r="C328">
        <v>325</v>
      </c>
      <c r="D328">
        <v>0</v>
      </c>
      <c r="E328">
        <v>1</v>
      </c>
      <c r="F328">
        <v>12</v>
      </c>
      <c r="G328">
        <v>8</v>
      </c>
      <c r="H328">
        <f>------41</f>
        <v>41</v>
      </c>
      <c r="I328">
        <v>121</v>
      </c>
      <c r="J328" t="s">
        <v>53</v>
      </c>
      <c r="K328">
        <f>------5</f>
        <v>5</v>
      </c>
    </row>
    <row r="329" spans="2:11">
      <c r="B329">
        <v>976</v>
      </c>
      <c r="C329">
        <v>326</v>
      </c>
      <c r="D329">
        <v>1</v>
      </c>
      <c r="E329">
        <v>1</v>
      </c>
      <c r="F329">
        <v>12</v>
      </c>
      <c r="G329">
        <v>8</v>
      </c>
      <c r="H329">
        <f>------53</f>
        <v>53</v>
      </c>
      <c r="I329">
        <v>169</v>
      </c>
      <c r="J329" t="s">
        <v>54</v>
      </c>
      <c r="K329">
        <f>------6</f>
        <v>6</v>
      </c>
    </row>
    <row r="330" spans="2:11">
      <c r="B330">
        <v>979</v>
      </c>
      <c r="C330">
        <v>327</v>
      </c>
      <c r="D330">
        <v>1</v>
      </c>
      <c r="E330">
        <v>1</v>
      </c>
      <c r="F330">
        <v>36</v>
      </c>
      <c r="G330">
        <v>8</v>
      </c>
      <c r="H330">
        <f>------89</f>
        <v>89</v>
      </c>
      <c r="I330">
        <v>225</v>
      </c>
      <c r="J330" t="s">
        <v>55</v>
      </c>
      <c r="K330">
        <f>------7</f>
        <v>7</v>
      </c>
    </row>
    <row r="331" spans="2:11">
      <c r="B331">
        <v>982</v>
      </c>
      <c r="C331">
        <v>328</v>
      </c>
      <c r="D331">
        <v>0</v>
      </c>
      <c r="E331">
        <v>0</v>
      </c>
      <c r="F331">
        <v>60</v>
      </c>
      <c r="G331">
        <v>8</v>
      </c>
      <c r="H331">
        <f>------29</f>
        <v>29</v>
      </c>
      <c r="I331">
        <v>169</v>
      </c>
      <c r="J331" t="s">
        <v>82</v>
      </c>
      <c r="K331">
        <f>------8</f>
        <v>8</v>
      </c>
    </row>
    <row r="332" spans="2:11">
      <c r="B332">
        <v>985</v>
      </c>
      <c r="C332">
        <v>329</v>
      </c>
      <c r="D332">
        <v>0</v>
      </c>
      <c r="E332">
        <v>0</v>
      </c>
      <c r="F332">
        <v>24</v>
      </c>
      <c r="G332">
        <v>8</v>
      </c>
      <c r="H332">
        <f>------5</f>
        <v>5</v>
      </c>
      <c r="I332">
        <v>9</v>
      </c>
      <c r="J332" t="s">
        <v>50</v>
      </c>
      <c r="K332">
        <f>------1</f>
        <v>1</v>
      </c>
    </row>
    <row r="333" spans="2:11">
      <c r="B333">
        <v>988</v>
      </c>
      <c r="C333">
        <v>330</v>
      </c>
      <c r="D333">
        <v>0</v>
      </c>
      <c r="E333">
        <v>1</v>
      </c>
      <c r="F333">
        <v>4</v>
      </c>
      <c r="G333">
        <v>8</v>
      </c>
      <c r="H333">
        <f>------9</f>
        <v>9</v>
      </c>
      <c r="I333">
        <v>25</v>
      </c>
      <c r="J333" t="s">
        <v>51</v>
      </c>
      <c r="K333">
        <f>------2</f>
        <v>2</v>
      </c>
    </row>
    <row r="334" spans="2:11">
      <c r="B334">
        <v>991</v>
      </c>
      <c r="C334">
        <v>331</v>
      </c>
      <c r="D334">
        <v>0</v>
      </c>
      <c r="E334">
        <v>1</v>
      </c>
      <c r="F334">
        <v>12</v>
      </c>
      <c r="G334">
        <v>8</v>
      </c>
      <c r="H334">
        <f>------21</f>
        <v>21</v>
      </c>
      <c r="I334">
        <v>49</v>
      </c>
      <c r="J334" t="s">
        <v>52</v>
      </c>
      <c r="K334">
        <f>------3</f>
        <v>3</v>
      </c>
    </row>
    <row r="335" spans="2:11">
      <c r="B335">
        <v>994</v>
      </c>
      <c r="C335">
        <v>332</v>
      </c>
      <c r="D335">
        <v>0</v>
      </c>
      <c r="E335">
        <v>1</v>
      </c>
      <c r="F335">
        <v>8</v>
      </c>
      <c r="G335">
        <v>8</v>
      </c>
      <c r="H335">
        <f>------29</f>
        <v>29</v>
      </c>
      <c r="I335">
        <v>81</v>
      </c>
      <c r="J335" t="s">
        <v>51</v>
      </c>
      <c r="K335">
        <f>------4</f>
        <v>4</v>
      </c>
    </row>
    <row r="336" spans="2:11">
      <c r="B336">
        <v>997</v>
      </c>
      <c r="C336">
        <v>333</v>
      </c>
      <c r="D336">
        <v>0</v>
      </c>
      <c r="E336">
        <v>1</v>
      </c>
      <c r="F336">
        <v>12</v>
      </c>
      <c r="G336">
        <v>8</v>
      </c>
      <c r="H336">
        <f>------41</f>
        <v>41</v>
      </c>
      <c r="I336">
        <v>121</v>
      </c>
      <c r="J336" t="s">
        <v>53</v>
      </c>
      <c r="K336">
        <f>------5</f>
        <v>5</v>
      </c>
    </row>
    <row r="337" spans="2:11">
      <c r="B337">
        <v>1000</v>
      </c>
      <c r="C337">
        <v>334</v>
      </c>
      <c r="D337">
        <v>1</v>
      </c>
      <c r="E337">
        <v>1</v>
      </c>
      <c r="F337">
        <v>12</v>
      </c>
      <c r="G337">
        <v>8</v>
      </c>
      <c r="H337">
        <f>------53</f>
        <v>53</v>
      </c>
      <c r="I337">
        <v>169</v>
      </c>
      <c r="J337" t="s">
        <v>54</v>
      </c>
      <c r="K337">
        <f>------6</f>
        <v>6</v>
      </c>
    </row>
    <row r="338" spans="2:11">
      <c r="B338">
        <v>1003</v>
      </c>
      <c r="C338">
        <v>335</v>
      </c>
      <c r="D338">
        <v>1</v>
      </c>
      <c r="E338">
        <v>1</v>
      </c>
      <c r="F338">
        <v>36</v>
      </c>
      <c r="G338">
        <v>8</v>
      </c>
      <c r="H338">
        <f>------89</f>
        <v>89</v>
      </c>
      <c r="I338">
        <v>225</v>
      </c>
      <c r="J338" t="s">
        <v>55</v>
      </c>
      <c r="K338">
        <f>------7</f>
        <v>7</v>
      </c>
    </row>
    <row r="339" spans="2:11">
      <c r="B339">
        <v>1006</v>
      </c>
      <c r="C339">
        <v>336</v>
      </c>
      <c r="D339">
        <v>0</v>
      </c>
      <c r="E339">
        <v>0</v>
      </c>
      <c r="F339">
        <v>60</v>
      </c>
      <c r="G339">
        <v>8</v>
      </c>
      <c r="H339">
        <f>------29</f>
        <v>29</v>
      </c>
      <c r="I339">
        <v>169</v>
      </c>
      <c r="J339" t="s">
        <v>82</v>
      </c>
      <c r="K339">
        <f>------8</f>
        <v>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339"/>
  <sheetViews>
    <sheetView topLeftCell="B28" workbookViewId="0">
      <selection activeCell="I14" sqref="I14"/>
    </sheetView>
  </sheetViews>
  <sheetFormatPr defaultRowHeight="15"/>
  <cols>
    <col min="5" max="5" width="9.28515625" customWidth="1"/>
  </cols>
  <sheetData>
    <row r="1" spans="1:12">
      <c r="A1" s="17" t="s">
        <v>38</v>
      </c>
    </row>
    <row r="3" spans="1:12">
      <c r="A3" t="s">
        <v>216</v>
      </c>
      <c r="B3" t="s">
        <v>217</v>
      </c>
      <c r="C3" t="s">
        <v>218</v>
      </c>
      <c r="D3" t="s">
        <v>219</v>
      </c>
      <c r="E3" t="s">
        <v>220</v>
      </c>
      <c r="F3" t="s">
        <v>221</v>
      </c>
      <c r="G3" t="s">
        <v>222</v>
      </c>
      <c r="H3" t="s">
        <v>223</v>
      </c>
      <c r="I3" t="s">
        <v>224</v>
      </c>
      <c r="J3" t="s">
        <v>225</v>
      </c>
      <c r="K3" t="s">
        <v>226</v>
      </c>
      <c r="L3" t="s">
        <v>227</v>
      </c>
    </row>
    <row r="4" spans="1:12">
      <c r="C4">
        <v>1</v>
      </c>
      <c r="D4">
        <v>1</v>
      </c>
      <c r="E4">
        <v>0</v>
      </c>
      <c r="F4">
        <v>1</v>
      </c>
      <c r="G4">
        <v>0</v>
      </c>
      <c r="H4">
        <v>1</v>
      </c>
      <c r="I4">
        <f>------5</f>
        <v>5</v>
      </c>
      <c r="J4">
        <v>9</v>
      </c>
      <c r="K4" t="s">
        <v>50</v>
      </c>
      <c r="L4">
        <f>------1</f>
        <v>1</v>
      </c>
    </row>
    <row r="5" spans="1:12">
      <c r="C5">
        <v>4</v>
      </c>
      <c r="D5">
        <v>2</v>
      </c>
      <c r="E5">
        <v>0</v>
      </c>
      <c r="F5">
        <v>1</v>
      </c>
      <c r="G5">
        <v>4</v>
      </c>
      <c r="H5">
        <v>2</v>
      </c>
      <c r="I5">
        <f>------9</f>
        <v>9</v>
      </c>
      <c r="J5">
        <v>25</v>
      </c>
      <c r="K5" t="s">
        <v>51</v>
      </c>
      <c r="L5">
        <f>------2</f>
        <v>2</v>
      </c>
    </row>
    <row r="6" spans="1:12">
      <c r="C6">
        <v>7</v>
      </c>
      <c r="D6">
        <v>3</v>
      </c>
      <c r="E6">
        <v>0</v>
      </c>
      <c r="F6">
        <v>1</v>
      </c>
      <c r="G6">
        <v>12</v>
      </c>
      <c r="H6">
        <v>3</v>
      </c>
      <c r="I6">
        <f>------21</f>
        <v>21</v>
      </c>
      <c r="J6">
        <v>49</v>
      </c>
      <c r="K6" t="s">
        <v>52</v>
      </c>
      <c r="L6">
        <f>------3</f>
        <v>3</v>
      </c>
    </row>
    <row r="7" spans="1:12">
      <c r="C7">
        <v>10</v>
      </c>
      <c r="D7">
        <v>4</v>
      </c>
      <c r="E7">
        <v>0</v>
      </c>
      <c r="F7">
        <v>1</v>
      </c>
      <c r="G7">
        <v>8</v>
      </c>
      <c r="H7">
        <v>4</v>
      </c>
      <c r="I7">
        <f>------29</f>
        <v>29</v>
      </c>
      <c r="J7">
        <v>81</v>
      </c>
      <c r="K7" t="s">
        <v>51</v>
      </c>
      <c r="L7">
        <f>------4</f>
        <v>4</v>
      </c>
    </row>
    <row r="8" spans="1:12">
      <c r="C8">
        <v>13</v>
      </c>
      <c r="D8">
        <v>5</v>
      </c>
      <c r="E8">
        <v>0</v>
      </c>
      <c r="F8">
        <v>1</v>
      </c>
      <c r="G8">
        <v>12</v>
      </c>
      <c r="H8">
        <v>5</v>
      </c>
      <c r="I8">
        <f>------41</f>
        <v>41</v>
      </c>
      <c r="J8">
        <v>121</v>
      </c>
      <c r="K8" t="s">
        <v>53</v>
      </c>
      <c r="L8">
        <f>------5</f>
        <v>5</v>
      </c>
    </row>
    <row r="9" spans="1:12">
      <c r="C9">
        <v>16</v>
      </c>
      <c r="D9">
        <v>6</v>
      </c>
      <c r="E9">
        <v>1</v>
      </c>
      <c r="F9">
        <v>1</v>
      </c>
      <c r="G9">
        <v>12</v>
      </c>
      <c r="H9">
        <v>6</v>
      </c>
      <c r="I9">
        <f>------53</f>
        <v>53</v>
      </c>
      <c r="J9">
        <v>169</v>
      </c>
      <c r="K9" t="s">
        <v>54</v>
      </c>
      <c r="L9">
        <f>------6</f>
        <v>6</v>
      </c>
    </row>
    <row r="10" spans="1:12">
      <c r="C10">
        <v>19</v>
      </c>
      <c r="D10">
        <v>7</v>
      </c>
      <c r="E10">
        <v>1</v>
      </c>
      <c r="F10">
        <v>1</v>
      </c>
      <c r="G10">
        <v>36</v>
      </c>
      <c r="H10">
        <v>7</v>
      </c>
      <c r="I10">
        <f>------89</f>
        <v>89</v>
      </c>
      <c r="J10">
        <v>225</v>
      </c>
      <c r="K10" t="s">
        <v>55</v>
      </c>
      <c r="L10">
        <f>------7</f>
        <v>7</v>
      </c>
    </row>
    <row r="11" spans="1:12">
      <c r="C11">
        <v>22</v>
      </c>
      <c r="D11">
        <v>8</v>
      </c>
      <c r="E11">
        <v>0</v>
      </c>
      <c r="F11">
        <v>0</v>
      </c>
      <c r="G11">
        <v>60</v>
      </c>
      <c r="H11">
        <v>8</v>
      </c>
      <c r="I11">
        <f>------29</f>
        <v>29</v>
      </c>
      <c r="J11">
        <v>169</v>
      </c>
      <c r="K11" t="s">
        <v>82</v>
      </c>
      <c r="L11">
        <f>------8</f>
        <v>8</v>
      </c>
    </row>
    <row r="12" spans="1:12">
      <c r="C12">
        <v>25</v>
      </c>
      <c r="D12">
        <v>9</v>
      </c>
      <c r="E12">
        <v>0</v>
      </c>
      <c r="F12">
        <v>0</v>
      </c>
      <c r="G12">
        <v>24</v>
      </c>
      <c r="H12">
        <v>8</v>
      </c>
      <c r="I12">
        <f>------5</f>
        <v>5</v>
      </c>
      <c r="J12">
        <v>9</v>
      </c>
      <c r="K12" t="s">
        <v>50</v>
      </c>
      <c r="L12">
        <f>------1</f>
        <v>1</v>
      </c>
    </row>
    <row r="13" spans="1:12">
      <c r="C13">
        <v>28</v>
      </c>
      <c r="D13">
        <v>10</v>
      </c>
      <c r="E13">
        <v>0</v>
      </c>
      <c r="F13">
        <v>0</v>
      </c>
      <c r="G13">
        <v>4</v>
      </c>
      <c r="H13">
        <v>9</v>
      </c>
      <c r="I13">
        <f>------1</f>
        <v>1</v>
      </c>
      <c r="J13">
        <v>1</v>
      </c>
      <c r="K13" t="s">
        <v>80</v>
      </c>
      <c r="L13">
        <f>------9</f>
        <v>9</v>
      </c>
    </row>
    <row r="14" spans="1:12">
      <c r="C14">
        <v>31</v>
      </c>
      <c r="D14">
        <v>11</v>
      </c>
      <c r="E14">
        <v>0</v>
      </c>
      <c r="F14">
        <v>0</v>
      </c>
      <c r="G14">
        <v>1</v>
      </c>
      <c r="H14">
        <v>10</v>
      </c>
      <c r="I14">
        <f>-----0</f>
        <v>0</v>
      </c>
      <c r="J14">
        <v>0</v>
      </c>
      <c r="K14" t="s">
        <v>79</v>
      </c>
      <c r="L14">
        <f>------10</f>
        <v>10</v>
      </c>
    </row>
    <row r="15" spans="1:12">
      <c r="C15">
        <v>34</v>
      </c>
      <c r="D15">
        <v>12</v>
      </c>
      <c r="E15">
        <v>0</v>
      </c>
      <c r="F15">
        <v>0</v>
      </c>
      <c r="G15">
        <v>0</v>
      </c>
      <c r="H15">
        <v>10</v>
      </c>
      <c r="I15">
        <f>-----0</f>
        <v>0</v>
      </c>
      <c r="J15">
        <v>0</v>
      </c>
      <c r="K15" t="s">
        <v>79</v>
      </c>
      <c r="L15">
        <f>------10</f>
        <v>10</v>
      </c>
    </row>
    <row r="16" spans="1:12">
      <c r="C16">
        <v>37</v>
      </c>
      <c r="D16">
        <v>13</v>
      </c>
      <c r="E16">
        <v>0</v>
      </c>
      <c r="F16">
        <v>0</v>
      </c>
      <c r="G16">
        <v>0</v>
      </c>
      <c r="H16">
        <v>10</v>
      </c>
      <c r="I16">
        <f>-----0</f>
        <v>0</v>
      </c>
      <c r="J16">
        <v>0</v>
      </c>
      <c r="K16" t="s">
        <v>79</v>
      </c>
      <c r="L16">
        <f>------10</f>
        <v>10</v>
      </c>
    </row>
    <row r="17" spans="3:12">
      <c r="C17">
        <v>40</v>
      </c>
      <c r="D17">
        <v>14</v>
      </c>
      <c r="E17">
        <v>0</v>
      </c>
      <c r="F17">
        <v>0</v>
      </c>
      <c r="G17">
        <v>0</v>
      </c>
      <c r="H17">
        <v>10</v>
      </c>
      <c r="I17">
        <f>-----0</f>
        <v>0</v>
      </c>
      <c r="J17">
        <v>0</v>
      </c>
      <c r="K17" t="s">
        <v>79</v>
      </c>
      <c r="L17">
        <f>------10</f>
        <v>10</v>
      </c>
    </row>
    <row r="18" spans="3:12">
      <c r="C18">
        <v>43</v>
      </c>
      <c r="D18">
        <v>15</v>
      </c>
      <c r="E18">
        <v>0</v>
      </c>
      <c r="F18">
        <v>1</v>
      </c>
      <c r="G18">
        <v>0</v>
      </c>
      <c r="H18">
        <v>10</v>
      </c>
      <c r="I18">
        <f>-----0</f>
        <v>0</v>
      </c>
      <c r="J18">
        <v>0</v>
      </c>
      <c r="K18" t="s">
        <v>79</v>
      </c>
      <c r="L18">
        <f>------10</f>
        <v>10</v>
      </c>
    </row>
    <row r="19" spans="3:12">
      <c r="C19">
        <v>46</v>
      </c>
      <c r="D19">
        <v>16</v>
      </c>
      <c r="E19">
        <v>0</v>
      </c>
      <c r="F19">
        <v>0</v>
      </c>
      <c r="G19">
        <v>0</v>
      </c>
      <c r="H19">
        <v>10</v>
      </c>
      <c r="I19">
        <f>-----0</f>
        <v>0</v>
      </c>
      <c r="J19">
        <v>0</v>
      </c>
      <c r="K19" t="s">
        <v>79</v>
      </c>
      <c r="L19">
        <f>------10</f>
        <v>10</v>
      </c>
    </row>
    <row r="20" spans="3:12">
      <c r="C20">
        <v>49</v>
      </c>
      <c r="D20">
        <v>17</v>
      </c>
      <c r="E20">
        <v>0</v>
      </c>
      <c r="F20">
        <v>0</v>
      </c>
      <c r="G20">
        <v>0</v>
      </c>
      <c r="H20">
        <v>10</v>
      </c>
      <c r="I20">
        <f>-----0</f>
        <v>0</v>
      </c>
      <c r="J20">
        <v>0</v>
      </c>
      <c r="K20" t="s">
        <v>79</v>
      </c>
      <c r="L20">
        <f>------10</f>
        <v>10</v>
      </c>
    </row>
    <row r="21" spans="3:12">
      <c r="C21">
        <v>52</v>
      </c>
      <c r="D21">
        <v>18</v>
      </c>
      <c r="E21">
        <v>0</v>
      </c>
      <c r="F21">
        <v>0</v>
      </c>
      <c r="G21">
        <v>0</v>
      </c>
      <c r="H21">
        <v>10</v>
      </c>
      <c r="I21">
        <f>-----0</f>
        <v>0</v>
      </c>
      <c r="J21">
        <v>0</v>
      </c>
      <c r="K21" t="s">
        <v>79</v>
      </c>
      <c r="L21">
        <f>------10</f>
        <v>10</v>
      </c>
    </row>
    <row r="22" spans="3:12">
      <c r="C22">
        <v>55</v>
      </c>
      <c r="D22">
        <v>19</v>
      </c>
      <c r="E22">
        <v>0</v>
      </c>
      <c r="F22">
        <v>0</v>
      </c>
      <c r="G22">
        <v>0</v>
      </c>
      <c r="H22">
        <v>10</v>
      </c>
      <c r="I22">
        <f>-----0</f>
        <v>0</v>
      </c>
      <c r="J22">
        <v>0</v>
      </c>
      <c r="K22" t="s">
        <v>79</v>
      </c>
      <c r="L22">
        <f>------10</f>
        <v>10</v>
      </c>
    </row>
    <row r="23" spans="3:12">
      <c r="C23">
        <v>58</v>
      </c>
      <c r="D23">
        <v>20</v>
      </c>
      <c r="E23">
        <v>0</v>
      </c>
      <c r="F23">
        <v>0</v>
      </c>
      <c r="G23">
        <v>0</v>
      </c>
      <c r="H23">
        <v>10</v>
      </c>
      <c r="I23">
        <f>-----0</f>
        <v>0</v>
      </c>
      <c r="J23">
        <v>0</v>
      </c>
      <c r="K23" t="s">
        <v>79</v>
      </c>
      <c r="L23">
        <f>------10</f>
        <v>10</v>
      </c>
    </row>
    <row r="24" spans="3:12">
      <c r="C24">
        <v>61</v>
      </c>
      <c r="D24">
        <v>21</v>
      </c>
      <c r="E24">
        <v>0</v>
      </c>
      <c r="F24">
        <v>0</v>
      </c>
      <c r="G24">
        <v>0</v>
      </c>
      <c r="H24">
        <v>10</v>
      </c>
      <c r="I24">
        <f>-----0</f>
        <v>0</v>
      </c>
      <c r="J24">
        <v>0</v>
      </c>
      <c r="K24" t="s">
        <v>79</v>
      </c>
      <c r="L24">
        <f>------10</f>
        <v>10</v>
      </c>
    </row>
    <row r="25" spans="3:12">
      <c r="C25">
        <v>64</v>
      </c>
      <c r="D25">
        <v>22</v>
      </c>
      <c r="E25">
        <v>0</v>
      </c>
      <c r="F25">
        <v>0</v>
      </c>
      <c r="G25">
        <v>0</v>
      </c>
      <c r="H25">
        <v>10</v>
      </c>
      <c r="I25">
        <f>-----0</f>
        <v>0</v>
      </c>
      <c r="J25">
        <v>0</v>
      </c>
      <c r="K25" t="s">
        <v>79</v>
      </c>
      <c r="L25">
        <f>------10</f>
        <v>10</v>
      </c>
    </row>
    <row r="26" spans="3:12">
      <c r="C26">
        <v>67</v>
      </c>
      <c r="D26">
        <v>23</v>
      </c>
      <c r="E26">
        <v>0</v>
      </c>
      <c r="F26">
        <v>1</v>
      </c>
      <c r="G26">
        <v>0</v>
      </c>
      <c r="H26">
        <v>10</v>
      </c>
      <c r="I26">
        <f>-----0</f>
        <v>0</v>
      </c>
      <c r="J26">
        <v>0</v>
      </c>
      <c r="K26" t="s">
        <v>79</v>
      </c>
      <c r="L26">
        <f>------10</f>
        <v>10</v>
      </c>
    </row>
    <row r="27" spans="3:12">
      <c r="C27">
        <v>70</v>
      </c>
      <c r="D27">
        <v>24</v>
      </c>
      <c r="E27">
        <v>0</v>
      </c>
      <c r="F27">
        <v>0</v>
      </c>
      <c r="G27">
        <v>0</v>
      </c>
      <c r="H27">
        <v>10</v>
      </c>
      <c r="I27">
        <f>-----0</f>
        <v>0</v>
      </c>
      <c r="J27">
        <v>0</v>
      </c>
      <c r="K27" t="s">
        <v>79</v>
      </c>
      <c r="L27">
        <f>------10</f>
        <v>10</v>
      </c>
    </row>
    <row r="28" spans="3:12">
      <c r="C28">
        <v>73</v>
      </c>
      <c r="D28">
        <v>25</v>
      </c>
      <c r="E28">
        <v>0</v>
      </c>
      <c r="F28">
        <v>0</v>
      </c>
      <c r="G28">
        <v>0</v>
      </c>
      <c r="H28">
        <v>10</v>
      </c>
      <c r="I28">
        <f>-----0</f>
        <v>0</v>
      </c>
      <c r="J28">
        <v>0</v>
      </c>
      <c r="K28" t="s">
        <v>79</v>
      </c>
      <c r="L28">
        <f>------10</f>
        <v>10</v>
      </c>
    </row>
    <row r="29" spans="3:12">
      <c r="C29">
        <v>76</v>
      </c>
      <c r="D29">
        <v>26</v>
      </c>
      <c r="E29">
        <v>0</v>
      </c>
      <c r="F29">
        <v>0</v>
      </c>
      <c r="G29">
        <v>0</v>
      </c>
      <c r="H29">
        <v>10</v>
      </c>
      <c r="I29">
        <f>-----0</f>
        <v>0</v>
      </c>
      <c r="J29">
        <v>0</v>
      </c>
      <c r="K29" t="s">
        <v>79</v>
      </c>
      <c r="L29">
        <f>------10</f>
        <v>10</v>
      </c>
    </row>
    <row r="30" spans="3:12">
      <c r="C30">
        <v>79</v>
      </c>
      <c r="D30">
        <v>27</v>
      </c>
      <c r="E30">
        <v>0</v>
      </c>
      <c r="F30">
        <v>0</v>
      </c>
      <c r="G30">
        <v>0</v>
      </c>
      <c r="H30">
        <v>10</v>
      </c>
      <c r="I30">
        <f>-----0</f>
        <v>0</v>
      </c>
      <c r="J30">
        <v>0</v>
      </c>
      <c r="K30" t="s">
        <v>79</v>
      </c>
      <c r="L30">
        <f>------10</f>
        <v>10</v>
      </c>
    </row>
    <row r="31" spans="3:12">
      <c r="C31">
        <v>82</v>
      </c>
      <c r="D31">
        <v>28</v>
      </c>
      <c r="E31">
        <v>0</v>
      </c>
      <c r="F31">
        <v>0</v>
      </c>
      <c r="G31">
        <v>0</v>
      </c>
      <c r="H31">
        <v>10</v>
      </c>
      <c r="I31">
        <f>-----0</f>
        <v>0</v>
      </c>
      <c r="J31">
        <v>0</v>
      </c>
      <c r="K31" t="s">
        <v>79</v>
      </c>
      <c r="L31">
        <f>------10</f>
        <v>10</v>
      </c>
    </row>
    <row r="32" spans="3:12">
      <c r="C32">
        <v>85</v>
      </c>
      <c r="D32">
        <v>29</v>
      </c>
      <c r="E32">
        <v>0</v>
      </c>
      <c r="F32">
        <v>0</v>
      </c>
      <c r="G32">
        <v>0</v>
      </c>
      <c r="H32">
        <v>10</v>
      </c>
      <c r="I32">
        <f>-----0</f>
        <v>0</v>
      </c>
      <c r="J32">
        <v>0</v>
      </c>
      <c r="K32" t="s">
        <v>79</v>
      </c>
      <c r="L32">
        <f>------10</f>
        <v>10</v>
      </c>
    </row>
    <row r="33" spans="3:12">
      <c r="C33">
        <v>88</v>
      </c>
      <c r="D33">
        <v>30</v>
      </c>
      <c r="E33">
        <v>0</v>
      </c>
      <c r="F33">
        <v>0</v>
      </c>
      <c r="G33">
        <v>0</v>
      </c>
      <c r="H33">
        <v>10</v>
      </c>
      <c r="I33">
        <f>-----0</f>
        <v>0</v>
      </c>
      <c r="J33">
        <v>0</v>
      </c>
      <c r="K33" t="s">
        <v>79</v>
      </c>
      <c r="L33">
        <f>------10</f>
        <v>10</v>
      </c>
    </row>
    <row r="34" spans="3:12">
      <c r="C34">
        <v>91</v>
      </c>
      <c r="D34">
        <v>31</v>
      </c>
      <c r="E34">
        <v>0</v>
      </c>
      <c r="F34">
        <v>1</v>
      </c>
      <c r="G34">
        <v>0</v>
      </c>
      <c r="H34">
        <v>10</v>
      </c>
      <c r="I34">
        <f>-----0</f>
        <v>0</v>
      </c>
      <c r="J34">
        <v>0</v>
      </c>
      <c r="K34" t="s">
        <v>79</v>
      </c>
      <c r="L34">
        <f>------10</f>
        <v>10</v>
      </c>
    </row>
    <row r="35" spans="3:12">
      <c r="C35">
        <v>94</v>
      </c>
      <c r="D35">
        <v>32</v>
      </c>
      <c r="E35">
        <v>0</v>
      </c>
      <c r="F35">
        <v>0</v>
      </c>
      <c r="G35">
        <v>0</v>
      </c>
      <c r="H35">
        <v>10</v>
      </c>
      <c r="I35">
        <f>-----0</f>
        <v>0</v>
      </c>
      <c r="J35">
        <v>0</v>
      </c>
      <c r="K35" t="s">
        <v>79</v>
      </c>
      <c r="L35">
        <f>------10</f>
        <v>10</v>
      </c>
    </row>
    <row r="36" spans="3:12">
      <c r="C36">
        <v>97</v>
      </c>
      <c r="D36">
        <v>33</v>
      </c>
      <c r="E36">
        <v>0</v>
      </c>
      <c r="F36">
        <v>0</v>
      </c>
      <c r="G36">
        <v>0</v>
      </c>
      <c r="H36">
        <v>10</v>
      </c>
      <c r="I36">
        <f>-----0</f>
        <v>0</v>
      </c>
      <c r="J36">
        <v>0</v>
      </c>
      <c r="K36" t="s">
        <v>79</v>
      </c>
      <c r="L36">
        <f>------10</f>
        <v>10</v>
      </c>
    </row>
    <row r="37" spans="3:12">
      <c r="C37">
        <v>100</v>
      </c>
      <c r="D37">
        <v>34</v>
      </c>
      <c r="E37">
        <v>0</v>
      </c>
      <c r="F37">
        <v>0</v>
      </c>
      <c r="G37">
        <v>0</v>
      </c>
      <c r="H37">
        <v>10</v>
      </c>
      <c r="I37">
        <f>-----0</f>
        <v>0</v>
      </c>
      <c r="J37">
        <v>0</v>
      </c>
      <c r="K37" t="s">
        <v>79</v>
      </c>
      <c r="L37">
        <f>------10</f>
        <v>10</v>
      </c>
    </row>
    <row r="38" spans="3:12">
      <c r="C38">
        <v>103</v>
      </c>
      <c r="D38">
        <v>35</v>
      </c>
      <c r="E38">
        <v>0</v>
      </c>
      <c r="F38">
        <v>0</v>
      </c>
      <c r="G38">
        <v>0</v>
      </c>
      <c r="H38">
        <v>10</v>
      </c>
      <c r="I38">
        <f>-----0</f>
        <v>0</v>
      </c>
      <c r="J38">
        <v>0</v>
      </c>
      <c r="K38" t="s">
        <v>79</v>
      </c>
      <c r="L38">
        <f>------10</f>
        <v>10</v>
      </c>
    </row>
    <row r="39" spans="3:12">
      <c r="C39">
        <v>106</v>
      </c>
      <c r="D39">
        <v>36</v>
      </c>
      <c r="E39">
        <v>0</v>
      </c>
      <c r="F39">
        <v>0</v>
      </c>
      <c r="G39">
        <v>0</v>
      </c>
      <c r="H39">
        <v>10</v>
      </c>
      <c r="I39">
        <f>-----0</f>
        <v>0</v>
      </c>
      <c r="J39">
        <v>0</v>
      </c>
      <c r="K39" t="s">
        <v>79</v>
      </c>
      <c r="L39">
        <f>------10</f>
        <v>10</v>
      </c>
    </row>
    <row r="40" spans="3:12">
      <c r="C40">
        <v>109</v>
      </c>
      <c r="D40">
        <v>37</v>
      </c>
      <c r="E40">
        <v>0</v>
      </c>
      <c r="F40">
        <v>0</v>
      </c>
      <c r="G40">
        <v>0</v>
      </c>
      <c r="H40">
        <v>10</v>
      </c>
      <c r="I40">
        <f>-----0</f>
        <v>0</v>
      </c>
      <c r="J40">
        <v>0</v>
      </c>
      <c r="K40" t="s">
        <v>79</v>
      </c>
      <c r="L40">
        <f>------10</f>
        <v>10</v>
      </c>
    </row>
    <row r="41" spans="3:12">
      <c r="C41">
        <v>112</v>
      </c>
      <c r="D41">
        <v>38</v>
      </c>
      <c r="E41">
        <v>0</v>
      </c>
      <c r="F41">
        <v>0</v>
      </c>
      <c r="G41">
        <v>0</v>
      </c>
      <c r="H41">
        <v>10</v>
      </c>
      <c r="I41">
        <f>-----0</f>
        <v>0</v>
      </c>
      <c r="J41">
        <v>0</v>
      </c>
      <c r="K41" t="s">
        <v>79</v>
      </c>
      <c r="L41">
        <f>------10</f>
        <v>10</v>
      </c>
    </row>
    <row r="42" spans="3:12">
      <c r="C42">
        <v>115</v>
      </c>
      <c r="D42">
        <v>39</v>
      </c>
      <c r="E42">
        <v>0</v>
      </c>
      <c r="F42">
        <v>1</v>
      </c>
      <c r="G42">
        <v>0</v>
      </c>
      <c r="H42">
        <v>10</v>
      </c>
      <c r="I42">
        <f>-----0</f>
        <v>0</v>
      </c>
      <c r="J42">
        <v>0</v>
      </c>
      <c r="K42" t="s">
        <v>79</v>
      </c>
      <c r="L42">
        <f>------10</f>
        <v>10</v>
      </c>
    </row>
    <row r="43" spans="3:12">
      <c r="C43">
        <v>118</v>
      </c>
      <c r="D43">
        <v>40</v>
      </c>
      <c r="E43">
        <v>0</v>
      </c>
      <c r="F43">
        <v>0</v>
      </c>
      <c r="G43">
        <v>0</v>
      </c>
      <c r="H43">
        <v>10</v>
      </c>
      <c r="I43">
        <f>-----0</f>
        <v>0</v>
      </c>
      <c r="J43">
        <v>0</v>
      </c>
      <c r="K43" t="s">
        <v>79</v>
      </c>
      <c r="L43">
        <f>------10</f>
        <v>10</v>
      </c>
    </row>
    <row r="44" spans="3:12">
      <c r="C44">
        <v>121</v>
      </c>
      <c r="D44">
        <v>41</v>
      </c>
      <c r="E44">
        <v>0</v>
      </c>
      <c r="F44">
        <v>0</v>
      </c>
      <c r="G44">
        <v>0</v>
      </c>
      <c r="H44">
        <v>10</v>
      </c>
      <c r="I44">
        <f>-----0</f>
        <v>0</v>
      </c>
      <c r="J44">
        <v>0</v>
      </c>
      <c r="K44" t="s">
        <v>79</v>
      </c>
      <c r="L44">
        <f>------10</f>
        <v>10</v>
      </c>
    </row>
    <row r="45" spans="3:12">
      <c r="C45">
        <v>124</v>
      </c>
      <c r="D45">
        <v>42</v>
      </c>
      <c r="E45">
        <v>0</v>
      </c>
      <c r="F45">
        <v>0</v>
      </c>
      <c r="G45">
        <v>0</v>
      </c>
      <c r="H45">
        <v>10</v>
      </c>
      <c r="I45">
        <f>-----0</f>
        <v>0</v>
      </c>
      <c r="J45">
        <v>0</v>
      </c>
      <c r="K45" t="s">
        <v>79</v>
      </c>
      <c r="L45">
        <f>------10</f>
        <v>10</v>
      </c>
    </row>
    <row r="46" spans="3:12">
      <c r="C46">
        <v>127</v>
      </c>
      <c r="D46">
        <v>43</v>
      </c>
      <c r="E46">
        <v>0</v>
      </c>
      <c r="F46">
        <v>0</v>
      </c>
      <c r="G46">
        <v>0</v>
      </c>
      <c r="H46">
        <v>10</v>
      </c>
      <c r="I46">
        <f>-----0</f>
        <v>0</v>
      </c>
      <c r="J46">
        <v>0</v>
      </c>
      <c r="K46" t="s">
        <v>79</v>
      </c>
      <c r="L46">
        <f>------10</f>
        <v>10</v>
      </c>
    </row>
    <row r="47" spans="3:12">
      <c r="C47">
        <v>130</v>
      </c>
      <c r="D47">
        <v>44</v>
      </c>
      <c r="E47">
        <v>0</v>
      </c>
      <c r="F47">
        <v>0</v>
      </c>
      <c r="G47">
        <v>0</v>
      </c>
      <c r="H47">
        <v>10</v>
      </c>
      <c r="I47">
        <f>-----0</f>
        <v>0</v>
      </c>
      <c r="J47">
        <v>0</v>
      </c>
      <c r="K47" t="s">
        <v>79</v>
      </c>
      <c r="L47">
        <f>------10</f>
        <v>10</v>
      </c>
    </row>
    <row r="48" spans="3:12">
      <c r="C48">
        <v>133</v>
      </c>
      <c r="D48">
        <v>45</v>
      </c>
      <c r="E48">
        <v>0</v>
      </c>
      <c r="F48">
        <v>0</v>
      </c>
      <c r="G48">
        <v>0</v>
      </c>
      <c r="H48">
        <v>10</v>
      </c>
      <c r="I48">
        <f>-----0</f>
        <v>0</v>
      </c>
      <c r="J48">
        <v>0</v>
      </c>
      <c r="K48" t="s">
        <v>79</v>
      </c>
      <c r="L48">
        <f>------10</f>
        <v>10</v>
      </c>
    </row>
    <row r="49" spans="3:12">
      <c r="C49">
        <v>136</v>
      </c>
      <c r="D49">
        <v>46</v>
      </c>
      <c r="E49">
        <v>0</v>
      </c>
      <c r="F49">
        <v>0</v>
      </c>
      <c r="G49">
        <v>0</v>
      </c>
      <c r="H49">
        <v>10</v>
      </c>
      <c r="I49">
        <f>-----0</f>
        <v>0</v>
      </c>
      <c r="J49">
        <v>0</v>
      </c>
      <c r="K49" t="s">
        <v>79</v>
      </c>
      <c r="L49">
        <f>------10</f>
        <v>10</v>
      </c>
    </row>
    <row r="50" spans="3:12">
      <c r="C50">
        <v>139</v>
      </c>
      <c r="D50">
        <v>47</v>
      </c>
      <c r="E50">
        <v>0</v>
      </c>
      <c r="F50">
        <v>1</v>
      </c>
      <c r="G50">
        <v>0</v>
      </c>
      <c r="H50">
        <v>10</v>
      </c>
      <c r="I50">
        <f>-----0</f>
        <v>0</v>
      </c>
      <c r="J50">
        <v>0</v>
      </c>
      <c r="K50" t="s">
        <v>79</v>
      </c>
      <c r="L50">
        <f>------10</f>
        <v>10</v>
      </c>
    </row>
    <row r="51" spans="3:12">
      <c r="C51">
        <v>142</v>
      </c>
      <c r="D51">
        <v>48</v>
      </c>
      <c r="E51">
        <v>0</v>
      </c>
      <c r="F51">
        <v>0</v>
      </c>
      <c r="G51">
        <v>0</v>
      </c>
      <c r="H51">
        <v>10</v>
      </c>
      <c r="I51">
        <f>-----0</f>
        <v>0</v>
      </c>
      <c r="J51">
        <v>0</v>
      </c>
      <c r="K51" t="s">
        <v>79</v>
      </c>
      <c r="L51">
        <f>------10</f>
        <v>10</v>
      </c>
    </row>
    <row r="52" spans="3:12">
      <c r="C52">
        <v>145</v>
      </c>
      <c r="D52">
        <v>49</v>
      </c>
      <c r="E52">
        <v>0</v>
      </c>
      <c r="F52">
        <v>0</v>
      </c>
      <c r="G52">
        <v>0</v>
      </c>
      <c r="H52">
        <v>10</v>
      </c>
      <c r="I52">
        <f>-----0</f>
        <v>0</v>
      </c>
      <c r="J52">
        <v>0</v>
      </c>
      <c r="K52" t="s">
        <v>79</v>
      </c>
      <c r="L52">
        <f>------10</f>
        <v>10</v>
      </c>
    </row>
    <row r="53" spans="3:12">
      <c r="C53">
        <v>148</v>
      </c>
      <c r="D53">
        <v>50</v>
      </c>
      <c r="E53">
        <v>0</v>
      </c>
      <c r="F53">
        <v>0</v>
      </c>
      <c r="G53">
        <v>0</v>
      </c>
      <c r="H53">
        <v>10</v>
      </c>
      <c r="I53">
        <f>-----0</f>
        <v>0</v>
      </c>
      <c r="J53">
        <v>0</v>
      </c>
      <c r="K53" t="s">
        <v>79</v>
      </c>
      <c r="L53">
        <f>------10</f>
        <v>10</v>
      </c>
    </row>
    <row r="54" spans="3:12">
      <c r="C54">
        <v>151</v>
      </c>
      <c r="D54">
        <v>51</v>
      </c>
      <c r="E54">
        <v>0</v>
      </c>
      <c r="F54">
        <v>0</v>
      </c>
      <c r="G54">
        <v>0</v>
      </c>
      <c r="H54">
        <v>10</v>
      </c>
      <c r="I54">
        <f>-----0</f>
        <v>0</v>
      </c>
      <c r="J54">
        <v>0</v>
      </c>
      <c r="K54" t="s">
        <v>79</v>
      </c>
      <c r="L54">
        <f>------10</f>
        <v>10</v>
      </c>
    </row>
    <row r="55" spans="3:12">
      <c r="C55">
        <v>154</v>
      </c>
      <c r="D55">
        <v>52</v>
      </c>
      <c r="E55">
        <v>0</v>
      </c>
      <c r="F55">
        <v>0</v>
      </c>
      <c r="G55">
        <v>0</v>
      </c>
      <c r="H55">
        <v>10</v>
      </c>
      <c r="I55">
        <f>-----0</f>
        <v>0</v>
      </c>
      <c r="J55">
        <v>0</v>
      </c>
      <c r="K55" t="s">
        <v>79</v>
      </c>
      <c r="L55">
        <f>------10</f>
        <v>10</v>
      </c>
    </row>
    <row r="56" spans="3:12">
      <c r="C56">
        <v>157</v>
      </c>
      <c r="D56">
        <v>53</v>
      </c>
      <c r="E56">
        <v>0</v>
      </c>
      <c r="F56">
        <v>0</v>
      </c>
      <c r="G56">
        <v>0</v>
      </c>
      <c r="H56">
        <v>10</v>
      </c>
      <c r="I56">
        <f>-----0</f>
        <v>0</v>
      </c>
      <c r="J56">
        <v>0</v>
      </c>
      <c r="K56" t="s">
        <v>79</v>
      </c>
      <c r="L56">
        <f>------10</f>
        <v>10</v>
      </c>
    </row>
    <row r="57" spans="3:12">
      <c r="C57">
        <v>160</v>
      </c>
      <c r="D57">
        <v>54</v>
      </c>
      <c r="E57">
        <v>0</v>
      </c>
      <c r="F57">
        <v>0</v>
      </c>
      <c r="G57">
        <v>0</v>
      </c>
      <c r="H57">
        <v>10</v>
      </c>
      <c r="I57">
        <f>-----0</f>
        <v>0</v>
      </c>
      <c r="J57">
        <v>0</v>
      </c>
      <c r="K57" t="s">
        <v>79</v>
      </c>
      <c r="L57">
        <f>------10</f>
        <v>10</v>
      </c>
    </row>
    <row r="58" spans="3:12">
      <c r="C58">
        <v>163</v>
      </c>
      <c r="D58">
        <v>55</v>
      </c>
      <c r="E58">
        <v>0</v>
      </c>
      <c r="F58">
        <v>1</v>
      </c>
      <c r="G58">
        <v>0</v>
      </c>
      <c r="H58">
        <v>10</v>
      </c>
      <c r="I58">
        <f>-----0</f>
        <v>0</v>
      </c>
      <c r="J58">
        <v>0</v>
      </c>
      <c r="K58" t="s">
        <v>79</v>
      </c>
      <c r="L58">
        <f>------10</f>
        <v>10</v>
      </c>
    </row>
    <row r="59" spans="3:12">
      <c r="C59">
        <v>166</v>
      </c>
      <c r="D59">
        <v>56</v>
      </c>
      <c r="E59">
        <v>0</v>
      </c>
      <c r="F59">
        <v>0</v>
      </c>
      <c r="G59">
        <v>0</v>
      </c>
      <c r="H59">
        <v>10</v>
      </c>
      <c r="I59">
        <f>-----0</f>
        <v>0</v>
      </c>
      <c r="J59">
        <v>0</v>
      </c>
      <c r="K59" t="s">
        <v>79</v>
      </c>
      <c r="L59">
        <f>------10</f>
        <v>10</v>
      </c>
    </row>
    <row r="60" spans="3:12">
      <c r="C60">
        <v>169</v>
      </c>
      <c r="D60">
        <v>57</v>
      </c>
      <c r="E60">
        <v>0</v>
      </c>
      <c r="F60">
        <v>0</v>
      </c>
      <c r="G60">
        <v>0</v>
      </c>
      <c r="H60">
        <v>10</v>
      </c>
      <c r="I60">
        <f>-----0</f>
        <v>0</v>
      </c>
      <c r="J60">
        <v>0</v>
      </c>
      <c r="K60" t="s">
        <v>79</v>
      </c>
      <c r="L60">
        <f>------10</f>
        <v>10</v>
      </c>
    </row>
    <row r="61" spans="3:12">
      <c r="C61">
        <v>172</v>
      </c>
      <c r="D61">
        <v>58</v>
      </c>
      <c r="E61">
        <v>0</v>
      </c>
      <c r="F61">
        <v>0</v>
      </c>
      <c r="G61">
        <v>0</v>
      </c>
      <c r="H61">
        <v>10</v>
      </c>
      <c r="I61">
        <f>-----0</f>
        <v>0</v>
      </c>
      <c r="J61">
        <v>0</v>
      </c>
      <c r="K61" t="s">
        <v>79</v>
      </c>
      <c r="L61">
        <f>------10</f>
        <v>10</v>
      </c>
    </row>
    <row r="62" spans="3:12">
      <c r="C62">
        <v>175</v>
      </c>
      <c r="D62">
        <v>59</v>
      </c>
      <c r="E62">
        <v>0</v>
      </c>
      <c r="F62">
        <v>0</v>
      </c>
      <c r="G62">
        <v>0</v>
      </c>
      <c r="H62">
        <v>10</v>
      </c>
      <c r="I62">
        <f>-----0</f>
        <v>0</v>
      </c>
      <c r="J62">
        <v>0</v>
      </c>
      <c r="K62" t="s">
        <v>79</v>
      </c>
      <c r="L62">
        <f>------10</f>
        <v>10</v>
      </c>
    </row>
    <row r="63" spans="3:12">
      <c r="C63">
        <v>178</v>
      </c>
      <c r="D63">
        <v>60</v>
      </c>
      <c r="E63">
        <v>0</v>
      </c>
      <c r="F63">
        <v>0</v>
      </c>
      <c r="G63">
        <v>0</v>
      </c>
      <c r="H63">
        <v>10</v>
      </c>
      <c r="I63">
        <f>-----0</f>
        <v>0</v>
      </c>
      <c r="J63">
        <v>0</v>
      </c>
      <c r="K63" t="s">
        <v>79</v>
      </c>
      <c r="L63">
        <f>------10</f>
        <v>10</v>
      </c>
    </row>
    <row r="64" spans="3:12">
      <c r="C64">
        <v>181</v>
      </c>
      <c r="D64">
        <v>61</v>
      </c>
      <c r="E64">
        <v>0</v>
      </c>
      <c r="F64">
        <v>0</v>
      </c>
      <c r="G64">
        <v>0</v>
      </c>
      <c r="H64">
        <v>10</v>
      </c>
      <c r="I64">
        <f>-----0</f>
        <v>0</v>
      </c>
      <c r="J64">
        <v>0</v>
      </c>
      <c r="K64" t="s">
        <v>79</v>
      </c>
      <c r="L64">
        <f>------10</f>
        <v>10</v>
      </c>
    </row>
    <row r="65" spans="3:12">
      <c r="C65">
        <v>184</v>
      </c>
      <c r="D65">
        <v>62</v>
      </c>
      <c r="E65">
        <v>0</v>
      </c>
      <c r="F65">
        <v>0</v>
      </c>
      <c r="G65">
        <v>0</v>
      </c>
      <c r="H65">
        <v>10</v>
      </c>
      <c r="I65">
        <f>-----0</f>
        <v>0</v>
      </c>
      <c r="J65">
        <v>0</v>
      </c>
      <c r="K65" t="s">
        <v>79</v>
      </c>
      <c r="L65">
        <f>------10</f>
        <v>10</v>
      </c>
    </row>
    <row r="66" spans="3:12">
      <c r="C66">
        <v>187</v>
      </c>
      <c r="D66">
        <v>63</v>
      </c>
      <c r="E66">
        <v>0</v>
      </c>
      <c r="F66">
        <v>1</v>
      </c>
      <c r="G66">
        <v>0</v>
      </c>
      <c r="H66">
        <v>10</v>
      </c>
      <c r="I66">
        <f>-----0</f>
        <v>0</v>
      </c>
      <c r="J66">
        <v>0</v>
      </c>
      <c r="K66" t="s">
        <v>79</v>
      </c>
      <c r="L66">
        <f>------10</f>
        <v>10</v>
      </c>
    </row>
    <row r="67" spans="3:12">
      <c r="C67">
        <v>190</v>
      </c>
      <c r="D67">
        <v>64</v>
      </c>
      <c r="E67">
        <v>0</v>
      </c>
      <c r="F67">
        <v>0</v>
      </c>
      <c r="G67">
        <v>0</v>
      </c>
      <c r="H67">
        <v>10</v>
      </c>
      <c r="I67">
        <f>-----0</f>
        <v>0</v>
      </c>
      <c r="J67">
        <v>0</v>
      </c>
      <c r="K67" t="s">
        <v>79</v>
      </c>
      <c r="L67">
        <f>------10</f>
        <v>10</v>
      </c>
    </row>
    <row r="68" spans="3:12">
      <c r="C68">
        <v>193</v>
      </c>
      <c r="D68">
        <v>65</v>
      </c>
      <c r="E68">
        <v>0</v>
      </c>
      <c r="F68">
        <v>0</v>
      </c>
      <c r="G68">
        <v>0</v>
      </c>
      <c r="H68">
        <v>10</v>
      </c>
      <c r="I68">
        <f>-----0</f>
        <v>0</v>
      </c>
      <c r="J68">
        <v>0</v>
      </c>
      <c r="K68" t="s">
        <v>79</v>
      </c>
      <c r="L68">
        <f>------10</f>
        <v>10</v>
      </c>
    </row>
    <row r="69" spans="3:12">
      <c r="C69">
        <v>196</v>
      </c>
      <c r="D69">
        <v>66</v>
      </c>
      <c r="E69">
        <v>0</v>
      </c>
      <c r="F69">
        <v>0</v>
      </c>
      <c r="G69">
        <v>0</v>
      </c>
      <c r="H69">
        <v>10</v>
      </c>
      <c r="I69">
        <f>-----0</f>
        <v>0</v>
      </c>
      <c r="J69">
        <v>0</v>
      </c>
      <c r="K69" t="s">
        <v>79</v>
      </c>
      <c r="L69">
        <f>------10</f>
        <v>10</v>
      </c>
    </row>
    <row r="70" spans="3:12">
      <c r="C70">
        <v>199</v>
      </c>
      <c r="D70">
        <v>67</v>
      </c>
      <c r="E70">
        <v>0</v>
      </c>
      <c r="F70">
        <v>0</v>
      </c>
      <c r="G70">
        <v>0</v>
      </c>
      <c r="H70">
        <v>10</v>
      </c>
      <c r="I70">
        <f>-----0</f>
        <v>0</v>
      </c>
      <c r="J70">
        <v>0</v>
      </c>
      <c r="K70" t="s">
        <v>79</v>
      </c>
      <c r="L70">
        <f>------10</f>
        <v>10</v>
      </c>
    </row>
    <row r="71" spans="3:12">
      <c r="C71">
        <v>202</v>
      </c>
      <c r="D71">
        <v>68</v>
      </c>
      <c r="E71">
        <v>0</v>
      </c>
      <c r="F71">
        <v>0</v>
      </c>
      <c r="G71">
        <v>0</v>
      </c>
      <c r="H71">
        <v>10</v>
      </c>
      <c r="I71">
        <f>-----0</f>
        <v>0</v>
      </c>
      <c r="J71">
        <v>0</v>
      </c>
      <c r="K71" t="s">
        <v>79</v>
      </c>
      <c r="L71">
        <f>------10</f>
        <v>10</v>
      </c>
    </row>
    <row r="72" spans="3:12">
      <c r="C72">
        <v>205</v>
      </c>
      <c r="D72">
        <v>69</v>
      </c>
      <c r="E72">
        <v>0</v>
      </c>
      <c r="F72">
        <v>0</v>
      </c>
      <c r="G72">
        <v>0</v>
      </c>
      <c r="H72">
        <v>10</v>
      </c>
      <c r="I72">
        <f>-----0</f>
        <v>0</v>
      </c>
      <c r="J72">
        <v>0</v>
      </c>
      <c r="K72" t="s">
        <v>79</v>
      </c>
      <c r="L72">
        <f>------10</f>
        <v>10</v>
      </c>
    </row>
    <row r="73" spans="3:12">
      <c r="C73">
        <v>208</v>
      </c>
      <c r="D73">
        <v>70</v>
      </c>
      <c r="E73">
        <v>0</v>
      </c>
      <c r="F73">
        <v>0</v>
      </c>
      <c r="G73">
        <v>0</v>
      </c>
      <c r="H73">
        <v>10</v>
      </c>
      <c r="I73">
        <f>-----0</f>
        <v>0</v>
      </c>
      <c r="J73">
        <v>0</v>
      </c>
      <c r="K73" t="s">
        <v>79</v>
      </c>
      <c r="L73">
        <f>------10</f>
        <v>10</v>
      </c>
    </row>
    <row r="74" spans="3:12">
      <c r="C74">
        <v>211</v>
      </c>
      <c r="D74">
        <v>71</v>
      </c>
      <c r="E74">
        <v>0</v>
      </c>
      <c r="F74">
        <v>1</v>
      </c>
      <c r="G74">
        <v>0</v>
      </c>
      <c r="H74">
        <v>10</v>
      </c>
      <c r="I74">
        <f>-----0</f>
        <v>0</v>
      </c>
      <c r="J74">
        <v>0</v>
      </c>
      <c r="K74" t="s">
        <v>79</v>
      </c>
      <c r="L74">
        <f>------10</f>
        <v>10</v>
      </c>
    </row>
    <row r="75" spans="3:12">
      <c r="C75">
        <v>214</v>
      </c>
      <c r="D75">
        <v>72</v>
      </c>
      <c r="E75">
        <v>0</v>
      </c>
      <c r="F75">
        <v>0</v>
      </c>
      <c r="G75">
        <v>0</v>
      </c>
      <c r="H75">
        <v>10</v>
      </c>
      <c r="I75">
        <f>-----0</f>
        <v>0</v>
      </c>
      <c r="J75">
        <v>0</v>
      </c>
      <c r="K75" t="s">
        <v>79</v>
      </c>
      <c r="L75">
        <f>------10</f>
        <v>10</v>
      </c>
    </row>
    <row r="76" spans="3:12">
      <c r="C76">
        <v>217</v>
      </c>
      <c r="D76">
        <v>73</v>
      </c>
      <c r="E76">
        <v>0</v>
      </c>
      <c r="F76">
        <v>0</v>
      </c>
      <c r="G76">
        <v>0</v>
      </c>
      <c r="H76">
        <v>10</v>
      </c>
      <c r="I76">
        <f>-----0</f>
        <v>0</v>
      </c>
      <c r="J76">
        <v>0</v>
      </c>
      <c r="K76" t="s">
        <v>79</v>
      </c>
      <c r="L76">
        <f>------10</f>
        <v>10</v>
      </c>
    </row>
    <row r="77" spans="3:12">
      <c r="C77">
        <v>220</v>
      </c>
      <c r="D77">
        <v>74</v>
      </c>
      <c r="E77">
        <v>0</v>
      </c>
      <c r="F77">
        <v>0</v>
      </c>
      <c r="G77">
        <v>0</v>
      </c>
      <c r="H77">
        <v>10</v>
      </c>
      <c r="I77">
        <f>-----0</f>
        <v>0</v>
      </c>
      <c r="J77">
        <v>0</v>
      </c>
      <c r="K77" t="s">
        <v>79</v>
      </c>
      <c r="L77">
        <f>------10</f>
        <v>10</v>
      </c>
    </row>
    <row r="78" spans="3:12">
      <c r="C78">
        <v>223</v>
      </c>
      <c r="D78">
        <v>75</v>
      </c>
      <c r="E78">
        <v>0</v>
      </c>
      <c r="F78">
        <v>0</v>
      </c>
      <c r="G78">
        <v>0</v>
      </c>
      <c r="H78">
        <v>10</v>
      </c>
      <c r="I78">
        <f>-----0</f>
        <v>0</v>
      </c>
      <c r="J78">
        <v>0</v>
      </c>
      <c r="K78" t="s">
        <v>79</v>
      </c>
      <c r="L78">
        <f>------10</f>
        <v>10</v>
      </c>
    </row>
    <row r="79" spans="3:12">
      <c r="C79">
        <v>226</v>
      </c>
      <c r="D79">
        <v>76</v>
      </c>
      <c r="E79">
        <v>0</v>
      </c>
      <c r="F79">
        <v>0</v>
      </c>
      <c r="G79">
        <v>0</v>
      </c>
      <c r="H79">
        <v>10</v>
      </c>
      <c r="I79">
        <f>-----0</f>
        <v>0</v>
      </c>
      <c r="J79">
        <v>0</v>
      </c>
      <c r="K79" t="s">
        <v>79</v>
      </c>
      <c r="L79">
        <f>------10</f>
        <v>10</v>
      </c>
    </row>
    <row r="80" spans="3:12">
      <c r="C80">
        <v>229</v>
      </c>
      <c r="D80">
        <v>77</v>
      </c>
      <c r="E80">
        <v>0</v>
      </c>
      <c r="F80">
        <v>0</v>
      </c>
      <c r="G80">
        <v>0</v>
      </c>
      <c r="H80">
        <v>10</v>
      </c>
      <c r="I80">
        <f>-----0</f>
        <v>0</v>
      </c>
      <c r="J80">
        <v>0</v>
      </c>
      <c r="K80" t="s">
        <v>79</v>
      </c>
      <c r="L80">
        <f>------10</f>
        <v>10</v>
      </c>
    </row>
    <row r="81" spans="3:12">
      <c r="C81">
        <v>232</v>
      </c>
      <c r="D81">
        <v>78</v>
      </c>
      <c r="E81">
        <v>0</v>
      </c>
      <c r="F81">
        <v>0</v>
      </c>
      <c r="G81">
        <v>0</v>
      </c>
      <c r="H81">
        <v>10</v>
      </c>
      <c r="I81">
        <f>-----0</f>
        <v>0</v>
      </c>
      <c r="J81">
        <v>0</v>
      </c>
      <c r="K81" t="s">
        <v>79</v>
      </c>
      <c r="L81">
        <f>------10</f>
        <v>10</v>
      </c>
    </row>
    <row r="82" spans="3:12">
      <c r="C82">
        <v>235</v>
      </c>
      <c r="D82">
        <v>79</v>
      </c>
      <c r="E82">
        <v>0</v>
      </c>
      <c r="F82">
        <v>1</v>
      </c>
      <c r="G82">
        <v>0</v>
      </c>
      <c r="H82">
        <v>10</v>
      </c>
      <c r="I82">
        <f>-----0</f>
        <v>0</v>
      </c>
      <c r="J82">
        <v>0</v>
      </c>
      <c r="K82" t="s">
        <v>79</v>
      </c>
      <c r="L82">
        <f>------10</f>
        <v>10</v>
      </c>
    </row>
    <row r="83" spans="3:12">
      <c r="C83">
        <v>238</v>
      </c>
      <c r="D83">
        <v>80</v>
      </c>
      <c r="E83">
        <v>0</v>
      </c>
      <c r="F83">
        <v>0</v>
      </c>
      <c r="G83">
        <v>0</v>
      </c>
      <c r="H83">
        <v>10</v>
      </c>
      <c r="I83">
        <f>-----0</f>
        <v>0</v>
      </c>
      <c r="J83">
        <v>0</v>
      </c>
      <c r="K83" t="s">
        <v>79</v>
      </c>
      <c r="L83">
        <f>------10</f>
        <v>10</v>
      </c>
    </row>
    <row r="84" spans="3:12">
      <c r="C84">
        <v>241</v>
      </c>
      <c r="D84">
        <v>81</v>
      </c>
      <c r="E84">
        <v>0</v>
      </c>
      <c r="F84">
        <v>0</v>
      </c>
      <c r="G84">
        <v>0</v>
      </c>
      <c r="H84">
        <v>10</v>
      </c>
      <c r="I84">
        <f>-----0</f>
        <v>0</v>
      </c>
      <c r="J84">
        <v>0</v>
      </c>
      <c r="K84" t="s">
        <v>79</v>
      </c>
      <c r="L84">
        <f>------10</f>
        <v>10</v>
      </c>
    </row>
    <row r="85" spans="3:12">
      <c r="C85">
        <v>244</v>
      </c>
      <c r="D85">
        <v>82</v>
      </c>
      <c r="E85">
        <v>0</v>
      </c>
      <c r="F85">
        <v>0</v>
      </c>
      <c r="G85">
        <v>0</v>
      </c>
      <c r="H85">
        <v>10</v>
      </c>
      <c r="I85">
        <f>-----0</f>
        <v>0</v>
      </c>
      <c r="J85">
        <v>0</v>
      </c>
      <c r="K85" t="s">
        <v>79</v>
      </c>
      <c r="L85">
        <f>------10</f>
        <v>10</v>
      </c>
    </row>
    <row r="86" spans="3:12">
      <c r="C86">
        <v>247</v>
      </c>
      <c r="D86">
        <v>83</v>
      </c>
      <c r="E86">
        <v>0</v>
      </c>
      <c r="F86">
        <v>0</v>
      </c>
      <c r="G86">
        <v>0</v>
      </c>
      <c r="H86">
        <v>10</v>
      </c>
      <c r="I86">
        <f>-----0</f>
        <v>0</v>
      </c>
      <c r="J86">
        <v>0</v>
      </c>
      <c r="K86" t="s">
        <v>79</v>
      </c>
      <c r="L86">
        <f>------10</f>
        <v>10</v>
      </c>
    </row>
    <row r="87" spans="3:12">
      <c r="C87">
        <v>250</v>
      </c>
      <c r="D87">
        <v>84</v>
      </c>
      <c r="E87">
        <v>0</v>
      </c>
      <c r="F87">
        <v>0</v>
      </c>
      <c r="G87">
        <v>0</v>
      </c>
      <c r="H87">
        <v>10</v>
      </c>
      <c r="I87">
        <f>-----0</f>
        <v>0</v>
      </c>
      <c r="J87">
        <v>0</v>
      </c>
      <c r="K87" t="s">
        <v>79</v>
      </c>
      <c r="L87">
        <f>------10</f>
        <v>10</v>
      </c>
    </row>
    <row r="88" spans="3:12">
      <c r="C88">
        <v>253</v>
      </c>
      <c r="D88">
        <v>85</v>
      </c>
      <c r="E88">
        <v>0</v>
      </c>
      <c r="F88">
        <v>0</v>
      </c>
      <c r="G88">
        <v>0</v>
      </c>
      <c r="H88">
        <v>10</v>
      </c>
      <c r="I88">
        <f>-----0</f>
        <v>0</v>
      </c>
      <c r="J88">
        <v>0</v>
      </c>
      <c r="K88" t="s">
        <v>79</v>
      </c>
      <c r="L88">
        <f>------10</f>
        <v>10</v>
      </c>
    </row>
    <row r="89" spans="3:12">
      <c r="C89">
        <v>256</v>
      </c>
      <c r="D89">
        <v>86</v>
      </c>
      <c r="E89">
        <v>0</v>
      </c>
      <c r="F89">
        <v>0</v>
      </c>
      <c r="G89">
        <v>0</v>
      </c>
      <c r="H89">
        <v>10</v>
      </c>
      <c r="I89">
        <f>-----0</f>
        <v>0</v>
      </c>
      <c r="J89">
        <v>0</v>
      </c>
      <c r="K89" t="s">
        <v>79</v>
      </c>
      <c r="L89">
        <f>------10</f>
        <v>10</v>
      </c>
    </row>
    <row r="90" spans="3:12">
      <c r="C90">
        <v>259</v>
      </c>
      <c r="D90">
        <v>87</v>
      </c>
      <c r="E90">
        <v>0</v>
      </c>
      <c r="F90">
        <v>1</v>
      </c>
      <c r="G90">
        <v>0</v>
      </c>
      <c r="H90">
        <v>10</v>
      </c>
      <c r="I90">
        <f>-----0</f>
        <v>0</v>
      </c>
      <c r="J90">
        <v>0</v>
      </c>
      <c r="K90" t="s">
        <v>79</v>
      </c>
      <c r="L90">
        <f>------10</f>
        <v>10</v>
      </c>
    </row>
    <row r="91" spans="3:12">
      <c r="C91">
        <v>262</v>
      </c>
      <c r="D91">
        <v>88</v>
      </c>
      <c r="E91">
        <v>0</v>
      </c>
      <c r="F91">
        <v>0</v>
      </c>
      <c r="G91">
        <v>0</v>
      </c>
      <c r="H91">
        <v>10</v>
      </c>
      <c r="I91">
        <f>-----0</f>
        <v>0</v>
      </c>
      <c r="J91">
        <v>0</v>
      </c>
      <c r="K91" t="s">
        <v>79</v>
      </c>
      <c r="L91">
        <f>------10</f>
        <v>10</v>
      </c>
    </row>
    <row r="92" spans="3:12">
      <c r="C92">
        <v>265</v>
      </c>
      <c r="D92">
        <v>89</v>
      </c>
      <c r="E92">
        <v>0</v>
      </c>
      <c r="F92">
        <v>0</v>
      </c>
      <c r="G92">
        <v>0</v>
      </c>
      <c r="H92">
        <v>10</v>
      </c>
      <c r="I92">
        <f>-----0</f>
        <v>0</v>
      </c>
      <c r="J92">
        <v>0</v>
      </c>
      <c r="K92" t="s">
        <v>79</v>
      </c>
      <c r="L92">
        <f>------10</f>
        <v>10</v>
      </c>
    </row>
    <row r="93" spans="3:12">
      <c r="C93">
        <v>268</v>
      </c>
      <c r="D93">
        <v>90</v>
      </c>
      <c r="E93">
        <v>0</v>
      </c>
      <c r="F93">
        <v>0</v>
      </c>
      <c r="G93">
        <v>0</v>
      </c>
      <c r="H93">
        <v>10</v>
      </c>
      <c r="I93">
        <f>-----0</f>
        <v>0</v>
      </c>
      <c r="J93">
        <v>0</v>
      </c>
      <c r="K93" t="s">
        <v>79</v>
      </c>
      <c r="L93">
        <f>------10</f>
        <v>10</v>
      </c>
    </row>
    <row r="94" spans="3:12">
      <c r="C94">
        <v>271</v>
      </c>
      <c r="D94">
        <v>91</v>
      </c>
      <c r="E94">
        <v>0</v>
      </c>
      <c r="F94">
        <v>0</v>
      </c>
      <c r="G94">
        <v>0</v>
      </c>
      <c r="H94">
        <v>10</v>
      </c>
      <c r="I94">
        <f>-----0</f>
        <v>0</v>
      </c>
      <c r="J94">
        <v>0</v>
      </c>
      <c r="K94" t="s">
        <v>79</v>
      </c>
      <c r="L94">
        <f>------10</f>
        <v>10</v>
      </c>
    </row>
    <row r="95" spans="3:12">
      <c r="C95">
        <v>274</v>
      </c>
      <c r="D95">
        <v>92</v>
      </c>
      <c r="E95">
        <v>0</v>
      </c>
      <c r="F95">
        <v>0</v>
      </c>
      <c r="G95">
        <v>0</v>
      </c>
      <c r="H95">
        <v>10</v>
      </c>
      <c r="I95">
        <f>-----0</f>
        <v>0</v>
      </c>
      <c r="J95">
        <v>0</v>
      </c>
      <c r="K95" t="s">
        <v>79</v>
      </c>
      <c r="L95">
        <f>------10</f>
        <v>10</v>
      </c>
    </row>
    <row r="96" spans="3:12">
      <c r="C96">
        <v>277</v>
      </c>
      <c r="D96">
        <v>93</v>
      </c>
      <c r="E96">
        <v>0</v>
      </c>
      <c r="F96">
        <v>0</v>
      </c>
      <c r="G96">
        <v>0</v>
      </c>
      <c r="H96">
        <v>10</v>
      </c>
      <c r="I96">
        <f>-----0</f>
        <v>0</v>
      </c>
      <c r="J96">
        <v>0</v>
      </c>
      <c r="K96" t="s">
        <v>79</v>
      </c>
      <c r="L96">
        <f>------10</f>
        <v>10</v>
      </c>
    </row>
    <row r="97" spans="3:12">
      <c r="C97">
        <v>280</v>
      </c>
      <c r="D97">
        <v>94</v>
      </c>
      <c r="E97">
        <v>0</v>
      </c>
      <c r="F97">
        <v>0</v>
      </c>
      <c r="G97">
        <v>0</v>
      </c>
      <c r="H97">
        <v>10</v>
      </c>
      <c r="I97">
        <f>-----0</f>
        <v>0</v>
      </c>
      <c r="J97">
        <v>0</v>
      </c>
      <c r="K97" t="s">
        <v>79</v>
      </c>
      <c r="L97">
        <f>------10</f>
        <v>10</v>
      </c>
    </row>
    <row r="98" spans="3:12">
      <c r="C98">
        <v>283</v>
      </c>
      <c r="D98">
        <v>95</v>
      </c>
      <c r="E98">
        <v>0</v>
      </c>
      <c r="F98">
        <v>1</v>
      </c>
      <c r="G98">
        <v>0</v>
      </c>
      <c r="H98">
        <v>10</v>
      </c>
      <c r="I98">
        <f>-----0</f>
        <v>0</v>
      </c>
      <c r="J98">
        <v>0</v>
      </c>
      <c r="K98" t="s">
        <v>79</v>
      </c>
      <c r="L98">
        <f>------10</f>
        <v>10</v>
      </c>
    </row>
    <row r="99" spans="3:12">
      <c r="C99">
        <v>286</v>
      </c>
      <c r="D99">
        <v>96</v>
      </c>
      <c r="E99">
        <v>0</v>
      </c>
      <c r="F99">
        <v>0</v>
      </c>
      <c r="G99">
        <v>0</v>
      </c>
      <c r="H99">
        <v>10</v>
      </c>
      <c r="I99">
        <f>-----0</f>
        <v>0</v>
      </c>
      <c r="J99">
        <v>0</v>
      </c>
      <c r="K99" t="s">
        <v>79</v>
      </c>
      <c r="L99">
        <f>------10</f>
        <v>10</v>
      </c>
    </row>
    <row r="100" spans="3:12">
      <c r="C100">
        <v>289</v>
      </c>
      <c r="D100">
        <v>97</v>
      </c>
      <c r="E100">
        <v>0</v>
      </c>
      <c r="F100">
        <v>0</v>
      </c>
      <c r="G100">
        <v>0</v>
      </c>
      <c r="H100">
        <v>10</v>
      </c>
      <c r="I100">
        <f>-----0</f>
        <v>0</v>
      </c>
      <c r="J100">
        <v>0</v>
      </c>
      <c r="K100" t="s">
        <v>79</v>
      </c>
      <c r="L100">
        <f>------10</f>
        <v>10</v>
      </c>
    </row>
    <row r="101" spans="3:12">
      <c r="C101">
        <v>292</v>
      </c>
      <c r="D101">
        <v>98</v>
      </c>
      <c r="E101">
        <v>0</v>
      </c>
      <c r="F101">
        <v>0</v>
      </c>
      <c r="G101">
        <v>0</v>
      </c>
      <c r="H101">
        <v>10</v>
      </c>
      <c r="I101">
        <f>-----0</f>
        <v>0</v>
      </c>
      <c r="J101">
        <v>0</v>
      </c>
      <c r="K101" t="s">
        <v>79</v>
      </c>
      <c r="L101">
        <f>------10</f>
        <v>10</v>
      </c>
    </row>
    <row r="102" spans="3:12">
      <c r="C102">
        <v>295</v>
      </c>
      <c r="D102">
        <v>99</v>
      </c>
      <c r="E102">
        <v>0</v>
      </c>
      <c r="F102">
        <v>0</v>
      </c>
      <c r="G102">
        <v>0</v>
      </c>
      <c r="H102">
        <v>10</v>
      </c>
      <c r="I102">
        <f>-----0</f>
        <v>0</v>
      </c>
      <c r="J102">
        <v>0</v>
      </c>
      <c r="K102" t="s">
        <v>79</v>
      </c>
      <c r="L102">
        <f>------10</f>
        <v>10</v>
      </c>
    </row>
    <row r="103" spans="3:12">
      <c r="C103">
        <v>298</v>
      </c>
      <c r="D103">
        <v>100</v>
      </c>
      <c r="E103">
        <v>0</v>
      </c>
      <c r="F103">
        <v>0</v>
      </c>
      <c r="G103">
        <v>0</v>
      </c>
      <c r="H103">
        <v>10</v>
      </c>
      <c r="I103">
        <f>-----0</f>
        <v>0</v>
      </c>
      <c r="J103">
        <v>0</v>
      </c>
      <c r="K103" t="s">
        <v>79</v>
      </c>
      <c r="L103">
        <f>------10</f>
        <v>10</v>
      </c>
    </row>
    <row r="104" spans="3:12">
      <c r="C104">
        <v>301</v>
      </c>
      <c r="D104">
        <v>101</v>
      </c>
      <c r="E104">
        <v>0</v>
      </c>
      <c r="F104">
        <v>0</v>
      </c>
      <c r="G104">
        <v>0</v>
      </c>
      <c r="H104">
        <v>10</v>
      </c>
      <c r="I104">
        <f>-----0</f>
        <v>0</v>
      </c>
      <c r="J104">
        <v>0</v>
      </c>
      <c r="K104" t="s">
        <v>79</v>
      </c>
      <c r="L104">
        <f>------10</f>
        <v>10</v>
      </c>
    </row>
    <row r="105" spans="3:12">
      <c r="C105">
        <v>304</v>
      </c>
      <c r="D105">
        <v>102</v>
      </c>
      <c r="E105">
        <v>0</v>
      </c>
      <c r="F105">
        <v>0</v>
      </c>
      <c r="G105">
        <v>0</v>
      </c>
      <c r="H105">
        <v>10</v>
      </c>
      <c r="I105">
        <f>-----0</f>
        <v>0</v>
      </c>
      <c r="J105">
        <v>0</v>
      </c>
      <c r="K105" t="s">
        <v>79</v>
      </c>
      <c r="L105">
        <f>------10</f>
        <v>10</v>
      </c>
    </row>
    <row r="106" spans="3:12">
      <c r="C106">
        <v>307</v>
      </c>
      <c r="D106">
        <v>103</v>
      </c>
      <c r="E106">
        <v>0</v>
      </c>
      <c r="F106">
        <v>1</v>
      </c>
      <c r="G106">
        <v>0</v>
      </c>
      <c r="H106">
        <v>10</v>
      </c>
      <c r="I106">
        <f>-----0</f>
        <v>0</v>
      </c>
      <c r="J106">
        <v>0</v>
      </c>
      <c r="K106" t="s">
        <v>79</v>
      </c>
      <c r="L106">
        <f>------10</f>
        <v>10</v>
      </c>
    </row>
    <row r="107" spans="3:12">
      <c r="C107">
        <v>310</v>
      </c>
      <c r="D107">
        <v>104</v>
      </c>
      <c r="E107">
        <v>0</v>
      </c>
      <c r="F107">
        <v>0</v>
      </c>
      <c r="G107">
        <v>0</v>
      </c>
      <c r="H107">
        <v>10</v>
      </c>
      <c r="I107">
        <f>-----0</f>
        <v>0</v>
      </c>
      <c r="J107">
        <v>0</v>
      </c>
      <c r="K107" t="s">
        <v>79</v>
      </c>
      <c r="L107">
        <f>------10</f>
        <v>10</v>
      </c>
    </row>
    <row r="108" spans="3:12">
      <c r="C108">
        <v>313</v>
      </c>
      <c r="D108">
        <v>105</v>
      </c>
      <c r="E108">
        <v>0</v>
      </c>
      <c r="F108">
        <v>0</v>
      </c>
      <c r="G108">
        <v>0</v>
      </c>
      <c r="H108">
        <v>10</v>
      </c>
      <c r="I108">
        <f>-----0</f>
        <v>0</v>
      </c>
      <c r="J108">
        <v>0</v>
      </c>
      <c r="K108" t="s">
        <v>79</v>
      </c>
      <c r="L108">
        <f>------10</f>
        <v>10</v>
      </c>
    </row>
    <row r="109" spans="3:12">
      <c r="C109">
        <v>316</v>
      </c>
      <c r="D109">
        <v>106</v>
      </c>
      <c r="E109">
        <v>0</v>
      </c>
      <c r="F109">
        <v>0</v>
      </c>
      <c r="G109">
        <v>0</v>
      </c>
      <c r="H109">
        <v>10</v>
      </c>
      <c r="I109">
        <f>-----0</f>
        <v>0</v>
      </c>
      <c r="J109">
        <v>0</v>
      </c>
      <c r="K109" t="s">
        <v>79</v>
      </c>
      <c r="L109">
        <f>------10</f>
        <v>10</v>
      </c>
    </row>
    <row r="110" spans="3:12">
      <c r="C110">
        <v>319</v>
      </c>
      <c r="D110">
        <v>107</v>
      </c>
      <c r="E110">
        <v>0</v>
      </c>
      <c r="F110">
        <v>0</v>
      </c>
      <c r="G110">
        <v>0</v>
      </c>
      <c r="H110">
        <v>10</v>
      </c>
      <c r="I110">
        <f>-----0</f>
        <v>0</v>
      </c>
      <c r="J110">
        <v>0</v>
      </c>
      <c r="K110" t="s">
        <v>79</v>
      </c>
      <c r="L110">
        <f>------10</f>
        <v>10</v>
      </c>
    </row>
    <row r="111" spans="3:12">
      <c r="C111">
        <v>322</v>
      </c>
      <c r="D111">
        <v>108</v>
      </c>
      <c r="E111">
        <v>0</v>
      </c>
      <c r="F111">
        <v>0</v>
      </c>
      <c r="G111">
        <v>0</v>
      </c>
      <c r="H111">
        <v>10</v>
      </c>
      <c r="I111">
        <f>-----0</f>
        <v>0</v>
      </c>
      <c r="J111">
        <v>0</v>
      </c>
      <c r="K111" t="s">
        <v>79</v>
      </c>
      <c r="L111">
        <f>------10</f>
        <v>10</v>
      </c>
    </row>
    <row r="112" spans="3:12">
      <c r="C112">
        <v>325</v>
      </c>
      <c r="D112">
        <v>109</v>
      </c>
      <c r="E112">
        <v>0</v>
      </c>
      <c r="F112">
        <v>0</v>
      </c>
      <c r="G112">
        <v>0</v>
      </c>
      <c r="H112">
        <v>10</v>
      </c>
      <c r="I112">
        <f>-----0</f>
        <v>0</v>
      </c>
      <c r="J112">
        <v>0</v>
      </c>
      <c r="K112" t="s">
        <v>79</v>
      </c>
      <c r="L112">
        <f>------10</f>
        <v>10</v>
      </c>
    </row>
    <row r="113" spans="3:12">
      <c r="C113">
        <v>328</v>
      </c>
      <c r="D113">
        <v>110</v>
      </c>
      <c r="E113">
        <v>0</v>
      </c>
      <c r="F113">
        <v>0</v>
      </c>
      <c r="G113">
        <v>0</v>
      </c>
      <c r="H113">
        <v>10</v>
      </c>
      <c r="I113">
        <f>-----0</f>
        <v>0</v>
      </c>
      <c r="J113">
        <v>0</v>
      </c>
      <c r="K113" t="s">
        <v>79</v>
      </c>
      <c r="L113">
        <f>------10</f>
        <v>10</v>
      </c>
    </row>
    <row r="114" spans="3:12">
      <c r="C114">
        <v>331</v>
      </c>
      <c r="D114">
        <v>111</v>
      </c>
      <c r="E114">
        <v>0</v>
      </c>
      <c r="F114">
        <v>1</v>
      </c>
      <c r="G114">
        <v>0</v>
      </c>
      <c r="H114">
        <v>10</v>
      </c>
      <c r="I114">
        <f>-----0</f>
        <v>0</v>
      </c>
      <c r="J114">
        <v>0</v>
      </c>
      <c r="K114" t="s">
        <v>79</v>
      </c>
      <c r="L114">
        <f>------10</f>
        <v>10</v>
      </c>
    </row>
    <row r="115" spans="3:12">
      <c r="C115">
        <v>334</v>
      </c>
      <c r="D115">
        <v>112</v>
      </c>
      <c r="E115">
        <v>0</v>
      </c>
      <c r="F115">
        <v>0</v>
      </c>
      <c r="G115">
        <v>0</v>
      </c>
      <c r="H115">
        <v>10</v>
      </c>
      <c r="I115">
        <f>-----0</f>
        <v>0</v>
      </c>
      <c r="J115">
        <v>0</v>
      </c>
      <c r="K115" t="s">
        <v>79</v>
      </c>
      <c r="L115">
        <f>------10</f>
        <v>10</v>
      </c>
    </row>
    <row r="116" spans="3:12">
      <c r="C116">
        <v>337</v>
      </c>
      <c r="D116">
        <v>113</v>
      </c>
      <c r="E116">
        <v>0</v>
      </c>
      <c r="F116">
        <v>0</v>
      </c>
      <c r="G116">
        <v>0</v>
      </c>
      <c r="H116">
        <v>10</v>
      </c>
      <c r="I116">
        <f>-----0</f>
        <v>0</v>
      </c>
      <c r="J116">
        <v>0</v>
      </c>
      <c r="K116" t="s">
        <v>79</v>
      </c>
      <c r="L116">
        <f>------10</f>
        <v>10</v>
      </c>
    </row>
    <row r="117" spans="3:12">
      <c r="C117">
        <v>340</v>
      </c>
      <c r="D117">
        <v>114</v>
      </c>
      <c r="E117">
        <v>0</v>
      </c>
      <c r="F117">
        <v>0</v>
      </c>
      <c r="G117">
        <v>0</v>
      </c>
      <c r="H117">
        <v>10</v>
      </c>
      <c r="I117">
        <f>-----0</f>
        <v>0</v>
      </c>
      <c r="J117">
        <v>0</v>
      </c>
      <c r="K117" t="s">
        <v>79</v>
      </c>
      <c r="L117">
        <f>------10</f>
        <v>10</v>
      </c>
    </row>
    <row r="118" spans="3:12">
      <c r="C118">
        <v>343</v>
      </c>
      <c r="D118">
        <v>115</v>
      </c>
      <c r="E118">
        <v>0</v>
      </c>
      <c r="F118">
        <v>0</v>
      </c>
      <c r="G118">
        <v>0</v>
      </c>
      <c r="H118">
        <v>10</v>
      </c>
      <c r="I118">
        <f>-----0</f>
        <v>0</v>
      </c>
      <c r="J118">
        <v>0</v>
      </c>
      <c r="K118" t="s">
        <v>79</v>
      </c>
      <c r="L118">
        <f>------10</f>
        <v>10</v>
      </c>
    </row>
    <row r="119" spans="3:12">
      <c r="C119">
        <v>346</v>
      </c>
      <c r="D119">
        <v>116</v>
      </c>
      <c r="E119">
        <v>0</v>
      </c>
      <c r="F119">
        <v>0</v>
      </c>
      <c r="G119">
        <v>0</v>
      </c>
      <c r="H119">
        <v>10</v>
      </c>
      <c r="I119">
        <f>-----0</f>
        <v>0</v>
      </c>
      <c r="J119">
        <v>0</v>
      </c>
      <c r="K119" t="s">
        <v>79</v>
      </c>
      <c r="L119">
        <f>------10</f>
        <v>10</v>
      </c>
    </row>
    <row r="120" spans="3:12">
      <c r="C120">
        <v>349</v>
      </c>
      <c r="D120">
        <v>117</v>
      </c>
      <c r="E120">
        <v>0</v>
      </c>
      <c r="F120">
        <v>0</v>
      </c>
      <c r="G120">
        <v>0</v>
      </c>
      <c r="H120">
        <v>10</v>
      </c>
      <c r="I120">
        <f>-----0</f>
        <v>0</v>
      </c>
      <c r="J120">
        <v>0</v>
      </c>
      <c r="K120" t="s">
        <v>79</v>
      </c>
      <c r="L120">
        <f>------10</f>
        <v>10</v>
      </c>
    </row>
    <row r="121" spans="3:12">
      <c r="C121">
        <v>352</v>
      </c>
      <c r="D121">
        <v>118</v>
      </c>
      <c r="E121">
        <v>0</v>
      </c>
      <c r="F121">
        <v>0</v>
      </c>
      <c r="G121">
        <v>0</v>
      </c>
      <c r="H121">
        <v>10</v>
      </c>
      <c r="I121">
        <f>-----0</f>
        <v>0</v>
      </c>
      <c r="J121">
        <v>0</v>
      </c>
      <c r="K121" t="s">
        <v>79</v>
      </c>
      <c r="L121">
        <f>------10</f>
        <v>10</v>
      </c>
    </row>
    <row r="122" spans="3:12">
      <c r="C122">
        <v>355</v>
      </c>
      <c r="D122">
        <v>119</v>
      </c>
      <c r="E122">
        <v>0</v>
      </c>
      <c r="F122">
        <v>1</v>
      </c>
      <c r="G122">
        <v>0</v>
      </c>
      <c r="H122">
        <v>10</v>
      </c>
      <c r="I122">
        <f>-----0</f>
        <v>0</v>
      </c>
      <c r="J122">
        <v>0</v>
      </c>
      <c r="K122" t="s">
        <v>79</v>
      </c>
      <c r="L122">
        <f>------10</f>
        <v>10</v>
      </c>
    </row>
    <row r="123" spans="3:12">
      <c r="C123">
        <v>358</v>
      </c>
      <c r="D123">
        <v>120</v>
      </c>
      <c r="E123">
        <v>0</v>
      </c>
      <c r="F123">
        <v>0</v>
      </c>
      <c r="G123">
        <v>0</v>
      </c>
      <c r="H123">
        <v>10</v>
      </c>
      <c r="I123">
        <f>-----0</f>
        <v>0</v>
      </c>
      <c r="J123">
        <v>0</v>
      </c>
      <c r="K123" t="s">
        <v>79</v>
      </c>
      <c r="L123">
        <f>------10</f>
        <v>10</v>
      </c>
    </row>
    <row r="124" spans="3:12">
      <c r="C124">
        <v>361</v>
      </c>
      <c r="D124">
        <v>121</v>
      </c>
      <c r="E124">
        <v>0</v>
      </c>
      <c r="F124">
        <v>0</v>
      </c>
      <c r="G124">
        <v>0</v>
      </c>
      <c r="H124">
        <v>10</v>
      </c>
      <c r="I124">
        <f>-----0</f>
        <v>0</v>
      </c>
      <c r="J124">
        <v>0</v>
      </c>
      <c r="K124" t="s">
        <v>79</v>
      </c>
      <c r="L124">
        <f>------10</f>
        <v>10</v>
      </c>
    </row>
    <row r="125" spans="3:12">
      <c r="C125">
        <v>364</v>
      </c>
      <c r="D125">
        <v>122</v>
      </c>
      <c r="E125">
        <v>0</v>
      </c>
      <c r="F125">
        <v>0</v>
      </c>
      <c r="G125">
        <v>0</v>
      </c>
      <c r="H125">
        <v>10</v>
      </c>
      <c r="I125">
        <f>-----0</f>
        <v>0</v>
      </c>
      <c r="J125">
        <v>0</v>
      </c>
      <c r="K125" t="s">
        <v>79</v>
      </c>
      <c r="L125">
        <f>------10</f>
        <v>10</v>
      </c>
    </row>
    <row r="126" spans="3:12">
      <c r="C126">
        <v>367</v>
      </c>
      <c r="D126">
        <v>123</v>
      </c>
      <c r="E126">
        <v>0</v>
      </c>
      <c r="F126">
        <v>0</v>
      </c>
      <c r="G126">
        <v>0</v>
      </c>
      <c r="H126">
        <v>10</v>
      </c>
      <c r="I126">
        <f>-----0</f>
        <v>0</v>
      </c>
      <c r="J126">
        <v>0</v>
      </c>
      <c r="K126" t="s">
        <v>79</v>
      </c>
      <c r="L126">
        <f>------10</f>
        <v>10</v>
      </c>
    </row>
    <row r="127" spans="3:12">
      <c r="C127">
        <v>370</v>
      </c>
      <c r="D127">
        <v>124</v>
      </c>
      <c r="E127">
        <v>0</v>
      </c>
      <c r="F127">
        <v>0</v>
      </c>
      <c r="G127">
        <v>0</v>
      </c>
      <c r="H127">
        <v>10</v>
      </c>
      <c r="I127">
        <f>-----0</f>
        <v>0</v>
      </c>
      <c r="J127">
        <v>0</v>
      </c>
      <c r="K127" t="s">
        <v>79</v>
      </c>
      <c r="L127">
        <f>------10</f>
        <v>10</v>
      </c>
    </row>
    <row r="128" spans="3:12">
      <c r="C128">
        <v>373</v>
      </c>
      <c r="D128">
        <v>125</v>
      </c>
      <c r="E128">
        <v>0</v>
      </c>
      <c r="F128">
        <v>0</v>
      </c>
      <c r="G128">
        <v>0</v>
      </c>
      <c r="H128">
        <v>10</v>
      </c>
      <c r="I128">
        <f>-----0</f>
        <v>0</v>
      </c>
      <c r="J128">
        <v>0</v>
      </c>
      <c r="K128" t="s">
        <v>79</v>
      </c>
      <c r="L128">
        <f>------10</f>
        <v>10</v>
      </c>
    </row>
    <row r="129" spans="3:12">
      <c r="C129">
        <v>376</v>
      </c>
      <c r="D129">
        <v>126</v>
      </c>
      <c r="E129">
        <v>0</v>
      </c>
      <c r="F129">
        <v>0</v>
      </c>
      <c r="G129">
        <v>0</v>
      </c>
      <c r="H129">
        <v>10</v>
      </c>
      <c r="I129">
        <f>-----0</f>
        <v>0</v>
      </c>
      <c r="J129">
        <v>0</v>
      </c>
      <c r="K129" t="s">
        <v>79</v>
      </c>
      <c r="L129">
        <f>------10</f>
        <v>10</v>
      </c>
    </row>
    <row r="130" spans="3:12">
      <c r="C130">
        <v>379</v>
      </c>
      <c r="D130">
        <v>127</v>
      </c>
      <c r="E130">
        <v>0</v>
      </c>
      <c r="F130">
        <v>1</v>
      </c>
      <c r="G130">
        <v>0</v>
      </c>
      <c r="H130">
        <v>10</v>
      </c>
      <c r="I130">
        <f>-----0</f>
        <v>0</v>
      </c>
      <c r="J130">
        <v>0</v>
      </c>
      <c r="K130" t="s">
        <v>79</v>
      </c>
      <c r="L130">
        <f>------10</f>
        <v>10</v>
      </c>
    </row>
    <row r="131" spans="3:12">
      <c r="C131">
        <v>382</v>
      </c>
      <c r="D131">
        <v>128</v>
      </c>
      <c r="E131">
        <v>0</v>
      </c>
      <c r="F131">
        <v>0</v>
      </c>
      <c r="G131">
        <v>0</v>
      </c>
      <c r="H131">
        <v>10</v>
      </c>
      <c r="I131">
        <f>-----0</f>
        <v>0</v>
      </c>
      <c r="J131">
        <v>0</v>
      </c>
      <c r="K131" t="s">
        <v>79</v>
      </c>
      <c r="L131">
        <f>------10</f>
        <v>10</v>
      </c>
    </row>
    <row r="132" spans="3:12">
      <c r="C132">
        <v>385</v>
      </c>
      <c r="D132">
        <v>129</v>
      </c>
      <c r="E132">
        <v>0</v>
      </c>
      <c r="F132">
        <v>0</v>
      </c>
      <c r="G132">
        <v>0</v>
      </c>
      <c r="H132">
        <v>10</v>
      </c>
      <c r="I132">
        <f>-----0</f>
        <v>0</v>
      </c>
      <c r="J132">
        <v>0</v>
      </c>
      <c r="K132" t="s">
        <v>79</v>
      </c>
      <c r="L132">
        <f>------10</f>
        <v>10</v>
      </c>
    </row>
    <row r="133" spans="3:12">
      <c r="C133">
        <v>388</v>
      </c>
      <c r="D133">
        <v>130</v>
      </c>
      <c r="E133">
        <v>0</v>
      </c>
      <c r="F133">
        <v>0</v>
      </c>
      <c r="G133">
        <v>0</v>
      </c>
      <c r="H133">
        <v>10</v>
      </c>
      <c r="I133">
        <f>-----0</f>
        <v>0</v>
      </c>
      <c r="J133">
        <v>0</v>
      </c>
      <c r="K133" t="s">
        <v>79</v>
      </c>
      <c r="L133">
        <f>------10</f>
        <v>10</v>
      </c>
    </row>
    <row r="134" spans="3:12">
      <c r="C134">
        <v>391</v>
      </c>
      <c r="D134">
        <v>131</v>
      </c>
      <c r="E134">
        <v>0</v>
      </c>
      <c r="F134">
        <v>0</v>
      </c>
      <c r="G134">
        <v>0</v>
      </c>
      <c r="H134">
        <v>10</v>
      </c>
      <c r="I134">
        <f>-----0</f>
        <v>0</v>
      </c>
      <c r="J134">
        <v>0</v>
      </c>
      <c r="K134" t="s">
        <v>79</v>
      </c>
      <c r="L134">
        <f>------10</f>
        <v>10</v>
      </c>
    </row>
    <row r="135" spans="3:12">
      <c r="C135">
        <v>394</v>
      </c>
      <c r="D135">
        <v>132</v>
      </c>
      <c r="E135">
        <v>0</v>
      </c>
      <c r="F135">
        <v>0</v>
      </c>
      <c r="G135">
        <v>0</v>
      </c>
      <c r="H135">
        <v>10</v>
      </c>
      <c r="I135">
        <f>-----0</f>
        <v>0</v>
      </c>
      <c r="J135">
        <v>0</v>
      </c>
      <c r="K135" t="s">
        <v>79</v>
      </c>
      <c r="L135">
        <f>------10</f>
        <v>10</v>
      </c>
    </row>
    <row r="136" spans="3:12">
      <c r="C136">
        <v>397</v>
      </c>
      <c r="D136">
        <v>133</v>
      </c>
      <c r="E136">
        <v>0</v>
      </c>
      <c r="F136">
        <v>0</v>
      </c>
      <c r="G136">
        <v>0</v>
      </c>
      <c r="H136">
        <v>10</v>
      </c>
      <c r="I136">
        <f>-----0</f>
        <v>0</v>
      </c>
      <c r="J136">
        <v>0</v>
      </c>
      <c r="K136" t="s">
        <v>79</v>
      </c>
      <c r="L136">
        <f>------10</f>
        <v>10</v>
      </c>
    </row>
    <row r="137" spans="3:12">
      <c r="C137">
        <v>400</v>
      </c>
      <c r="D137">
        <v>134</v>
      </c>
      <c r="E137">
        <v>0</v>
      </c>
      <c r="F137">
        <v>0</v>
      </c>
      <c r="G137">
        <v>0</v>
      </c>
      <c r="H137">
        <v>10</v>
      </c>
      <c r="I137">
        <f>-----0</f>
        <v>0</v>
      </c>
      <c r="J137">
        <v>0</v>
      </c>
      <c r="K137" t="s">
        <v>79</v>
      </c>
      <c r="L137">
        <f>------10</f>
        <v>10</v>
      </c>
    </row>
    <row r="138" spans="3:12">
      <c r="C138">
        <v>403</v>
      </c>
      <c r="D138">
        <v>135</v>
      </c>
      <c r="E138">
        <v>0</v>
      </c>
      <c r="F138">
        <v>1</v>
      </c>
      <c r="G138">
        <v>0</v>
      </c>
      <c r="H138">
        <v>10</v>
      </c>
      <c r="I138">
        <f>-----0</f>
        <v>0</v>
      </c>
      <c r="J138">
        <v>0</v>
      </c>
      <c r="K138" t="s">
        <v>79</v>
      </c>
      <c r="L138">
        <f>------10</f>
        <v>10</v>
      </c>
    </row>
    <row r="139" spans="3:12">
      <c r="C139">
        <v>406</v>
      </c>
      <c r="D139">
        <v>136</v>
      </c>
      <c r="E139">
        <v>0</v>
      </c>
      <c r="F139">
        <v>0</v>
      </c>
      <c r="G139">
        <v>0</v>
      </c>
      <c r="H139">
        <v>10</v>
      </c>
      <c r="I139">
        <f>-----0</f>
        <v>0</v>
      </c>
      <c r="J139">
        <v>0</v>
      </c>
      <c r="K139" t="s">
        <v>79</v>
      </c>
      <c r="L139">
        <f>------10</f>
        <v>10</v>
      </c>
    </row>
    <row r="140" spans="3:12">
      <c r="C140">
        <v>409</v>
      </c>
      <c r="D140">
        <v>137</v>
      </c>
      <c r="E140">
        <v>0</v>
      </c>
      <c r="F140">
        <v>0</v>
      </c>
      <c r="G140">
        <v>0</v>
      </c>
      <c r="H140">
        <v>10</v>
      </c>
      <c r="I140">
        <f>-----0</f>
        <v>0</v>
      </c>
      <c r="J140">
        <v>0</v>
      </c>
      <c r="K140" t="s">
        <v>79</v>
      </c>
      <c r="L140">
        <f>------10</f>
        <v>10</v>
      </c>
    </row>
    <row r="141" spans="3:12">
      <c r="C141">
        <v>412</v>
      </c>
      <c r="D141">
        <v>138</v>
      </c>
      <c r="E141">
        <v>0</v>
      </c>
      <c r="F141">
        <v>0</v>
      </c>
      <c r="G141">
        <v>0</v>
      </c>
      <c r="H141">
        <v>10</v>
      </c>
      <c r="I141">
        <f>-----0</f>
        <v>0</v>
      </c>
      <c r="J141">
        <v>0</v>
      </c>
      <c r="K141" t="s">
        <v>79</v>
      </c>
      <c r="L141">
        <f>------10</f>
        <v>10</v>
      </c>
    </row>
    <row r="142" spans="3:12">
      <c r="C142">
        <v>415</v>
      </c>
      <c r="D142">
        <v>139</v>
      </c>
      <c r="E142">
        <v>0</v>
      </c>
      <c r="F142">
        <v>0</v>
      </c>
      <c r="G142">
        <v>0</v>
      </c>
      <c r="H142">
        <v>10</v>
      </c>
      <c r="I142">
        <f>-----0</f>
        <v>0</v>
      </c>
      <c r="J142">
        <v>0</v>
      </c>
      <c r="K142" t="s">
        <v>79</v>
      </c>
      <c r="L142">
        <f>------10</f>
        <v>10</v>
      </c>
    </row>
    <row r="143" spans="3:12">
      <c r="C143">
        <v>418</v>
      </c>
      <c r="D143">
        <v>140</v>
      </c>
      <c r="E143">
        <v>0</v>
      </c>
      <c r="F143">
        <v>0</v>
      </c>
      <c r="G143">
        <v>0</v>
      </c>
      <c r="H143">
        <v>10</v>
      </c>
      <c r="I143">
        <f>-----0</f>
        <v>0</v>
      </c>
      <c r="J143">
        <v>0</v>
      </c>
      <c r="K143" t="s">
        <v>79</v>
      </c>
      <c r="L143">
        <f>------10</f>
        <v>10</v>
      </c>
    </row>
    <row r="144" spans="3:12">
      <c r="C144">
        <v>421</v>
      </c>
      <c r="D144">
        <v>141</v>
      </c>
      <c r="E144">
        <v>0</v>
      </c>
      <c r="F144">
        <v>0</v>
      </c>
      <c r="G144">
        <v>0</v>
      </c>
      <c r="H144">
        <v>10</v>
      </c>
      <c r="I144">
        <f>-----0</f>
        <v>0</v>
      </c>
      <c r="J144">
        <v>0</v>
      </c>
      <c r="K144" t="s">
        <v>79</v>
      </c>
      <c r="L144">
        <f>------10</f>
        <v>10</v>
      </c>
    </row>
    <row r="145" spans="3:12">
      <c r="C145">
        <v>424</v>
      </c>
      <c r="D145">
        <v>142</v>
      </c>
      <c r="E145">
        <v>0</v>
      </c>
      <c r="F145">
        <v>0</v>
      </c>
      <c r="G145">
        <v>0</v>
      </c>
      <c r="H145">
        <v>10</v>
      </c>
      <c r="I145">
        <f>-----0</f>
        <v>0</v>
      </c>
      <c r="J145">
        <v>0</v>
      </c>
      <c r="K145" t="s">
        <v>79</v>
      </c>
      <c r="L145">
        <f>------10</f>
        <v>10</v>
      </c>
    </row>
    <row r="146" spans="3:12">
      <c r="C146">
        <v>427</v>
      </c>
      <c r="D146">
        <v>143</v>
      </c>
      <c r="E146">
        <v>0</v>
      </c>
      <c r="F146">
        <v>1</v>
      </c>
      <c r="G146">
        <v>0</v>
      </c>
      <c r="H146">
        <v>10</v>
      </c>
      <c r="I146">
        <f>-----0</f>
        <v>0</v>
      </c>
      <c r="J146">
        <v>0</v>
      </c>
      <c r="K146" t="s">
        <v>79</v>
      </c>
      <c r="L146">
        <f>------10</f>
        <v>10</v>
      </c>
    </row>
    <row r="147" spans="3:12">
      <c r="C147">
        <v>430</v>
      </c>
      <c r="D147">
        <v>144</v>
      </c>
      <c r="E147">
        <v>0</v>
      </c>
      <c r="F147">
        <v>0</v>
      </c>
      <c r="G147">
        <v>0</v>
      </c>
      <c r="H147">
        <v>10</v>
      </c>
      <c r="I147">
        <f>-----0</f>
        <v>0</v>
      </c>
      <c r="J147">
        <v>0</v>
      </c>
      <c r="K147" t="s">
        <v>79</v>
      </c>
      <c r="L147">
        <f>------10</f>
        <v>10</v>
      </c>
    </row>
    <row r="148" spans="3:12">
      <c r="C148">
        <v>433</v>
      </c>
      <c r="D148">
        <v>145</v>
      </c>
      <c r="E148">
        <v>0</v>
      </c>
      <c r="F148">
        <v>0</v>
      </c>
      <c r="G148">
        <v>0</v>
      </c>
      <c r="H148">
        <v>10</v>
      </c>
      <c r="I148">
        <f>-----0</f>
        <v>0</v>
      </c>
      <c r="J148">
        <v>0</v>
      </c>
      <c r="K148" t="s">
        <v>79</v>
      </c>
      <c r="L148">
        <f>------10</f>
        <v>10</v>
      </c>
    </row>
    <row r="149" spans="3:12">
      <c r="C149">
        <v>436</v>
      </c>
      <c r="D149">
        <v>146</v>
      </c>
      <c r="E149">
        <v>0</v>
      </c>
      <c r="F149">
        <v>0</v>
      </c>
      <c r="G149">
        <v>0</v>
      </c>
      <c r="H149">
        <v>10</v>
      </c>
      <c r="I149">
        <f>-----0</f>
        <v>0</v>
      </c>
      <c r="J149">
        <v>0</v>
      </c>
      <c r="K149" t="s">
        <v>79</v>
      </c>
      <c r="L149">
        <f>------10</f>
        <v>10</v>
      </c>
    </row>
    <row r="150" spans="3:12">
      <c r="C150">
        <v>439</v>
      </c>
      <c r="D150">
        <v>147</v>
      </c>
      <c r="E150">
        <v>0</v>
      </c>
      <c r="F150">
        <v>0</v>
      </c>
      <c r="G150">
        <v>0</v>
      </c>
      <c r="H150">
        <v>10</v>
      </c>
      <c r="I150">
        <f>-----0</f>
        <v>0</v>
      </c>
      <c r="J150">
        <v>0</v>
      </c>
      <c r="K150" t="s">
        <v>79</v>
      </c>
      <c r="L150">
        <f>------10</f>
        <v>10</v>
      </c>
    </row>
    <row r="151" spans="3:12">
      <c r="C151">
        <v>442</v>
      </c>
      <c r="D151">
        <v>148</v>
      </c>
      <c r="E151">
        <v>0</v>
      </c>
      <c r="F151">
        <v>0</v>
      </c>
      <c r="G151">
        <v>0</v>
      </c>
      <c r="H151">
        <v>10</v>
      </c>
      <c r="I151">
        <f>-----0</f>
        <v>0</v>
      </c>
      <c r="J151">
        <v>0</v>
      </c>
      <c r="K151" t="s">
        <v>79</v>
      </c>
      <c r="L151">
        <f>------10</f>
        <v>10</v>
      </c>
    </row>
    <row r="152" spans="3:12">
      <c r="C152">
        <v>445</v>
      </c>
      <c r="D152">
        <v>149</v>
      </c>
      <c r="E152">
        <v>0</v>
      </c>
      <c r="F152">
        <v>0</v>
      </c>
      <c r="G152">
        <v>0</v>
      </c>
      <c r="H152">
        <v>10</v>
      </c>
      <c r="I152">
        <f>-----0</f>
        <v>0</v>
      </c>
      <c r="J152">
        <v>0</v>
      </c>
      <c r="K152" t="s">
        <v>79</v>
      </c>
      <c r="L152">
        <f>------10</f>
        <v>10</v>
      </c>
    </row>
    <row r="153" spans="3:12">
      <c r="C153">
        <v>448</v>
      </c>
      <c r="D153">
        <v>150</v>
      </c>
      <c r="E153">
        <v>0</v>
      </c>
      <c r="F153">
        <v>0</v>
      </c>
      <c r="G153">
        <v>0</v>
      </c>
      <c r="H153">
        <v>10</v>
      </c>
      <c r="I153">
        <f>-----0</f>
        <v>0</v>
      </c>
      <c r="J153">
        <v>0</v>
      </c>
      <c r="K153" t="s">
        <v>79</v>
      </c>
      <c r="L153">
        <f>------10</f>
        <v>10</v>
      </c>
    </row>
    <row r="154" spans="3:12">
      <c r="C154">
        <v>451</v>
      </c>
      <c r="D154">
        <v>151</v>
      </c>
      <c r="E154">
        <v>0</v>
      </c>
      <c r="F154">
        <v>1</v>
      </c>
      <c r="G154">
        <v>0</v>
      </c>
      <c r="H154">
        <v>10</v>
      </c>
      <c r="I154">
        <f>-----0</f>
        <v>0</v>
      </c>
      <c r="J154">
        <v>0</v>
      </c>
      <c r="K154" t="s">
        <v>79</v>
      </c>
      <c r="L154">
        <f>------10</f>
        <v>10</v>
      </c>
    </row>
    <row r="155" spans="3:12">
      <c r="C155">
        <v>454</v>
      </c>
      <c r="D155">
        <v>152</v>
      </c>
      <c r="E155">
        <v>0</v>
      </c>
      <c r="F155">
        <v>0</v>
      </c>
      <c r="G155">
        <v>0</v>
      </c>
      <c r="H155">
        <v>10</v>
      </c>
      <c r="I155">
        <f>-----0</f>
        <v>0</v>
      </c>
      <c r="J155">
        <v>0</v>
      </c>
      <c r="K155" t="s">
        <v>79</v>
      </c>
      <c r="L155">
        <f>------10</f>
        <v>10</v>
      </c>
    </row>
    <row r="156" spans="3:12">
      <c r="C156">
        <v>457</v>
      </c>
      <c r="D156">
        <v>153</v>
      </c>
      <c r="E156">
        <v>0</v>
      </c>
      <c r="F156">
        <v>0</v>
      </c>
      <c r="G156">
        <v>0</v>
      </c>
      <c r="H156">
        <v>10</v>
      </c>
      <c r="I156">
        <f>-----0</f>
        <v>0</v>
      </c>
      <c r="J156">
        <v>0</v>
      </c>
      <c r="K156" t="s">
        <v>79</v>
      </c>
      <c r="L156">
        <f>------10</f>
        <v>10</v>
      </c>
    </row>
    <row r="157" spans="3:12">
      <c r="C157">
        <v>460</v>
      </c>
      <c r="D157">
        <v>154</v>
      </c>
      <c r="E157">
        <v>0</v>
      </c>
      <c r="F157">
        <v>0</v>
      </c>
      <c r="G157">
        <v>0</v>
      </c>
      <c r="H157">
        <v>10</v>
      </c>
      <c r="I157">
        <f>-----0</f>
        <v>0</v>
      </c>
      <c r="J157">
        <v>0</v>
      </c>
      <c r="K157" t="s">
        <v>79</v>
      </c>
      <c r="L157">
        <f>------10</f>
        <v>10</v>
      </c>
    </row>
    <row r="158" spans="3:12">
      <c r="C158">
        <v>463</v>
      </c>
      <c r="D158">
        <v>155</v>
      </c>
      <c r="E158">
        <v>0</v>
      </c>
      <c r="F158">
        <v>0</v>
      </c>
      <c r="G158">
        <v>0</v>
      </c>
      <c r="H158">
        <v>10</v>
      </c>
      <c r="I158">
        <f>-----0</f>
        <v>0</v>
      </c>
      <c r="J158">
        <v>0</v>
      </c>
      <c r="K158" t="s">
        <v>79</v>
      </c>
      <c r="L158">
        <f>------10</f>
        <v>10</v>
      </c>
    </row>
    <row r="159" spans="3:12">
      <c r="C159">
        <v>466</v>
      </c>
      <c r="D159">
        <v>156</v>
      </c>
      <c r="E159">
        <v>0</v>
      </c>
      <c r="F159">
        <v>0</v>
      </c>
      <c r="G159">
        <v>0</v>
      </c>
      <c r="H159">
        <v>10</v>
      </c>
      <c r="I159">
        <f>-----0</f>
        <v>0</v>
      </c>
      <c r="J159">
        <v>0</v>
      </c>
      <c r="K159" t="s">
        <v>79</v>
      </c>
      <c r="L159">
        <f>------10</f>
        <v>10</v>
      </c>
    </row>
    <row r="160" spans="3:12">
      <c r="C160">
        <v>469</v>
      </c>
      <c r="D160">
        <v>157</v>
      </c>
      <c r="E160">
        <v>0</v>
      </c>
      <c r="F160">
        <v>0</v>
      </c>
      <c r="G160">
        <v>0</v>
      </c>
      <c r="H160">
        <v>10</v>
      </c>
      <c r="I160">
        <f>-----0</f>
        <v>0</v>
      </c>
      <c r="J160">
        <v>0</v>
      </c>
      <c r="K160" t="s">
        <v>79</v>
      </c>
      <c r="L160">
        <f>------10</f>
        <v>10</v>
      </c>
    </row>
    <row r="161" spans="3:12">
      <c r="C161">
        <v>472</v>
      </c>
      <c r="D161">
        <v>158</v>
      </c>
      <c r="E161">
        <v>0</v>
      </c>
      <c r="F161">
        <v>0</v>
      </c>
      <c r="G161">
        <v>0</v>
      </c>
      <c r="H161">
        <v>10</v>
      </c>
      <c r="I161">
        <f>-----0</f>
        <v>0</v>
      </c>
      <c r="J161">
        <v>0</v>
      </c>
      <c r="K161" t="s">
        <v>79</v>
      </c>
      <c r="L161">
        <f>------10</f>
        <v>10</v>
      </c>
    </row>
    <row r="162" spans="3:12">
      <c r="C162">
        <v>475</v>
      </c>
      <c r="D162">
        <v>159</v>
      </c>
      <c r="E162">
        <v>0</v>
      </c>
      <c r="F162">
        <v>1</v>
      </c>
      <c r="G162">
        <v>0</v>
      </c>
      <c r="H162">
        <v>10</v>
      </c>
      <c r="I162">
        <f>-----0</f>
        <v>0</v>
      </c>
      <c r="J162">
        <v>0</v>
      </c>
      <c r="K162" t="s">
        <v>79</v>
      </c>
      <c r="L162">
        <f>------10</f>
        <v>10</v>
      </c>
    </row>
    <row r="163" spans="3:12">
      <c r="C163">
        <v>478</v>
      </c>
      <c r="D163">
        <v>160</v>
      </c>
      <c r="E163">
        <v>0</v>
      </c>
      <c r="F163">
        <v>0</v>
      </c>
      <c r="G163">
        <v>0</v>
      </c>
      <c r="H163">
        <v>10</v>
      </c>
      <c r="I163">
        <f>-----0</f>
        <v>0</v>
      </c>
      <c r="J163">
        <v>0</v>
      </c>
      <c r="K163" t="s">
        <v>79</v>
      </c>
      <c r="L163">
        <f>------10</f>
        <v>10</v>
      </c>
    </row>
    <row r="164" spans="3:12">
      <c r="C164">
        <v>481</v>
      </c>
      <c r="D164">
        <v>161</v>
      </c>
      <c r="E164">
        <v>0</v>
      </c>
      <c r="F164">
        <v>0</v>
      </c>
      <c r="G164">
        <v>0</v>
      </c>
      <c r="H164">
        <v>10</v>
      </c>
      <c r="I164">
        <f>-----0</f>
        <v>0</v>
      </c>
      <c r="J164">
        <v>0</v>
      </c>
      <c r="K164" t="s">
        <v>79</v>
      </c>
      <c r="L164">
        <f>------10</f>
        <v>10</v>
      </c>
    </row>
    <row r="165" spans="3:12">
      <c r="C165">
        <v>484</v>
      </c>
      <c r="D165">
        <v>162</v>
      </c>
      <c r="E165">
        <v>0</v>
      </c>
      <c r="F165">
        <v>0</v>
      </c>
      <c r="G165">
        <v>0</v>
      </c>
      <c r="H165">
        <v>10</v>
      </c>
      <c r="I165">
        <f>-----0</f>
        <v>0</v>
      </c>
      <c r="J165">
        <v>0</v>
      </c>
      <c r="K165" t="s">
        <v>79</v>
      </c>
      <c r="L165">
        <f>------10</f>
        <v>10</v>
      </c>
    </row>
    <row r="166" spans="3:12">
      <c r="C166">
        <v>487</v>
      </c>
      <c r="D166">
        <v>163</v>
      </c>
      <c r="E166">
        <v>0</v>
      </c>
      <c r="F166">
        <v>0</v>
      </c>
      <c r="G166">
        <v>0</v>
      </c>
      <c r="H166">
        <v>10</v>
      </c>
      <c r="I166">
        <f>-----0</f>
        <v>0</v>
      </c>
      <c r="J166">
        <v>0</v>
      </c>
      <c r="K166" t="s">
        <v>79</v>
      </c>
      <c r="L166">
        <f>------10</f>
        <v>10</v>
      </c>
    </row>
    <row r="167" spans="3:12">
      <c r="C167">
        <v>490</v>
      </c>
      <c r="D167">
        <v>164</v>
      </c>
      <c r="E167">
        <v>0</v>
      </c>
      <c r="F167">
        <v>0</v>
      </c>
      <c r="G167">
        <v>0</v>
      </c>
      <c r="H167">
        <v>10</v>
      </c>
      <c r="I167">
        <f>-----0</f>
        <v>0</v>
      </c>
      <c r="J167">
        <v>0</v>
      </c>
      <c r="K167" t="s">
        <v>79</v>
      </c>
      <c r="L167">
        <f>------10</f>
        <v>10</v>
      </c>
    </row>
    <row r="168" spans="3:12">
      <c r="C168">
        <v>493</v>
      </c>
      <c r="D168">
        <v>165</v>
      </c>
      <c r="E168">
        <v>0</v>
      </c>
      <c r="F168">
        <v>0</v>
      </c>
      <c r="G168">
        <v>0</v>
      </c>
      <c r="H168">
        <v>10</v>
      </c>
      <c r="I168">
        <f>-----0</f>
        <v>0</v>
      </c>
      <c r="J168">
        <v>0</v>
      </c>
      <c r="K168" t="s">
        <v>79</v>
      </c>
      <c r="L168">
        <f>------10</f>
        <v>10</v>
      </c>
    </row>
    <row r="169" spans="3:12">
      <c r="C169">
        <v>496</v>
      </c>
      <c r="D169">
        <v>166</v>
      </c>
      <c r="E169">
        <v>0</v>
      </c>
      <c r="F169">
        <v>0</v>
      </c>
      <c r="G169">
        <v>0</v>
      </c>
      <c r="H169">
        <v>10</v>
      </c>
      <c r="I169">
        <f>-----0</f>
        <v>0</v>
      </c>
      <c r="J169">
        <v>0</v>
      </c>
      <c r="K169" t="s">
        <v>79</v>
      </c>
      <c r="L169">
        <f>------10</f>
        <v>10</v>
      </c>
    </row>
    <row r="170" spans="3:12">
      <c r="C170">
        <v>499</v>
      </c>
      <c r="D170">
        <v>167</v>
      </c>
      <c r="E170">
        <v>0</v>
      </c>
      <c r="F170">
        <v>1</v>
      </c>
      <c r="G170">
        <v>0</v>
      </c>
      <c r="H170">
        <v>10</v>
      </c>
      <c r="I170">
        <f>-----0</f>
        <v>0</v>
      </c>
      <c r="J170">
        <v>0</v>
      </c>
      <c r="K170" t="s">
        <v>79</v>
      </c>
      <c r="L170">
        <f>------10</f>
        <v>10</v>
      </c>
    </row>
    <row r="171" spans="3:12">
      <c r="C171">
        <v>502</v>
      </c>
      <c r="D171">
        <v>168</v>
      </c>
      <c r="E171">
        <v>0</v>
      </c>
      <c r="F171">
        <v>0</v>
      </c>
      <c r="G171">
        <v>0</v>
      </c>
      <c r="H171">
        <v>10</v>
      </c>
      <c r="I171">
        <f>-----0</f>
        <v>0</v>
      </c>
      <c r="J171">
        <v>0</v>
      </c>
      <c r="K171" t="s">
        <v>79</v>
      </c>
      <c r="L171">
        <f>------10</f>
        <v>10</v>
      </c>
    </row>
    <row r="172" spans="3:12">
      <c r="C172">
        <v>505</v>
      </c>
      <c r="D172">
        <v>169</v>
      </c>
      <c r="E172">
        <v>0</v>
      </c>
      <c r="F172">
        <v>0</v>
      </c>
      <c r="G172">
        <v>0</v>
      </c>
      <c r="H172">
        <v>10</v>
      </c>
      <c r="I172">
        <f>-----0</f>
        <v>0</v>
      </c>
      <c r="J172">
        <v>0</v>
      </c>
      <c r="K172" t="s">
        <v>79</v>
      </c>
      <c r="L172">
        <f>------10</f>
        <v>10</v>
      </c>
    </row>
    <row r="173" spans="3:12">
      <c r="C173">
        <v>508</v>
      </c>
      <c r="D173">
        <v>170</v>
      </c>
      <c r="E173">
        <v>0</v>
      </c>
      <c r="F173">
        <v>0</v>
      </c>
      <c r="G173">
        <v>0</v>
      </c>
      <c r="H173">
        <v>10</v>
      </c>
      <c r="I173">
        <f>-----0</f>
        <v>0</v>
      </c>
      <c r="J173">
        <v>0</v>
      </c>
      <c r="K173" t="s">
        <v>79</v>
      </c>
      <c r="L173">
        <f>------10</f>
        <v>10</v>
      </c>
    </row>
    <row r="174" spans="3:12">
      <c r="C174">
        <v>511</v>
      </c>
      <c r="D174">
        <v>171</v>
      </c>
      <c r="E174">
        <v>0</v>
      </c>
      <c r="F174">
        <v>0</v>
      </c>
      <c r="G174">
        <v>0</v>
      </c>
      <c r="H174">
        <v>10</v>
      </c>
      <c r="I174">
        <f>-----0</f>
        <v>0</v>
      </c>
      <c r="J174">
        <v>0</v>
      </c>
      <c r="K174" t="s">
        <v>79</v>
      </c>
      <c r="L174">
        <f>------10</f>
        <v>10</v>
      </c>
    </row>
    <row r="175" spans="3:12">
      <c r="C175">
        <v>514</v>
      </c>
      <c r="D175">
        <v>172</v>
      </c>
      <c r="E175">
        <v>0</v>
      </c>
      <c r="F175">
        <v>0</v>
      </c>
      <c r="G175">
        <v>0</v>
      </c>
      <c r="H175">
        <v>10</v>
      </c>
      <c r="I175">
        <f>-----0</f>
        <v>0</v>
      </c>
      <c r="J175">
        <v>0</v>
      </c>
      <c r="K175" t="s">
        <v>79</v>
      </c>
      <c r="L175">
        <f>------10</f>
        <v>10</v>
      </c>
    </row>
    <row r="176" spans="3:12">
      <c r="C176">
        <v>517</v>
      </c>
      <c r="D176">
        <v>173</v>
      </c>
      <c r="E176">
        <v>0</v>
      </c>
      <c r="F176">
        <v>0</v>
      </c>
      <c r="G176">
        <v>0</v>
      </c>
      <c r="H176">
        <v>10</v>
      </c>
      <c r="I176">
        <f>-----0</f>
        <v>0</v>
      </c>
      <c r="J176">
        <v>0</v>
      </c>
      <c r="K176" t="s">
        <v>79</v>
      </c>
      <c r="L176">
        <f>------10</f>
        <v>10</v>
      </c>
    </row>
    <row r="177" spans="3:12">
      <c r="C177">
        <v>520</v>
      </c>
      <c r="D177">
        <v>174</v>
      </c>
      <c r="E177">
        <v>0</v>
      </c>
      <c r="F177">
        <v>0</v>
      </c>
      <c r="G177">
        <v>0</v>
      </c>
      <c r="H177">
        <v>10</v>
      </c>
      <c r="I177">
        <f>-----0</f>
        <v>0</v>
      </c>
      <c r="J177">
        <v>0</v>
      </c>
      <c r="K177" t="s">
        <v>79</v>
      </c>
      <c r="L177">
        <f>------10</f>
        <v>10</v>
      </c>
    </row>
    <row r="178" spans="3:12">
      <c r="C178">
        <v>523</v>
      </c>
      <c r="D178">
        <v>175</v>
      </c>
      <c r="E178">
        <v>0</v>
      </c>
      <c r="F178">
        <v>1</v>
      </c>
      <c r="G178">
        <v>0</v>
      </c>
      <c r="H178">
        <v>10</v>
      </c>
      <c r="I178">
        <f>-----0</f>
        <v>0</v>
      </c>
      <c r="J178">
        <v>0</v>
      </c>
      <c r="K178" t="s">
        <v>79</v>
      </c>
      <c r="L178">
        <f>------10</f>
        <v>10</v>
      </c>
    </row>
    <row r="179" spans="3:12">
      <c r="C179">
        <v>526</v>
      </c>
      <c r="D179">
        <v>176</v>
      </c>
      <c r="E179">
        <v>0</v>
      </c>
      <c r="F179">
        <v>0</v>
      </c>
      <c r="G179">
        <v>0</v>
      </c>
      <c r="H179">
        <v>10</v>
      </c>
      <c r="I179">
        <f>-----0</f>
        <v>0</v>
      </c>
      <c r="J179">
        <v>0</v>
      </c>
      <c r="K179" t="s">
        <v>79</v>
      </c>
      <c r="L179">
        <f>------10</f>
        <v>10</v>
      </c>
    </row>
    <row r="180" spans="3:12">
      <c r="C180">
        <v>529</v>
      </c>
      <c r="D180">
        <v>177</v>
      </c>
      <c r="E180">
        <v>0</v>
      </c>
      <c r="F180">
        <v>0</v>
      </c>
      <c r="G180">
        <v>0</v>
      </c>
      <c r="H180">
        <v>10</v>
      </c>
      <c r="I180">
        <f>-----0</f>
        <v>0</v>
      </c>
      <c r="J180">
        <v>0</v>
      </c>
      <c r="K180" t="s">
        <v>79</v>
      </c>
      <c r="L180">
        <f>------10</f>
        <v>10</v>
      </c>
    </row>
    <row r="181" spans="3:12">
      <c r="C181">
        <v>532</v>
      </c>
      <c r="D181">
        <v>178</v>
      </c>
      <c r="E181">
        <v>0</v>
      </c>
      <c r="F181">
        <v>0</v>
      </c>
      <c r="G181">
        <v>0</v>
      </c>
      <c r="H181">
        <v>10</v>
      </c>
      <c r="I181">
        <f>-----0</f>
        <v>0</v>
      </c>
      <c r="J181">
        <v>0</v>
      </c>
      <c r="K181" t="s">
        <v>79</v>
      </c>
      <c r="L181">
        <f>------10</f>
        <v>10</v>
      </c>
    </row>
    <row r="182" spans="3:12">
      <c r="C182">
        <v>535</v>
      </c>
      <c r="D182">
        <v>179</v>
      </c>
      <c r="E182">
        <v>0</v>
      </c>
      <c r="F182">
        <v>0</v>
      </c>
      <c r="G182">
        <v>0</v>
      </c>
      <c r="H182">
        <v>10</v>
      </c>
      <c r="I182">
        <f>-----0</f>
        <v>0</v>
      </c>
      <c r="J182">
        <v>0</v>
      </c>
      <c r="K182" t="s">
        <v>79</v>
      </c>
      <c r="L182">
        <f>------10</f>
        <v>10</v>
      </c>
    </row>
    <row r="183" spans="3:12">
      <c r="C183">
        <v>538</v>
      </c>
      <c r="D183">
        <v>180</v>
      </c>
      <c r="E183">
        <v>0</v>
      </c>
      <c r="F183">
        <v>0</v>
      </c>
      <c r="G183">
        <v>0</v>
      </c>
      <c r="H183">
        <v>10</v>
      </c>
      <c r="I183">
        <f>-----0</f>
        <v>0</v>
      </c>
      <c r="J183">
        <v>0</v>
      </c>
      <c r="K183" t="s">
        <v>79</v>
      </c>
      <c r="L183">
        <f>------10</f>
        <v>10</v>
      </c>
    </row>
    <row r="184" spans="3:12">
      <c r="C184">
        <v>541</v>
      </c>
      <c r="D184">
        <v>181</v>
      </c>
      <c r="E184">
        <v>0</v>
      </c>
      <c r="F184">
        <v>0</v>
      </c>
      <c r="G184">
        <v>0</v>
      </c>
      <c r="H184">
        <v>10</v>
      </c>
      <c r="I184">
        <f>-----0</f>
        <v>0</v>
      </c>
      <c r="J184">
        <v>0</v>
      </c>
      <c r="K184" t="s">
        <v>79</v>
      </c>
      <c r="L184">
        <f>------10</f>
        <v>10</v>
      </c>
    </row>
    <row r="185" spans="3:12">
      <c r="C185">
        <v>544</v>
      </c>
      <c r="D185">
        <v>182</v>
      </c>
      <c r="E185">
        <v>0</v>
      </c>
      <c r="F185">
        <v>0</v>
      </c>
      <c r="G185">
        <v>0</v>
      </c>
      <c r="H185">
        <v>10</v>
      </c>
      <c r="I185">
        <f>-----0</f>
        <v>0</v>
      </c>
      <c r="J185">
        <v>0</v>
      </c>
      <c r="K185" t="s">
        <v>79</v>
      </c>
      <c r="L185">
        <f>------10</f>
        <v>10</v>
      </c>
    </row>
    <row r="186" spans="3:12">
      <c r="C186">
        <v>547</v>
      </c>
      <c r="D186">
        <v>183</v>
      </c>
      <c r="E186">
        <v>0</v>
      </c>
      <c r="F186">
        <v>1</v>
      </c>
      <c r="G186">
        <v>0</v>
      </c>
      <c r="H186">
        <v>10</v>
      </c>
      <c r="I186">
        <f>-----0</f>
        <v>0</v>
      </c>
      <c r="J186">
        <v>0</v>
      </c>
      <c r="K186" t="s">
        <v>79</v>
      </c>
      <c r="L186">
        <f>------10</f>
        <v>10</v>
      </c>
    </row>
    <row r="187" spans="3:12">
      <c r="C187">
        <v>550</v>
      </c>
      <c r="D187">
        <v>184</v>
      </c>
      <c r="E187">
        <v>0</v>
      </c>
      <c r="F187">
        <v>0</v>
      </c>
      <c r="G187">
        <v>0</v>
      </c>
      <c r="H187">
        <v>10</v>
      </c>
      <c r="I187">
        <f>-----0</f>
        <v>0</v>
      </c>
      <c r="J187">
        <v>0</v>
      </c>
      <c r="K187" t="s">
        <v>79</v>
      </c>
      <c r="L187">
        <f>------10</f>
        <v>10</v>
      </c>
    </row>
    <row r="188" spans="3:12">
      <c r="C188">
        <v>553</v>
      </c>
      <c r="D188">
        <v>185</v>
      </c>
      <c r="E188">
        <v>0</v>
      </c>
      <c r="F188">
        <v>0</v>
      </c>
      <c r="G188">
        <v>0</v>
      </c>
      <c r="H188">
        <v>10</v>
      </c>
      <c r="I188">
        <f>-----0</f>
        <v>0</v>
      </c>
      <c r="J188">
        <v>0</v>
      </c>
      <c r="K188" t="s">
        <v>79</v>
      </c>
      <c r="L188">
        <f>------10</f>
        <v>10</v>
      </c>
    </row>
    <row r="189" spans="3:12">
      <c r="C189">
        <v>556</v>
      </c>
      <c r="D189">
        <v>186</v>
      </c>
      <c r="E189">
        <v>0</v>
      </c>
      <c r="F189">
        <v>0</v>
      </c>
      <c r="G189">
        <v>0</v>
      </c>
      <c r="H189">
        <v>10</v>
      </c>
      <c r="I189">
        <f>-----0</f>
        <v>0</v>
      </c>
      <c r="J189">
        <v>0</v>
      </c>
      <c r="K189" t="s">
        <v>79</v>
      </c>
      <c r="L189">
        <f>------10</f>
        <v>10</v>
      </c>
    </row>
    <row r="190" spans="3:12">
      <c r="C190">
        <v>559</v>
      </c>
      <c r="D190">
        <v>187</v>
      </c>
      <c r="E190">
        <v>0</v>
      </c>
      <c r="F190">
        <v>0</v>
      </c>
      <c r="G190">
        <v>0</v>
      </c>
      <c r="H190">
        <v>10</v>
      </c>
      <c r="I190">
        <f>-----0</f>
        <v>0</v>
      </c>
      <c r="J190">
        <v>0</v>
      </c>
      <c r="K190" t="s">
        <v>79</v>
      </c>
      <c r="L190">
        <f>------10</f>
        <v>10</v>
      </c>
    </row>
    <row r="191" spans="3:12">
      <c r="C191">
        <v>562</v>
      </c>
      <c r="D191">
        <v>188</v>
      </c>
      <c r="E191">
        <v>0</v>
      </c>
      <c r="F191">
        <v>0</v>
      </c>
      <c r="G191">
        <v>0</v>
      </c>
      <c r="H191">
        <v>10</v>
      </c>
      <c r="I191">
        <f>-----0</f>
        <v>0</v>
      </c>
      <c r="J191">
        <v>0</v>
      </c>
      <c r="K191" t="s">
        <v>79</v>
      </c>
      <c r="L191">
        <f>------10</f>
        <v>10</v>
      </c>
    </row>
    <row r="192" spans="3:12">
      <c r="C192">
        <v>565</v>
      </c>
      <c r="D192">
        <v>189</v>
      </c>
      <c r="E192">
        <v>0</v>
      </c>
      <c r="F192">
        <v>0</v>
      </c>
      <c r="G192">
        <v>0</v>
      </c>
      <c r="H192">
        <v>10</v>
      </c>
      <c r="I192">
        <f>-----0</f>
        <v>0</v>
      </c>
      <c r="J192">
        <v>0</v>
      </c>
      <c r="K192" t="s">
        <v>79</v>
      </c>
      <c r="L192">
        <f>------10</f>
        <v>10</v>
      </c>
    </row>
    <row r="193" spans="3:12">
      <c r="C193">
        <v>568</v>
      </c>
      <c r="D193">
        <v>190</v>
      </c>
      <c r="E193">
        <v>0</v>
      </c>
      <c r="F193">
        <v>0</v>
      </c>
      <c r="G193">
        <v>0</v>
      </c>
      <c r="H193">
        <v>10</v>
      </c>
      <c r="I193">
        <f>-----0</f>
        <v>0</v>
      </c>
      <c r="J193">
        <v>0</v>
      </c>
      <c r="K193" t="s">
        <v>79</v>
      </c>
      <c r="L193">
        <f>------10</f>
        <v>10</v>
      </c>
    </row>
    <row r="194" spans="3:12">
      <c r="C194">
        <v>571</v>
      </c>
      <c r="D194">
        <v>191</v>
      </c>
      <c r="E194">
        <v>0</v>
      </c>
      <c r="F194">
        <v>1</v>
      </c>
      <c r="G194">
        <v>0</v>
      </c>
      <c r="H194">
        <v>10</v>
      </c>
      <c r="I194">
        <f>-----0</f>
        <v>0</v>
      </c>
      <c r="J194">
        <v>0</v>
      </c>
      <c r="K194" t="s">
        <v>79</v>
      </c>
      <c r="L194">
        <f>------10</f>
        <v>10</v>
      </c>
    </row>
    <row r="195" spans="3:12">
      <c r="C195">
        <v>574</v>
      </c>
      <c r="D195">
        <v>192</v>
      </c>
      <c r="E195">
        <v>0</v>
      </c>
      <c r="F195">
        <v>0</v>
      </c>
      <c r="G195">
        <v>0</v>
      </c>
      <c r="H195">
        <v>10</v>
      </c>
      <c r="I195">
        <f>-----0</f>
        <v>0</v>
      </c>
      <c r="J195">
        <v>0</v>
      </c>
      <c r="K195" t="s">
        <v>79</v>
      </c>
      <c r="L195">
        <f>------10</f>
        <v>10</v>
      </c>
    </row>
    <row r="196" spans="3:12">
      <c r="C196">
        <v>577</v>
      </c>
      <c r="D196">
        <v>193</v>
      </c>
      <c r="E196">
        <v>0</v>
      </c>
      <c r="F196">
        <v>0</v>
      </c>
      <c r="G196">
        <v>0</v>
      </c>
      <c r="H196">
        <v>10</v>
      </c>
      <c r="I196">
        <f>-----0</f>
        <v>0</v>
      </c>
      <c r="J196">
        <v>0</v>
      </c>
      <c r="K196" t="s">
        <v>79</v>
      </c>
      <c r="L196">
        <f>------10</f>
        <v>10</v>
      </c>
    </row>
    <row r="197" spans="3:12">
      <c r="C197">
        <v>580</v>
      </c>
      <c r="D197">
        <v>194</v>
      </c>
      <c r="E197">
        <v>0</v>
      </c>
      <c r="F197">
        <v>0</v>
      </c>
      <c r="G197">
        <v>0</v>
      </c>
      <c r="H197">
        <v>10</v>
      </c>
      <c r="I197">
        <f>-----0</f>
        <v>0</v>
      </c>
      <c r="J197">
        <v>0</v>
      </c>
      <c r="K197" t="s">
        <v>79</v>
      </c>
      <c r="L197">
        <f>------10</f>
        <v>10</v>
      </c>
    </row>
    <row r="198" spans="3:12">
      <c r="C198">
        <v>583</v>
      </c>
      <c r="D198">
        <v>195</v>
      </c>
      <c r="E198">
        <v>0</v>
      </c>
      <c r="F198">
        <v>0</v>
      </c>
      <c r="G198">
        <v>0</v>
      </c>
      <c r="H198">
        <v>10</v>
      </c>
      <c r="I198">
        <f>-----0</f>
        <v>0</v>
      </c>
      <c r="J198">
        <v>0</v>
      </c>
      <c r="K198" t="s">
        <v>79</v>
      </c>
      <c r="L198">
        <f>------10</f>
        <v>10</v>
      </c>
    </row>
    <row r="199" spans="3:12">
      <c r="C199">
        <v>586</v>
      </c>
      <c r="D199">
        <v>196</v>
      </c>
      <c r="E199">
        <v>0</v>
      </c>
      <c r="F199">
        <v>0</v>
      </c>
      <c r="G199">
        <v>0</v>
      </c>
      <c r="H199">
        <v>10</v>
      </c>
      <c r="I199">
        <f>-----0</f>
        <v>0</v>
      </c>
      <c r="J199">
        <v>0</v>
      </c>
      <c r="K199" t="s">
        <v>79</v>
      </c>
      <c r="L199">
        <f>------10</f>
        <v>10</v>
      </c>
    </row>
    <row r="200" spans="3:12">
      <c r="C200">
        <v>589</v>
      </c>
      <c r="D200">
        <v>197</v>
      </c>
      <c r="E200">
        <v>0</v>
      </c>
      <c r="F200">
        <v>0</v>
      </c>
      <c r="G200">
        <v>0</v>
      </c>
      <c r="H200">
        <v>10</v>
      </c>
      <c r="I200">
        <f>-----0</f>
        <v>0</v>
      </c>
      <c r="J200">
        <v>0</v>
      </c>
      <c r="K200" t="s">
        <v>79</v>
      </c>
      <c r="L200">
        <f>------10</f>
        <v>10</v>
      </c>
    </row>
    <row r="201" spans="3:12">
      <c r="C201">
        <v>592</v>
      </c>
      <c r="D201">
        <v>198</v>
      </c>
      <c r="E201">
        <v>0</v>
      </c>
      <c r="F201">
        <v>0</v>
      </c>
      <c r="G201">
        <v>0</v>
      </c>
      <c r="H201">
        <v>10</v>
      </c>
      <c r="I201">
        <f>-----0</f>
        <v>0</v>
      </c>
      <c r="J201">
        <v>0</v>
      </c>
      <c r="K201" t="s">
        <v>79</v>
      </c>
      <c r="L201">
        <f>------10</f>
        <v>10</v>
      </c>
    </row>
    <row r="202" spans="3:12">
      <c r="C202">
        <v>595</v>
      </c>
      <c r="D202">
        <v>199</v>
      </c>
      <c r="E202">
        <v>0</v>
      </c>
      <c r="F202">
        <v>1</v>
      </c>
      <c r="G202">
        <v>0</v>
      </c>
      <c r="H202">
        <v>10</v>
      </c>
      <c r="I202">
        <f>-----0</f>
        <v>0</v>
      </c>
      <c r="J202">
        <v>0</v>
      </c>
      <c r="K202" t="s">
        <v>79</v>
      </c>
      <c r="L202">
        <f>------10</f>
        <v>10</v>
      </c>
    </row>
    <row r="203" spans="3:12">
      <c r="C203">
        <v>598</v>
      </c>
      <c r="D203">
        <v>200</v>
      </c>
      <c r="E203">
        <v>0</v>
      </c>
      <c r="F203">
        <v>0</v>
      </c>
      <c r="G203">
        <v>0</v>
      </c>
      <c r="H203">
        <v>10</v>
      </c>
      <c r="I203">
        <f>-----0</f>
        <v>0</v>
      </c>
      <c r="J203">
        <v>0</v>
      </c>
      <c r="K203" t="s">
        <v>79</v>
      </c>
      <c r="L203">
        <f>------10</f>
        <v>10</v>
      </c>
    </row>
    <row r="204" spans="3:12">
      <c r="C204">
        <v>601</v>
      </c>
      <c r="D204">
        <v>201</v>
      </c>
      <c r="E204">
        <v>0</v>
      </c>
      <c r="F204">
        <v>0</v>
      </c>
      <c r="G204">
        <v>0</v>
      </c>
      <c r="H204">
        <v>10</v>
      </c>
      <c r="I204">
        <f>-----0</f>
        <v>0</v>
      </c>
      <c r="J204">
        <v>0</v>
      </c>
      <c r="K204" t="s">
        <v>79</v>
      </c>
      <c r="L204">
        <f>------10</f>
        <v>10</v>
      </c>
    </row>
    <row r="205" spans="3:12">
      <c r="C205">
        <v>604</v>
      </c>
      <c r="D205">
        <v>202</v>
      </c>
      <c r="E205">
        <v>0</v>
      </c>
      <c r="F205">
        <v>0</v>
      </c>
      <c r="G205">
        <v>0</v>
      </c>
      <c r="H205">
        <v>10</v>
      </c>
      <c r="I205">
        <f>-----0</f>
        <v>0</v>
      </c>
      <c r="J205">
        <v>0</v>
      </c>
      <c r="K205" t="s">
        <v>79</v>
      </c>
      <c r="L205">
        <f>------10</f>
        <v>10</v>
      </c>
    </row>
    <row r="206" spans="3:12">
      <c r="C206">
        <v>607</v>
      </c>
      <c r="D206">
        <v>203</v>
      </c>
      <c r="E206">
        <v>0</v>
      </c>
      <c r="F206">
        <v>0</v>
      </c>
      <c r="G206">
        <v>0</v>
      </c>
      <c r="H206">
        <v>10</v>
      </c>
      <c r="I206">
        <f>-----0</f>
        <v>0</v>
      </c>
      <c r="J206">
        <v>0</v>
      </c>
      <c r="K206" t="s">
        <v>79</v>
      </c>
      <c r="L206">
        <f>------10</f>
        <v>10</v>
      </c>
    </row>
    <row r="207" spans="3:12">
      <c r="C207">
        <v>610</v>
      </c>
      <c r="D207">
        <v>204</v>
      </c>
      <c r="E207">
        <v>0</v>
      </c>
      <c r="F207">
        <v>0</v>
      </c>
      <c r="G207">
        <v>0</v>
      </c>
      <c r="H207">
        <v>10</v>
      </c>
      <c r="I207">
        <f>-----0</f>
        <v>0</v>
      </c>
      <c r="J207">
        <v>0</v>
      </c>
      <c r="K207" t="s">
        <v>79</v>
      </c>
      <c r="L207">
        <f>------10</f>
        <v>10</v>
      </c>
    </row>
    <row r="208" spans="3:12">
      <c r="C208">
        <v>613</v>
      </c>
      <c r="D208">
        <v>205</v>
      </c>
      <c r="E208">
        <v>0</v>
      </c>
      <c r="F208">
        <v>0</v>
      </c>
      <c r="G208">
        <v>0</v>
      </c>
      <c r="H208">
        <v>10</v>
      </c>
      <c r="I208">
        <f>-----0</f>
        <v>0</v>
      </c>
      <c r="J208">
        <v>0</v>
      </c>
      <c r="K208" t="s">
        <v>79</v>
      </c>
      <c r="L208">
        <f>------10</f>
        <v>10</v>
      </c>
    </row>
    <row r="209" spans="3:12">
      <c r="C209">
        <v>616</v>
      </c>
      <c r="D209">
        <v>206</v>
      </c>
      <c r="E209">
        <v>0</v>
      </c>
      <c r="F209">
        <v>0</v>
      </c>
      <c r="G209">
        <v>0</v>
      </c>
      <c r="H209">
        <v>10</v>
      </c>
      <c r="I209">
        <f>-----0</f>
        <v>0</v>
      </c>
      <c r="J209">
        <v>0</v>
      </c>
      <c r="K209" t="s">
        <v>79</v>
      </c>
      <c r="L209">
        <f>------10</f>
        <v>10</v>
      </c>
    </row>
    <row r="210" spans="3:12">
      <c r="C210">
        <v>619</v>
      </c>
      <c r="D210">
        <v>207</v>
      </c>
      <c r="E210">
        <v>0</v>
      </c>
      <c r="F210">
        <v>1</v>
      </c>
      <c r="G210">
        <v>0</v>
      </c>
      <c r="H210">
        <v>10</v>
      </c>
      <c r="I210">
        <f>-----0</f>
        <v>0</v>
      </c>
      <c r="J210">
        <v>0</v>
      </c>
      <c r="K210" t="s">
        <v>79</v>
      </c>
      <c r="L210">
        <f>------10</f>
        <v>10</v>
      </c>
    </row>
    <row r="211" spans="3:12">
      <c r="C211">
        <v>622</v>
      </c>
      <c r="D211">
        <v>208</v>
      </c>
      <c r="E211">
        <v>0</v>
      </c>
      <c r="F211">
        <v>0</v>
      </c>
      <c r="G211">
        <v>0</v>
      </c>
      <c r="H211">
        <v>10</v>
      </c>
      <c r="I211">
        <f>-----0</f>
        <v>0</v>
      </c>
      <c r="J211">
        <v>0</v>
      </c>
      <c r="K211" t="s">
        <v>79</v>
      </c>
      <c r="L211">
        <f>------10</f>
        <v>10</v>
      </c>
    </row>
    <row r="212" spans="3:12">
      <c r="C212">
        <v>625</v>
      </c>
      <c r="D212">
        <v>209</v>
      </c>
      <c r="E212">
        <v>0</v>
      </c>
      <c r="F212">
        <v>0</v>
      </c>
      <c r="G212">
        <v>0</v>
      </c>
      <c r="H212">
        <v>10</v>
      </c>
      <c r="I212">
        <f>-----0</f>
        <v>0</v>
      </c>
      <c r="J212">
        <v>0</v>
      </c>
      <c r="K212" t="s">
        <v>79</v>
      </c>
      <c r="L212">
        <f>------10</f>
        <v>10</v>
      </c>
    </row>
    <row r="213" spans="3:12">
      <c r="C213">
        <v>628</v>
      </c>
      <c r="D213">
        <v>210</v>
      </c>
      <c r="E213">
        <v>0</v>
      </c>
      <c r="F213">
        <v>0</v>
      </c>
      <c r="G213">
        <v>0</v>
      </c>
      <c r="H213">
        <v>10</v>
      </c>
      <c r="I213">
        <f>-----0</f>
        <v>0</v>
      </c>
      <c r="J213">
        <v>0</v>
      </c>
      <c r="K213" t="s">
        <v>79</v>
      </c>
      <c r="L213">
        <f>------10</f>
        <v>10</v>
      </c>
    </row>
    <row r="214" spans="3:12">
      <c r="C214">
        <v>631</v>
      </c>
      <c r="D214">
        <v>211</v>
      </c>
      <c r="E214">
        <v>0</v>
      </c>
      <c r="F214">
        <v>0</v>
      </c>
      <c r="G214">
        <v>0</v>
      </c>
      <c r="H214">
        <v>10</v>
      </c>
      <c r="I214">
        <f>-----0</f>
        <v>0</v>
      </c>
      <c r="J214">
        <v>0</v>
      </c>
      <c r="K214" t="s">
        <v>79</v>
      </c>
      <c r="L214">
        <f>------10</f>
        <v>10</v>
      </c>
    </row>
    <row r="215" spans="3:12">
      <c r="C215">
        <v>634</v>
      </c>
      <c r="D215">
        <v>212</v>
      </c>
      <c r="E215">
        <v>0</v>
      </c>
      <c r="F215">
        <v>0</v>
      </c>
      <c r="G215">
        <v>0</v>
      </c>
      <c r="H215">
        <v>10</v>
      </c>
      <c r="I215">
        <f>-----0</f>
        <v>0</v>
      </c>
      <c r="J215">
        <v>0</v>
      </c>
      <c r="K215" t="s">
        <v>79</v>
      </c>
      <c r="L215">
        <f>------10</f>
        <v>10</v>
      </c>
    </row>
    <row r="216" spans="3:12">
      <c r="C216">
        <v>637</v>
      </c>
      <c r="D216">
        <v>213</v>
      </c>
      <c r="E216">
        <v>0</v>
      </c>
      <c r="F216">
        <v>0</v>
      </c>
      <c r="G216">
        <v>0</v>
      </c>
      <c r="H216">
        <v>10</v>
      </c>
      <c r="I216">
        <f>-----0</f>
        <v>0</v>
      </c>
      <c r="J216">
        <v>0</v>
      </c>
      <c r="K216" t="s">
        <v>79</v>
      </c>
      <c r="L216">
        <f>------10</f>
        <v>10</v>
      </c>
    </row>
    <row r="217" spans="3:12">
      <c r="C217">
        <v>640</v>
      </c>
      <c r="D217">
        <v>214</v>
      </c>
      <c r="E217">
        <v>0</v>
      </c>
      <c r="F217">
        <v>0</v>
      </c>
      <c r="G217">
        <v>0</v>
      </c>
      <c r="H217">
        <v>10</v>
      </c>
      <c r="I217">
        <f>-----0</f>
        <v>0</v>
      </c>
      <c r="J217">
        <v>0</v>
      </c>
      <c r="K217" t="s">
        <v>79</v>
      </c>
      <c r="L217">
        <f>------10</f>
        <v>10</v>
      </c>
    </row>
    <row r="218" spans="3:12">
      <c r="C218">
        <v>643</v>
      </c>
      <c r="D218">
        <v>215</v>
      </c>
      <c r="E218">
        <v>0</v>
      </c>
      <c r="F218">
        <v>1</v>
      </c>
      <c r="G218">
        <v>0</v>
      </c>
      <c r="H218">
        <v>10</v>
      </c>
      <c r="I218">
        <f>-----0</f>
        <v>0</v>
      </c>
      <c r="J218">
        <v>0</v>
      </c>
      <c r="K218" t="s">
        <v>79</v>
      </c>
      <c r="L218">
        <f>------10</f>
        <v>10</v>
      </c>
    </row>
    <row r="219" spans="3:12">
      <c r="C219">
        <v>646</v>
      </c>
      <c r="D219">
        <v>216</v>
      </c>
      <c r="E219">
        <v>0</v>
      </c>
      <c r="F219">
        <v>0</v>
      </c>
      <c r="G219">
        <v>0</v>
      </c>
      <c r="H219">
        <v>10</v>
      </c>
      <c r="I219">
        <f>-----0</f>
        <v>0</v>
      </c>
      <c r="J219">
        <v>0</v>
      </c>
      <c r="K219" t="s">
        <v>79</v>
      </c>
      <c r="L219">
        <f>------10</f>
        <v>10</v>
      </c>
    </row>
    <row r="220" spans="3:12">
      <c r="C220">
        <v>649</v>
      </c>
      <c r="D220">
        <v>217</v>
      </c>
      <c r="E220">
        <v>0</v>
      </c>
      <c r="F220">
        <v>0</v>
      </c>
      <c r="G220">
        <v>0</v>
      </c>
      <c r="H220">
        <v>10</v>
      </c>
      <c r="I220">
        <f>-----0</f>
        <v>0</v>
      </c>
      <c r="J220">
        <v>0</v>
      </c>
      <c r="K220" t="s">
        <v>79</v>
      </c>
      <c r="L220">
        <f>------10</f>
        <v>10</v>
      </c>
    </row>
    <row r="221" spans="3:12">
      <c r="C221">
        <v>652</v>
      </c>
      <c r="D221">
        <v>218</v>
      </c>
      <c r="E221">
        <v>0</v>
      </c>
      <c r="F221">
        <v>0</v>
      </c>
      <c r="G221">
        <v>0</v>
      </c>
      <c r="H221">
        <v>10</v>
      </c>
      <c r="I221">
        <f>-----0</f>
        <v>0</v>
      </c>
      <c r="J221">
        <v>0</v>
      </c>
      <c r="K221" t="s">
        <v>79</v>
      </c>
      <c r="L221">
        <f>------10</f>
        <v>10</v>
      </c>
    </row>
    <row r="222" spans="3:12">
      <c r="C222">
        <v>655</v>
      </c>
      <c r="D222">
        <v>219</v>
      </c>
      <c r="E222">
        <v>0</v>
      </c>
      <c r="F222">
        <v>0</v>
      </c>
      <c r="G222">
        <v>0</v>
      </c>
      <c r="H222">
        <v>10</v>
      </c>
      <c r="I222">
        <f>-----0</f>
        <v>0</v>
      </c>
      <c r="J222">
        <v>0</v>
      </c>
      <c r="K222" t="s">
        <v>79</v>
      </c>
      <c r="L222">
        <f>------10</f>
        <v>10</v>
      </c>
    </row>
    <row r="223" spans="3:12">
      <c r="C223">
        <v>658</v>
      </c>
      <c r="D223">
        <v>220</v>
      </c>
      <c r="E223">
        <v>0</v>
      </c>
      <c r="F223">
        <v>0</v>
      </c>
      <c r="G223">
        <v>0</v>
      </c>
      <c r="H223">
        <v>10</v>
      </c>
      <c r="I223">
        <f>-----0</f>
        <v>0</v>
      </c>
      <c r="J223">
        <v>0</v>
      </c>
      <c r="K223" t="s">
        <v>79</v>
      </c>
      <c r="L223">
        <f>------10</f>
        <v>10</v>
      </c>
    </row>
    <row r="224" spans="3:12">
      <c r="C224">
        <v>661</v>
      </c>
      <c r="D224">
        <v>221</v>
      </c>
      <c r="E224">
        <v>0</v>
      </c>
      <c r="F224">
        <v>0</v>
      </c>
      <c r="G224">
        <v>0</v>
      </c>
      <c r="H224">
        <v>10</v>
      </c>
      <c r="I224">
        <f>-----0</f>
        <v>0</v>
      </c>
      <c r="J224">
        <v>0</v>
      </c>
      <c r="K224" t="s">
        <v>79</v>
      </c>
      <c r="L224">
        <f>------10</f>
        <v>10</v>
      </c>
    </row>
    <row r="225" spans="3:12">
      <c r="C225">
        <v>664</v>
      </c>
      <c r="D225">
        <v>222</v>
      </c>
      <c r="E225">
        <v>0</v>
      </c>
      <c r="F225">
        <v>0</v>
      </c>
      <c r="G225">
        <v>0</v>
      </c>
      <c r="H225">
        <v>10</v>
      </c>
      <c r="I225">
        <f>-----0</f>
        <v>0</v>
      </c>
      <c r="J225">
        <v>0</v>
      </c>
      <c r="K225" t="s">
        <v>79</v>
      </c>
      <c r="L225">
        <f>------10</f>
        <v>10</v>
      </c>
    </row>
    <row r="226" spans="3:12">
      <c r="C226">
        <v>667</v>
      </c>
      <c r="D226">
        <v>223</v>
      </c>
      <c r="E226">
        <v>0</v>
      </c>
      <c r="F226">
        <v>1</v>
      </c>
      <c r="G226">
        <v>0</v>
      </c>
      <c r="H226">
        <v>10</v>
      </c>
      <c r="I226">
        <f>-----0</f>
        <v>0</v>
      </c>
      <c r="J226">
        <v>0</v>
      </c>
      <c r="K226" t="s">
        <v>79</v>
      </c>
      <c r="L226">
        <f>------10</f>
        <v>10</v>
      </c>
    </row>
    <row r="227" spans="3:12">
      <c r="C227">
        <v>670</v>
      </c>
      <c r="D227">
        <v>224</v>
      </c>
      <c r="E227">
        <v>0</v>
      </c>
      <c r="F227">
        <v>0</v>
      </c>
      <c r="G227">
        <v>0</v>
      </c>
      <c r="H227">
        <v>10</v>
      </c>
      <c r="I227">
        <f>-----0</f>
        <v>0</v>
      </c>
      <c r="J227">
        <v>0</v>
      </c>
      <c r="K227" t="s">
        <v>79</v>
      </c>
      <c r="L227">
        <f>------10</f>
        <v>10</v>
      </c>
    </row>
    <row r="228" spans="3:12">
      <c r="C228">
        <v>673</v>
      </c>
      <c r="D228">
        <v>225</v>
      </c>
      <c r="E228">
        <v>0</v>
      </c>
      <c r="F228">
        <v>0</v>
      </c>
      <c r="G228">
        <v>0</v>
      </c>
      <c r="H228">
        <v>10</v>
      </c>
      <c r="I228">
        <f>-----0</f>
        <v>0</v>
      </c>
      <c r="J228">
        <v>0</v>
      </c>
      <c r="K228" t="s">
        <v>79</v>
      </c>
      <c r="L228">
        <f>------10</f>
        <v>10</v>
      </c>
    </row>
    <row r="229" spans="3:12">
      <c r="C229">
        <v>676</v>
      </c>
      <c r="D229">
        <v>226</v>
      </c>
      <c r="E229">
        <v>0</v>
      </c>
      <c r="F229">
        <v>0</v>
      </c>
      <c r="G229">
        <v>0</v>
      </c>
      <c r="H229">
        <v>10</v>
      </c>
      <c r="I229">
        <f>-----0</f>
        <v>0</v>
      </c>
      <c r="J229">
        <v>0</v>
      </c>
      <c r="K229" t="s">
        <v>79</v>
      </c>
      <c r="L229">
        <f>------10</f>
        <v>10</v>
      </c>
    </row>
    <row r="230" spans="3:12">
      <c r="C230">
        <v>679</v>
      </c>
      <c r="D230">
        <v>227</v>
      </c>
      <c r="E230">
        <v>0</v>
      </c>
      <c r="F230">
        <v>0</v>
      </c>
      <c r="G230">
        <v>0</v>
      </c>
      <c r="H230">
        <v>10</v>
      </c>
      <c r="I230">
        <f>-----0</f>
        <v>0</v>
      </c>
      <c r="J230">
        <v>0</v>
      </c>
      <c r="K230" t="s">
        <v>79</v>
      </c>
      <c r="L230">
        <f>------10</f>
        <v>10</v>
      </c>
    </row>
    <row r="231" spans="3:12">
      <c r="C231">
        <v>682</v>
      </c>
      <c r="D231">
        <v>228</v>
      </c>
      <c r="E231">
        <v>0</v>
      </c>
      <c r="F231">
        <v>0</v>
      </c>
      <c r="G231">
        <v>0</v>
      </c>
      <c r="H231">
        <v>10</v>
      </c>
      <c r="I231">
        <f>-----0</f>
        <v>0</v>
      </c>
      <c r="J231">
        <v>0</v>
      </c>
      <c r="K231" t="s">
        <v>79</v>
      </c>
      <c r="L231">
        <f>------10</f>
        <v>10</v>
      </c>
    </row>
    <row r="232" spans="3:12">
      <c r="C232">
        <v>685</v>
      </c>
      <c r="D232">
        <v>229</v>
      </c>
      <c r="E232">
        <v>0</v>
      </c>
      <c r="F232">
        <v>0</v>
      </c>
      <c r="G232">
        <v>0</v>
      </c>
      <c r="H232">
        <v>10</v>
      </c>
      <c r="I232">
        <f>-----0</f>
        <v>0</v>
      </c>
      <c r="J232">
        <v>0</v>
      </c>
      <c r="K232" t="s">
        <v>79</v>
      </c>
      <c r="L232">
        <f>------10</f>
        <v>10</v>
      </c>
    </row>
    <row r="233" spans="3:12">
      <c r="C233">
        <v>688</v>
      </c>
      <c r="D233">
        <v>230</v>
      </c>
      <c r="E233">
        <v>0</v>
      </c>
      <c r="F233">
        <v>0</v>
      </c>
      <c r="G233">
        <v>0</v>
      </c>
      <c r="H233">
        <v>10</v>
      </c>
      <c r="I233">
        <f>-----0</f>
        <v>0</v>
      </c>
      <c r="J233">
        <v>0</v>
      </c>
      <c r="K233" t="s">
        <v>79</v>
      </c>
      <c r="L233">
        <f>------10</f>
        <v>10</v>
      </c>
    </row>
    <row r="234" spans="3:12">
      <c r="C234">
        <v>691</v>
      </c>
      <c r="D234">
        <v>231</v>
      </c>
      <c r="E234">
        <v>0</v>
      </c>
      <c r="F234">
        <v>1</v>
      </c>
      <c r="G234">
        <v>0</v>
      </c>
      <c r="H234">
        <v>10</v>
      </c>
      <c r="I234">
        <f>-----0</f>
        <v>0</v>
      </c>
      <c r="J234">
        <v>0</v>
      </c>
      <c r="K234" t="s">
        <v>79</v>
      </c>
      <c r="L234">
        <f>------10</f>
        <v>10</v>
      </c>
    </row>
    <row r="235" spans="3:12">
      <c r="C235">
        <v>694</v>
      </c>
      <c r="D235">
        <v>232</v>
      </c>
      <c r="E235">
        <v>0</v>
      </c>
      <c r="F235">
        <v>0</v>
      </c>
      <c r="G235">
        <v>0</v>
      </c>
      <c r="H235">
        <v>10</v>
      </c>
      <c r="I235">
        <f>-----0</f>
        <v>0</v>
      </c>
      <c r="J235">
        <v>0</v>
      </c>
      <c r="K235" t="s">
        <v>79</v>
      </c>
      <c r="L235">
        <f>------10</f>
        <v>10</v>
      </c>
    </row>
    <row r="236" spans="3:12">
      <c r="C236">
        <v>697</v>
      </c>
      <c r="D236">
        <v>233</v>
      </c>
      <c r="E236">
        <v>0</v>
      </c>
      <c r="F236">
        <v>0</v>
      </c>
      <c r="G236">
        <v>0</v>
      </c>
      <c r="H236">
        <v>10</v>
      </c>
      <c r="I236">
        <f>-----0</f>
        <v>0</v>
      </c>
      <c r="J236">
        <v>0</v>
      </c>
      <c r="K236" t="s">
        <v>79</v>
      </c>
      <c r="L236">
        <f>------10</f>
        <v>10</v>
      </c>
    </row>
    <row r="237" spans="3:12">
      <c r="C237">
        <v>700</v>
      </c>
      <c r="D237">
        <v>234</v>
      </c>
      <c r="E237">
        <v>0</v>
      </c>
      <c r="F237">
        <v>0</v>
      </c>
      <c r="G237">
        <v>0</v>
      </c>
      <c r="H237">
        <v>10</v>
      </c>
      <c r="I237">
        <f>-----0</f>
        <v>0</v>
      </c>
      <c r="J237">
        <v>0</v>
      </c>
      <c r="K237" t="s">
        <v>79</v>
      </c>
      <c r="L237">
        <f>------10</f>
        <v>10</v>
      </c>
    </row>
    <row r="238" spans="3:12">
      <c r="C238">
        <v>703</v>
      </c>
      <c r="D238">
        <v>235</v>
      </c>
      <c r="E238">
        <v>0</v>
      </c>
      <c r="F238">
        <v>0</v>
      </c>
      <c r="G238">
        <v>0</v>
      </c>
      <c r="H238">
        <v>10</v>
      </c>
      <c r="I238">
        <f>-----0</f>
        <v>0</v>
      </c>
      <c r="J238">
        <v>0</v>
      </c>
      <c r="K238" t="s">
        <v>79</v>
      </c>
      <c r="L238">
        <f>------10</f>
        <v>10</v>
      </c>
    </row>
    <row r="239" spans="3:12">
      <c r="C239">
        <v>706</v>
      </c>
      <c r="D239">
        <v>236</v>
      </c>
      <c r="E239">
        <v>0</v>
      </c>
      <c r="F239">
        <v>0</v>
      </c>
      <c r="G239">
        <v>0</v>
      </c>
      <c r="H239">
        <v>10</v>
      </c>
      <c r="I239">
        <f>-----0</f>
        <v>0</v>
      </c>
      <c r="J239">
        <v>0</v>
      </c>
      <c r="K239" t="s">
        <v>79</v>
      </c>
      <c r="L239">
        <f>------10</f>
        <v>10</v>
      </c>
    </row>
    <row r="240" spans="3:12">
      <c r="C240">
        <v>709</v>
      </c>
      <c r="D240">
        <v>237</v>
      </c>
      <c r="E240">
        <v>0</v>
      </c>
      <c r="F240">
        <v>0</v>
      </c>
      <c r="G240">
        <v>0</v>
      </c>
      <c r="H240">
        <v>10</v>
      </c>
      <c r="I240">
        <f>-----0</f>
        <v>0</v>
      </c>
      <c r="J240">
        <v>0</v>
      </c>
      <c r="K240" t="s">
        <v>79</v>
      </c>
      <c r="L240">
        <f>------10</f>
        <v>10</v>
      </c>
    </row>
    <row r="241" spans="3:12">
      <c r="C241">
        <v>712</v>
      </c>
      <c r="D241">
        <v>238</v>
      </c>
      <c r="E241">
        <v>0</v>
      </c>
      <c r="F241">
        <v>0</v>
      </c>
      <c r="G241">
        <v>0</v>
      </c>
      <c r="H241">
        <v>10</v>
      </c>
      <c r="I241">
        <f>-----0</f>
        <v>0</v>
      </c>
      <c r="J241">
        <v>0</v>
      </c>
      <c r="K241" t="s">
        <v>79</v>
      </c>
      <c r="L241">
        <f>------10</f>
        <v>10</v>
      </c>
    </row>
    <row r="242" spans="3:12">
      <c r="C242">
        <v>715</v>
      </c>
      <c r="D242">
        <v>239</v>
      </c>
      <c r="E242">
        <v>0</v>
      </c>
      <c r="F242">
        <v>1</v>
      </c>
      <c r="G242">
        <v>0</v>
      </c>
      <c r="H242">
        <v>10</v>
      </c>
      <c r="I242">
        <f>-----0</f>
        <v>0</v>
      </c>
      <c r="J242">
        <v>0</v>
      </c>
      <c r="K242" t="s">
        <v>79</v>
      </c>
      <c r="L242">
        <f>------10</f>
        <v>10</v>
      </c>
    </row>
    <row r="243" spans="3:12">
      <c r="C243">
        <v>718</v>
      </c>
      <c r="D243">
        <v>240</v>
      </c>
      <c r="E243">
        <v>0</v>
      </c>
      <c r="F243">
        <v>0</v>
      </c>
      <c r="G243">
        <v>0</v>
      </c>
      <c r="H243">
        <v>10</v>
      </c>
      <c r="I243">
        <f>-----0</f>
        <v>0</v>
      </c>
      <c r="J243">
        <v>0</v>
      </c>
      <c r="K243" t="s">
        <v>79</v>
      </c>
      <c r="L243">
        <f>------10</f>
        <v>10</v>
      </c>
    </row>
    <row r="244" spans="3:12">
      <c r="C244">
        <v>721</v>
      </c>
      <c r="D244">
        <v>241</v>
      </c>
      <c r="E244">
        <v>0</v>
      </c>
      <c r="F244">
        <v>0</v>
      </c>
      <c r="G244">
        <v>0</v>
      </c>
      <c r="H244">
        <v>10</v>
      </c>
      <c r="I244">
        <f>-----0</f>
        <v>0</v>
      </c>
      <c r="J244">
        <v>0</v>
      </c>
      <c r="K244" t="s">
        <v>79</v>
      </c>
      <c r="L244">
        <f>------10</f>
        <v>10</v>
      </c>
    </row>
    <row r="245" spans="3:12">
      <c r="C245">
        <v>724</v>
      </c>
      <c r="D245">
        <v>242</v>
      </c>
      <c r="E245">
        <v>0</v>
      </c>
      <c r="F245">
        <v>0</v>
      </c>
      <c r="G245">
        <v>0</v>
      </c>
      <c r="H245">
        <v>10</v>
      </c>
      <c r="I245">
        <f>-----0</f>
        <v>0</v>
      </c>
      <c r="J245">
        <v>0</v>
      </c>
      <c r="K245" t="s">
        <v>79</v>
      </c>
      <c r="L245">
        <f>------10</f>
        <v>10</v>
      </c>
    </row>
    <row r="246" spans="3:12">
      <c r="C246">
        <v>727</v>
      </c>
      <c r="D246">
        <v>243</v>
      </c>
      <c r="E246">
        <v>0</v>
      </c>
      <c r="F246">
        <v>0</v>
      </c>
      <c r="G246">
        <v>0</v>
      </c>
      <c r="H246">
        <v>10</v>
      </c>
      <c r="I246">
        <f>-----0</f>
        <v>0</v>
      </c>
      <c r="J246">
        <v>0</v>
      </c>
      <c r="K246" t="s">
        <v>79</v>
      </c>
      <c r="L246">
        <f>------10</f>
        <v>10</v>
      </c>
    </row>
    <row r="247" spans="3:12">
      <c r="C247">
        <v>730</v>
      </c>
      <c r="D247">
        <v>244</v>
      </c>
      <c r="E247">
        <v>0</v>
      </c>
      <c r="F247">
        <v>0</v>
      </c>
      <c r="G247">
        <v>0</v>
      </c>
      <c r="H247">
        <v>10</v>
      </c>
      <c r="I247">
        <f>-----0</f>
        <v>0</v>
      </c>
      <c r="J247">
        <v>0</v>
      </c>
      <c r="K247" t="s">
        <v>79</v>
      </c>
      <c r="L247">
        <f>------10</f>
        <v>10</v>
      </c>
    </row>
    <row r="248" spans="3:12">
      <c r="C248">
        <v>733</v>
      </c>
      <c r="D248">
        <v>245</v>
      </c>
      <c r="E248">
        <v>0</v>
      </c>
      <c r="F248">
        <v>0</v>
      </c>
      <c r="G248">
        <v>0</v>
      </c>
      <c r="H248">
        <v>10</v>
      </c>
      <c r="I248">
        <f>-----0</f>
        <v>0</v>
      </c>
      <c r="J248">
        <v>0</v>
      </c>
      <c r="K248" t="s">
        <v>79</v>
      </c>
      <c r="L248">
        <f>------10</f>
        <v>10</v>
      </c>
    </row>
    <row r="249" spans="3:12">
      <c r="C249">
        <v>736</v>
      </c>
      <c r="D249">
        <v>246</v>
      </c>
      <c r="E249">
        <v>0</v>
      </c>
      <c r="F249">
        <v>0</v>
      </c>
      <c r="G249">
        <v>0</v>
      </c>
      <c r="H249">
        <v>10</v>
      </c>
      <c r="I249">
        <f>-----0</f>
        <v>0</v>
      </c>
      <c r="J249">
        <v>0</v>
      </c>
      <c r="K249" t="s">
        <v>79</v>
      </c>
      <c r="L249">
        <f>------10</f>
        <v>10</v>
      </c>
    </row>
    <row r="250" spans="3:12">
      <c r="C250">
        <v>739</v>
      </c>
      <c r="D250">
        <v>247</v>
      </c>
      <c r="E250">
        <v>0</v>
      </c>
      <c r="F250">
        <v>1</v>
      </c>
      <c r="G250">
        <v>0</v>
      </c>
      <c r="H250">
        <v>10</v>
      </c>
      <c r="I250">
        <f>-----0</f>
        <v>0</v>
      </c>
      <c r="J250">
        <v>0</v>
      </c>
      <c r="K250" t="s">
        <v>79</v>
      </c>
      <c r="L250">
        <f>------10</f>
        <v>10</v>
      </c>
    </row>
    <row r="251" spans="3:12">
      <c r="C251">
        <v>742</v>
      </c>
      <c r="D251">
        <v>248</v>
      </c>
      <c r="E251">
        <v>0</v>
      </c>
      <c r="F251">
        <v>0</v>
      </c>
      <c r="G251">
        <v>0</v>
      </c>
      <c r="H251">
        <v>10</v>
      </c>
      <c r="I251">
        <f>-----0</f>
        <v>0</v>
      </c>
      <c r="J251">
        <v>0</v>
      </c>
      <c r="K251" t="s">
        <v>79</v>
      </c>
      <c r="L251">
        <f>------10</f>
        <v>10</v>
      </c>
    </row>
    <row r="252" spans="3:12">
      <c r="C252">
        <v>745</v>
      </c>
      <c r="D252">
        <v>249</v>
      </c>
      <c r="E252">
        <v>0</v>
      </c>
      <c r="F252">
        <v>0</v>
      </c>
      <c r="G252">
        <v>0</v>
      </c>
      <c r="H252">
        <v>10</v>
      </c>
      <c r="I252">
        <f>-----0</f>
        <v>0</v>
      </c>
      <c r="J252">
        <v>0</v>
      </c>
      <c r="K252" t="s">
        <v>79</v>
      </c>
      <c r="L252">
        <f>------10</f>
        <v>10</v>
      </c>
    </row>
    <row r="253" spans="3:12">
      <c r="C253">
        <v>748</v>
      </c>
      <c r="D253">
        <v>250</v>
      </c>
      <c r="E253">
        <v>0</v>
      </c>
      <c r="F253">
        <v>0</v>
      </c>
      <c r="G253">
        <v>0</v>
      </c>
      <c r="H253">
        <v>10</v>
      </c>
      <c r="I253">
        <f>-----0</f>
        <v>0</v>
      </c>
      <c r="J253">
        <v>0</v>
      </c>
      <c r="K253" t="s">
        <v>79</v>
      </c>
      <c r="L253">
        <f>------10</f>
        <v>10</v>
      </c>
    </row>
    <row r="254" spans="3:12">
      <c r="C254">
        <v>751</v>
      </c>
      <c r="D254">
        <v>251</v>
      </c>
      <c r="E254">
        <v>0</v>
      </c>
      <c r="F254">
        <v>0</v>
      </c>
      <c r="G254">
        <v>0</v>
      </c>
      <c r="H254">
        <v>10</v>
      </c>
      <c r="I254">
        <f>-----0</f>
        <v>0</v>
      </c>
      <c r="J254">
        <v>0</v>
      </c>
      <c r="K254" t="s">
        <v>79</v>
      </c>
      <c r="L254">
        <f>------10</f>
        <v>10</v>
      </c>
    </row>
    <row r="255" spans="3:12">
      <c r="C255">
        <v>754</v>
      </c>
      <c r="D255">
        <v>252</v>
      </c>
      <c r="E255">
        <v>0</v>
      </c>
      <c r="F255">
        <v>0</v>
      </c>
      <c r="G255">
        <v>0</v>
      </c>
      <c r="H255">
        <v>10</v>
      </c>
      <c r="I255">
        <f>-----0</f>
        <v>0</v>
      </c>
      <c r="J255">
        <v>0</v>
      </c>
      <c r="K255" t="s">
        <v>79</v>
      </c>
      <c r="L255">
        <f>------10</f>
        <v>10</v>
      </c>
    </row>
    <row r="256" spans="3:12">
      <c r="C256">
        <v>757</v>
      </c>
      <c r="D256">
        <v>253</v>
      </c>
      <c r="E256">
        <v>0</v>
      </c>
      <c r="F256">
        <v>0</v>
      </c>
      <c r="G256">
        <v>0</v>
      </c>
      <c r="H256">
        <v>10</v>
      </c>
      <c r="I256">
        <f>-----0</f>
        <v>0</v>
      </c>
      <c r="J256">
        <v>0</v>
      </c>
      <c r="K256" t="s">
        <v>79</v>
      </c>
      <c r="L256">
        <f>------10</f>
        <v>10</v>
      </c>
    </row>
    <row r="257" spans="3:12">
      <c r="C257">
        <v>760</v>
      </c>
      <c r="D257">
        <v>254</v>
      </c>
      <c r="E257">
        <v>0</v>
      </c>
      <c r="F257">
        <v>0</v>
      </c>
      <c r="G257">
        <v>0</v>
      </c>
      <c r="H257">
        <v>10</v>
      </c>
      <c r="I257">
        <f>-----0</f>
        <v>0</v>
      </c>
      <c r="J257">
        <v>0</v>
      </c>
      <c r="K257" t="s">
        <v>79</v>
      </c>
      <c r="L257">
        <f>------10</f>
        <v>10</v>
      </c>
    </row>
    <row r="258" spans="3:12">
      <c r="C258">
        <v>763</v>
      </c>
      <c r="D258">
        <v>255</v>
      </c>
      <c r="E258">
        <v>0</v>
      </c>
      <c r="F258">
        <v>1</v>
      </c>
      <c r="G258">
        <v>0</v>
      </c>
      <c r="H258">
        <v>10</v>
      </c>
      <c r="I258">
        <f>-----0</f>
        <v>0</v>
      </c>
      <c r="J258">
        <v>0</v>
      </c>
      <c r="K258" t="s">
        <v>79</v>
      </c>
      <c r="L258">
        <f>------10</f>
        <v>10</v>
      </c>
    </row>
    <row r="259" spans="3:12">
      <c r="C259">
        <v>766</v>
      </c>
      <c r="D259">
        <v>256</v>
      </c>
      <c r="E259">
        <v>0</v>
      </c>
      <c r="F259">
        <v>0</v>
      </c>
      <c r="G259">
        <v>0</v>
      </c>
      <c r="H259">
        <v>10</v>
      </c>
      <c r="I259">
        <f>-----0</f>
        <v>0</v>
      </c>
      <c r="J259">
        <v>0</v>
      </c>
      <c r="K259" t="s">
        <v>79</v>
      </c>
      <c r="L259">
        <f>------10</f>
        <v>10</v>
      </c>
    </row>
    <row r="260" spans="3:12">
      <c r="C260">
        <v>769</v>
      </c>
      <c r="D260">
        <v>257</v>
      </c>
      <c r="E260">
        <v>0</v>
      </c>
      <c r="F260">
        <v>0</v>
      </c>
      <c r="G260">
        <v>0</v>
      </c>
      <c r="H260">
        <v>10</v>
      </c>
      <c r="I260">
        <f>-----0</f>
        <v>0</v>
      </c>
      <c r="J260">
        <v>0</v>
      </c>
      <c r="K260" t="s">
        <v>79</v>
      </c>
      <c r="L260">
        <f>------10</f>
        <v>10</v>
      </c>
    </row>
    <row r="261" spans="3:12">
      <c r="C261">
        <v>772</v>
      </c>
      <c r="D261">
        <v>258</v>
      </c>
      <c r="E261">
        <v>0</v>
      </c>
      <c r="F261">
        <v>0</v>
      </c>
      <c r="G261">
        <v>0</v>
      </c>
      <c r="H261">
        <v>10</v>
      </c>
      <c r="I261">
        <f>-----0</f>
        <v>0</v>
      </c>
      <c r="J261">
        <v>0</v>
      </c>
      <c r="K261" t="s">
        <v>79</v>
      </c>
      <c r="L261">
        <f>------10</f>
        <v>10</v>
      </c>
    </row>
    <row r="262" spans="3:12">
      <c r="C262">
        <v>775</v>
      </c>
      <c r="D262">
        <v>259</v>
      </c>
      <c r="E262">
        <v>0</v>
      </c>
      <c r="F262">
        <v>0</v>
      </c>
      <c r="G262">
        <v>0</v>
      </c>
      <c r="H262">
        <v>10</v>
      </c>
      <c r="I262">
        <f>-----0</f>
        <v>0</v>
      </c>
      <c r="J262">
        <v>0</v>
      </c>
      <c r="K262" t="s">
        <v>79</v>
      </c>
      <c r="L262">
        <f>------10</f>
        <v>10</v>
      </c>
    </row>
    <row r="263" spans="3:12">
      <c r="C263">
        <v>778</v>
      </c>
      <c r="D263">
        <v>260</v>
      </c>
      <c r="E263">
        <v>0</v>
      </c>
      <c r="F263">
        <v>0</v>
      </c>
      <c r="G263">
        <v>0</v>
      </c>
      <c r="H263">
        <v>10</v>
      </c>
      <c r="I263">
        <f>-----0</f>
        <v>0</v>
      </c>
      <c r="J263">
        <v>0</v>
      </c>
      <c r="K263" t="s">
        <v>79</v>
      </c>
      <c r="L263">
        <f>------10</f>
        <v>10</v>
      </c>
    </row>
    <row r="264" spans="3:12">
      <c r="C264">
        <v>781</v>
      </c>
      <c r="D264">
        <v>261</v>
      </c>
      <c r="E264">
        <v>0</v>
      </c>
      <c r="F264">
        <v>0</v>
      </c>
      <c r="G264">
        <v>0</v>
      </c>
      <c r="H264">
        <v>10</v>
      </c>
      <c r="I264">
        <f>-----0</f>
        <v>0</v>
      </c>
      <c r="J264">
        <v>0</v>
      </c>
      <c r="K264" t="s">
        <v>79</v>
      </c>
      <c r="L264">
        <f>------10</f>
        <v>10</v>
      </c>
    </row>
    <row r="265" spans="3:12">
      <c r="C265">
        <v>784</v>
      </c>
      <c r="D265">
        <v>262</v>
      </c>
      <c r="E265">
        <v>0</v>
      </c>
      <c r="F265">
        <v>0</v>
      </c>
      <c r="G265">
        <v>0</v>
      </c>
      <c r="H265">
        <v>10</v>
      </c>
      <c r="I265">
        <f>-----0</f>
        <v>0</v>
      </c>
      <c r="J265">
        <v>0</v>
      </c>
      <c r="K265" t="s">
        <v>79</v>
      </c>
      <c r="L265">
        <f>------10</f>
        <v>10</v>
      </c>
    </row>
    <row r="266" spans="3:12">
      <c r="C266">
        <v>787</v>
      </c>
      <c r="D266">
        <v>263</v>
      </c>
      <c r="E266">
        <v>0</v>
      </c>
      <c r="F266">
        <v>1</v>
      </c>
      <c r="G266">
        <v>0</v>
      </c>
      <c r="H266">
        <v>10</v>
      </c>
      <c r="I266">
        <f>-----0</f>
        <v>0</v>
      </c>
      <c r="J266">
        <v>0</v>
      </c>
      <c r="K266" t="s">
        <v>79</v>
      </c>
      <c r="L266">
        <f>------10</f>
        <v>10</v>
      </c>
    </row>
    <row r="267" spans="3:12">
      <c r="C267">
        <v>790</v>
      </c>
      <c r="D267">
        <v>264</v>
      </c>
      <c r="E267">
        <v>0</v>
      </c>
      <c r="F267">
        <v>0</v>
      </c>
      <c r="G267">
        <v>0</v>
      </c>
      <c r="H267">
        <v>10</v>
      </c>
      <c r="I267">
        <f>-----0</f>
        <v>0</v>
      </c>
      <c r="J267">
        <v>0</v>
      </c>
      <c r="K267" t="s">
        <v>79</v>
      </c>
      <c r="L267">
        <f>------10</f>
        <v>10</v>
      </c>
    </row>
    <row r="268" spans="3:12">
      <c r="C268">
        <v>793</v>
      </c>
      <c r="D268">
        <v>265</v>
      </c>
      <c r="E268">
        <v>0</v>
      </c>
      <c r="F268">
        <v>0</v>
      </c>
      <c r="G268">
        <v>0</v>
      </c>
      <c r="H268">
        <v>10</v>
      </c>
      <c r="I268">
        <f>-----0</f>
        <v>0</v>
      </c>
      <c r="J268">
        <v>0</v>
      </c>
      <c r="K268" t="s">
        <v>79</v>
      </c>
      <c r="L268">
        <f>------10</f>
        <v>10</v>
      </c>
    </row>
    <row r="269" spans="3:12">
      <c r="C269">
        <v>796</v>
      </c>
      <c r="D269">
        <v>266</v>
      </c>
      <c r="E269">
        <v>0</v>
      </c>
      <c r="F269">
        <v>0</v>
      </c>
      <c r="G269">
        <v>0</v>
      </c>
      <c r="H269">
        <v>10</v>
      </c>
      <c r="I269">
        <f>-----0</f>
        <v>0</v>
      </c>
      <c r="J269">
        <v>0</v>
      </c>
      <c r="K269" t="s">
        <v>79</v>
      </c>
      <c r="L269">
        <f>------10</f>
        <v>10</v>
      </c>
    </row>
    <row r="270" spans="3:12">
      <c r="C270">
        <v>799</v>
      </c>
      <c r="D270">
        <v>267</v>
      </c>
      <c r="E270">
        <v>0</v>
      </c>
      <c r="F270">
        <v>0</v>
      </c>
      <c r="G270">
        <v>0</v>
      </c>
      <c r="H270">
        <v>10</v>
      </c>
      <c r="I270">
        <f>-----0</f>
        <v>0</v>
      </c>
      <c r="J270">
        <v>0</v>
      </c>
      <c r="K270" t="s">
        <v>79</v>
      </c>
      <c r="L270">
        <f>------10</f>
        <v>10</v>
      </c>
    </row>
    <row r="271" spans="3:12">
      <c r="C271">
        <v>802</v>
      </c>
      <c r="D271">
        <v>268</v>
      </c>
      <c r="E271">
        <v>0</v>
      </c>
      <c r="F271">
        <v>0</v>
      </c>
      <c r="G271">
        <v>0</v>
      </c>
      <c r="H271">
        <v>10</v>
      </c>
      <c r="I271">
        <f>-----0</f>
        <v>0</v>
      </c>
      <c r="J271">
        <v>0</v>
      </c>
      <c r="K271" t="s">
        <v>79</v>
      </c>
      <c r="L271">
        <f>------10</f>
        <v>10</v>
      </c>
    </row>
    <row r="272" spans="3:12">
      <c r="C272">
        <v>805</v>
      </c>
      <c r="D272">
        <v>269</v>
      </c>
      <c r="E272">
        <v>0</v>
      </c>
      <c r="F272">
        <v>0</v>
      </c>
      <c r="G272">
        <v>0</v>
      </c>
      <c r="H272">
        <v>10</v>
      </c>
      <c r="I272">
        <f>-----0</f>
        <v>0</v>
      </c>
      <c r="J272">
        <v>0</v>
      </c>
      <c r="K272" t="s">
        <v>79</v>
      </c>
      <c r="L272">
        <f>------10</f>
        <v>10</v>
      </c>
    </row>
    <row r="273" spans="3:12">
      <c r="C273">
        <v>808</v>
      </c>
      <c r="D273">
        <v>270</v>
      </c>
      <c r="E273">
        <v>0</v>
      </c>
      <c r="F273">
        <v>0</v>
      </c>
      <c r="G273">
        <v>0</v>
      </c>
      <c r="H273">
        <v>10</v>
      </c>
      <c r="I273">
        <f>-----0</f>
        <v>0</v>
      </c>
      <c r="J273">
        <v>0</v>
      </c>
      <c r="K273" t="s">
        <v>79</v>
      </c>
      <c r="L273">
        <f>------10</f>
        <v>10</v>
      </c>
    </row>
    <row r="274" spans="3:12">
      <c r="C274">
        <v>811</v>
      </c>
      <c r="D274">
        <v>271</v>
      </c>
      <c r="E274">
        <v>0</v>
      </c>
      <c r="F274">
        <v>1</v>
      </c>
      <c r="G274">
        <v>0</v>
      </c>
      <c r="H274">
        <v>10</v>
      </c>
      <c r="I274">
        <f>-----0</f>
        <v>0</v>
      </c>
      <c r="J274">
        <v>0</v>
      </c>
      <c r="K274" t="s">
        <v>79</v>
      </c>
      <c r="L274">
        <f>------10</f>
        <v>10</v>
      </c>
    </row>
    <row r="275" spans="3:12">
      <c r="C275">
        <v>814</v>
      </c>
      <c r="D275">
        <v>272</v>
      </c>
      <c r="E275">
        <v>0</v>
      </c>
      <c r="F275">
        <v>0</v>
      </c>
      <c r="G275">
        <v>0</v>
      </c>
      <c r="H275">
        <v>10</v>
      </c>
      <c r="I275">
        <f>-----0</f>
        <v>0</v>
      </c>
      <c r="J275">
        <v>0</v>
      </c>
      <c r="K275" t="s">
        <v>79</v>
      </c>
      <c r="L275">
        <f>------10</f>
        <v>10</v>
      </c>
    </row>
    <row r="276" spans="3:12">
      <c r="C276">
        <v>817</v>
      </c>
      <c r="D276">
        <v>273</v>
      </c>
      <c r="E276">
        <v>0</v>
      </c>
      <c r="F276">
        <v>0</v>
      </c>
      <c r="G276">
        <v>0</v>
      </c>
      <c r="H276">
        <v>10</v>
      </c>
      <c r="I276">
        <f>-----0</f>
        <v>0</v>
      </c>
      <c r="J276">
        <v>0</v>
      </c>
      <c r="K276" t="s">
        <v>79</v>
      </c>
      <c r="L276">
        <f>------10</f>
        <v>10</v>
      </c>
    </row>
    <row r="277" spans="3:12">
      <c r="C277">
        <v>820</v>
      </c>
      <c r="D277">
        <v>274</v>
      </c>
      <c r="E277">
        <v>0</v>
      </c>
      <c r="F277">
        <v>0</v>
      </c>
      <c r="G277">
        <v>0</v>
      </c>
      <c r="H277">
        <v>10</v>
      </c>
      <c r="I277">
        <f>-----0</f>
        <v>0</v>
      </c>
      <c r="J277">
        <v>0</v>
      </c>
      <c r="K277" t="s">
        <v>79</v>
      </c>
      <c r="L277">
        <f>------10</f>
        <v>10</v>
      </c>
    </row>
    <row r="278" spans="3:12">
      <c r="C278">
        <v>823</v>
      </c>
      <c r="D278">
        <v>275</v>
      </c>
      <c r="E278">
        <v>0</v>
      </c>
      <c r="F278">
        <v>0</v>
      </c>
      <c r="G278">
        <v>0</v>
      </c>
      <c r="H278">
        <v>10</v>
      </c>
      <c r="I278">
        <f>-----0</f>
        <v>0</v>
      </c>
      <c r="J278">
        <v>0</v>
      </c>
      <c r="K278" t="s">
        <v>79</v>
      </c>
      <c r="L278">
        <f>------10</f>
        <v>10</v>
      </c>
    </row>
    <row r="279" spans="3:12">
      <c r="C279">
        <v>826</v>
      </c>
      <c r="D279">
        <v>276</v>
      </c>
      <c r="E279">
        <v>0</v>
      </c>
      <c r="F279">
        <v>0</v>
      </c>
      <c r="G279">
        <v>0</v>
      </c>
      <c r="H279">
        <v>10</v>
      </c>
      <c r="I279">
        <f>-----0</f>
        <v>0</v>
      </c>
      <c r="J279">
        <v>0</v>
      </c>
      <c r="K279" t="s">
        <v>79</v>
      </c>
      <c r="L279">
        <f>------10</f>
        <v>10</v>
      </c>
    </row>
    <row r="280" spans="3:12">
      <c r="C280">
        <v>829</v>
      </c>
      <c r="D280">
        <v>277</v>
      </c>
      <c r="E280">
        <v>0</v>
      </c>
      <c r="F280">
        <v>0</v>
      </c>
      <c r="G280">
        <v>0</v>
      </c>
      <c r="H280">
        <v>10</v>
      </c>
      <c r="I280">
        <f>-----0</f>
        <v>0</v>
      </c>
      <c r="J280">
        <v>0</v>
      </c>
      <c r="K280" t="s">
        <v>79</v>
      </c>
      <c r="L280">
        <f>------10</f>
        <v>10</v>
      </c>
    </row>
    <row r="281" spans="3:12">
      <c r="C281">
        <v>832</v>
      </c>
      <c r="D281">
        <v>278</v>
      </c>
      <c r="E281">
        <v>0</v>
      </c>
      <c r="F281">
        <v>0</v>
      </c>
      <c r="G281">
        <v>0</v>
      </c>
      <c r="H281">
        <v>10</v>
      </c>
      <c r="I281">
        <f>-----0</f>
        <v>0</v>
      </c>
      <c r="J281">
        <v>0</v>
      </c>
      <c r="K281" t="s">
        <v>79</v>
      </c>
      <c r="L281">
        <f>------10</f>
        <v>10</v>
      </c>
    </row>
    <row r="282" spans="3:12">
      <c r="C282">
        <v>835</v>
      </c>
      <c r="D282">
        <v>279</v>
      </c>
      <c r="E282">
        <v>0</v>
      </c>
      <c r="F282">
        <v>1</v>
      </c>
      <c r="G282">
        <v>0</v>
      </c>
      <c r="H282">
        <v>10</v>
      </c>
      <c r="I282">
        <f>-----0</f>
        <v>0</v>
      </c>
      <c r="J282">
        <v>0</v>
      </c>
      <c r="K282" t="s">
        <v>79</v>
      </c>
      <c r="L282">
        <f>------10</f>
        <v>10</v>
      </c>
    </row>
    <row r="283" spans="3:12">
      <c r="C283">
        <v>838</v>
      </c>
      <c r="D283">
        <v>280</v>
      </c>
      <c r="E283">
        <v>0</v>
      </c>
      <c r="F283">
        <v>0</v>
      </c>
      <c r="G283">
        <v>0</v>
      </c>
      <c r="H283">
        <v>10</v>
      </c>
      <c r="I283">
        <f>-----0</f>
        <v>0</v>
      </c>
      <c r="J283">
        <v>0</v>
      </c>
      <c r="K283" t="s">
        <v>79</v>
      </c>
      <c r="L283">
        <f>------10</f>
        <v>10</v>
      </c>
    </row>
    <row r="284" spans="3:12">
      <c r="C284">
        <v>841</v>
      </c>
      <c r="D284">
        <v>281</v>
      </c>
      <c r="E284">
        <v>0</v>
      </c>
      <c r="F284">
        <v>0</v>
      </c>
      <c r="G284">
        <v>0</v>
      </c>
      <c r="H284">
        <v>10</v>
      </c>
      <c r="I284">
        <f>-----0</f>
        <v>0</v>
      </c>
      <c r="J284">
        <v>0</v>
      </c>
      <c r="K284" t="s">
        <v>79</v>
      </c>
      <c r="L284">
        <f>------10</f>
        <v>10</v>
      </c>
    </row>
    <row r="285" spans="3:12">
      <c r="C285">
        <v>844</v>
      </c>
      <c r="D285">
        <v>282</v>
      </c>
      <c r="E285">
        <v>0</v>
      </c>
      <c r="F285">
        <v>0</v>
      </c>
      <c r="G285">
        <v>0</v>
      </c>
      <c r="H285">
        <v>10</v>
      </c>
      <c r="I285">
        <f>-----0</f>
        <v>0</v>
      </c>
      <c r="J285">
        <v>0</v>
      </c>
      <c r="K285" t="s">
        <v>79</v>
      </c>
      <c r="L285">
        <f>------10</f>
        <v>10</v>
      </c>
    </row>
    <row r="286" spans="3:12">
      <c r="C286">
        <v>847</v>
      </c>
      <c r="D286">
        <v>283</v>
      </c>
      <c r="E286">
        <v>0</v>
      </c>
      <c r="F286">
        <v>0</v>
      </c>
      <c r="G286">
        <v>0</v>
      </c>
      <c r="H286">
        <v>10</v>
      </c>
      <c r="I286">
        <f>-----0</f>
        <v>0</v>
      </c>
      <c r="J286">
        <v>0</v>
      </c>
      <c r="K286" t="s">
        <v>79</v>
      </c>
      <c r="L286">
        <f>------10</f>
        <v>10</v>
      </c>
    </row>
    <row r="287" spans="3:12">
      <c r="C287">
        <v>850</v>
      </c>
      <c r="D287">
        <v>284</v>
      </c>
      <c r="E287">
        <v>0</v>
      </c>
      <c r="F287">
        <v>0</v>
      </c>
      <c r="G287">
        <v>0</v>
      </c>
      <c r="H287">
        <v>10</v>
      </c>
      <c r="I287">
        <f>-----0</f>
        <v>0</v>
      </c>
      <c r="J287">
        <v>0</v>
      </c>
      <c r="K287" t="s">
        <v>79</v>
      </c>
      <c r="L287">
        <f>------10</f>
        <v>10</v>
      </c>
    </row>
    <row r="288" spans="3:12">
      <c r="C288">
        <v>853</v>
      </c>
      <c r="D288">
        <v>285</v>
      </c>
      <c r="E288">
        <v>0</v>
      </c>
      <c r="F288">
        <v>0</v>
      </c>
      <c r="G288">
        <v>0</v>
      </c>
      <c r="H288">
        <v>10</v>
      </c>
      <c r="I288">
        <f>-----0</f>
        <v>0</v>
      </c>
      <c r="J288">
        <v>0</v>
      </c>
      <c r="K288" t="s">
        <v>79</v>
      </c>
      <c r="L288">
        <f>------10</f>
        <v>10</v>
      </c>
    </row>
    <row r="289" spans="3:12">
      <c r="C289">
        <v>856</v>
      </c>
      <c r="D289">
        <v>286</v>
      </c>
      <c r="E289">
        <v>0</v>
      </c>
      <c r="F289">
        <v>0</v>
      </c>
      <c r="G289">
        <v>0</v>
      </c>
      <c r="H289">
        <v>10</v>
      </c>
      <c r="I289">
        <f>-----0</f>
        <v>0</v>
      </c>
      <c r="J289">
        <v>0</v>
      </c>
      <c r="K289" t="s">
        <v>79</v>
      </c>
      <c r="L289">
        <f>------10</f>
        <v>10</v>
      </c>
    </row>
    <row r="290" spans="3:12">
      <c r="C290">
        <v>859</v>
      </c>
      <c r="D290">
        <v>287</v>
      </c>
      <c r="E290">
        <v>0</v>
      </c>
      <c r="F290">
        <v>1</v>
      </c>
      <c r="G290">
        <v>0</v>
      </c>
      <c r="H290">
        <v>10</v>
      </c>
      <c r="I290">
        <f>-----0</f>
        <v>0</v>
      </c>
      <c r="J290">
        <v>0</v>
      </c>
      <c r="K290" t="s">
        <v>79</v>
      </c>
      <c r="L290">
        <f>------10</f>
        <v>10</v>
      </c>
    </row>
    <row r="291" spans="3:12">
      <c r="C291">
        <v>862</v>
      </c>
      <c r="D291">
        <v>288</v>
      </c>
      <c r="E291">
        <v>0</v>
      </c>
      <c r="F291">
        <v>0</v>
      </c>
      <c r="G291">
        <v>0</v>
      </c>
      <c r="H291">
        <v>10</v>
      </c>
      <c r="I291">
        <f>-----0</f>
        <v>0</v>
      </c>
      <c r="J291">
        <v>0</v>
      </c>
      <c r="K291" t="s">
        <v>79</v>
      </c>
      <c r="L291">
        <f>------10</f>
        <v>10</v>
      </c>
    </row>
    <row r="292" spans="3:12">
      <c r="C292">
        <v>865</v>
      </c>
      <c r="D292">
        <v>289</v>
      </c>
      <c r="E292">
        <v>0</v>
      </c>
      <c r="F292">
        <v>0</v>
      </c>
      <c r="G292">
        <v>0</v>
      </c>
      <c r="H292">
        <v>10</v>
      </c>
      <c r="I292">
        <f>-----0</f>
        <v>0</v>
      </c>
      <c r="J292">
        <v>0</v>
      </c>
      <c r="K292" t="s">
        <v>79</v>
      </c>
      <c r="L292">
        <f>------10</f>
        <v>10</v>
      </c>
    </row>
    <row r="293" spans="3:12">
      <c r="C293">
        <v>868</v>
      </c>
      <c r="D293">
        <v>290</v>
      </c>
      <c r="E293">
        <v>0</v>
      </c>
      <c r="F293">
        <v>0</v>
      </c>
      <c r="G293">
        <v>0</v>
      </c>
      <c r="H293">
        <v>10</v>
      </c>
      <c r="I293">
        <f>-----0</f>
        <v>0</v>
      </c>
      <c r="J293">
        <v>0</v>
      </c>
      <c r="K293" t="s">
        <v>79</v>
      </c>
      <c r="L293">
        <f>------10</f>
        <v>10</v>
      </c>
    </row>
    <row r="294" spans="3:12">
      <c r="C294">
        <v>871</v>
      </c>
      <c r="D294">
        <v>291</v>
      </c>
      <c r="E294">
        <v>0</v>
      </c>
      <c r="F294">
        <v>0</v>
      </c>
      <c r="G294">
        <v>0</v>
      </c>
      <c r="H294">
        <v>10</v>
      </c>
      <c r="I294">
        <f>-----0</f>
        <v>0</v>
      </c>
      <c r="J294">
        <v>0</v>
      </c>
      <c r="K294" t="s">
        <v>79</v>
      </c>
      <c r="L294">
        <f>------10</f>
        <v>10</v>
      </c>
    </row>
    <row r="295" spans="3:12">
      <c r="C295">
        <v>874</v>
      </c>
      <c r="D295">
        <v>292</v>
      </c>
      <c r="E295">
        <v>0</v>
      </c>
      <c r="F295">
        <v>0</v>
      </c>
      <c r="G295">
        <v>0</v>
      </c>
      <c r="H295">
        <v>10</v>
      </c>
      <c r="I295">
        <f>-----0</f>
        <v>0</v>
      </c>
      <c r="J295">
        <v>0</v>
      </c>
      <c r="K295" t="s">
        <v>79</v>
      </c>
      <c r="L295">
        <f>------10</f>
        <v>10</v>
      </c>
    </row>
    <row r="296" spans="3:12">
      <c r="C296">
        <v>877</v>
      </c>
      <c r="D296">
        <v>293</v>
      </c>
      <c r="E296">
        <v>0</v>
      </c>
      <c r="F296">
        <v>0</v>
      </c>
      <c r="G296">
        <v>0</v>
      </c>
      <c r="H296">
        <v>10</v>
      </c>
      <c r="I296">
        <f>-----0</f>
        <v>0</v>
      </c>
      <c r="J296">
        <v>0</v>
      </c>
      <c r="K296" t="s">
        <v>79</v>
      </c>
      <c r="L296">
        <f>------10</f>
        <v>10</v>
      </c>
    </row>
    <row r="297" spans="3:12">
      <c r="C297">
        <v>880</v>
      </c>
      <c r="D297">
        <v>294</v>
      </c>
      <c r="E297">
        <v>0</v>
      </c>
      <c r="F297">
        <v>0</v>
      </c>
      <c r="G297">
        <v>0</v>
      </c>
      <c r="H297">
        <v>10</v>
      </c>
      <c r="I297">
        <f>-----0</f>
        <v>0</v>
      </c>
      <c r="J297">
        <v>0</v>
      </c>
      <c r="K297" t="s">
        <v>79</v>
      </c>
      <c r="L297">
        <f>------10</f>
        <v>10</v>
      </c>
    </row>
    <row r="298" spans="3:12">
      <c r="C298">
        <v>883</v>
      </c>
      <c r="D298">
        <v>295</v>
      </c>
      <c r="E298">
        <v>0</v>
      </c>
      <c r="F298">
        <v>1</v>
      </c>
      <c r="G298">
        <v>0</v>
      </c>
      <c r="H298">
        <v>10</v>
      </c>
      <c r="I298">
        <f>-----0</f>
        <v>0</v>
      </c>
      <c r="J298">
        <v>0</v>
      </c>
      <c r="K298" t="s">
        <v>79</v>
      </c>
      <c r="L298">
        <f>------10</f>
        <v>10</v>
      </c>
    </row>
    <row r="299" spans="3:12">
      <c r="C299">
        <v>886</v>
      </c>
      <c r="D299">
        <v>296</v>
      </c>
      <c r="E299">
        <v>0</v>
      </c>
      <c r="F299">
        <v>0</v>
      </c>
      <c r="G299">
        <v>0</v>
      </c>
      <c r="H299">
        <v>10</v>
      </c>
      <c r="I299">
        <f>-----0</f>
        <v>0</v>
      </c>
      <c r="J299">
        <v>0</v>
      </c>
      <c r="K299" t="s">
        <v>79</v>
      </c>
      <c r="L299">
        <f>------10</f>
        <v>10</v>
      </c>
    </row>
    <row r="300" spans="3:12">
      <c r="C300">
        <v>889</v>
      </c>
      <c r="D300">
        <v>297</v>
      </c>
      <c r="E300">
        <v>0</v>
      </c>
      <c r="F300">
        <v>0</v>
      </c>
      <c r="G300">
        <v>0</v>
      </c>
      <c r="H300">
        <v>10</v>
      </c>
      <c r="I300">
        <f>-----0</f>
        <v>0</v>
      </c>
      <c r="J300">
        <v>0</v>
      </c>
      <c r="K300" t="s">
        <v>79</v>
      </c>
      <c r="L300">
        <f>------10</f>
        <v>10</v>
      </c>
    </row>
    <row r="301" spans="3:12">
      <c r="C301">
        <v>892</v>
      </c>
      <c r="D301">
        <v>298</v>
      </c>
      <c r="E301">
        <v>0</v>
      </c>
      <c r="F301">
        <v>0</v>
      </c>
      <c r="G301">
        <v>0</v>
      </c>
      <c r="H301">
        <v>10</v>
      </c>
      <c r="I301">
        <f>-----0</f>
        <v>0</v>
      </c>
      <c r="J301">
        <v>0</v>
      </c>
      <c r="K301" t="s">
        <v>79</v>
      </c>
      <c r="L301">
        <f>------10</f>
        <v>10</v>
      </c>
    </row>
    <row r="302" spans="3:12">
      <c r="C302">
        <v>895</v>
      </c>
      <c r="D302">
        <v>299</v>
      </c>
      <c r="E302">
        <v>0</v>
      </c>
      <c r="F302">
        <v>0</v>
      </c>
      <c r="G302">
        <v>0</v>
      </c>
      <c r="H302">
        <v>10</v>
      </c>
      <c r="I302">
        <f>-----0</f>
        <v>0</v>
      </c>
      <c r="J302">
        <v>0</v>
      </c>
      <c r="K302" t="s">
        <v>79</v>
      </c>
      <c r="L302">
        <f>------10</f>
        <v>10</v>
      </c>
    </row>
    <row r="303" spans="3:12">
      <c r="C303">
        <v>898</v>
      </c>
      <c r="D303">
        <v>300</v>
      </c>
      <c r="E303">
        <v>0</v>
      </c>
      <c r="F303">
        <v>0</v>
      </c>
      <c r="G303">
        <v>0</v>
      </c>
      <c r="H303">
        <v>10</v>
      </c>
      <c r="I303">
        <f>-----0</f>
        <v>0</v>
      </c>
      <c r="J303">
        <v>0</v>
      </c>
      <c r="K303" t="s">
        <v>79</v>
      </c>
      <c r="L303">
        <f>------10</f>
        <v>10</v>
      </c>
    </row>
    <row r="304" spans="3:12">
      <c r="C304">
        <v>901</v>
      </c>
      <c r="D304">
        <v>301</v>
      </c>
      <c r="E304">
        <v>0</v>
      </c>
      <c r="F304">
        <v>0</v>
      </c>
      <c r="G304">
        <v>0</v>
      </c>
      <c r="H304">
        <v>10</v>
      </c>
      <c r="I304">
        <f>-----0</f>
        <v>0</v>
      </c>
      <c r="J304">
        <v>0</v>
      </c>
      <c r="K304" t="s">
        <v>79</v>
      </c>
      <c r="L304">
        <f>------10</f>
        <v>10</v>
      </c>
    </row>
    <row r="305" spans="3:12">
      <c r="C305">
        <v>904</v>
      </c>
      <c r="D305">
        <v>302</v>
      </c>
      <c r="E305">
        <v>0</v>
      </c>
      <c r="F305">
        <v>0</v>
      </c>
      <c r="G305">
        <v>0</v>
      </c>
      <c r="H305">
        <v>10</v>
      </c>
      <c r="I305">
        <f>-----0</f>
        <v>0</v>
      </c>
      <c r="J305">
        <v>0</v>
      </c>
      <c r="K305" t="s">
        <v>79</v>
      </c>
      <c r="L305">
        <f>------10</f>
        <v>10</v>
      </c>
    </row>
    <row r="306" spans="3:12">
      <c r="C306">
        <v>907</v>
      </c>
      <c r="D306">
        <v>303</v>
      </c>
      <c r="E306">
        <v>0</v>
      </c>
      <c r="F306">
        <v>1</v>
      </c>
      <c r="G306">
        <v>0</v>
      </c>
      <c r="H306">
        <v>10</v>
      </c>
      <c r="I306">
        <f>-----0</f>
        <v>0</v>
      </c>
      <c r="J306">
        <v>0</v>
      </c>
      <c r="K306" t="s">
        <v>79</v>
      </c>
      <c r="L306">
        <f>------10</f>
        <v>10</v>
      </c>
    </row>
    <row r="307" spans="3:12">
      <c r="C307">
        <v>910</v>
      </c>
      <c r="D307">
        <v>304</v>
      </c>
      <c r="E307">
        <v>0</v>
      </c>
      <c r="F307">
        <v>0</v>
      </c>
      <c r="G307">
        <v>0</v>
      </c>
      <c r="H307">
        <v>10</v>
      </c>
      <c r="I307">
        <f>-----0</f>
        <v>0</v>
      </c>
      <c r="J307">
        <v>0</v>
      </c>
      <c r="K307" t="s">
        <v>79</v>
      </c>
      <c r="L307">
        <f>------10</f>
        <v>10</v>
      </c>
    </row>
    <row r="308" spans="3:12">
      <c r="C308">
        <v>913</v>
      </c>
      <c r="D308">
        <v>305</v>
      </c>
      <c r="E308">
        <v>0</v>
      </c>
      <c r="F308">
        <v>0</v>
      </c>
      <c r="G308">
        <v>0</v>
      </c>
      <c r="H308">
        <v>10</v>
      </c>
      <c r="I308">
        <f>-----0</f>
        <v>0</v>
      </c>
      <c r="J308">
        <v>0</v>
      </c>
      <c r="K308" t="s">
        <v>79</v>
      </c>
      <c r="L308">
        <f>------10</f>
        <v>10</v>
      </c>
    </row>
    <row r="309" spans="3:12">
      <c r="C309">
        <v>916</v>
      </c>
      <c r="D309">
        <v>306</v>
      </c>
      <c r="E309">
        <v>0</v>
      </c>
      <c r="F309">
        <v>0</v>
      </c>
      <c r="G309">
        <v>0</v>
      </c>
      <c r="H309">
        <v>10</v>
      </c>
      <c r="I309">
        <f>-----0</f>
        <v>0</v>
      </c>
      <c r="J309">
        <v>0</v>
      </c>
      <c r="K309" t="s">
        <v>79</v>
      </c>
      <c r="L309">
        <f>------10</f>
        <v>10</v>
      </c>
    </row>
    <row r="310" spans="3:12">
      <c r="C310">
        <v>919</v>
      </c>
      <c r="D310">
        <v>307</v>
      </c>
      <c r="E310">
        <v>0</v>
      </c>
      <c r="F310">
        <v>0</v>
      </c>
      <c r="G310">
        <v>0</v>
      </c>
      <c r="H310">
        <v>10</v>
      </c>
      <c r="I310">
        <f>-----0</f>
        <v>0</v>
      </c>
      <c r="J310">
        <v>0</v>
      </c>
      <c r="K310" t="s">
        <v>79</v>
      </c>
      <c r="L310">
        <f>------10</f>
        <v>10</v>
      </c>
    </row>
    <row r="311" spans="3:12">
      <c r="C311">
        <v>922</v>
      </c>
      <c r="D311">
        <v>308</v>
      </c>
      <c r="E311">
        <v>0</v>
      </c>
      <c r="F311">
        <v>0</v>
      </c>
      <c r="G311">
        <v>0</v>
      </c>
      <c r="H311">
        <v>10</v>
      </c>
      <c r="I311">
        <f>-----0</f>
        <v>0</v>
      </c>
      <c r="J311">
        <v>0</v>
      </c>
      <c r="K311" t="s">
        <v>79</v>
      </c>
      <c r="L311">
        <f>------10</f>
        <v>10</v>
      </c>
    </row>
    <row r="312" spans="3:12">
      <c r="C312">
        <v>925</v>
      </c>
      <c r="D312">
        <v>309</v>
      </c>
      <c r="E312">
        <v>0</v>
      </c>
      <c r="F312">
        <v>0</v>
      </c>
      <c r="G312">
        <v>0</v>
      </c>
      <c r="H312">
        <v>10</v>
      </c>
      <c r="I312">
        <f>-----0</f>
        <v>0</v>
      </c>
      <c r="J312">
        <v>0</v>
      </c>
      <c r="K312" t="s">
        <v>79</v>
      </c>
      <c r="L312">
        <f>------10</f>
        <v>10</v>
      </c>
    </row>
    <row r="313" spans="3:12">
      <c r="C313">
        <v>928</v>
      </c>
      <c r="D313">
        <v>310</v>
      </c>
      <c r="E313">
        <v>0</v>
      </c>
      <c r="F313">
        <v>0</v>
      </c>
      <c r="G313">
        <v>0</v>
      </c>
      <c r="H313">
        <v>10</v>
      </c>
      <c r="I313">
        <f>-----0</f>
        <v>0</v>
      </c>
      <c r="J313">
        <v>0</v>
      </c>
      <c r="K313" t="s">
        <v>79</v>
      </c>
      <c r="L313">
        <f>------10</f>
        <v>10</v>
      </c>
    </row>
    <row r="314" spans="3:12">
      <c r="C314">
        <v>931</v>
      </c>
      <c r="D314">
        <v>311</v>
      </c>
      <c r="E314">
        <v>0</v>
      </c>
      <c r="F314">
        <v>1</v>
      </c>
      <c r="G314">
        <v>0</v>
      </c>
      <c r="H314">
        <v>10</v>
      </c>
      <c r="I314">
        <f>-----0</f>
        <v>0</v>
      </c>
      <c r="J314">
        <v>0</v>
      </c>
      <c r="K314" t="s">
        <v>79</v>
      </c>
      <c r="L314">
        <f>------10</f>
        <v>10</v>
      </c>
    </row>
    <row r="315" spans="3:12">
      <c r="C315">
        <v>934</v>
      </c>
      <c r="D315">
        <v>312</v>
      </c>
      <c r="E315">
        <v>0</v>
      </c>
      <c r="F315">
        <v>0</v>
      </c>
      <c r="G315">
        <v>0</v>
      </c>
      <c r="H315">
        <v>10</v>
      </c>
      <c r="I315">
        <f>-----0</f>
        <v>0</v>
      </c>
      <c r="J315">
        <v>0</v>
      </c>
      <c r="K315" t="s">
        <v>79</v>
      </c>
      <c r="L315">
        <f>------10</f>
        <v>10</v>
      </c>
    </row>
    <row r="316" spans="3:12">
      <c r="C316">
        <v>937</v>
      </c>
      <c r="D316">
        <v>313</v>
      </c>
      <c r="E316">
        <v>0</v>
      </c>
      <c r="F316">
        <v>0</v>
      </c>
      <c r="G316">
        <v>0</v>
      </c>
      <c r="H316">
        <v>10</v>
      </c>
      <c r="I316">
        <f>-----0</f>
        <v>0</v>
      </c>
      <c r="J316">
        <v>0</v>
      </c>
      <c r="K316" t="s">
        <v>79</v>
      </c>
      <c r="L316">
        <f>------10</f>
        <v>10</v>
      </c>
    </row>
    <row r="317" spans="3:12">
      <c r="C317">
        <v>940</v>
      </c>
      <c r="D317">
        <v>314</v>
      </c>
      <c r="E317">
        <v>0</v>
      </c>
      <c r="F317">
        <v>0</v>
      </c>
      <c r="G317">
        <v>0</v>
      </c>
      <c r="H317">
        <v>10</v>
      </c>
      <c r="I317">
        <f>-----0</f>
        <v>0</v>
      </c>
      <c r="J317">
        <v>0</v>
      </c>
      <c r="K317" t="s">
        <v>79</v>
      </c>
      <c r="L317">
        <f>------10</f>
        <v>10</v>
      </c>
    </row>
    <row r="318" spans="3:12">
      <c r="C318">
        <v>943</v>
      </c>
      <c r="D318">
        <v>315</v>
      </c>
      <c r="E318">
        <v>0</v>
      </c>
      <c r="F318">
        <v>0</v>
      </c>
      <c r="G318">
        <v>0</v>
      </c>
      <c r="H318">
        <v>10</v>
      </c>
      <c r="I318">
        <f>-----0</f>
        <v>0</v>
      </c>
      <c r="J318">
        <v>0</v>
      </c>
      <c r="K318" t="s">
        <v>79</v>
      </c>
      <c r="L318">
        <f>------10</f>
        <v>10</v>
      </c>
    </row>
    <row r="319" spans="3:12">
      <c r="C319">
        <v>946</v>
      </c>
      <c r="D319">
        <v>316</v>
      </c>
      <c r="E319">
        <v>0</v>
      </c>
      <c r="F319">
        <v>0</v>
      </c>
      <c r="G319">
        <v>0</v>
      </c>
      <c r="H319">
        <v>10</v>
      </c>
      <c r="I319">
        <f>-----0</f>
        <v>0</v>
      </c>
      <c r="J319">
        <v>0</v>
      </c>
      <c r="K319" t="s">
        <v>79</v>
      </c>
      <c r="L319">
        <f>------10</f>
        <v>10</v>
      </c>
    </row>
    <row r="320" spans="3:12">
      <c r="C320">
        <v>949</v>
      </c>
      <c r="D320">
        <v>317</v>
      </c>
      <c r="E320">
        <v>0</v>
      </c>
      <c r="F320">
        <v>0</v>
      </c>
      <c r="G320">
        <v>0</v>
      </c>
      <c r="H320">
        <v>10</v>
      </c>
      <c r="I320">
        <f>-----0</f>
        <v>0</v>
      </c>
      <c r="J320">
        <v>0</v>
      </c>
      <c r="K320" t="s">
        <v>79</v>
      </c>
      <c r="L320">
        <f>------10</f>
        <v>10</v>
      </c>
    </row>
    <row r="321" spans="3:12">
      <c r="C321">
        <v>952</v>
      </c>
      <c r="D321">
        <v>318</v>
      </c>
      <c r="E321">
        <v>0</v>
      </c>
      <c r="F321">
        <v>0</v>
      </c>
      <c r="G321">
        <v>0</v>
      </c>
      <c r="H321">
        <v>10</v>
      </c>
      <c r="I321">
        <f>-----0</f>
        <v>0</v>
      </c>
      <c r="J321">
        <v>0</v>
      </c>
      <c r="K321" t="s">
        <v>79</v>
      </c>
      <c r="L321">
        <f>------10</f>
        <v>10</v>
      </c>
    </row>
    <row r="322" spans="3:12">
      <c r="C322">
        <v>955</v>
      </c>
      <c r="D322">
        <v>319</v>
      </c>
      <c r="E322">
        <v>0</v>
      </c>
      <c r="F322">
        <v>1</v>
      </c>
      <c r="G322">
        <v>0</v>
      </c>
      <c r="H322">
        <v>10</v>
      </c>
      <c r="I322">
        <f>-----0</f>
        <v>0</v>
      </c>
      <c r="J322">
        <v>0</v>
      </c>
      <c r="K322" t="s">
        <v>79</v>
      </c>
      <c r="L322">
        <f>------10</f>
        <v>10</v>
      </c>
    </row>
    <row r="323" spans="3:12">
      <c r="C323">
        <v>958</v>
      </c>
      <c r="D323">
        <v>320</v>
      </c>
      <c r="E323">
        <v>0</v>
      </c>
      <c r="F323">
        <v>0</v>
      </c>
      <c r="G323">
        <v>0</v>
      </c>
      <c r="H323">
        <v>10</v>
      </c>
      <c r="I323">
        <f>-----0</f>
        <v>0</v>
      </c>
      <c r="J323">
        <v>0</v>
      </c>
      <c r="K323" t="s">
        <v>79</v>
      </c>
      <c r="L323">
        <f>------10</f>
        <v>10</v>
      </c>
    </row>
    <row r="324" spans="3:12">
      <c r="C324">
        <v>961</v>
      </c>
      <c r="D324">
        <v>321</v>
      </c>
      <c r="E324">
        <v>0</v>
      </c>
      <c r="F324">
        <v>0</v>
      </c>
      <c r="G324">
        <v>0</v>
      </c>
      <c r="H324">
        <v>10</v>
      </c>
      <c r="I324">
        <f>-----0</f>
        <v>0</v>
      </c>
      <c r="J324">
        <v>0</v>
      </c>
      <c r="K324" t="s">
        <v>79</v>
      </c>
      <c r="L324">
        <f>------10</f>
        <v>10</v>
      </c>
    </row>
    <row r="325" spans="3:12">
      <c r="C325">
        <v>964</v>
      </c>
      <c r="D325">
        <v>322</v>
      </c>
      <c r="E325">
        <v>0</v>
      </c>
      <c r="F325">
        <v>0</v>
      </c>
      <c r="G325">
        <v>0</v>
      </c>
      <c r="H325">
        <v>10</v>
      </c>
      <c r="I325">
        <f>-----0</f>
        <v>0</v>
      </c>
      <c r="J325">
        <v>0</v>
      </c>
      <c r="K325" t="s">
        <v>79</v>
      </c>
      <c r="L325">
        <f>------10</f>
        <v>10</v>
      </c>
    </row>
    <row r="326" spans="3:12">
      <c r="C326">
        <v>967</v>
      </c>
      <c r="D326">
        <v>323</v>
      </c>
      <c r="E326">
        <v>0</v>
      </c>
      <c r="F326">
        <v>0</v>
      </c>
      <c r="G326">
        <v>0</v>
      </c>
      <c r="H326">
        <v>10</v>
      </c>
      <c r="I326">
        <f>-----0</f>
        <v>0</v>
      </c>
      <c r="J326">
        <v>0</v>
      </c>
      <c r="K326" t="s">
        <v>79</v>
      </c>
      <c r="L326">
        <f>------10</f>
        <v>10</v>
      </c>
    </row>
    <row r="327" spans="3:12">
      <c r="C327">
        <v>970</v>
      </c>
      <c r="D327">
        <v>324</v>
      </c>
      <c r="E327">
        <v>0</v>
      </c>
      <c r="F327">
        <v>0</v>
      </c>
      <c r="G327">
        <v>0</v>
      </c>
      <c r="H327">
        <v>10</v>
      </c>
      <c r="I327">
        <f>-----0</f>
        <v>0</v>
      </c>
      <c r="J327">
        <v>0</v>
      </c>
      <c r="K327" t="s">
        <v>79</v>
      </c>
      <c r="L327">
        <f>------10</f>
        <v>10</v>
      </c>
    </row>
    <row r="328" spans="3:12">
      <c r="C328">
        <v>973</v>
      </c>
      <c r="D328">
        <v>325</v>
      </c>
      <c r="E328">
        <v>0</v>
      </c>
      <c r="F328">
        <v>0</v>
      </c>
      <c r="G328">
        <v>0</v>
      </c>
      <c r="H328">
        <v>10</v>
      </c>
      <c r="I328">
        <f>-----0</f>
        <v>0</v>
      </c>
      <c r="J328">
        <v>0</v>
      </c>
      <c r="K328" t="s">
        <v>79</v>
      </c>
      <c r="L328">
        <f>------10</f>
        <v>10</v>
      </c>
    </row>
    <row r="329" spans="3:12">
      <c r="C329">
        <v>976</v>
      </c>
      <c r="D329">
        <v>326</v>
      </c>
      <c r="E329">
        <v>0</v>
      </c>
      <c r="F329">
        <v>0</v>
      </c>
      <c r="G329">
        <v>0</v>
      </c>
      <c r="H329">
        <v>10</v>
      </c>
      <c r="I329">
        <f>-----0</f>
        <v>0</v>
      </c>
      <c r="J329">
        <v>0</v>
      </c>
      <c r="K329" t="s">
        <v>79</v>
      </c>
      <c r="L329">
        <f>------10</f>
        <v>10</v>
      </c>
    </row>
    <row r="330" spans="3:12">
      <c r="C330">
        <v>979</v>
      </c>
      <c r="D330">
        <v>327</v>
      </c>
      <c r="E330">
        <v>0</v>
      </c>
      <c r="F330">
        <v>1</v>
      </c>
      <c r="G330">
        <v>0</v>
      </c>
      <c r="H330">
        <v>10</v>
      </c>
      <c r="I330">
        <f>-----0</f>
        <v>0</v>
      </c>
      <c r="J330">
        <v>0</v>
      </c>
      <c r="K330" t="s">
        <v>79</v>
      </c>
      <c r="L330">
        <f>------10</f>
        <v>10</v>
      </c>
    </row>
    <row r="331" spans="3:12">
      <c r="C331">
        <v>982</v>
      </c>
      <c r="D331">
        <v>328</v>
      </c>
      <c r="E331">
        <v>0</v>
      </c>
      <c r="F331">
        <v>0</v>
      </c>
      <c r="G331">
        <v>0</v>
      </c>
      <c r="H331">
        <v>10</v>
      </c>
      <c r="I331">
        <f>-----0</f>
        <v>0</v>
      </c>
      <c r="J331">
        <v>0</v>
      </c>
      <c r="K331" t="s">
        <v>79</v>
      </c>
      <c r="L331">
        <f>------10</f>
        <v>10</v>
      </c>
    </row>
    <row r="332" spans="3:12">
      <c r="C332">
        <v>985</v>
      </c>
      <c r="D332">
        <v>329</v>
      </c>
      <c r="E332">
        <v>0</v>
      </c>
      <c r="F332">
        <v>0</v>
      </c>
      <c r="G332">
        <v>0</v>
      </c>
      <c r="H332">
        <v>10</v>
      </c>
      <c r="I332">
        <f>-----0</f>
        <v>0</v>
      </c>
      <c r="J332">
        <v>0</v>
      </c>
      <c r="K332" t="s">
        <v>79</v>
      </c>
      <c r="L332">
        <f>------10</f>
        <v>10</v>
      </c>
    </row>
    <row r="333" spans="3:12">
      <c r="C333">
        <v>988</v>
      </c>
      <c r="D333">
        <v>330</v>
      </c>
      <c r="E333">
        <v>0</v>
      </c>
      <c r="F333">
        <v>0</v>
      </c>
      <c r="G333">
        <v>0</v>
      </c>
      <c r="H333">
        <v>10</v>
      </c>
      <c r="I333">
        <f>-----0</f>
        <v>0</v>
      </c>
      <c r="J333">
        <v>0</v>
      </c>
      <c r="K333" t="s">
        <v>79</v>
      </c>
      <c r="L333">
        <f>------10</f>
        <v>10</v>
      </c>
    </row>
    <row r="334" spans="3:12">
      <c r="C334">
        <v>991</v>
      </c>
      <c r="D334">
        <v>331</v>
      </c>
      <c r="E334">
        <v>0</v>
      </c>
      <c r="F334">
        <v>0</v>
      </c>
      <c r="G334">
        <v>0</v>
      </c>
      <c r="H334">
        <v>10</v>
      </c>
      <c r="I334">
        <f>-----0</f>
        <v>0</v>
      </c>
      <c r="J334">
        <v>0</v>
      </c>
      <c r="K334" t="s">
        <v>79</v>
      </c>
      <c r="L334">
        <f>------10</f>
        <v>10</v>
      </c>
    </row>
    <row r="335" spans="3:12">
      <c r="C335">
        <v>994</v>
      </c>
      <c r="D335">
        <v>332</v>
      </c>
      <c r="E335">
        <v>0</v>
      </c>
      <c r="F335">
        <v>0</v>
      </c>
      <c r="G335">
        <v>0</v>
      </c>
      <c r="H335">
        <v>10</v>
      </c>
      <c r="I335">
        <f>-----0</f>
        <v>0</v>
      </c>
      <c r="J335">
        <v>0</v>
      </c>
      <c r="K335" t="s">
        <v>79</v>
      </c>
      <c r="L335">
        <f>------10</f>
        <v>10</v>
      </c>
    </row>
    <row r="336" spans="3:12">
      <c r="C336">
        <v>997</v>
      </c>
      <c r="D336">
        <v>333</v>
      </c>
      <c r="E336">
        <v>0</v>
      </c>
      <c r="F336">
        <v>0</v>
      </c>
      <c r="G336">
        <v>0</v>
      </c>
      <c r="H336">
        <v>10</v>
      </c>
      <c r="I336">
        <f>-----0</f>
        <v>0</v>
      </c>
      <c r="J336">
        <v>0</v>
      </c>
      <c r="K336" t="s">
        <v>79</v>
      </c>
      <c r="L336">
        <f>------10</f>
        <v>10</v>
      </c>
    </row>
    <row r="337" spans="3:12">
      <c r="C337">
        <v>1000</v>
      </c>
      <c r="D337">
        <v>334</v>
      </c>
      <c r="E337">
        <v>0</v>
      </c>
      <c r="F337">
        <v>0</v>
      </c>
      <c r="G337">
        <v>0</v>
      </c>
      <c r="H337">
        <v>10</v>
      </c>
      <c r="I337">
        <f>-----0</f>
        <v>0</v>
      </c>
      <c r="J337">
        <v>0</v>
      </c>
      <c r="K337" t="s">
        <v>79</v>
      </c>
      <c r="L337">
        <f>------10</f>
        <v>10</v>
      </c>
    </row>
    <row r="338" spans="3:12">
      <c r="C338">
        <v>1003</v>
      </c>
      <c r="D338">
        <v>335</v>
      </c>
      <c r="E338">
        <v>0</v>
      </c>
      <c r="F338">
        <v>1</v>
      </c>
      <c r="G338">
        <v>0</v>
      </c>
      <c r="H338">
        <v>10</v>
      </c>
      <c r="I338">
        <f>-----0</f>
        <v>0</v>
      </c>
      <c r="J338">
        <v>0</v>
      </c>
      <c r="K338" t="s">
        <v>79</v>
      </c>
      <c r="L338">
        <f>------10</f>
        <v>10</v>
      </c>
    </row>
    <row r="339" spans="3:12">
      <c r="C339">
        <v>1006</v>
      </c>
      <c r="D339">
        <v>336</v>
      </c>
      <c r="E339">
        <v>0</v>
      </c>
      <c r="F339">
        <v>0</v>
      </c>
      <c r="G339">
        <v>0</v>
      </c>
      <c r="H339">
        <v>10</v>
      </c>
      <c r="I339">
        <f>-----0</f>
        <v>0</v>
      </c>
      <c r="J339">
        <v>0</v>
      </c>
      <c r="K339" t="s">
        <v>79</v>
      </c>
      <c r="L339">
        <f>------10</f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Y45"/>
  <sheetViews>
    <sheetView topLeftCell="A28" workbookViewId="0">
      <selection activeCell="A30" sqref="A30"/>
    </sheetView>
  </sheetViews>
  <sheetFormatPr defaultRowHeight="15"/>
  <cols>
    <col min="1" max="1" width="19.85546875" customWidth="1"/>
    <col min="2" max="2" width="12.42578125" customWidth="1"/>
    <col min="3" max="3" width="11.42578125" customWidth="1"/>
    <col min="4" max="4" width="19.85546875" customWidth="1"/>
    <col min="5" max="5" width="6.140625" customWidth="1"/>
    <col min="6" max="6" width="6.5703125" customWidth="1"/>
    <col min="7" max="7" width="12.85546875" customWidth="1"/>
    <col min="11" max="11" width="13.140625" customWidth="1"/>
    <col min="14" max="14" width="50.85546875" customWidth="1"/>
    <col min="15" max="15" width="46.7109375" customWidth="1"/>
  </cols>
  <sheetData>
    <row r="1" spans="1:5">
      <c r="A1" s="17" t="s">
        <v>85</v>
      </c>
      <c r="B1" s="18"/>
      <c r="C1" s="18"/>
      <c r="D1" s="18"/>
      <c r="E1" s="18"/>
    </row>
    <row r="3" spans="1:5" ht="18.75">
      <c r="A3" s="1" t="s">
        <v>0</v>
      </c>
      <c r="B3" s="2"/>
      <c r="C3" s="2"/>
      <c r="D3" s="2"/>
    </row>
    <row r="4" spans="1:5">
      <c r="A4" s="3" t="s">
        <v>1</v>
      </c>
      <c r="B4" s="3" t="s">
        <v>2</v>
      </c>
      <c r="C4" s="3" t="s">
        <v>3</v>
      </c>
      <c r="D4" s="4" t="s">
        <v>4</v>
      </c>
    </row>
    <row r="5" spans="1:5">
      <c r="A5" s="3" t="s">
        <v>5</v>
      </c>
      <c r="B5" s="5" t="s">
        <v>6</v>
      </c>
      <c r="C5" s="5" t="s">
        <v>56</v>
      </c>
      <c r="D5" s="5" t="s">
        <v>8</v>
      </c>
    </row>
    <row r="6" spans="1:5">
      <c r="A6" s="3" t="s">
        <v>9</v>
      </c>
      <c r="B6" s="5">
        <v>1</v>
      </c>
      <c r="C6" s="5">
        <v>1</v>
      </c>
      <c r="D6" s="7">
        <v>2</v>
      </c>
    </row>
    <row r="7" spans="1:5">
      <c r="A7" s="3" t="s">
        <v>10</v>
      </c>
      <c r="B7" s="5" t="s">
        <v>11</v>
      </c>
      <c r="C7" s="5" t="s">
        <v>12</v>
      </c>
      <c r="D7" s="5" t="s">
        <v>13</v>
      </c>
    </row>
    <row r="8" spans="1:5">
      <c r="A8" s="3" t="s">
        <v>14</v>
      </c>
      <c r="B8" s="6" t="s">
        <v>15</v>
      </c>
      <c r="C8" s="5" t="s">
        <v>16</v>
      </c>
      <c r="D8" s="5" t="s">
        <v>16</v>
      </c>
    </row>
    <row r="9" spans="1:5">
      <c r="A9" s="3" t="s">
        <v>17</v>
      </c>
      <c r="B9" s="6" t="s">
        <v>18</v>
      </c>
      <c r="C9" s="5" t="s">
        <v>19</v>
      </c>
      <c r="D9" s="5">
        <v>1</v>
      </c>
    </row>
    <row r="10" spans="1:5">
      <c r="A10" s="3" t="s">
        <v>20</v>
      </c>
      <c r="B10" s="5">
        <v>4</v>
      </c>
      <c r="C10" s="5">
        <v>4</v>
      </c>
      <c r="D10" s="5" t="s">
        <v>8</v>
      </c>
    </row>
    <row r="11" spans="1:5">
      <c r="A11" s="3" t="s">
        <v>21</v>
      </c>
      <c r="B11" s="5" t="s">
        <v>22</v>
      </c>
      <c r="C11" s="5">
        <v>1</v>
      </c>
      <c r="D11" s="5">
        <v>1</v>
      </c>
    </row>
    <row r="14" spans="1:5">
      <c r="A14" s="20" t="s">
        <v>84</v>
      </c>
      <c r="B14" s="21"/>
      <c r="C14" s="21"/>
      <c r="D14" s="21"/>
    </row>
    <row r="17" spans="1:25" ht="18.75">
      <c r="A17" s="24" t="s">
        <v>91</v>
      </c>
      <c r="B17" s="8" t="s">
        <v>86</v>
      </c>
      <c r="C17" s="8" t="s">
        <v>87</v>
      </c>
      <c r="D17" s="8" t="s">
        <v>88</v>
      </c>
      <c r="E17" s="8" t="s">
        <v>89</v>
      </c>
      <c r="F17" s="8" t="s">
        <v>199</v>
      </c>
      <c r="G17" s="31" t="s">
        <v>200</v>
      </c>
      <c r="H17" s="31" t="s">
        <v>201</v>
      </c>
      <c r="I17" s="31" t="s">
        <v>202</v>
      </c>
      <c r="J17" s="31" t="s">
        <v>203</v>
      </c>
      <c r="L17" s="31" t="s">
        <v>207</v>
      </c>
    </row>
    <row r="19" spans="1:25">
      <c r="B19" t="s">
        <v>6</v>
      </c>
      <c r="C19" t="s">
        <v>7</v>
      </c>
      <c r="D19">
        <v>2</v>
      </c>
      <c r="E19">
        <v>2</v>
      </c>
      <c r="G19" t="s">
        <v>204</v>
      </c>
      <c r="H19" t="s">
        <v>205</v>
      </c>
      <c r="I19" t="s">
        <v>206</v>
      </c>
      <c r="J19">
        <v>500</v>
      </c>
      <c r="O19" t="s">
        <v>92</v>
      </c>
    </row>
    <row r="20" spans="1:25">
      <c r="B20" t="s">
        <v>6</v>
      </c>
      <c r="C20" t="s">
        <v>7</v>
      </c>
      <c r="D20">
        <v>2</v>
      </c>
      <c r="E20">
        <v>3</v>
      </c>
      <c r="G20" t="s">
        <v>204</v>
      </c>
      <c r="H20" t="s">
        <v>205</v>
      </c>
      <c r="I20" t="s">
        <v>206</v>
      </c>
      <c r="J20">
        <v>500</v>
      </c>
      <c r="O20" t="s">
        <v>92</v>
      </c>
    </row>
    <row r="21" spans="1:25">
      <c r="A21" s="2" t="s">
        <v>134</v>
      </c>
      <c r="B21" t="s">
        <v>6</v>
      </c>
      <c r="C21" t="s">
        <v>7</v>
      </c>
      <c r="D21">
        <v>2</v>
      </c>
      <c r="E21">
        <v>4</v>
      </c>
      <c r="G21" t="s">
        <v>204</v>
      </c>
      <c r="H21" t="s">
        <v>205</v>
      </c>
      <c r="I21" t="s">
        <v>206</v>
      </c>
      <c r="J21">
        <v>500</v>
      </c>
      <c r="L21" s="18" t="s">
        <v>127</v>
      </c>
      <c r="O21" t="s">
        <v>92</v>
      </c>
      <c r="P21" s="22" t="s">
        <v>129</v>
      </c>
      <c r="Y21" s="18" t="s">
        <v>130</v>
      </c>
    </row>
    <row r="22" spans="1:25">
      <c r="A22" s="2" t="s">
        <v>135</v>
      </c>
      <c r="B22" t="s">
        <v>6</v>
      </c>
      <c r="C22" t="s">
        <v>7</v>
      </c>
      <c r="D22">
        <v>4</v>
      </c>
      <c r="E22">
        <v>4</v>
      </c>
      <c r="G22" t="s">
        <v>204</v>
      </c>
      <c r="H22" t="s">
        <v>208</v>
      </c>
      <c r="I22" t="s">
        <v>208</v>
      </c>
      <c r="J22">
        <v>500</v>
      </c>
      <c r="L22" s="18" t="s">
        <v>127</v>
      </c>
      <c r="O22" t="s">
        <v>128</v>
      </c>
      <c r="P22" s="22" t="s">
        <v>131</v>
      </c>
      <c r="Y22" s="18" t="s">
        <v>130</v>
      </c>
    </row>
    <row r="23" spans="1:25">
      <c r="P23" s="22"/>
    </row>
    <row r="24" spans="1:25">
      <c r="A24" s="2" t="s">
        <v>137</v>
      </c>
      <c r="B24" s="2" t="s">
        <v>6</v>
      </c>
      <c r="C24" s="2" t="s">
        <v>7</v>
      </c>
      <c r="D24" s="2">
        <v>1</v>
      </c>
      <c r="E24" s="2">
        <v>3</v>
      </c>
      <c r="F24" s="2"/>
      <c r="G24" s="2" t="s">
        <v>209</v>
      </c>
      <c r="H24" s="2" t="s">
        <v>210</v>
      </c>
      <c r="I24" s="2" t="s">
        <v>206</v>
      </c>
      <c r="J24" s="2">
        <v>2500</v>
      </c>
      <c r="K24" s="2"/>
      <c r="L24" s="30" t="s">
        <v>159</v>
      </c>
      <c r="M24" s="2"/>
      <c r="N24" s="2"/>
      <c r="O24" s="2" t="s">
        <v>138</v>
      </c>
      <c r="P24" s="25" t="s">
        <v>139</v>
      </c>
      <c r="Q24" s="2"/>
      <c r="R24" s="2"/>
      <c r="S24" s="2"/>
      <c r="T24" s="2"/>
      <c r="U24" s="2"/>
      <c r="V24" s="2"/>
      <c r="W24" s="2"/>
      <c r="X24" s="2"/>
    </row>
    <row r="25" spans="1:25">
      <c r="B25" t="s">
        <v>6</v>
      </c>
      <c r="C25" t="s">
        <v>7</v>
      </c>
      <c r="D25">
        <v>1</v>
      </c>
      <c r="E25" s="27">
        <v>4</v>
      </c>
      <c r="G25" t="s">
        <v>204</v>
      </c>
      <c r="H25" t="s">
        <v>206</v>
      </c>
      <c r="I25" t="s">
        <v>206</v>
      </c>
      <c r="J25" s="27" t="s">
        <v>211</v>
      </c>
      <c r="O25" t="s">
        <v>160</v>
      </c>
    </row>
    <row r="26" spans="1:25">
      <c r="B26" t="s">
        <v>6</v>
      </c>
      <c r="C26" t="s">
        <v>7</v>
      </c>
      <c r="D26">
        <v>1</v>
      </c>
      <c r="E26" s="27">
        <v>5</v>
      </c>
      <c r="G26" t="s">
        <v>204</v>
      </c>
      <c r="H26" t="s">
        <v>206</v>
      </c>
      <c r="I26" t="s">
        <v>206</v>
      </c>
      <c r="J26" s="27" t="s">
        <v>211</v>
      </c>
      <c r="O26" t="s">
        <v>160</v>
      </c>
    </row>
    <row r="27" spans="1:25">
      <c r="B27" t="s">
        <v>6</v>
      </c>
      <c r="C27" t="s">
        <v>7</v>
      </c>
      <c r="D27">
        <v>1</v>
      </c>
      <c r="E27" s="27">
        <v>6</v>
      </c>
      <c r="G27" t="s">
        <v>206</v>
      </c>
      <c r="H27" t="s">
        <v>206</v>
      </c>
      <c r="I27" t="s">
        <v>206</v>
      </c>
      <c r="J27">
        <v>80</v>
      </c>
      <c r="O27" t="s">
        <v>161</v>
      </c>
    </row>
    <row r="28" spans="1:25">
      <c r="E28" s="27"/>
    </row>
    <row r="29" spans="1:25" s="2" customFormat="1">
      <c r="A29" s="2" t="s">
        <v>162</v>
      </c>
      <c r="B29" s="2" t="s">
        <v>6</v>
      </c>
      <c r="C29" s="2" t="s">
        <v>7</v>
      </c>
      <c r="D29" s="2">
        <v>2</v>
      </c>
      <c r="E29" s="28">
        <v>6</v>
      </c>
      <c r="G29" s="2" t="s">
        <v>209</v>
      </c>
      <c r="H29" s="2" t="s">
        <v>210</v>
      </c>
      <c r="I29" s="2" t="s">
        <v>206</v>
      </c>
      <c r="J29" s="2">
        <v>2000</v>
      </c>
      <c r="O29" s="2" t="s">
        <v>164</v>
      </c>
      <c r="P29" s="25" t="s">
        <v>163</v>
      </c>
    </row>
    <row r="30" spans="1:25">
      <c r="A30" s="2" t="s">
        <v>215</v>
      </c>
      <c r="B30" t="s">
        <v>6</v>
      </c>
      <c r="C30" t="s">
        <v>7</v>
      </c>
      <c r="D30">
        <v>3</v>
      </c>
      <c r="E30" s="27">
        <v>6</v>
      </c>
      <c r="G30" s="2" t="s">
        <v>209</v>
      </c>
      <c r="H30" s="2" t="s">
        <v>210</v>
      </c>
      <c r="I30" s="2" t="s">
        <v>206</v>
      </c>
      <c r="J30" s="2">
        <v>3000</v>
      </c>
      <c r="L30" s="34" t="s">
        <v>127</v>
      </c>
      <c r="O30" s="2" t="s">
        <v>177</v>
      </c>
      <c r="P30" s="25" t="s">
        <v>214</v>
      </c>
      <c r="Q30" s="25"/>
      <c r="R30" s="25"/>
      <c r="S30" s="25"/>
      <c r="T30" s="25"/>
      <c r="U30" s="25"/>
      <c r="V30" s="25"/>
      <c r="W30" s="25"/>
      <c r="X30" s="25"/>
      <c r="Y30" s="18" t="s">
        <v>130</v>
      </c>
    </row>
    <row r="31" spans="1:25">
      <c r="B31" t="s">
        <v>6</v>
      </c>
      <c r="C31" t="s">
        <v>7</v>
      </c>
      <c r="D31">
        <v>4</v>
      </c>
      <c r="E31">
        <v>6</v>
      </c>
      <c r="G31" t="s">
        <v>204</v>
      </c>
      <c r="H31" t="s">
        <v>208</v>
      </c>
      <c r="I31" t="s">
        <v>208</v>
      </c>
      <c r="J31">
        <v>500</v>
      </c>
      <c r="O31" t="s">
        <v>178</v>
      </c>
    </row>
    <row r="32" spans="1:25" s="2" customFormat="1">
      <c r="A32" s="2" t="s">
        <v>179</v>
      </c>
      <c r="B32" s="2" t="s">
        <v>6</v>
      </c>
      <c r="C32" s="2" t="s">
        <v>7</v>
      </c>
      <c r="D32" s="2">
        <v>5</v>
      </c>
      <c r="E32" s="2">
        <v>6</v>
      </c>
      <c r="G32" s="2" t="s">
        <v>204</v>
      </c>
      <c r="H32" s="2" t="s">
        <v>205</v>
      </c>
      <c r="I32" s="2" t="s">
        <v>206</v>
      </c>
      <c r="J32" s="2">
        <v>3500</v>
      </c>
      <c r="N32" s="30" t="s">
        <v>198</v>
      </c>
      <c r="O32" s="2" t="s">
        <v>197</v>
      </c>
      <c r="P32" s="25" t="s">
        <v>180</v>
      </c>
    </row>
    <row r="33" spans="1:23">
      <c r="B33" t="s">
        <v>6</v>
      </c>
      <c r="C33" t="s">
        <v>7</v>
      </c>
      <c r="D33">
        <v>6</v>
      </c>
      <c r="E33" s="27">
        <v>6</v>
      </c>
      <c r="G33" t="s">
        <v>204</v>
      </c>
      <c r="H33" t="s">
        <v>212</v>
      </c>
      <c r="I33" t="s">
        <v>206</v>
      </c>
      <c r="O33" t="s">
        <v>176</v>
      </c>
    </row>
    <row r="34" spans="1:23" s="32" customFormat="1" ht="15.75" thickBot="1">
      <c r="E34" s="33"/>
    </row>
    <row r="35" spans="1:23" s="32" customFormat="1" ht="16.5" thickTop="1" thickBot="1"/>
    <row r="36" spans="1:23" ht="15.75" thickTop="1"/>
    <row r="37" spans="1:23">
      <c r="B37" t="s">
        <v>6</v>
      </c>
      <c r="C37" t="s">
        <v>56</v>
      </c>
      <c r="D37">
        <v>2</v>
      </c>
      <c r="E37">
        <v>2</v>
      </c>
      <c r="G37" t="s">
        <v>206</v>
      </c>
      <c r="H37" t="s">
        <v>206</v>
      </c>
      <c r="I37" t="s">
        <v>206</v>
      </c>
      <c r="J37">
        <v>170</v>
      </c>
      <c r="O37" t="s">
        <v>90</v>
      </c>
    </row>
    <row r="38" spans="1:23">
      <c r="B38" t="s">
        <v>6</v>
      </c>
      <c r="C38" t="s">
        <v>56</v>
      </c>
      <c r="D38">
        <v>2</v>
      </c>
      <c r="E38">
        <v>3</v>
      </c>
      <c r="G38" t="s">
        <v>204</v>
      </c>
      <c r="H38" t="s">
        <v>205</v>
      </c>
      <c r="I38" t="s">
        <v>206</v>
      </c>
      <c r="J38">
        <v>500</v>
      </c>
      <c r="O38" t="s">
        <v>92</v>
      </c>
    </row>
    <row r="39" spans="1:23">
      <c r="A39" s="2" t="s">
        <v>93</v>
      </c>
      <c r="B39" s="2" t="s">
        <v>6</v>
      </c>
      <c r="C39" s="2" t="s">
        <v>56</v>
      </c>
      <c r="D39" s="2">
        <v>2</v>
      </c>
      <c r="E39" s="2">
        <v>4</v>
      </c>
      <c r="F39" s="2"/>
      <c r="G39" s="2" t="s">
        <v>205</v>
      </c>
      <c r="H39" s="2" t="s">
        <v>206</v>
      </c>
      <c r="I39" s="2" t="s">
        <v>206</v>
      </c>
      <c r="J39" s="2">
        <v>1000</v>
      </c>
      <c r="K39" s="2"/>
      <c r="L39" s="2"/>
      <c r="M39" s="2"/>
      <c r="N39" s="2"/>
      <c r="O39" s="2" t="s">
        <v>132</v>
      </c>
      <c r="P39" s="25" t="s">
        <v>94</v>
      </c>
      <c r="Q39" s="2"/>
      <c r="R39" s="2"/>
      <c r="S39" s="2"/>
      <c r="T39" s="2"/>
      <c r="U39" s="2"/>
      <c r="V39" s="2"/>
      <c r="W39" s="2"/>
    </row>
    <row r="41" spans="1:23">
      <c r="A41" t="s">
        <v>111</v>
      </c>
      <c r="B41" t="s">
        <v>6</v>
      </c>
      <c r="C41" t="s">
        <v>56</v>
      </c>
      <c r="D41">
        <v>1</v>
      </c>
      <c r="E41">
        <v>2</v>
      </c>
      <c r="G41" t="s">
        <v>206</v>
      </c>
      <c r="H41" t="s">
        <v>206</v>
      </c>
      <c r="I41" t="s">
        <v>206</v>
      </c>
      <c r="J41" s="27" t="s">
        <v>213</v>
      </c>
      <c r="O41" t="s">
        <v>112</v>
      </c>
    </row>
    <row r="42" spans="1:23">
      <c r="B42" t="s">
        <v>6</v>
      </c>
      <c r="C42" t="s">
        <v>56</v>
      </c>
      <c r="D42">
        <v>1</v>
      </c>
      <c r="E42">
        <v>3</v>
      </c>
      <c r="G42" t="s">
        <v>206</v>
      </c>
      <c r="H42" t="s">
        <v>206</v>
      </c>
      <c r="I42" t="s">
        <v>206</v>
      </c>
      <c r="J42" s="27" t="s">
        <v>213</v>
      </c>
      <c r="O42" t="s">
        <v>112</v>
      </c>
    </row>
    <row r="43" spans="1:23">
      <c r="B43" t="s">
        <v>6</v>
      </c>
      <c r="C43" t="s">
        <v>56</v>
      </c>
      <c r="D43">
        <v>1</v>
      </c>
      <c r="E43">
        <v>4</v>
      </c>
      <c r="G43" t="s">
        <v>206</v>
      </c>
      <c r="H43" t="s">
        <v>206</v>
      </c>
      <c r="I43" t="s">
        <v>206</v>
      </c>
      <c r="J43">
        <v>160</v>
      </c>
      <c r="O43" t="s">
        <v>113</v>
      </c>
    </row>
    <row r="45" spans="1:23">
      <c r="A45" s="2" t="s">
        <v>114</v>
      </c>
      <c r="B45" s="2" t="s">
        <v>6</v>
      </c>
      <c r="C45" s="2" t="s">
        <v>56</v>
      </c>
      <c r="D45" s="2">
        <v>4</v>
      </c>
      <c r="E45" s="2">
        <v>4</v>
      </c>
      <c r="F45" s="2"/>
      <c r="G45" s="2" t="s">
        <v>204</v>
      </c>
      <c r="H45" s="2" t="s">
        <v>209</v>
      </c>
      <c r="I45" s="2" t="s">
        <v>209</v>
      </c>
      <c r="J45" s="2">
        <v>500</v>
      </c>
      <c r="K45" s="2"/>
      <c r="L45" s="2"/>
      <c r="M45" s="2"/>
      <c r="N45" s="2"/>
      <c r="O45" s="2" t="s">
        <v>133</v>
      </c>
      <c r="P45" s="25" t="s">
        <v>115</v>
      </c>
      <c r="Q45" s="2"/>
      <c r="R45" s="2"/>
      <c r="S45" s="2"/>
      <c r="T45" s="2"/>
      <c r="U45" s="2"/>
      <c r="V45" s="2"/>
      <c r="W45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3"/>
  <sheetViews>
    <sheetView workbookViewId="0">
      <selection activeCell="D11" sqref="A3:D11"/>
    </sheetView>
  </sheetViews>
  <sheetFormatPr defaultRowHeight="15"/>
  <cols>
    <col min="1" max="1" width="22" customWidth="1"/>
    <col min="2" max="2" width="15" customWidth="1"/>
    <col min="3" max="3" width="16.7109375" customWidth="1"/>
    <col min="4" max="4" width="13.85546875" customWidth="1"/>
  </cols>
  <sheetData>
    <row r="1" spans="1:6">
      <c r="A1" s="17" t="s">
        <v>94</v>
      </c>
      <c r="B1" s="18"/>
      <c r="C1" s="18"/>
      <c r="D1" s="18"/>
      <c r="E1" s="18"/>
      <c r="F1" s="18"/>
    </row>
    <row r="3" spans="1:6" ht="18.75">
      <c r="A3" s="1" t="s">
        <v>0</v>
      </c>
      <c r="B3" s="2"/>
      <c r="C3" s="2"/>
      <c r="D3" s="2"/>
    </row>
    <row r="4" spans="1:6">
      <c r="A4" s="3" t="s">
        <v>1</v>
      </c>
      <c r="B4" s="3" t="s">
        <v>2</v>
      </c>
      <c r="C4" s="3" t="s">
        <v>3</v>
      </c>
      <c r="D4" s="4" t="s">
        <v>4</v>
      </c>
    </row>
    <row r="5" spans="1:6">
      <c r="A5" s="3" t="s">
        <v>5</v>
      </c>
      <c r="B5" s="5" t="s">
        <v>6</v>
      </c>
      <c r="C5" s="5" t="s">
        <v>56</v>
      </c>
      <c r="D5" s="5" t="s">
        <v>8</v>
      </c>
    </row>
    <row r="6" spans="1:6">
      <c r="A6" s="3" t="s">
        <v>9</v>
      </c>
      <c r="B6" s="5">
        <v>1</v>
      </c>
      <c r="C6" s="7">
        <v>2</v>
      </c>
      <c r="D6" s="7">
        <v>4</v>
      </c>
    </row>
    <row r="7" spans="1:6">
      <c r="A7" s="3" t="s">
        <v>10</v>
      </c>
      <c r="B7" s="5" t="s">
        <v>11</v>
      </c>
      <c r="C7" s="5" t="s">
        <v>12</v>
      </c>
      <c r="D7" s="5" t="s">
        <v>13</v>
      </c>
    </row>
    <row r="8" spans="1:6">
      <c r="A8" s="3" t="s">
        <v>14</v>
      </c>
      <c r="B8" s="6" t="s">
        <v>15</v>
      </c>
      <c r="C8" s="5" t="s">
        <v>16</v>
      </c>
      <c r="D8" s="5" t="s">
        <v>16</v>
      </c>
    </row>
    <row r="9" spans="1:6">
      <c r="A9" s="3" t="s">
        <v>17</v>
      </c>
      <c r="B9" s="6" t="s">
        <v>18</v>
      </c>
      <c r="C9" s="5" t="s">
        <v>19</v>
      </c>
      <c r="D9" s="5">
        <v>1</v>
      </c>
    </row>
    <row r="10" spans="1:6">
      <c r="A10" s="3" t="s">
        <v>20</v>
      </c>
      <c r="B10" s="5">
        <v>4</v>
      </c>
      <c r="C10" s="5">
        <v>4</v>
      </c>
      <c r="D10" s="5" t="s">
        <v>8</v>
      </c>
    </row>
    <row r="11" spans="1:6">
      <c r="A11" s="3" t="s">
        <v>21</v>
      </c>
      <c r="B11" s="5" t="s">
        <v>22</v>
      </c>
      <c r="C11" s="5">
        <v>1</v>
      </c>
      <c r="D11" s="5">
        <v>1</v>
      </c>
    </row>
    <row r="13" spans="1:6">
      <c r="A13" s="20" t="s">
        <v>95</v>
      </c>
      <c r="B13" s="21"/>
      <c r="C13" s="2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C340"/>
  <sheetViews>
    <sheetView topLeftCell="G43" workbookViewId="0">
      <selection activeCell="M81" sqref="M81"/>
    </sheetView>
  </sheetViews>
  <sheetFormatPr defaultRowHeight="15"/>
  <cols>
    <col min="8" max="8" width="20" customWidth="1"/>
  </cols>
  <sheetData>
    <row r="1" spans="1:29">
      <c r="A1" s="17" t="s">
        <v>94</v>
      </c>
      <c r="B1" s="18"/>
      <c r="C1" s="18"/>
      <c r="D1" s="18"/>
      <c r="E1" s="18"/>
      <c r="F1" s="18"/>
      <c r="G1" s="18"/>
      <c r="H1" s="18"/>
    </row>
    <row r="3" spans="1:29">
      <c r="A3" t="s">
        <v>110</v>
      </c>
      <c r="B3" t="s">
        <v>40</v>
      </c>
      <c r="C3" t="s">
        <v>41</v>
      </c>
      <c r="D3" t="s">
        <v>42</v>
      </c>
      <c r="E3" t="s">
        <v>43</v>
      </c>
      <c r="F3" t="s">
        <v>44</v>
      </c>
      <c r="G3" t="s">
        <v>45</v>
      </c>
      <c r="H3" t="s">
        <v>46</v>
      </c>
      <c r="I3" t="s">
        <v>47</v>
      </c>
      <c r="J3" t="s">
        <v>48</v>
      </c>
      <c r="K3" t="s">
        <v>49</v>
      </c>
    </row>
    <row r="4" spans="1:29">
      <c r="B4">
        <v>1</v>
      </c>
      <c r="C4">
        <v>1</v>
      </c>
      <c r="D4">
        <v>0</v>
      </c>
      <c r="E4">
        <v>1</v>
      </c>
      <c r="F4">
        <v>0</v>
      </c>
      <c r="G4">
        <v>1</v>
      </c>
      <c r="H4">
        <f>------5</f>
        <v>5</v>
      </c>
      <c r="I4">
        <v>9</v>
      </c>
      <c r="J4" t="s">
        <v>50</v>
      </c>
      <c r="K4">
        <f>------1</f>
        <v>1</v>
      </c>
    </row>
    <row r="5" spans="1:29">
      <c r="B5">
        <v>4</v>
      </c>
      <c r="C5">
        <v>2</v>
      </c>
      <c r="D5">
        <v>0</v>
      </c>
      <c r="E5">
        <v>1</v>
      </c>
      <c r="F5">
        <v>4</v>
      </c>
      <c r="G5">
        <v>2</v>
      </c>
      <c r="H5">
        <f>------9</f>
        <v>9</v>
      </c>
      <c r="I5">
        <v>25</v>
      </c>
      <c r="J5" t="s">
        <v>51</v>
      </c>
      <c r="K5">
        <f>------2</f>
        <v>2</v>
      </c>
      <c r="AC5" s="22" t="s">
        <v>124</v>
      </c>
    </row>
    <row r="6" spans="1:29">
      <c r="B6">
        <v>7</v>
      </c>
      <c r="C6">
        <v>3</v>
      </c>
      <c r="D6">
        <v>0</v>
      </c>
      <c r="E6">
        <v>1</v>
      </c>
      <c r="F6">
        <v>12</v>
      </c>
      <c r="G6">
        <v>3</v>
      </c>
      <c r="H6">
        <f>------21</f>
        <v>21</v>
      </c>
      <c r="I6">
        <v>49</v>
      </c>
      <c r="J6" t="s">
        <v>52</v>
      </c>
      <c r="K6">
        <f>------3</f>
        <v>3</v>
      </c>
    </row>
    <row r="7" spans="1:29">
      <c r="B7">
        <v>10</v>
      </c>
      <c r="C7">
        <v>4</v>
      </c>
      <c r="D7">
        <v>0</v>
      </c>
      <c r="E7">
        <v>1</v>
      </c>
      <c r="F7">
        <v>8</v>
      </c>
      <c r="G7">
        <v>4</v>
      </c>
      <c r="H7">
        <f>------29</f>
        <v>29</v>
      </c>
      <c r="I7">
        <v>81</v>
      </c>
      <c r="J7" t="s">
        <v>51</v>
      </c>
      <c r="K7">
        <f>------4</f>
        <v>4</v>
      </c>
    </row>
    <row r="8" spans="1:29">
      <c r="B8">
        <v>13</v>
      </c>
      <c r="C8">
        <v>5</v>
      </c>
      <c r="D8">
        <v>0</v>
      </c>
      <c r="E8">
        <v>1</v>
      </c>
      <c r="F8">
        <v>12</v>
      </c>
      <c r="G8">
        <v>5</v>
      </c>
      <c r="H8">
        <f>------41</f>
        <v>41</v>
      </c>
      <c r="I8">
        <v>121</v>
      </c>
      <c r="J8" t="s">
        <v>53</v>
      </c>
      <c r="K8">
        <f>------5</f>
        <v>5</v>
      </c>
    </row>
    <row r="9" spans="1:29">
      <c r="B9">
        <v>16</v>
      </c>
      <c r="C9">
        <v>6</v>
      </c>
      <c r="D9">
        <v>1</v>
      </c>
      <c r="E9">
        <v>1</v>
      </c>
      <c r="F9">
        <v>12</v>
      </c>
      <c r="G9">
        <v>6</v>
      </c>
      <c r="H9">
        <f>------53</f>
        <v>53</v>
      </c>
      <c r="I9">
        <v>169</v>
      </c>
      <c r="J9" t="s">
        <v>54</v>
      </c>
      <c r="K9">
        <f>------6</f>
        <v>6</v>
      </c>
    </row>
    <row r="10" spans="1:29">
      <c r="B10">
        <v>19</v>
      </c>
      <c r="C10">
        <v>7</v>
      </c>
      <c r="D10">
        <v>1</v>
      </c>
      <c r="E10">
        <v>1</v>
      </c>
      <c r="F10">
        <v>36</v>
      </c>
      <c r="G10">
        <v>7</v>
      </c>
      <c r="H10">
        <f>------89</f>
        <v>89</v>
      </c>
      <c r="I10">
        <v>225</v>
      </c>
      <c r="J10" t="s">
        <v>55</v>
      </c>
      <c r="K10">
        <f>------7</f>
        <v>7</v>
      </c>
    </row>
    <row r="11" spans="1:29">
      <c r="B11">
        <v>22</v>
      </c>
      <c r="C11">
        <v>8</v>
      </c>
      <c r="D11">
        <v>1</v>
      </c>
      <c r="E11">
        <v>1</v>
      </c>
      <c r="F11">
        <v>28</v>
      </c>
      <c r="G11">
        <v>8</v>
      </c>
      <c r="H11">
        <f>------117</f>
        <v>117</v>
      </c>
      <c r="I11">
        <v>289</v>
      </c>
      <c r="J11" t="s">
        <v>55</v>
      </c>
      <c r="K11">
        <f>------8</f>
        <v>8</v>
      </c>
    </row>
    <row r="12" spans="1:29">
      <c r="B12">
        <v>25</v>
      </c>
      <c r="C12">
        <v>9</v>
      </c>
      <c r="D12">
        <v>1</v>
      </c>
      <c r="E12">
        <v>1</v>
      </c>
      <c r="F12">
        <v>12</v>
      </c>
      <c r="G12">
        <v>9</v>
      </c>
      <c r="H12">
        <f>------129</f>
        <v>129</v>
      </c>
      <c r="I12">
        <v>361</v>
      </c>
      <c r="J12" t="s">
        <v>51</v>
      </c>
      <c r="K12">
        <f>------9</f>
        <v>9</v>
      </c>
    </row>
    <row r="13" spans="1:29">
      <c r="B13">
        <v>28</v>
      </c>
      <c r="C13">
        <v>10</v>
      </c>
      <c r="D13">
        <v>1</v>
      </c>
      <c r="E13">
        <v>1</v>
      </c>
      <c r="F13">
        <v>12</v>
      </c>
      <c r="G13">
        <v>10</v>
      </c>
      <c r="H13">
        <f>------141</f>
        <v>141</v>
      </c>
      <c r="I13">
        <v>441</v>
      </c>
      <c r="J13" t="s">
        <v>96</v>
      </c>
      <c r="K13">
        <f>------10</f>
        <v>10</v>
      </c>
    </row>
    <row r="14" spans="1:29">
      <c r="B14">
        <v>31</v>
      </c>
      <c r="C14">
        <v>11</v>
      </c>
      <c r="D14">
        <v>1</v>
      </c>
      <c r="E14">
        <v>1</v>
      </c>
      <c r="F14">
        <v>32</v>
      </c>
      <c r="G14">
        <v>11</v>
      </c>
      <c r="H14">
        <f>------173</f>
        <v>173</v>
      </c>
      <c r="I14">
        <v>441</v>
      </c>
      <c r="J14" t="s">
        <v>58</v>
      </c>
      <c r="K14">
        <f>------11</f>
        <v>11</v>
      </c>
    </row>
    <row r="15" spans="1:29">
      <c r="B15">
        <v>34</v>
      </c>
      <c r="C15">
        <v>12</v>
      </c>
      <c r="D15">
        <v>1</v>
      </c>
      <c r="E15">
        <v>1</v>
      </c>
      <c r="F15">
        <v>24</v>
      </c>
      <c r="G15">
        <v>12</v>
      </c>
      <c r="H15">
        <f>------197</f>
        <v>197</v>
      </c>
      <c r="I15">
        <v>441</v>
      </c>
      <c r="J15" t="s">
        <v>59</v>
      </c>
      <c r="K15">
        <f>------12</f>
        <v>12</v>
      </c>
    </row>
    <row r="16" spans="1:29">
      <c r="B16">
        <v>37</v>
      </c>
      <c r="C16">
        <v>13</v>
      </c>
      <c r="D16">
        <v>1</v>
      </c>
      <c r="E16">
        <v>1</v>
      </c>
      <c r="F16">
        <v>24</v>
      </c>
      <c r="G16">
        <v>13</v>
      </c>
      <c r="H16">
        <f>------221</f>
        <v>221</v>
      </c>
      <c r="I16">
        <v>441</v>
      </c>
      <c r="J16" t="s">
        <v>56</v>
      </c>
      <c r="K16">
        <f>------13</f>
        <v>13</v>
      </c>
    </row>
    <row r="17" spans="2:11">
      <c r="B17">
        <v>40</v>
      </c>
      <c r="C17">
        <v>14</v>
      </c>
      <c r="D17">
        <v>1</v>
      </c>
      <c r="E17">
        <v>1</v>
      </c>
      <c r="F17">
        <v>24</v>
      </c>
      <c r="G17">
        <v>14</v>
      </c>
      <c r="H17">
        <f>------245</f>
        <v>245</v>
      </c>
      <c r="I17">
        <v>441</v>
      </c>
      <c r="J17" t="s">
        <v>50</v>
      </c>
      <c r="K17">
        <f>------14</f>
        <v>14</v>
      </c>
    </row>
    <row r="18" spans="2:11">
      <c r="B18">
        <v>43</v>
      </c>
      <c r="C18">
        <v>15</v>
      </c>
      <c r="D18">
        <v>1</v>
      </c>
      <c r="E18">
        <v>1</v>
      </c>
      <c r="F18">
        <v>64</v>
      </c>
      <c r="G18">
        <v>15</v>
      </c>
      <c r="H18">
        <f>------309</f>
        <v>309</v>
      </c>
      <c r="I18">
        <v>441</v>
      </c>
      <c r="J18" t="s">
        <v>97</v>
      </c>
      <c r="K18">
        <f>------15</f>
        <v>15</v>
      </c>
    </row>
    <row r="19" spans="2:11">
      <c r="B19">
        <v>46</v>
      </c>
      <c r="C19">
        <v>16</v>
      </c>
      <c r="D19">
        <v>1</v>
      </c>
      <c r="E19">
        <v>1</v>
      </c>
      <c r="F19">
        <v>64</v>
      </c>
      <c r="G19">
        <v>16</v>
      </c>
      <c r="H19">
        <f>------373</f>
        <v>373</v>
      </c>
      <c r="I19">
        <v>441</v>
      </c>
      <c r="J19" t="s">
        <v>74</v>
      </c>
      <c r="K19">
        <f>------16</f>
        <v>16</v>
      </c>
    </row>
    <row r="20" spans="2:11">
      <c r="B20">
        <v>49</v>
      </c>
      <c r="C20">
        <v>17</v>
      </c>
      <c r="D20">
        <v>1</v>
      </c>
      <c r="E20">
        <v>1</v>
      </c>
      <c r="F20">
        <v>0</v>
      </c>
      <c r="G20">
        <v>16</v>
      </c>
      <c r="H20">
        <f>------373</f>
        <v>373</v>
      </c>
      <c r="I20">
        <v>441</v>
      </c>
      <c r="J20" t="s">
        <v>74</v>
      </c>
      <c r="K20">
        <f>------16</f>
        <v>16</v>
      </c>
    </row>
    <row r="21" spans="2:11">
      <c r="B21">
        <v>52</v>
      </c>
      <c r="C21">
        <v>18</v>
      </c>
      <c r="D21">
        <v>1</v>
      </c>
      <c r="E21">
        <v>1</v>
      </c>
      <c r="F21">
        <v>0</v>
      </c>
      <c r="G21">
        <v>16</v>
      </c>
      <c r="H21">
        <f>------373</f>
        <v>373</v>
      </c>
      <c r="I21">
        <v>441</v>
      </c>
      <c r="J21" t="s">
        <v>74</v>
      </c>
      <c r="K21">
        <f>------16</f>
        <v>16</v>
      </c>
    </row>
    <row r="22" spans="2:11">
      <c r="B22">
        <v>55</v>
      </c>
      <c r="C22">
        <v>19</v>
      </c>
      <c r="D22">
        <v>1</v>
      </c>
      <c r="E22">
        <v>1</v>
      </c>
      <c r="F22">
        <v>0</v>
      </c>
      <c r="G22">
        <v>16</v>
      </c>
      <c r="H22">
        <f>------373</f>
        <v>373</v>
      </c>
      <c r="I22">
        <v>441</v>
      </c>
      <c r="J22" t="s">
        <v>74</v>
      </c>
      <c r="K22">
        <f>------16</f>
        <v>16</v>
      </c>
    </row>
    <row r="23" spans="2:11">
      <c r="B23">
        <v>58</v>
      </c>
      <c r="C23">
        <v>20</v>
      </c>
      <c r="D23">
        <v>1</v>
      </c>
      <c r="E23">
        <v>1</v>
      </c>
      <c r="F23">
        <v>0</v>
      </c>
      <c r="G23">
        <v>16</v>
      </c>
      <c r="H23">
        <f>------373</f>
        <v>373</v>
      </c>
      <c r="I23">
        <v>441</v>
      </c>
      <c r="J23" t="s">
        <v>74</v>
      </c>
      <c r="K23">
        <f>------16</f>
        <v>16</v>
      </c>
    </row>
    <row r="24" spans="2:11">
      <c r="B24">
        <v>61</v>
      </c>
      <c r="C24">
        <v>21</v>
      </c>
      <c r="D24">
        <v>1</v>
      </c>
      <c r="E24">
        <v>0</v>
      </c>
      <c r="F24">
        <v>40</v>
      </c>
      <c r="G24">
        <v>17</v>
      </c>
      <c r="H24">
        <f>------333</f>
        <v>333</v>
      </c>
      <c r="I24">
        <v>441</v>
      </c>
      <c r="J24" t="s">
        <v>68</v>
      </c>
      <c r="K24">
        <f>------17</f>
        <v>17</v>
      </c>
    </row>
    <row r="25" spans="2:11">
      <c r="B25">
        <v>64</v>
      </c>
      <c r="C25">
        <v>22</v>
      </c>
      <c r="D25">
        <v>1</v>
      </c>
      <c r="E25">
        <v>0</v>
      </c>
      <c r="F25">
        <v>32</v>
      </c>
      <c r="G25">
        <v>18</v>
      </c>
      <c r="H25">
        <f>------301</f>
        <v>301</v>
      </c>
      <c r="I25">
        <v>361</v>
      </c>
      <c r="J25" t="s">
        <v>71</v>
      </c>
      <c r="K25">
        <f>------18</f>
        <v>18</v>
      </c>
    </row>
    <row r="26" spans="2:11">
      <c r="B26">
        <v>67</v>
      </c>
      <c r="C26">
        <v>23</v>
      </c>
      <c r="D26">
        <v>1</v>
      </c>
      <c r="E26">
        <v>1</v>
      </c>
      <c r="F26">
        <v>36</v>
      </c>
      <c r="G26">
        <v>19</v>
      </c>
      <c r="H26">
        <f>------337</f>
        <v>337</v>
      </c>
      <c r="I26">
        <v>441</v>
      </c>
      <c r="J26" t="s">
        <v>68</v>
      </c>
      <c r="K26">
        <f>------19</f>
        <v>19</v>
      </c>
    </row>
    <row r="27" spans="2:11">
      <c r="B27">
        <v>70</v>
      </c>
      <c r="C27">
        <v>24</v>
      </c>
      <c r="D27">
        <v>1</v>
      </c>
      <c r="E27">
        <v>1</v>
      </c>
      <c r="F27">
        <v>8</v>
      </c>
      <c r="G27">
        <v>20</v>
      </c>
      <c r="H27">
        <f>------345</f>
        <v>345</v>
      </c>
      <c r="I27">
        <v>441</v>
      </c>
      <c r="J27" t="s">
        <v>75</v>
      </c>
      <c r="K27">
        <f>------20</f>
        <v>20</v>
      </c>
    </row>
    <row r="28" spans="2:11">
      <c r="B28">
        <v>73</v>
      </c>
      <c r="C28">
        <v>25</v>
      </c>
      <c r="D28">
        <v>1</v>
      </c>
      <c r="E28">
        <v>1</v>
      </c>
      <c r="F28">
        <v>8</v>
      </c>
      <c r="G28">
        <v>21</v>
      </c>
      <c r="H28">
        <f>------353</f>
        <v>353</v>
      </c>
      <c r="I28">
        <v>441</v>
      </c>
      <c r="J28" t="s">
        <v>98</v>
      </c>
      <c r="K28">
        <f>------21</f>
        <v>21</v>
      </c>
    </row>
    <row r="29" spans="2:11">
      <c r="B29">
        <v>76</v>
      </c>
      <c r="C29">
        <v>26</v>
      </c>
      <c r="D29">
        <v>1</v>
      </c>
      <c r="E29">
        <v>1</v>
      </c>
      <c r="F29">
        <v>16</v>
      </c>
      <c r="G29">
        <v>22</v>
      </c>
      <c r="H29">
        <f>------369</f>
        <v>369</v>
      </c>
      <c r="I29">
        <v>441</v>
      </c>
      <c r="J29" t="s">
        <v>66</v>
      </c>
      <c r="K29">
        <f>------22</f>
        <v>22</v>
      </c>
    </row>
    <row r="30" spans="2:11">
      <c r="B30">
        <v>79</v>
      </c>
      <c r="C30">
        <v>27</v>
      </c>
      <c r="D30">
        <v>1</v>
      </c>
      <c r="E30">
        <v>0</v>
      </c>
      <c r="F30">
        <v>40</v>
      </c>
      <c r="G30">
        <v>23</v>
      </c>
      <c r="H30">
        <f>------329</f>
        <v>329</v>
      </c>
      <c r="I30">
        <v>441</v>
      </c>
      <c r="J30" t="s">
        <v>99</v>
      </c>
      <c r="K30">
        <f>------23</f>
        <v>23</v>
      </c>
    </row>
    <row r="31" spans="2:11">
      <c r="B31">
        <v>82</v>
      </c>
      <c r="C31">
        <v>28</v>
      </c>
      <c r="D31">
        <v>1</v>
      </c>
      <c r="E31">
        <v>0</v>
      </c>
      <c r="F31">
        <v>28</v>
      </c>
      <c r="G31">
        <v>24</v>
      </c>
      <c r="H31">
        <f>------301</f>
        <v>301</v>
      </c>
      <c r="I31">
        <v>441</v>
      </c>
      <c r="J31" t="s">
        <v>100</v>
      </c>
      <c r="K31">
        <f>------24</f>
        <v>24</v>
      </c>
    </row>
    <row r="32" spans="2:11">
      <c r="B32">
        <v>85</v>
      </c>
      <c r="C32">
        <v>29</v>
      </c>
      <c r="D32">
        <v>1</v>
      </c>
      <c r="E32">
        <v>0</v>
      </c>
      <c r="F32">
        <v>24</v>
      </c>
      <c r="G32">
        <v>25</v>
      </c>
      <c r="H32">
        <f>------277</f>
        <v>277</v>
      </c>
      <c r="I32">
        <v>441</v>
      </c>
      <c r="J32" t="s">
        <v>101</v>
      </c>
      <c r="K32">
        <f>------25</f>
        <v>25</v>
      </c>
    </row>
    <row r="33" spans="2:11">
      <c r="B33">
        <v>88</v>
      </c>
      <c r="C33">
        <v>30</v>
      </c>
      <c r="D33">
        <v>1</v>
      </c>
      <c r="E33">
        <v>0</v>
      </c>
      <c r="F33">
        <v>28</v>
      </c>
      <c r="G33">
        <v>26</v>
      </c>
      <c r="H33">
        <f>------249</f>
        <v>249</v>
      </c>
      <c r="I33">
        <v>441</v>
      </c>
      <c r="J33" t="s">
        <v>50</v>
      </c>
      <c r="K33">
        <f>------26</f>
        <v>26</v>
      </c>
    </row>
    <row r="34" spans="2:11">
      <c r="B34">
        <v>91</v>
      </c>
      <c r="C34">
        <v>31</v>
      </c>
      <c r="D34">
        <v>1</v>
      </c>
      <c r="E34">
        <v>1</v>
      </c>
      <c r="F34">
        <v>16</v>
      </c>
      <c r="G34">
        <v>27</v>
      </c>
      <c r="H34">
        <f>------265</f>
        <v>265</v>
      </c>
      <c r="I34">
        <v>441</v>
      </c>
      <c r="J34" t="s">
        <v>102</v>
      </c>
      <c r="K34">
        <f>------27</f>
        <v>27</v>
      </c>
    </row>
    <row r="35" spans="2:11">
      <c r="B35">
        <v>94</v>
      </c>
      <c r="C35">
        <v>32</v>
      </c>
      <c r="D35">
        <v>1</v>
      </c>
      <c r="E35">
        <v>1</v>
      </c>
      <c r="F35">
        <v>20</v>
      </c>
      <c r="G35">
        <v>28</v>
      </c>
      <c r="H35">
        <f>------285</f>
        <v>285</v>
      </c>
      <c r="I35">
        <v>441</v>
      </c>
      <c r="J35" t="s">
        <v>103</v>
      </c>
      <c r="K35">
        <f>------28</f>
        <v>28</v>
      </c>
    </row>
    <row r="36" spans="2:11">
      <c r="B36">
        <v>97</v>
      </c>
      <c r="C36">
        <v>33</v>
      </c>
      <c r="D36">
        <v>1</v>
      </c>
      <c r="E36">
        <v>1</v>
      </c>
      <c r="F36">
        <v>12</v>
      </c>
      <c r="G36">
        <v>29</v>
      </c>
      <c r="H36">
        <f>------297</f>
        <v>297</v>
      </c>
      <c r="I36">
        <v>441</v>
      </c>
      <c r="J36" t="s">
        <v>104</v>
      </c>
      <c r="K36">
        <f>------29</f>
        <v>29</v>
      </c>
    </row>
    <row r="37" spans="2:11">
      <c r="B37">
        <v>100</v>
      </c>
      <c r="C37">
        <v>34</v>
      </c>
      <c r="D37">
        <v>1</v>
      </c>
      <c r="E37">
        <v>1</v>
      </c>
      <c r="F37">
        <v>24</v>
      </c>
      <c r="G37">
        <v>30</v>
      </c>
      <c r="H37">
        <f>------321</f>
        <v>321</v>
      </c>
      <c r="I37">
        <v>441</v>
      </c>
      <c r="J37" t="s">
        <v>67</v>
      </c>
      <c r="K37">
        <f>------30</f>
        <v>30</v>
      </c>
    </row>
    <row r="38" spans="2:11">
      <c r="B38">
        <v>103</v>
      </c>
      <c r="C38">
        <v>35</v>
      </c>
      <c r="D38">
        <v>1</v>
      </c>
      <c r="E38">
        <v>0</v>
      </c>
      <c r="F38">
        <v>64</v>
      </c>
      <c r="G38">
        <v>31</v>
      </c>
      <c r="H38">
        <f>------257</f>
        <v>257</v>
      </c>
      <c r="I38">
        <v>441</v>
      </c>
      <c r="J38" t="s">
        <v>105</v>
      </c>
      <c r="K38">
        <f>------31</f>
        <v>31</v>
      </c>
    </row>
    <row r="39" spans="2:11">
      <c r="B39">
        <v>106</v>
      </c>
      <c r="C39">
        <v>36</v>
      </c>
      <c r="D39">
        <v>1</v>
      </c>
      <c r="E39">
        <v>0</v>
      </c>
      <c r="F39">
        <v>40</v>
      </c>
      <c r="G39">
        <v>32</v>
      </c>
      <c r="H39">
        <f>------217</f>
        <v>217</v>
      </c>
      <c r="I39">
        <v>361</v>
      </c>
      <c r="J39" t="s">
        <v>102</v>
      </c>
      <c r="K39">
        <f>------32</f>
        <v>32</v>
      </c>
    </row>
    <row r="40" spans="2:11">
      <c r="B40">
        <v>109</v>
      </c>
      <c r="C40">
        <v>37</v>
      </c>
      <c r="D40">
        <v>1</v>
      </c>
      <c r="E40">
        <v>0</v>
      </c>
      <c r="F40">
        <v>28</v>
      </c>
      <c r="G40">
        <v>33</v>
      </c>
      <c r="H40">
        <f>------189</f>
        <v>189</v>
      </c>
      <c r="I40">
        <v>289</v>
      </c>
      <c r="J40" t="s">
        <v>103</v>
      </c>
      <c r="K40">
        <f>------33</f>
        <v>33</v>
      </c>
    </row>
    <row r="41" spans="2:11">
      <c r="B41">
        <v>112</v>
      </c>
      <c r="C41">
        <v>38</v>
      </c>
      <c r="D41">
        <v>1</v>
      </c>
      <c r="E41">
        <v>0</v>
      </c>
      <c r="F41">
        <v>24</v>
      </c>
      <c r="G41">
        <v>34</v>
      </c>
      <c r="H41">
        <f>------165</f>
        <v>165</v>
      </c>
      <c r="I41">
        <v>225</v>
      </c>
      <c r="J41" t="s">
        <v>67</v>
      </c>
      <c r="K41">
        <f>------34</f>
        <v>34</v>
      </c>
    </row>
    <row r="42" spans="2:11">
      <c r="B42">
        <v>115</v>
      </c>
      <c r="C42">
        <v>39</v>
      </c>
      <c r="D42">
        <v>1</v>
      </c>
      <c r="E42">
        <v>1</v>
      </c>
      <c r="F42">
        <v>20</v>
      </c>
      <c r="G42">
        <v>35</v>
      </c>
      <c r="H42">
        <f>------185</f>
        <v>185</v>
      </c>
      <c r="I42">
        <v>289</v>
      </c>
      <c r="J42" t="s">
        <v>106</v>
      </c>
      <c r="K42">
        <f>------35</f>
        <v>35</v>
      </c>
    </row>
    <row r="43" spans="2:11">
      <c r="B43">
        <v>118</v>
      </c>
      <c r="C43">
        <v>40</v>
      </c>
      <c r="D43">
        <v>1</v>
      </c>
      <c r="E43">
        <v>1</v>
      </c>
      <c r="F43">
        <v>28</v>
      </c>
      <c r="G43">
        <v>36</v>
      </c>
      <c r="H43">
        <f>------213</f>
        <v>213</v>
      </c>
      <c r="I43">
        <v>361</v>
      </c>
      <c r="J43" t="s">
        <v>107</v>
      </c>
      <c r="K43">
        <f>------36</f>
        <v>36</v>
      </c>
    </row>
    <row r="44" spans="2:11">
      <c r="B44">
        <v>121</v>
      </c>
      <c r="C44">
        <v>41</v>
      </c>
      <c r="D44">
        <v>1</v>
      </c>
      <c r="E44">
        <v>1</v>
      </c>
      <c r="F44">
        <v>28</v>
      </c>
      <c r="G44">
        <v>37</v>
      </c>
      <c r="H44">
        <f>------241</f>
        <v>241</v>
      </c>
      <c r="I44">
        <v>441</v>
      </c>
      <c r="J44" t="s">
        <v>108</v>
      </c>
      <c r="K44">
        <f>------37</f>
        <v>37</v>
      </c>
    </row>
    <row r="45" spans="2:11">
      <c r="B45">
        <v>124</v>
      </c>
      <c r="C45">
        <v>42</v>
      </c>
      <c r="D45">
        <v>1</v>
      </c>
      <c r="E45">
        <v>1</v>
      </c>
      <c r="F45">
        <v>32</v>
      </c>
      <c r="G45">
        <v>38</v>
      </c>
      <c r="H45">
        <f>------273</f>
        <v>273</v>
      </c>
      <c r="I45">
        <v>441</v>
      </c>
      <c r="J45" t="s">
        <v>62</v>
      </c>
      <c r="K45">
        <f>------38</f>
        <v>38</v>
      </c>
    </row>
    <row r="46" spans="2:11">
      <c r="B46">
        <v>127</v>
      </c>
      <c r="C46">
        <v>43</v>
      </c>
      <c r="D46">
        <v>1</v>
      </c>
      <c r="E46">
        <v>0</v>
      </c>
      <c r="F46">
        <v>56</v>
      </c>
      <c r="G46">
        <v>39</v>
      </c>
      <c r="H46">
        <f>------217</f>
        <v>217</v>
      </c>
      <c r="I46">
        <v>441</v>
      </c>
      <c r="J46" t="s">
        <v>61</v>
      </c>
      <c r="K46">
        <f>------39</f>
        <v>39</v>
      </c>
    </row>
    <row r="47" spans="2:11">
      <c r="B47">
        <v>130</v>
      </c>
      <c r="C47">
        <v>44</v>
      </c>
      <c r="D47">
        <v>1</v>
      </c>
      <c r="E47">
        <v>0</v>
      </c>
      <c r="F47">
        <v>28</v>
      </c>
      <c r="G47">
        <v>40</v>
      </c>
      <c r="H47">
        <f>------189</f>
        <v>189</v>
      </c>
      <c r="I47">
        <v>441</v>
      </c>
      <c r="J47" t="s">
        <v>52</v>
      </c>
      <c r="K47">
        <f>------40</f>
        <v>40</v>
      </c>
    </row>
    <row r="48" spans="2:11">
      <c r="B48">
        <v>133</v>
      </c>
      <c r="C48">
        <v>45</v>
      </c>
      <c r="D48">
        <v>1</v>
      </c>
      <c r="E48">
        <v>0</v>
      </c>
      <c r="F48">
        <v>24</v>
      </c>
      <c r="G48">
        <v>41</v>
      </c>
      <c r="H48">
        <f>------165</f>
        <v>165</v>
      </c>
      <c r="I48">
        <v>441</v>
      </c>
      <c r="J48" t="s">
        <v>60</v>
      </c>
      <c r="K48">
        <f>------41</f>
        <v>41</v>
      </c>
    </row>
    <row r="49" spans="2:11">
      <c r="B49">
        <v>136</v>
      </c>
      <c r="C49">
        <v>46</v>
      </c>
      <c r="D49">
        <v>1</v>
      </c>
      <c r="E49">
        <v>0</v>
      </c>
      <c r="F49">
        <v>24</v>
      </c>
      <c r="G49">
        <v>42</v>
      </c>
      <c r="H49">
        <f>------141</f>
        <v>141</v>
      </c>
      <c r="I49">
        <v>361</v>
      </c>
      <c r="J49" t="s">
        <v>58</v>
      </c>
      <c r="K49">
        <f>------42</f>
        <v>42</v>
      </c>
    </row>
    <row r="50" spans="2:11">
      <c r="B50">
        <v>139</v>
      </c>
      <c r="C50">
        <v>47</v>
      </c>
      <c r="D50">
        <v>1</v>
      </c>
      <c r="E50">
        <v>1</v>
      </c>
      <c r="F50">
        <v>36</v>
      </c>
      <c r="G50">
        <v>43</v>
      </c>
      <c r="H50">
        <f>------177</f>
        <v>177</v>
      </c>
      <c r="I50">
        <v>441</v>
      </c>
      <c r="J50" t="s">
        <v>55</v>
      </c>
      <c r="K50">
        <f>------43</f>
        <v>43</v>
      </c>
    </row>
    <row r="51" spans="2:11">
      <c r="B51">
        <v>142</v>
      </c>
      <c r="C51">
        <v>48</v>
      </c>
      <c r="D51">
        <v>1</v>
      </c>
      <c r="E51">
        <v>1</v>
      </c>
      <c r="F51">
        <v>44</v>
      </c>
      <c r="G51">
        <v>44</v>
      </c>
      <c r="H51">
        <f>------221</f>
        <v>221</v>
      </c>
      <c r="I51">
        <v>441</v>
      </c>
      <c r="J51" t="s">
        <v>56</v>
      </c>
      <c r="K51">
        <f>------44</f>
        <v>44</v>
      </c>
    </row>
    <row r="52" spans="2:11">
      <c r="B52">
        <v>145</v>
      </c>
      <c r="C52">
        <v>49</v>
      </c>
      <c r="D52">
        <v>1</v>
      </c>
      <c r="E52">
        <v>1</v>
      </c>
      <c r="F52">
        <v>36</v>
      </c>
      <c r="G52">
        <v>45</v>
      </c>
      <c r="H52">
        <f>------257</f>
        <v>257</v>
      </c>
      <c r="I52">
        <v>441</v>
      </c>
      <c r="J52" t="s">
        <v>105</v>
      </c>
      <c r="K52">
        <f>------45</f>
        <v>45</v>
      </c>
    </row>
    <row r="53" spans="2:11">
      <c r="B53">
        <v>148</v>
      </c>
      <c r="C53">
        <v>50</v>
      </c>
      <c r="D53">
        <v>1</v>
      </c>
      <c r="E53">
        <v>1</v>
      </c>
      <c r="F53">
        <v>28</v>
      </c>
      <c r="G53">
        <v>46</v>
      </c>
      <c r="H53">
        <f>------285</f>
        <v>285</v>
      </c>
      <c r="I53">
        <v>441</v>
      </c>
      <c r="J53" t="s">
        <v>103</v>
      </c>
      <c r="K53">
        <f>------46</f>
        <v>46</v>
      </c>
    </row>
    <row r="54" spans="2:11">
      <c r="B54">
        <v>151</v>
      </c>
      <c r="C54">
        <v>51</v>
      </c>
      <c r="D54">
        <v>1</v>
      </c>
      <c r="E54">
        <v>0</v>
      </c>
      <c r="F54">
        <v>68</v>
      </c>
      <c r="G54">
        <v>47</v>
      </c>
      <c r="H54">
        <f>------217</f>
        <v>217</v>
      </c>
      <c r="I54">
        <v>441</v>
      </c>
      <c r="J54" t="s">
        <v>61</v>
      </c>
      <c r="K54">
        <f>------47</f>
        <v>47</v>
      </c>
    </row>
    <row r="55" spans="2:11">
      <c r="B55">
        <v>154</v>
      </c>
      <c r="C55">
        <v>52</v>
      </c>
      <c r="D55">
        <v>1</v>
      </c>
      <c r="E55">
        <v>0</v>
      </c>
      <c r="F55">
        <v>16</v>
      </c>
      <c r="G55">
        <v>48</v>
      </c>
      <c r="H55">
        <f>------201</f>
        <v>201</v>
      </c>
      <c r="I55">
        <v>225</v>
      </c>
      <c r="J55" t="s">
        <v>76</v>
      </c>
      <c r="K55">
        <f>------48</f>
        <v>48</v>
      </c>
    </row>
    <row r="56" spans="2:11">
      <c r="B56">
        <v>157</v>
      </c>
      <c r="C56">
        <v>53</v>
      </c>
      <c r="D56">
        <v>1</v>
      </c>
      <c r="E56">
        <v>0</v>
      </c>
      <c r="F56">
        <v>16</v>
      </c>
      <c r="G56">
        <v>49</v>
      </c>
      <c r="H56">
        <f>------185</f>
        <v>185</v>
      </c>
      <c r="I56">
        <v>225</v>
      </c>
      <c r="J56" t="s">
        <v>109</v>
      </c>
      <c r="K56">
        <f>------49</f>
        <v>49</v>
      </c>
    </row>
    <row r="57" spans="2:11">
      <c r="B57">
        <v>160</v>
      </c>
      <c r="C57">
        <v>54</v>
      </c>
      <c r="D57">
        <v>1</v>
      </c>
      <c r="E57">
        <v>0</v>
      </c>
      <c r="F57">
        <v>20</v>
      </c>
      <c r="G57">
        <v>49</v>
      </c>
      <c r="H57">
        <f>------165</f>
        <v>165</v>
      </c>
      <c r="I57">
        <v>225</v>
      </c>
      <c r="J57" t="s">
        <v>67</v>
      </c>
      <c r="K57">
        <f>------34</f>
        <v>34</v>
      </c>
    </row>
    <row r="58" spans="2:11">
      <c r="B58">
        <v>163</v>
      </c>
      <c r="C58">
        <v>55</v>
      </c>
      <c r="D58">
        <v>1</v>
      </c>
      <c r="E58">
        <v>1</v>
      </c>
      <c r="F58">
        <v>20</v>
      </c>
      <c r="G58">
        <v>49</v>
      </c>
      <c r="H58">
        <f>------185</f>
        <v>185</v>
      </c>
      <c r="I58">
        <v>289</v>
      </c>
      <c r="J58" t="s">
        <v>106</v>
      </c>
      <c r="K58">
        <f>------35</f>
        <v>35</v>
      </c>
    </row>
    <row r="59" spans="2:11">
      <c r="B59">
        <v>166</v>
      </c>
      <c r="C59">
        <v>56</v>
      </c>
      <c r="D59">
        <v>1</v>
      </c>
      <c r="E59">
        <v>1</v>
      </c>
      <c r="F59">
        <v>28</v>
      </c>
      <c r="G59">
        <v>49</v>
      </c>
      <c r="H59">
        <f>------213</f>
        <v>213</v>
      </c>
      <c r="I59">
        <v>361</v>
      </c>
      <c r="J59" t="s">
        <v>107</v>
      </c>
      <c r="K59">
        <f>------36</f>
        <v>36</v>
      </c>
    </row>
    <row r="60" spans="2:11">
      <c r="B60">
        <v>169</v>
      </c>
      <c r="C60">
        <v>57</v>
      </c>
      <c r="D60">
        <v>1</v>
      </c>
      <c r="E60">
        <v>1</v>
      </c>
      <c r="F60">
        <v>28</v>
      </c>
      <c r="G60">
        <v>49</v>
      </c>
      <c r="H60">
        <f>------241</f>
        <v>241</v>
      </c>
      <c r="I60">
        <v>441</v>
      </c>
      <c r="J60" t="s">
        <v>108</v>
      </c>
      <c r="K60">
        <f>------37</f>
        <v>37</v>
      </c>
    </row>
    <row r="61" spans="2:11">
      <c r="B61">
        <v>172</v>
      </c>
      <c r="C61">
        <v>58</v>
      </c>
      <c r="D61">
        <v>1</v>
      </c>
      <c r="E61">
        <v>1</v>
      </c>
      <c r="F61">
        <v>32</v>
      </c>
      <c r="G61">
        <v>49</v>
      </c>
      <c r="H61">
        <f>------273</f>
        <v>273</v>
      </c>
      <c r="I61">
        <v>441</v>
      </c>
      <c r="J61" t="s">
        <v>62</v>
      </c>
      <c r="K61">
        <f>------38</f>
        <v>38</v>
      </c>
    </row>
    <row r="62" spans="2:11">
      <c r="B62">
        <v>175</v>
      </c>
      <c r="C62">
        <v>59</v>
      </c>
      <c r="D62">
        <v>1</v>
      </c>
      <c r="E62">
        <v>0</v>
      </c>
      <c r="F62">
        <v>56</v>
      </c>
      <c r="G62">
        <v>49</v>
      </c>
      <c r="H62">
        <f>------217</f>
        <v>217</v>
      </c>
      <c r="I62">
        <v>441</v>
      </c>
      <c r="J62" t="s">
        <v>61</v>
      </c>
      <c r="K62">
        <f>------39</f>
        <v>39</v>
      </c>
    </row>
    <row r="63" spans="2:11">
      <c r="B63">
        <v>178</v>
      </c>
      <c r="C63">
        <v>60</v>
      </c>
      <c r="D63">
        <v>1</v>
      </c>
      <c r="E63">
        <v>0</v>
      </c>
      <c r="F63">
        <v>28</v>
      </c>
      <c r="G63">
        <v>49</v>
      </c>
      <c r="H63">
        <f>------189</f>
        <v>189</v>
      </c>
      <c r="I63">
        <v>441</v>
      </c>
      <c r="J63" t="s">
        <v>52</v>
      </c>
      <c r="K63">
        <f>------40</f>
        <v>40</v>
      </c>
    </row>
    <row r="64" spans="2:11">
      <c r="B64">
        <v>181</v>
      </c>
      <c r="C64">
        <v>61</v>
      </c>
      <c r="D64">
        <v>1</v>
      </c>
      <c r="E64">
        <v>0</v>
      </c>
      <c r="F64">
        <v>24</v>
      </c>
      <c r="G64">
        <v>49</v>
      </c>
      <c r="H64">
        <f>------165</f>
        <v>165</v>
      </c>
      <c r="I64">
        <v>441</v>
      </c>
      <c r="J64" t="s">
        <v>60</v>
      </c>
      <c r="K64">
        <f>------41</f>
        <v>41</v>
      </c>
    </row>
    <row r="65" spans="2:11">
      <c r="B65">
        <v>184</v>
      </c>
      <c r="C65">
        <v>62</v>
      </c>
      <c r="D65">
        <v>1</v>
      </c>
      <c r="E65">
        <v>0</v>
      </c>
      <c r="F65">
        <v>24</v>
      </c>
      <c r="G65">
        <v>49</v>
      </c>
      <c r="H65">
        <f>------141</f>
        <v>141</v>
      </c>
      <c r="I65">
        <v>361</v>
      </c>
      <c r="J65" t="s">
        <v>58</v>
      </c>
      <c r="K65">
        <f>------42</f>
        <v>42</v>
      </c>
    </row>
    <row r="66" spans="2:11">
      <c r="B66">
        <v>187</v>
      </c>
      <c r="C66">
        <v>63</v>
      </c>
      <c r="D66">
        <v>1</v>
      </c>
      <c r="E66">
        <v>1</v>
      </c>
      <c r="F66">
        <v>36</v>
      </c>
      <c r="G66">
        <v>49</v>
      </c>
      <c r="H66">
        <f>------177</f>
        <v>177</v>
      </c>
      <c r="I66">
        <v>441</v>
      </c>
      <c r="J66" t="s">
        <v>55</v>
      </c>
      <c r="K66">
        <f>------43</f>
        <v>43</v>
      </c>
    </row>
    <row r="67" spans="2:11">
      <c r="B67">
        <v>190</v>
      </c>
      <c r="C67">
        <v>64</v>
      </c>
      <c r="D67">
        <v>1</v>
      </c>
      <c r="E67">
        <v>1</v>
      </c>
      <c r="F67">
        <v>44</v>
      </c>
      <c r="G67">
        <v>49</v>
      </c>
      <c r="H67">
        <f>------221</f>
        <v>221</v>
      </c>
      <c r="I67">
        <v>441</v>
      </c>
      <c r="J67" t="s">
        <v>56</v>
      </c>
      <c r="K67">
        <f>------44</f>
        <v>44</v>
      </c>
    </row>
    <row r="68" spans="2:11">
      <c r="B68">
        <v>193</v>
      </c>
      <c r="C68">
        <v>65</v>
      </c>
      <c r="D68">
        <v>1</v>
      </c>
      <c r="E68">
        <v>1</v>
      </c>
      <c r="F68">
        <v>36</v>
      </c>
      <c r="G68">
        <v>49</v>
      </c>
      <c r="H68">
        <f>------257</f>
        <v>257</v>
      </c>
      <c r="I68">
        <v>441</v>
      </c>
      <c r="J68" t="s">
        <v>105</v>
      </c>
      <c r="K68">
        <f>------45</f>
        <v>45</v>
      </c>
    </row>
    <row r="69" spans="2:11">
      <c r="B69">
        <v>196</v>
      </c>
      <c r="C69">
        <v>66</v>
      </c>
      <c r="D69">
        <v>1</v>
      </c>
      <c r="E69">
        <v>1</v>
      </c>
      <c r="F69">
        <v>28</v>
      </c>
      <c r="G69">
        <v>49</v>
      </c>
      <c r="H69">
        <f>------285</f>
        <v>285</v>
      </c>
      <c r="I69">
        <v>441</v>
      </c>
      <c r="J69" t="s">
        <v>103</v>
      </c>
      <c r="K69">
        <f>------46</f>
        <v>46</v>
      </c>
    </row>
    <row r="70" spans="2:11">
      <c r="B70">
        <v>199</v>
      </c>
      <c r="C70">
        <v>67</v>
      </c>
      <c r="D70">
        <v>1</v>
      </c>
      <c r="E70">
        <v>0</v>
      </c>
      <c r="F70">
        <v>68</v>
      </c>
      <c r="G70">
        <v>49</v>
      </c>
      <c r="H70">
        <f>------217</f>
        <v>217</v>
      </c>
      <c r="I70">
        <v>441</v>
      </c>
      <c r="J70" t="s">
        <v>61</v>
      </c>
      <c r="K70">
        <f>------47</f>
        <v>47</v>
      </c>
    </row>
    <row r="71" spans="2:11">
      <c r="B71">
        <v>202</v>
      </c>
      <c r="C71">
        <v>68</v>
      </c>
      <c r="D71">
        <v>1</v>
      </c>
      <c r="E71">
        <v>0</v>
      </c>
      <c r="F71">
        <v>16</v>
      </c>
      <c r="G71">
        <v>49</v>
      </c>
      <c r="H71">
        <f>------201</f>
        <v>201</v>
      </c>
      <c r="I71">
        <v>225</v>
      </c>
      <c r="J71" t="s">
        <v>76</v>
      </c>
      <c r="K71">
        <f>------48</f>
        <v>48</v>
      </c>
    </row>
    <row r="72" spans="2:11">
      <c r="B72">
        <v>205</v>
      </c>
      <c r="C72">
        <v>69</v>
      </c>
      <c r="D72">
        <v>1</v>
      </c>
      <c r="E72">
        <v>0</v>
      </c>
      <c r="F72">
        <v>16</v>
      </c>
      <c r="G72">
        <v>49</v>
      </c>
      <c r="H72">
        <f>------185</f>
        <v>185</v>
      </c>
      <c r="I72">
        <v>225</v>
      </c>
      <c r="J72" t="s">
        <v>109</v>
      </c>
      <c r="K72">
        <f>------49</f>
        <v>49</v>
      </c>
    </row>
    <row r="73" spans="2:11">
      <c r="B73">
        <v>208</v>
      </c>
      <c r="C73">
        <v>70</v>
      </c>
      <c r="D73">
        <v>1</v>
      </c>
      <c r="E73">
        <v>0</v>
      </c>
      <c r="F73">
        <v>20</v>
      </c>
      <c r="G73">
        <v>49</v>
      </c>
      <c r="H73">
        <f>------165</f>
        <v>165</v>
      </c>
      <c r="I73">
        <v>225</v>
      </c>
      <c r="J73" t="s">
        <v>67</v>
      </c>
      <c r="K73">
        <f>------34</f>
        <v>34</v>
      </c>
    </row>
    <row r="74" spans="2:11">
      <c r="B74">
        <v>211</v>
      </c>
      <c r="C74">
        <v>71</v>
      </c>
      <c r="D74">
        <v>1</v>
      </c>
      <c r="E74">
        <v>1</v>
      </c>
      <c r="F74">
        <v>20</v>
      </c>
      <c r="G74">
        <v>49</v>
      </c>
      <c r="H74">
        <f>------185</f>
        <v>185</v>
      </c>
      <c r="I74">
        <v>289</v>
      </c>
      <c r="J74" t="s">
        <v>106</v>
      </c>
      <c r="K74">
        <f>------35</f>
        <v>35</v>
      </c>
    </row>
    <row r="75" spans="2:11">
      <c r="B75">
        <v>214</v>
      </c>
      <c r="C75">
        <v>72</v>
      </c>
      <c r="D75">
        <v>1</v>
      </c>
      <c r="E75">
        <v>1</v>
      </c>
      <c r="F75">
        <v>28</v>
      </c>
      <c r="G75">
        <v>49</v>
      </c>
      <c r="H75">
        <f>------213</f>
        <v>213</v>
      </c>
      <c r="I75">
        <v>361</v>
      </c>
      <c r="J75" t="s">
        <v>107</v>
      </c>
      <c r="K75">
        <f>------36</f>
        <v>36</v>
      </c>
    </row>
    <row r="76" spans="2:11">
      <c r="B76">
        <v>217</v>
      </c>
      <c r="C76">
        <v>73</v>
      </c>
      <c r="D76">
        <v>1</v>
      </c>
      <c r="E76">
        <v>1</v>
      </c>
      <c r="F76">
        <v>28</v>
      </c>
      <c r="G76">
        <v>49</v>
      </c>
      <c r="H76">
        <f>------241</f>
        <v>241</v>
      </c>
      <c r="I76">
        <v>441</v>
      </c>
      <c r="J76" t="s">
        <v>108</v>
      </c>
      <c r="K76">
        <f>------37</f>
        <v>37</v>
      </c>
    </row>
    <row r="77" spans="2:11">
      <c r="B77">
        <v>220</v>
      </c>
      <c r="C77">
        <v>74</v>
      </c>
      <c r="D77">
        <v>1</v>
      </c>
      <c r="E77">
        <v>1</v>
      </c>
      <c r="F77">
        <v>32</v>
      </c>
      <c r="G77">
        <v>49</v>
      </c>
      <c r="H77">
        <f>------273</f>
        <v>273</v>
      </c>
      <c r="I77">
        <v>441</v>
      </c>
      <c r="J77" t="s">
        <v>62</v>
      </c>
      <c r="K77">
        <f>------38</f>
        <v>38</v>
      </c>
    </row>
    <row r="78" spans="2:11">
      <c r="B78">
        <v>223</v>
      </c>
      <c r="C78">
        <v>75</v>
      </c>
      <c r="D78">
        <v>1</v>
      </c>
      <c r="E78">
        <v>0</v>
      </c>
      <c r="F78">
        <v>56</v>
      </c>
      <c r="G78">
        <v>49</v>
      </c>
      <c r="H78">
        <f>------217</f>
        <v>217</v>
      </c>
      <c r="I78">
        <v>441</v>
      </c>
      <c r="J78" t="s">
        <v>61</v>
      </c>
      <c r="K78">
        <f>------39</f>
        <v>39</v>
      </c>
    </row>
    <row r="79" spans="2:11">
      <c r="B79">
        <v>226</v>
      </c>
      <c r="C79">
        <v>76</v>
      </c>
      <c r="D79">
        <v>1</v>
      </c>
      <c r="E79">
        <v>0</v>
      </c>
      <c r="F79">
        <v>28</v>
      </c>
      <c r="G79">
        <v>49</v>
      </c>
      <c r="H79">
        <f>------189</f>
        <v>189</v>
      </c>
      <c r="I79">
        <v>441</v>
      </c>
      <c r="J79" t="s">
        <v>52</v>
      </c>
      <c r="K79">
        <f>------40</f>
        <v>40</v>
      </c>
    </row>
    <row r="80" spans="2:11">
      <c r="B80">
        <v>229</v>
      </c>
      <c r="C80">
        <v>77</v>
      </c>
      <c r="D80">
        <v>1</v>
      </c>
      <c r="E80">
        <v>0</v>
      </c>
      <c r="F80">
        <v>24</v>
      </c>
      <c r="G80">
        <v>49</v>
      </c>
      <c r="H80">
        <f>------165</f>
        <v>165</v>
      </c>
      <c r="I80">
        <v>441</v>
      </c>
      <c r="J80" t="s">
        <v>60</v>
      </c>
      <c r="K80">
        <f>------41</f>
        <v>41</v>
      </c>
    </row>
    <row r="81" spans="2:13">
      <c r="B81">
        <v>232</v>
      </c>
      <c r="C81">
        <v>78</v>
      </c>
      <c r="D81">
        <v>1</v>
      </c>
      <c r="E81">
        <v>0</v>
      </c>
      <c r="F81">
        <v>24</v>
      </c>
      <c r="G81">
        <v>49</v>
      </c>
      <c r="H81">
        <f>------141</f>
        <v>141</v>
      </c>
      <c r="I81">
        <v>361</v>
      </c>
      <c r="J81" t="s">
        <v>58</v>
      </c>
      <c r="K81">
        <f>------42</f>
        <v>42</v>
      </c>
      <c r="M81" s="22" t="s">
        <v>126</v>
      </c>
    </row>
    <row r="82" spans="2:13">
      <c r="B82">
        <v>235</v>
      </c>
      <c r="C82">
        <v>79</v>
      </c>
      <c r="D82">
        <v>1</v>
      </c>
      <c r="E82">
        <v>1</v>
      </c>
      <c r="F82">
        <v>36</v>
      </c>
      <c r="G82">
        <v>49</v>
      </c>
      <c r="H82">
        <f>------177</f>
        <v>177</v>
      </c>
      <c r="I82">
        <v>441</v>
      </c>
      <c r="J82" t="s">
        <v>55</v>
      </c>
      <c r="K82">
        <f>------43</f>
        <v>43</v>
      </c>
    </row>
    <row r="83" spans="2:13">
      <c r="B83">
        <v>238</v>
      </c>
      <c r="C83">
        <v>80</v>
      </c>
      <c r="D83">
        <v>1</v>
      </c>
      <c r="E83">
        <v>1</v>
      </c>
      <c r="F83">
        <v>44</v>
      </c>
      <c r="G83">
        <v>49</v>
      </c>
      <c r="H83">
        <f>------221</f>
        <v>221</v>
      </c>
      <c r="I83">
        <v>441</v>
      </c>
      <c r="J83" t="s">
        <v>56</v>
      </c>
      <c r="K83">
        <f>------44</f>
        <v>44</v>
      </c>
    </row>
    <row r="84" spans="2:13">
      <c r="B84">
        <v>241</v>
      </c>
      <c r="C84">
        <v>81</v>
      </c>
      <c r="D84">
        <v>1</v>
      </c>
      <c r="E84">
        <v>1</v>
      </c>
      <c r="F84">
        <v>36</v>
      </c>
      <c r="G84">
        <v>49</v>
      </c>
      <c r="H84">
        <f>------257</f>
        <v>257</v>
      </c>
      <c r="I84">
        <v>441</v>
      </c>
      <c r="J84" t="s">
        <v>105</v>
      </c>
      <c r="K84">
        <f>------45</f>
        <v>45</v>
      </c>
    </row>
    <row r="85" spans="2:13">
      <c r="B85">
        <v>244</v>
      </c>
      <c r="C85">
        <v>82</v>
      </c>
      <c r="D85">
        <v>1</v>
      </c>
      <c r="E85">
        <v>1</v>
      </c>
      <c r="F85">
        <v>28</v>
      </c>
      <c r="G85">
        <v>49</v>
      </c>
      <c r="H85">
        <f>------285</f>
        <v>285</v>
      </c>
      <c r="I85">
        <v>441</v>
      </c>
      <c r="J85" t="s">
        <v>103</v>
      </c>
      <c r="K85">
        <f>------46</f>
        <v>46</v>
      </c>
    </row>
    <row r="86" spans="2:13">
      <c r="B86">
        <v>247</v>
      </c>
      <c r="C86">
        <v>83</v>
      </c>
      <c r="D86">
        <v>1</v>
      </c>
      <c r="E86">
        <v>0</v>
      </c>
      <c r="F86">
        <v>68</v>
      </c>
      <c r="G86">
        <v>49</v>
      </c>
      <c r="H86">
        <f>------217</f>
        <v>217</v>
      </c>
      <c r="I86">
        <v>441</v>
      </c>
      <c r="J86" t="s">
        <v>61</v>
      </c>
      <c r="K86">
        <f>------47</f>
        <v>47</v>
      </c>
    </row>
    <row r="87" spans="2:13">
      <c r="B87">
        <v>250</v>
      </c>
      <c r="C87">
        <v>84</v>
      </c>
      <c r="D87">
        <v>1</v>
      </c>
      <c r="E87">
        <v>0</v>
      </c>
      <c r="F87">
        <v>16</v>
      </c>
      <c r="G87">
        <v>49</v>
      </c>
      <c r="H87">
        <f>------201</f>
        <v>201</v>
      </c>
      <c r="I87">
        <v>225</v>
      </c>
      <c r="J87" t="s">
        <v>76</v>
      </c>
      <c r="K87">
        <f>------48</f>
        <v>48</v>
      </c>
    </row>
    <row r="88" spans="2:13">
      <c r="B88">
        <v>253</v>
      </c>
      <c r="C88">
        <v>85</v>
      </c>
      <c r="D88">
        <v>1</v>
      </c>
      <c r="E88">
        <v>0</v>
      </c>
      <c r="F88">
        <v>16</v>
      </c>
      <c r="G88">
        <v>49</v>
      </c>
      <c r="H88">
        <f>------185</f>
        <v>185</v>
      </c>
      <c r="I88">
        <v>225</v>
      </c>
      <c r="J88" t="s">
        <v>109</v>
      </c>
      <c r="K88">
        <f>------49</f>
        <v>49</v>
      </c>
    </row>
    <row r="89" spans="2:13">
      <c r="B89">
        <v>256</v>
      </c>
      <c r="C89">
        <v>86</v>
      </c>
      <c r="D89">
        <v>1</v>
      </c>
      <c r="E89">
        <v>0</v>
      </c>
      <c r="F89">
        <v>20</v>
      </c>
      <c r="G89">
        <v>49</v>
      </c>
      <c r="H89">
        <f>------165</f>
        <v>165</v>
      </c>
      <c r="I89">
        <v>225</v>
      </c>
      <c r="J89" t="s">
        <v>67</v>
      </c>
      <c r="K89">
        <f>------34</f>
        <v>34</v>
      </c>
    </row>
    <row r="90" spans="2:13">
      <c r="B90">
        <v>259</v>
      </c>
      <c r="C90">
        <v>87</v>
      </c>
      <c r="D90">
        <v>1</v>
      </c>
      <c r="E90">
        <v>1</v>
      </c>
      <c r="F90">
        <v>20</v>
      </c>
      <c r="G90">
        <v>49</v>
      </c>
      <c r="H90">
        <f>------185</f>
        <v>185</v>
      </c>
      <c r="I90">
        <v>289</v>
      </c>
      <c r="J90" t="s">
        <v>106</v>
      </c>
      <c r="K90">
        <f>------35</f>
        <v>35</v>
      </c>
    </row>
    <row r="91" spans="2:13">
      <c r="B91">
        <v>262</v>
      </c>
      <c r="C91">
        <v>88</v>
      </c>
      <c r="D91">
        <v>1</v>
      </c>
      <c r="E91">
        <v>1</v>
      </c>
      <c r="F91">
        <v>28</v>
      </c>
      <c r="G91">
        <v>49</v>
      </c>
      <c r="H91">
        <f>------213</f>
        <v>213</v>
      </c>
      <c r="I91">
        <v>361</v>
      </c>
      <c r="J91" t="s">
        <v>107</v>
      </c>
      <c r="K91">
        <f>------36</f>
        <v>36</v>
      </c>
    </row>
    <row r="92" spans="2:13">
      <c r="B92">
        <v>265</v>
      </c>
      <c r="C92">
        <v>89</v>
      </c>
      <c r="D92">
        <v>1</v>
      </c>
      <c r="E92">
        <v>1</v>
      </c>
      <c r="F92">
        <v>28</v>
      </c>
      <c r="G92">
        <v>49</v>
      </c>
      <c r="H92">
        <f>------241</f>
        <v>241</v>
      </c>
      <c r="I92">
        <v>441</v>
      </c>
      <c r="J92" t="s">
        <v>108</v>
      </c>
      <c r="K92">
        <f>------37</f>
        <v>37</v>
      </c>
    </row>
    <row r="93" spans="2:13">
      <c r="B93">
        <v>268</v>
      </c>
      <c r="C93">
        <v>90</v>
      </c>
      <c r="D93">
        <v>1</v>
      </c>
      <c r="E93">
        <v>1</v>
      </c>
      <c r="F93">
        <v>32</v>
      </c>
      <c r="G93">
        <v>49</v>
      </c>
      <c r="H93">
        <f>------273</f>
        <v>273</v>
      </c>
      <c r="I93">
        <v>441</v>
      </c>
      <c r="J93" t="s">
        <v>62</v>
      </c>
      <c r="K93">
        <f>------38</f>
        <v>38</v>
      </c>
    </row>
    <row r="94" spans="2:13">
      <c r="B94">
        <v>271</v>
      </c>
      <c r="C94">
        <v>91</v>
      </c>
      <c r="D94">
        <v>1</v>
      </c>
      <c r="E94">
        <v>0</v>
      </c>
      <c r="F94">
        <v>56</v>
      </c>
      <c r="G94">
        <v>49</v>
      </c>
      <c r="H94">
        <f>------217</f>
        <v>217</v>
      </c>
      <c r="I94">
        <v>441</v>
      </c>
      <c r="J94" t="s">
        <v>61</v>
      </c>
      <c r="K94">
        <f>------39</f>
        <v>39</v>
      </c>
    </row>
    <row r="95" spans="2:13">
      <c r="B95">
        <v>274</v>
      </c>
      <c r="C95">
        <v>92</v>
      </c>
      <c r="D95">
        <v>1</v>
      </c>
      <c r="E95">
        <v>0</v>
      </c>
      <c r="F95">
        <v>28</v>
      </c>
      <c r="G95">
        <v>49</v>
      </c>
      <c r="H95">
        <f>------189</f>
        <v>189</v>
      </c>
      <c r="I95">
        <v>441</v>
      </c>
      <c r="J95" t="s">
        <v>52</v>
      </c>
      <c r="K95">
        <f>------40</f>
        <v>40</v>
      </c>
    </row>
    <row r="96" spans="2:13">
      <c r="B96">
        <v>277</v>
      </c>
      <c r="C96">
        <v>93</v>
      </c>
      <c r="D96">
        <v>1</v>
      </c>
      <c r="E96">
        <v>0</v>
      </c>
      <c r="F96">
        <v>24</v>
      </c>
      <c r="G96">
        <v>49</v>
      </c>
      <c r="H96">
        <f>------165</f>
        <v>165</v>
      </c>
      <c r="I96">
        <v>441</v>
      </c>
      <c r="J96" t="s">
        <v>60</v>
      </c>
      <c r="K96">
        <f>------41</f>
        <v>41</v>
      </c>
    </row>
    <row r="97" spans="2:11">
      <c r="B97">
        <v>280</v>
      </c>
      <c r="C97">
        <v>94</v>
      </c>
      <c r="D97">
        <v>1</v>
      </c>
      <c r="E97">
        <v>0</v>
      </c>
      <c r="F97">
        <v>24</v>
      </c>
      <c r="G97">
        <v>49</v>
      </c>
      <c r="H97">
        <f>------141</f>
        <v>141</v>
      </c>
      <c r="I97">
        <v>361</v>
      </c>
      <c r="J97" t="s">
        <v>58</v>
      </c>
      <c r="K97">
        <f>------42</f>
        <v>42</v>
      </c>
    </row>
    <row r="98" spans="2:11">
      <c r="B98">
        <v>283</v>
      </c>
      <c r="C98">
        <v>95</v>
      </c>
      <c r="D98">
        <v>1</v>
      </c>
      <c r="E98">
        <v>1</v>
      </c>
      <c r="F98">
        <v>36</v>
      </c>
      <c r="G98">
        <v>49</v>
      </c>
      <c r="H98">
        <f>------177</f>
        <v>177</v>
      </c>
      <c r="I98">
        <v>441</v>
      </c>
      <c r="J98" t="s">
        <v>55</v>
      </c>
      <c r="K98">
        <f>------43</f>
        <v>43</v>
      </c>
    </row>
    <row r="99" spans="2:11">
      <c r="B99">
        <v>286</v>
      </c>
      <c r="C99">
        <v>96</v>
      </c>
      <c r="D99">
        <v>1</v>
      </c>
      <c r="E99">
        <v>1</v>
      </c>
      <c r="F99">
        <v>44</v>
      </c>
      <c r="G99">
        <v>49</v>
      </c>
      <c r="H99">
        <f>------221</f>
        <v>221</v>
      </c>
      <c r="I99">
        <v>441</v>
      </c>
      <c r="J99" t="s">
        <v>56</v>
      </c>
      <c r="K99">
        <f>------44</f>
        <v>44</v>
      </c>
    </row>
    <row r="100" spans="2:11">
      <c r="B100">
        <v>289</v>
      </c>
      <c r="C100">
        <v>97</v>
      </c>
      <c r="D100">
        <v>1</v>
      </c>
      <c r="E100">
        <v>1</v>
      </c>
      <c r="F100">
        <v>36</v>
      </c>
      <c r="G100">
        <v>49</v>
      </c>
      <c r="H100">
        <f>------257</f>
        <v>257</v>
      </c>
      <c r="I100">
        <v>441</v>
      </c>
      <c r="J100" t="s">
        <v>105</v>
      </c>
      <c r="K100">
        <f>------45</f>
        <v>45</v>
      </c>
    </row>
    <row r="101" spans="2:11">
      <c r="B101">
        <v>292</v>
      </c>
      <c r="C101">
        <v>98</v>
      </c>
      <c r="D101">
        <v>1</v>
      </c>
      <c r="E101">
        <v>1</v>
      </c>
      <c r="F101">
        <v>28</v>
      </c>
      <c r="G101">
        <v>49</v>
      </c>
      <c r="H101">
        <f>------285</f>
        <v>285</v>
      </c>
      <c r="I101">
        <v>441</v>
      </c>
      <c r="J101" t="s">
        <v>103</v>
      </c>
      <c r="K101">
        <f>------46</f>
        <v>46</v>
      </c>
    </row>
    <row r="102" spans="2:11">
      <c r="B102">
        <v>295</v>
      </c>
      <c r="C102">
        <v>99</v>
      </c>
      <c r="D102">
        <v>1</v>
      </c>
      <c r="E102">
        <v>0</v>
      </c>
      <c r="F102">
        <v>68</v>
      </c>
      <c r="G102">
        <v>49</v>
      </c>
      <c r="H102">
        <f>------217</f>
        <v>217</v>
      </c>
      <c r="I102">
        <v>441</v>
      </c>
      <c r="J102" t="s">
        <v>61</v>
      </c>
      <c r="K102">
        <f>------47</f>
        <v>47</v>
      </c>
    </row>
    <row r="103" spans="2:11">
      <c r="B103">
        <v>298</v>
      </c>
      <c r="C103">
        <v>100</v>
      </c>
      <c r="D103">
        <v>1</v>
      </c>
      <c r="E103">
        <v>0</v>
      </c>
      <c r="F103">
        <v>16</v>
      </c>
      <c r="G103">
        <v>49</v>
      </c>
      <c r="H103">
        <f>------201</f>
        <v>201</v>
      </c>
      <c r="I103">
        <v>225</v>
      </c>
      <c r="J103" t="s">
        <v>76</v>
      </c>
      <c r="K103">
        <f>------48</f>
        <v>48</v>
      </c>
    </row>
    <row r="104" spans="2:11">
      <c r="B104">
        <v>301</v>
      </c>
      <c r="C104">
        <v>101</v>
      </c>
      <c r="D104">
        <v>1</v>
      </c>
      <c r="E104">
        <v>0</v>
      </c>
      <c r="F104">
        <v>16</v>
      </c>
      <c r="G104">
        <v>49</v>
      </c>
      <c r="H104">
        <f>------185</f>
        <v>185</v>
      </c>
      <c r="I104">
        <v>225</v>
      </c>
      <c r="J104" t="s">
        <v>109</v>
      </c>
      <c r="K104">
        <f>------49</f>
        <v>49</v>
      </c>
    </row>
    <row r="105" spans="2:11">
      <c r="B105">
        <v>304</v>
      </c>
      <c r="C105">
        <v>102</v>
      </c>
      <c r="D105">
        <v>1</v>
      </c>
      <c r="E105">
        <v>0</v>
      </c>
      <c r="F105">
        <v>20</v>
      </c>
      <c r="G105">
        <v>49</v>
      </c>
      <c r="H105">
        <f>------165</f>
        <v>165</v>
      </c>
      <c r="I105">
        <v>225</v>
      </c>
      <c r="J105" t="s">
        <v>67</v>
      </c>
      <c r="K105">
        <f>------34</f>
        <v>34</v>
      </c>
    </row>
    <row r="106" spans="2:11">
      <c r="B106">
        <v>307</v>
      </c>
      <c r="C106">
        <v>103</v>
      </c>
      <c r="D106">
        <v>1</v>
      </c>
      <c r="E106">
        <v>1</v>
      </c>
      <c r="F106">
        <v>20</v>
      </c>
      <c r="G106">
        <v>49</v>
      </c>
      <c r="H106">
        <f>------185</f>
        <v>185</v>
      </c>
      <c r="I106">
        <v>289</v>
      </c>
      <c r="J106" t="s">
        <v>106</v>
      </c>
      <c r="K106">
        <f>------35</f>
        <v>35</v>
      </c>
    </row>
    <row r="107" spans="2:11">
      <c r="B107">
        <v>310</v>
      </c>
      <c r="C107">
        <v>104</v>
      </c>
      <c r="D107">
        <v>1</v>
      </c>
      <c r="E107">
        <v>1</v>
      </c>
      <c r="F107">
        <v>28</v>
      </c>
      <c r="G107">
        <v>49</v>
      </c>
      <c r="H107">
        <f>------213</f>
        <v>213</v>
      </c>
      <c r="I107">
        <v>361</v>
      </c>
      <c r="J107" t="s">
        <v>107</v>
      </c>
      <c r="K107">
        <f>------36</f>
        <v>36</v>
      </c>
    </row>
    <row r="108" spans="2:11">
      <c r="B108">
        <v>313</v>
      </c>
      <c r="C108">
        <v>105</v>
      </c>
      <c r="D108">
        <v>1</v>
      </c>
      <c r="E108">
        <v>1</v>
      </c>
      <c r="F108">
        <v>28</v>
      </c>
      <c r="G108">
        <v>49</v>
      </c>
      <c r="H108">
        <f>------241</f>
        <v>241</v>
      </c>
      <c r="I108">
        <v>441</v>
      </c>
      <c r="J108" t="s">
        <v>108</v>
      </c>
      <c r="K108">
        <f>------37</f>
        <v>37</v>
      </c>
    </row>
    <row r="109" spans="2:11">
      <c r="B109">
        <v>316</v>
      </c>
      <c r="C109">
        <v>106</v>
      </c>
      <c r="D109">
        <v>1</v>
      </c>
      <c r="E109">
        <v>1</v>
      </c>
      <c r="F109">
        <v>32</v>
      </c>
      <c r="G109">
        <v>49</v>
      </c>
      <c r="H109">
        <f>------273</f>
        <v>273</v>
      </c>
      <c r="I109">
        <v>441</v>
      </c>
      <c r="J109" t="s">
        <v>62</v>
      </c>
      <c r="K109">
        <f>------38</f>
        <v>38</v>
      </c>
    </row>
    <row r="110" spans="2:11">
      <c r="B110">
        <v>319</v>
      </c>
      <c r="C110">
        <v>107</v>
      </c>
      <c r="D110">
        <v>1</v>
      </c>
      <c r="E110">
        <v>0</v>
      </c>
      <c r="F110">
        <v>56</v>
      </c>
      <c r="G110">
        <v>49</v>
      </c>
      <c r="H110">
        <f>------217</f>
        <v>217</v>
      </c>
      <c r="I110">
        <v>441</v>
      </c>
      <c r="J110" t="s">
        <v>61</v>
      </c>
      <c r="K110">
        <f>------39</f>
        <v>39</v>
      </c>
    </row>
    <row r="111" spans="2:11">
      <c r="B111">
        <v>322</v>
      </c>
      <c r="C111">
        <v>108</v>
      </c>
      <c r="D111">
        <v>1</v>
      </c>
      <c r="E111">
        <v>0</v>
      </c>
      <c r="F111">
        <v>28</v>
      </c>
      <c r="G111">
        <v>49</v>
      </c>
      <c r="H111">
        <f>------189</f>
        <v>189</v>
      </c>
      <c r="I111">
        <v>441</v>
      </c>
      <c r="J111" t="s">
        <v>52</v>
      </c>
      <c r="K111">
        <f>------40</f>
        <v>40</v>
      </c>
    </row>
    <row r="112" spans="2:11">
      <c r="B112">
        <v>325</v>
      </c>
      <c r="C112">
        <v>109</v>
      </c>
      <c r="D112">
        <v>1</v>
      </c>
      <c r="E112">
        <v>0</v>
      </c>
      <c r="F112">
        <v>24</v>
      </c>
      <c r="G112">
        <v>49</v>
      </c>
      <c r="H112">
        <f>------165</f>
        <v>165</v>
      </c>
      <c r="I112">
        <v>441</v>
      </c>
      <c r="J112" t="s">
        <v>60</v>
      </c>
      <c r="K112">
        <f>------41</f>
        <v>41</v>
      </c>
    </row>
    <row r="113" spans="2:11">
      <c r="B113">
        <v>328</v>
      </c>
      <c r="C113">
        <v>110</v>
      </c>
      <c r="D113">
        <v>1</v>
      </c>
      <c r="E113">
        <v>0</v>
      </c>
      <c r="F113">
        <v>24</v>
      </c>
      <c r="G113">
        <v>49</v>
      </c>
      <c r="H113">
        <f>------141</f>
        <v>141</v>
      </c>
      <c r="I113">
        <v>361</v>
      </c>
      <c r="J113" t="s">
        <v>58</v>
      </c>
      <c r="K113">
        <f>------42</f>
        <v>42</v>
      </c>
    </row>
    <row r="114" spans="2:11">
      <c r="B114">
        <v>331</v>
      </c>
      <c r="C114">
        <v>111</v>
      </c>
      <c r="D114">
        <v>1</v>
      </c>
      <c r="E114">
        <v>1</v>
      </c>
      <c r="F114">
        <v>36</v>
      </c>
      <c r="G114">
        <v>49</v>
      </c>
      <c r="H114">
        <f>------177</f>
        <v>177</v>
      </c>
      <c r="I114">
        <v>441</v>
      </c>
      <c r="J114" t="s">
        <v>55</v>
      </c>
      <c r="K114">
        <f>------43</f>
        <v>43</v>
      </c>
    </row>
    <row r="115" spans="2:11">
      <c r="B115">
        <v>334</v>
      </c>
      <c r="C115">
        <v>112</v>
      </c>
      <c r="D115">
        <v>1</v>
      </c>
      <c r="E115">
        <v>1</v>
      </c>
      <c r="F115">
        <v>44</v>
      </c>
      <c r="G115">
        <v>49</v>
      </c>
      <c r="H115">
        <f>------221</f>
        <v>221</v>
      </c>
      <c r="I115">
        <v>441</v>
      </c>
      <c r="J115" t="s">
        <v>56</v>
      </c>
      <c r="K115">
        <f>------44</f>
        <v>44</v>
      </c>
    </row>
    <row r="116" spans="2:11">
      <c r="B116">
        <v>337</v>
      </c>
      <c r="C116">
        <v>113</v>
      </c>
      <c r="D116">
        <v>1</v>
      </c>
      <c r="E116">
        <v>1</v>
      </c>
      <c r="F116">
        <v>36</v>
      </c>
      <c r="G116">
        <v>49</v>
      </c>
      <c r="H116">
        <f>------257</f>
        <v>257</v>
      </c>
      <c r="I116">
        <v>441</v>
      </c>
      <c r="J116" t="s">
        <v>105</v>
      </c>
      <c r="K116">
        <f>------45</f>
        <v>45</v>
      </c>
    </row>
    <row r="117" spans="2:11">
      <c r="B117">
        <v>340</v>
      </c>
      <c r="C117">
        <v>114</v>
      </c>
      <c r="D117">
        <v>1</v>
      </c>
      <c r="E117">
        <v>1</v>
      </c>
      <c r="F117">
        <v>28</v>
      </c>
      <c r="G117">
        <v>49</v>
      </c>
      <c r="H117">
        <f>------285</f>
        <v>285</v>
      </c>
      <c r="I117">
        <v>441</v>
      </c>
      <c r="J117" t="s">
        <v>103</v>
      </c>
      <c r="K117">
        <f>------46</f>
        <v>46</v>
      </c>
    </row>
    <row r="118" spans="2:11">
      <c r="B118">
        <v>343</v>
      </c>
      <c r="C118">
        <v>115</v>
      </c>
      <c r="D118">
        <v>1</v>
      </c>
      <c r="E118">
        <v>0</v>
      </c>
      <c r="F118">
        <v>68</v>
      </c>
      <c r="G118">
        <v>49</v>
      </c>
      <c r="H118">
        <f>------217</f>
        <v>217</v>
      </c>
      <c r="I118">
        <v>441</v>
      </c>
      <c r="J118" t="s">
        <v>61</v>
      </c>
      <c r="K118">
        <f>------47</f>
        <v>47</v>
      </c>
    </row>
    <row r="119" spans="2:11">
      <c r="B119">
        <v>346</v>
      </c>
      <c r="C119">
        <v>116</v>
      </c>
      <c r="D119">
        <v>1</v>
      </c>
      <c r="E119">
        <v>0</v>
      </c>
      <c r="F119">
        <v>16</v>
      </c>
      <c r="G119">
        <v>49</v>
      </c>
      <c r="H119">
        <f>------201</f>
        <v>201</v>
      </c>
      <c r="I119">
        <v>225</v>
      </c>
      <c r="J119" t="s">
        <v>76</v>
      </c>
      <c r="K119">
        <f>------48</f>
        <v>48</v>
      </c>
    </row>
    <row r="120" spans="2:11">
      <c r="B120">
        <v>349</v>
      </c>
      <c r="C120">
        <v>117</v>
      </c>
      <c r="D120">
        <v>1</v>
      </c>
      <c r="E120">
        <v>0</v>
      </c>
      <c r="F120">
        <v>16</v>
      </c>
      <c r="G120">
        <v>49</v>
      </c>
      <c r="H120">
        <f>------185</f>
        <v>185</v>
      </c>
      <c r="I120">
        <v>225</v>
      </c>
      <c r="J120" t="s">
        <v>109</v>
      </c>
      <c r="K120">
        <f>------49</f>
        <v>49</v>
      </c>
    </row>
    <row r="121" spans="2:11">
      <c r="B121">
        <v>352</v>
      </c>
      <c r="C121">
        <v>118</v>
      </c>
      <c r="D121">
        <v>1</v>
      </c>
      <c r="E121">
        <v>0</v>
      </c>
      <c r="F121">
        <v>20</v>
      </c>
      <c r="G121">
        <v>49</v>
      </c>
      <c r="H121">
        <f>------165</f>
        <v>165</v>
      </c>
      <c r="I121">
        <v>225</v>
      </c>
      <c r="J121" t="s">
        <v>67</v>
      </c>
      <c r="K121">
        <f>------34</f>
        <v>34</v>
      </c>
    </row>
    <row r="122" spans="2:11">
      <c r="B122">
        <v>355</v>
      </c>
      <c r="C122">
        <v>119</v>
      </c>
      <c r="D122">
        <v>1</v>
      </c>
      <c r="E122">
        <v>1</v>
      </c>
      <c r="F122">
        <v>20</v>
      </c>
      <c r="G122">
        <v>49</v>
      </c>
      <c r="H122">
        <f>------185</f>
        <v>185</v>
      </c>
      <c r="I122">
        <v>289</v>
      </c>
      <c r="J122" t="s">
        <v>106</v>
      </c>
      <c r="K122">
        <f>------35</f>
        <v>35</v>
      </c>
    </row>
    <row r="123" spans="2:11">
      <c r="B123">
        <v>358</v>
      </c>
      <c r="C123">
        <v>120</v>
      </c>
      <c r="D123">
        <v>1</v>
      </c>
      <c r="E123">
        <v>1</v>
      </c>
      <c r="F123">
        <v>28</v>
      </c>
      <c r="G123">
        <v>49</v>
      </c>
      <c r="H123">
        <f>------213</f>
        <v>213</v>
      </c>
      <c r="I123">
        <v>361</v>
      </c>
      <c r="J123" t="s">
        <v>107</v>
      </c>
      <c r="K123">
        <f>------36</f>
        <v>36</v>
      </c>
    </row>
    <row r="124" spans="2:11">
      <c r="B124">
        <v>361</v>
      </c>
      <c r="C124">
        <v>121</v>
      </c>
      <c r="D124">
        <v>1</v>
      </c>
      <c r="E124">
        <v>1</v>
      </c>
      <c r="F124">
        <v>28</v>
      </c>
      <c r="G124">
        <v>49</v>
      </c>
      <c r="H124">
        <f>------241</f>
        <v>241</v>
      </c>
      <c r="I124">
        <v>441</v>
      </c>
      <c r="J124" t="s">
        <v>108</v>
      </c>
      <c r="K124">
        <f>------37</f>
        <v>37</v>
      </c>
    </row>
    <row r="125" spans="2:11">
      <c r="B125">
        <v>364</v>
      </c>
      <c r="C125">
        <v>122</v>
      </c>
      <c r="D125">
        <v>1</v>
      </c>
      <c r="E125">
        <v>1</v>
      </c>
      <c r="F125">
        <v>32</v>
      </c>
      <c r="G125">
        <v>49</v>
      </c>
      <c r="H125">
        <f>------273</f>
        <v>273</v>
      </c>
      <c r="I125">
        <v>441</v>
      </c>
      <c r="J125" t="s">
        <v>62</v>
      </c>
      <c r="K125">
        <f>------38</f>
        <v>38</v>
      </c>
    </row>
    <row r="126" spans="2:11">
      <c r="B126">
        <v>367</v>
      </c>
      <c r="C126">
        <v>123</v>
      </c>
      <c r="D126">
        <v>1</v>
      </c>
      <c r="E126">
        <v>0</v>
      </c>
      <c r="F126">
        <v>56</v>
      </c>
      <c r="G126">
        <v>49</v>
      </c>
      <c r="H126">
        <f>------217</f>
        <v>217</v>
      </c>
      <c r="I126">
        <v>441</v>
      </c>
      <c r="J126" t="s">
        <v>61</v>
      </c>
      <c r="K126">
        <f>------39</f>
        <v>39</v>
      </c>
    </row>
    <row r="127" spans="2:11">
      <c r="B127">
        <v>370</v>
      </c>
      <c r="C127">
        <v>124</v>
      </c>
      <c r="D127">
        <v>1</v>
      </c>
      <c r="E127">
        <v>0</v>
      </c>
      <c r="F127">
        <v>28</v>
      </c>
      <c r="G127">
        <v>49</v>
      </c>
      <c r="H127">
        <f>------189</f>
        <v>189</v>
      </c>
      <c r="I127">
        <v>441</v>
      </c>
      <c r="J127" t="s">
        <v>52</v>
      </c>
      <c r="K127">
        <f>------40</f>
        <v>40</v>
      </c>
    </row>
    <row r="128" spans="2:11">
      <c r="B128">
        <v>373</v>
      </c>
      <c r="C128">
        <v>125</v>
      </c>
      <c r="D128">
        <v>1</v>
      </c>
      <c r="E128">
        <v>0</v>
      </c>
      <c r="F128">
        <v>24</v>
      </c>
      <c r="G128">
        <v>49</v>
      </c>
      <c r="H128">
        <f>------165</f>
        <v>165</v>
      </c>
      <c r="I128">
        <v>441</v>
      </c>
      <c r="J128" t="s">
        <v>60</v>
      </c>
      <c r="K128">
        <f>------41</f>
        <v>41</v>
      </c>
    </row>
    <row r="129" spans="2:11">
      <c r="B129">
        <v>376</v>
      </c>
      <c r="C129">
        <v>126</v>
      </c>
      <c r="D129">
        <v>1</v>
      </c>
      <c r="E129">
        <v>0</v>
      </c>
      <c r="F129">
        <v>24</v>
      </c>
      <c r="G129">
        <v>49</v>
      </c>
      <c r="H129">
        <f>------141</f>
        <v>141</v>
      </c>
      <c r="I129">
        <v>361</v>
      </c>
      <c r="J129" t="s">
        <v>58</v>
      </c>
      <c r="K129">
        <f>------42</f>
        <v>42</v>
      </c>
    </row>
    <row r="130" spans="2:11">
      <c r="B130">
        <v>379</v>
      </c>
      <c r="C130">
        <v>127</v>
      </c>
      <c r="D130">
        <v>1</v>
      </c>
      <c r="E130">
        <v>1</v>
      </c>
      <c r="F130">
        <v>36</v>
      </c>
      <c r="G130">
        <v>49</v>
      </c>
      <c r="H130">
        <f>------177</f>
        <v>177</v>
      </c>
      <c r="I130">
        <v>441</v>
      </c>
      <c r="J130" t="s">
        <v>55</v>
      </c>
      <c r="K130">
        <f>------43</f>
        <v>43</v>
      </c>
    </row>
    <row r="131" spans="2:11">
      <c r="B131">
        <v>382</v>
      </c>
      <c r="C131">
        <v>128</v>
      </c>
      <c r="D131">
        <v>1</v>
      </c>
      <c r="E131">
        <v>1</v>
      </c>
      <c r="F131">
        <v>44</v>
      </c>
      <c r="G131">
        <v>49</v>
      </c>
      <c r="H131">
        <f>------221</f>
        <v>221</v>
      </c>
      <c r="I131">
        <v>441</v>
      </c>
      <c r="J131" t="s">
        <v>56</v>
      </c>
      <c r="K131">
        <f>------44</f>
        <v>44</v>
      </c>
    </row>
    <row r="132" spans="2:11">
      <c r="B132">
        <v>385</v>
      </c>
      <c r="C132">
        <v>129</v>
      </c>
      <c r="D132">
        <v>1</v>
      </c>
      <c r="E132">
        <v>1</v>
      </c>
      <c r="F132">
        <v>36</v>
      </c>
      <c r="G132">
        <v>49</v>
      </c>
      <c r="H132">
        <f>------257</f>
        <v>257</v>
      </c>
      <c r="I132">
        <v>441</v>
      </c>
      <c r="J132" t="s">
        <v>105</v>
      </c>
      <c r="K132">
        <f>------45</f>
        <v>45</v>
      </c>
    </row>
    <row r="133" spans="2:11">
      <c r="B133">
        <v>388</v>
      </c>
      <c r="C133">
        <v>130</v>
      </c>
      <c r="D133">
        <v>1</v>
      </c>
      <c r="E133">
        <v>1</v>
      </c>
      <c r="F133">
        <v>28</v>
      </c>
      <c r="G133">
        <v>49</v>
      </c>
      <c r="H133">
        <f>------285</f>
        <v>285</v>
      </c>
      <c r="I133">
        <v>441</v>
      </c>
      <c r="J133" t="s">
        <v>103</v>
      </c>
      <c r="K133">
        <f>------46</f>
        <v>46</v>
      </c>
    </row>
    <row r="134" spans="2:11">
      <c r="B134">
        <v>391</v>
      </c>
      <c r="C134">
        <v>131</v>
      </c>
      <c r="D134">
        <v>1</v>
      </c>
      <c r="E134">
        <v>0</v>
      </c>
      <c r="F134">
        <v>68</v>
      </c>
      <c r="G134">
        <v>49</v>
      </c>
      <c r="H134">
        <f>------217</f>
        <v>217</v>
      </c>
      <c r="I134">
        <v>441</v>
      </c>
      <c r="J134" t="s">
        <v>61</v>
      </c>
      <c r="K134">
        <f>------47</f>
        <v>47</v>
      </c>
    </row>
    <row r="135" spans="2:11">
      <c r="B135">
        <v>394</v>
      </c>
      <c r="C135">
        <v>132</v>
      </c>
      <c r="D135">
        <v>1</v>
      </c>
      <c r="E135">
        <v>0</v>
      </c>
      <c r="F135">
        <v>16</v>
      </c>
      <c r="G135">
        <v>49</v>
      </c>
      <c r="H135">
        <f>------201</f>
        <v>201</v>
      </c>
      <c r="I135">
        <v>225</v>
      </c>
      <c r="J135" t="s">
        <v>76</v>
      </c>
      <c r="K135">
        <f>------48</f>
        <v>48</v>
      </c>
    </row>
    <row r="136" spans="2:11">
      <c r="B136">
        <v>397</v>
      </c>
      <c r="C136">
        <v>133</v>
      </c>
      <c r="D136">
        <v>1</v>
      </c>
      <c r="E136">
        <v>0</v>
      </c>
      <c r="F136">
        <v>16</v>
      </c>
      <c r="G136">
        <v>49</v>
      </c>
      <c r="H136">
        <f>------185</f>
        <v>185</v>
      </c>
      <c r="I136">
        <v>225</v>
      </c>
      <c r="J136" t="s">
        <v>109</v>
      </c>
      <c r="K136">
        <f>------49</f>
        <v>49</v>
      </c>
    </row>
    <row r="137" spans="2:11">
      <c r="B137">
        <v>400</v>
      </c>
      <c r="C137">
        <v>134</v>
      </c>
      <c r="D137">
        <v>1</v>
      </c>
      <c r="E137">
        <v>0</v>
      </c>
      <c r="F137">
        <v>20</v>
      </c>
      <c r="G137">
        <v>49</v>
      </c>
      <c r="H137">
        <f>------165</f>
        <v>165</v>
      </c>
      <c r="I137">
        <v>225</v>
      </c>
      <c r="J137" t="s">
        <v>67</v>
      </c>
      <c r="K137">
        <f>------34</f>
        <v>34</v>
      </c>
    </row>
    <row r="138" spans="2:11">
      <c r="B138">
        <v>403</v>
      </c>
      <c r="C138">
        <v>135</v>
      </c>
      <c r="D138">
        <v>1</v>
      </c>
      <c r="E138">
        <v>1</v>
      </c>
      <c r="F138">
        <v>20</v>
      </c>
      <c r="G138">
        <v>49</v>
      </c>
      <c r="H138">
        <f>------185</f>
        <v>185</v>
      </c>
      <c r="I138">
        <v>289</v>
      </c>
      <c r="J138" t="s">
        <v>106</v>
      </c>
      <c r="K138">
        <f>------35</f>
        <v>35</v>
      </c>
    </row>
    <row r="139" spans="2:11">
      <c r="B139">
        <v>406</v>
      </c>
      <c r="C139">
        <v>136</v>
      </c>
      <c r="D139">
        <v>1</v>
      </c>
      <c r="E139">
        <v>1</v>
      </c>
      <c r="F139">
        <v>28</v>
      </c>
      <c r="G139">
        <v>49</v>
      </c>
      <c r="H139">
        <f>------213</f>
        <v>213</v>
      </c>
      <c r="I139">
        <v>361</v>
      </c>
      <c r="J139" t="s">
        <v>107</v>
      </c>
      <c r="K139">
        <f>------36</f>
        <v>36</v>
      </c>
    </row>
    <row r="140" spans="2:11">
      <c r="B140">
        <v>409</v>
      </c>
      <c r="C140">
        <v>137</v>
      </c>
      <c r="D140">
        <v>1</v>
      </c>
      <c r="E140">
        <v>1</v>
      </c>
      <c r="F140">
        <v>28</v>
      </c>
      <c r="G140">
        <v>49</v>
      </c>
      <c r="H140">
        <f>------241</f>
        <v>241</v>
      </c>
      <c r="I140">
        <v>441</v>
      </c>
      <c r="J140" t="s">
        <v>108</v>
      </c>
      <c r="K140">
        <f>------37</f>
        <v>37</v>
      </c>
    </row>
    <row r="141" spans="2:11">
      <c r="B141">
        <v>412</v>
      </c>
      <c r="C141">
        <v>138</v>
      </c>
      <c r="D141">
        <v>1</v>
      </c>
      <c r="E141">
        <v>1</v>
      </c>
      <c r="F141">
        <v>32</v>
      </c>
      <c r="G141">
        <v>49</v>
      </c>
      <c r="H141">
        <f>------273</f>
        <v>273</v>
      </c>
      <c r="I141">
        <v>441</v>
      </c>
      <c r="J141" t="s">
        <v>62</v>
      </c>
      <c r="K141">
        <f>------38</f>
        <v>38</v>
      </c>
    </row>
    <row r="142" spans="2:11">
      <c r="B142">
        <v>415</v>
      </c>
      <c r="C142">
        <v>139</v>
      </c>
      <c r="D142">
        <v>1</v>
      </c>
      <c r="E142">
        <v>0</v>
      </c>
      <c r="F142">
        <v>56</v>
      </c>
      <c r="G142">
        <v>49</v>
      </c>
      <c r="H142">
        <f>------217</f>
        <v>217</v>
      </c>
      <c r="I142">
        <v>441</v>
      </c>
      <c r="J142" t="s">
        <v>61</v>
      </c>
      <c r="K142">
        <f>------39</f>
        <v>39</v>
      </c>
    </row>
    <row r="143" spans="2:11">
      <c r="B143">
        <v>418</v>
      </c>
      <c r="C143">
        <v>140</v>
      </c>
      <c r="D143">
        <v>1</v>
      </c>
      <c r="E143">
        <v>0</v>
      </c>
      <c r="F143">
        <v>28</v>
      </c>
      <c r="G143">
        <v>49</v>
      </c>
      <c r="H143">
        <f>------189</f>
        <v>189</v>
      </c>
      <c r="I143">
        <v>441</v>
      </c>
      <c r="J143" t="s">
        <v>52</v>
      </c>
      <c r="K143">
        <f>------40</f>
        <v>40</v>
      </c>
    </row>
    <row r="144" spans="2:11">
      <c r="B144">
        <v>421</v>
      </c>
      <c r="C144">
        <v>141</v>
      </c>
      <c r="D144">
        <v>1</v>
      </c>
      <c r="E144">
        <v>0</v>
      </c>
      <c r="F144">
        <v>24</v>
      </c>
      <c r="G144">
        <v>49</v>
      </c>
      <c r="H144">
        <f>------165</f>
        <v>165</v>
      </c>
      <c r="I144">
        <v>441</v>
      </c>
      <c r="J144" t="s">
        <v>60</v>
      </c>
      <c r="K144">
        <f>------41</f>
        <v>41</v>
      </c>
    </row>
    <row r="145" spans="2:11">
      <c r="B145">
        <v>424</v>
      </c>
      <c r="C145">
        <v>142</v>
      </c>
      <c r="D145">
        <v>1</v>
      </c>
      <c r="E145">
        <v>0</v>
      </c>
      <c r="F145">
        <v>24</v>
      </c>
      <c r="G145">
        <v>49</v>
      </c>
      <c r="H145">
        <f>------141</f>
        <v>141</v>
      </c>
      <c r="I145">
        <v>361</v>
      </c>
      <c r="J145" t="s">
        <v>58</v>
      </c>
      <c r="K145">
        <f>------42</f>
        <v>42</v>
      </c>
    </row>
    <row r="146" spans="2:11">
      <c r="B146">
        <v>427</v>
      </c>
      <c r="C146">
        <v>143</v>
      </c>
      <c r="D146">
        <v>1</v>
      </c>
      <c r="E146">
        <v>1</v>
      </c>
      <c r="F146">
        <v>36</v>
      </c>
      <c r="G146">
        <v>49</v>
      </c>
      <c r="H146">
        <f>------177</f>
        <v>177</v>
      </c>
      <c r="I146">
        <v>441</v>
      </c>
      <c r="J146" t="s">
        <v>55</v>
      </c>
      <c r="K146">
        <f>------43</f>
        <v>43</v>
      </c>
    </row>
    <row r="147" spans="2:11">
      <c r="B147">
        <v>430</v>
      </c>
      <c r="C147">
        <v>144</v>
      </c>
      <c r="D147">
        <v>1</v>
      </c>
      <c r="E147">
        <v>1</v>
      </c>
      <c r="F147">
        <v>44</v>
      </c>
      <c r="G147">
        <v>49</v>
      </c>
      <c r="H147">
        <f>------221</f>
        <v>221</v>
      </c>
      <c r="I147">
        <v>441</v>
      </c>
      <c r="J147" t="s">
        <v>56</v>
      </c>
      <c r="K147">
        <f>------44</f>
        <v>44</v>
      </c>
    </row>
    <row r="148" spans="2:11">
      <c r="B148">
        <v>433</v>
      </c>
      <c r="C148">
        <v>145</v>
      </c>
      <c r="D148">
        <v>1</v>
      </c>
      <c r="E148">
        <v>1</v>
      </c>
      <c r="F148">
        <v>36</v>
      </c>
      <c r="G148">
        <v>49</v>
      </c>
      <c r="H148">
        <f>------257</f>
        <v>257</v>
      </c>
      <c r="I148">
        <v>441</v>
      </c>
      <c r="J148" t="s">
        <v>105</v>
      </c>
      <c r="K148">
        <f>------45</f>
        <v>45</v>
      </c>
    </row>
    <row r="149" spans="2:11">
      <c r="B149">
        <v>436</v>
      </c>
      <c r="C149">
        <v>146</v>
      </c>
      <c r="D149">
        <v>1</v>
      </c>
      <c r="E149">
        <v>1</v>
      </c>
      <c r="F149">
        <v>28</v>
      </c>
      <c r="G149">
        <v>49</v>
      </c>
      <c r="H149">
        <f>------285</f>
        <v>285</v>
      </c>
      <c r="I149">
        <v>441</v>
      </c>
      <c r="J149" t="s">
        <v>103</v>
      </c>
      <c r="K149">
        <f>------46</f>
        <v>46</v>
      </c>
    </row>
    <row r="150" spans="2:11">
      <c r="B150">
        <v>439</v>
      </c>
      <c r="C150">
        <v>147</v>
      </c>
      <c r="D150">
        <v>1</v>
      </c>
      <c r="E150">
        <v>0</v>
      </c>
      <c r="F150">
        <v>68</v>
      </c>
      <c r="G150">
        <v>49</v>
      </c>
      <c r="H150">
        <f>------217</f>
        <v>217</v>
      </c>
      <c r="I150">
        <v>441</v>
      </c>
      <c r="J150" t="s">
        <v>61</v>
      </c>
      <c r="K150">
        <f>------47</f>
        <v>47</v>
      </c>
    </row>
    <row r="151" spans="2:11">
      <c r="B151">
        <v>442</v>
      </c>
      <c r="C151">
        <v>148</v>
      </c>
      <c r="D151">
        <v>1</v>
      </c>
      <c r="E151">
        <v>0</v>
      </c>
      <c r="F151">
        <v>16</v>
      </c>
      <c r="G151">
        <v>49</v>
      </c>
      <c r="H151">
        <f>------201</f>
        <v>201</v>
      </c>
      <c r="I151">
        <v>225</v>
      </c>
      <c r="J151" t="s">
        <v>76</v>
      </c>
      <c r="K151">
        <f>------48</f>
        <v>48</v>
      </c>
    </row>
    <row r="152" spans="2:11">
      <c r="B152">
        <v>445</v>
      </c>
      <c r="C152">
        <v>149</v>
      </c>
      <c r="D152">
        <v>1</v>
      </c>
      <c r="E152">
        <v>0</v>
      </c>
      <c r="F152">
        <v>16</v>
      </c>
      <c r="G152">
        <v>49</v>
      </c>
      <c r="H152">
        <f>------185</f>
        <v>185</v>
      </c>
      <c r="I152">
        <v>225</v>
      </c>
      <c r="J152" t="s">
        <v>109</v>
      </c>
      <c r="K152">
        <f>------49</f>
        <v>49</v>
      </c>
    </row>
    <row r="153" spans="2:11">
      <c r="B153">
        <v>448</v>
      </c>
      <c r="C153">
        <v>150</v>
      </c>
      <c r="D153">
        <v>1</v>
      </c>
      <c r="E153">
        <v>0</v>
      </c>
      <c r="F153">
        <v>20</v>
      </c>
      <c r="G153">
        <v>49</v>
      </c>
      <c r="H153">
        <f>------165</f>
        <v>165</v>
      </c>
      <c r="I153">
        <v>225</v>
      </c>
      <c r="J153" t="s">
        <v>67</v>
      </c>
      <c r="K153">
        <f>------34</f>
        <v>34</v>
      </c>
    </row>
    <row r="154" spans="2:11">
      <c r="B154">
        <v>451</v>
      </c>
      <c r="C154">
        <v>151</v>
      </c>
      <c r="D154">
        <v>1</v>
      </c>
      <c r="E154">
        <v>1</v>
      </c>
      <c r="F154">
        <v>20</v>
      </c>
      <c r="G154">
        <v>49</v>
      </c>
      <c r="H154">
        <f>------185</f>
        <v>185</v>
      </c>
      <c r="I154">
        <v>289</v>
      </c>
      <c r="J154" t="s">
        <v>106</v>
      </c>
      <c r="K154">
        <f>------35</f>
        <v>35</v>
      </c>
    </row>
    <row r="155" spans="2:11">
      <c r="B155">
        <v>454</v>
      </c>
      <c r="C155">
        <v>152</v>
      </c>
      <c r="D155">
        <v>1</v>
      </c>
      <c r="E155">
        <v>1</v>
      </c>
      <c r="F155">
        <v>28</v>
      </c>
      <c r="G155">
        <v>49</v>
      </c>
      <c r="H155">
        <f>------213</f>
        <v>213</v>
      </c>
      <c r="I155">
        <v>361</v>
      </c>
      <c r="J155" t="s">
        <v>107</v>
      </c>
      <c r="K155">
        <f>------36</f>
        <v>36</v>
      </c>
    </row>
    <row r="156" spans="2:11">
      <c r="B156">
        <v>457</v>
      </c>
      <c r="C156">
        <v>153</v>
      </c>
      <c r="D156">
        <v>1</v>
      </c>
      <c r="E156">
        <v>1</v>
      </c>
      <c r="F156">
        <v>28</v>
      </c>
      <c r="G156">
        <v>49</v>
      </c>
      <c r="H156">
        <f>------241</f>
        <v>241</v>
      </c>
      <c r="I156">
        <v>441</v>
      </c>
      <c r="J156" t="s">
        <v>108</v>
      </c>
      <c r="K156">
        <f>------37</f>
        <v>37</v>
      </c>
    </row>
    <row r="157" spans="2:11">
      <c r="B157">
        <v>460</v>
      </c>
      <c r="C157">
        <v>154</v>
      </c>
      <c r="D157">
        <v>1</v>
      </c>
      <c r="E157">
        <v>1</v>
      </c>
      <c r="F157">
        <v>32</v>
      </c>
      <c r="G157">
        <v>49</v>
      </c>
      <c r="H157">
        <f>------273</f>
        <v>273</v>
      </c>
      <c r="I157">
        <v>441</v>
      </c>
      <c r="J157" t="s">
        <v>62</v>
      </c>
      <c r="K157">
        <f>------38</f>
        <v>38</v>
      </c>
    </row>
    <row r="158" spans="2:11">
      <c r="B158">
        <v>463</v>
      </c>
      <c r="C158">
        <v>155</v>
      </c>
      <c r="D158">
        <v>1</v>
      </c>
      <c r="E158">
        <v>0</v>
      </c>
      <c r="F158">
        <v>56</v>
      </c>
      <c r="G158">
        <v>49</v>
      </c>
      <c r="H158">
        <f>------217</f>
        <v>217</v>
      </c>
      <c r="I158">
        <v>441</v>
      </c>
      <c r="J158" t="s">
        <v>61</v>
      </c>
      <c r="K158">
        <f>------39</f>
        <v>39</v>
      </c>
    </row>
    <row r="159" spans="2:11">
      <c r="B159">
        <v>466</v>
      </c>
      <c r="C159">
        <v>156</v>
      </c>
      <c r="D159">
        <v>1</v>
      </c>
      <c r="E159">
        <v>0</v>
      </c>
      <c r="F159">
        <v>28</v>
      </c>
      <c r="G159">
        <v>49</v>
      </c>
      <c r="H159">
        <f>------189</f>
        <v>189</v>
      </c>
      <c r="I159">
        <v>441</v>
      </c>
      <c r="J159" t="s">
        <v>52</v>
      </c>
      <c r="K159">
        <f>------40</f>
        <v>40</v>
      </c>
    </row>
    <row r="160" spans="2:11">
      <c r="B160">
        <v>469</v>
      </c>
      <c r="C160">
        <v>157</v>
      </c>
      <c r="D160">
        <v>1</v>
      </c>
      <c r="E160">
        <v>0</v>
      </c>
      <c r="F160">
        <v>24</v>
      </c>
      <c r="G160">
        <v>49</v>
      </c>
      <c r="H160">
        <f>------165</f>
        <v>165</v>
      </c>
      <c r="I160">
        <v>441</v>
      </c>
      <c r="J160" t="s">
        <v>60</v>
      </c>
      <c r="K160">
        <f>------41</f>
        <v>41</v>
      </c>
    </row>
    <row r="161" spans="2:11">
      <c r="B161">
        <v>472</v>
      </c>
      <c r="C161">
        <v>158</v>
      </c>
      <c r="D161">
        <v>1</v>
      </c>
      <c r="E161">
        <v>0</v>
      </c>
      <c r="F161">
        <v>24</v>
      </c>
      <c r="G161">
        <v>49</v>
      </c>
      <c r="H161">
        <f>------141</f>
        <v>141</v>
      </c>
      <c r="I161">
        <v>361</v>
      </c>
      <c r="J161" t="s">
        <v>58</v>
      </c>
      <c r="K161">
        <f>------42</f>
        <v>42</v>
      </c>
    </row>
    <row r="162" spans="2:11">
      <c r="B162">
        <v>475</v>
      </c>
      <c r="C162">
        <v>159</v>
      </c>
      <c r="D162">
        <v>1</v>
      </c>
      <c r="E162">
        <v>1</v>
      </c>
      <c r="F162">
        <v>36</v>
      </c>
      <c r="G162">
        <v>49</v>
      </c>
      <c r="H162">
        <f>------177</f>
        <v>177</v>
      </c>
      <c r="I162">
        <v>441</v>
      </c>
      <c r="J162" t="s">
        <v>55</v>
      </c>
      <c r="K162">
        <f>------43</f>
        <v>43</v>
      </c>
    </row>
    <row r="163" spans="2:11">
      <c r="B163">
        <v>478</v>
      </c>
      <c r="C163">
        <v>160</v>
      </c>
      <c r="D163">
        <v>1</v>
      </c>
      <c r="E163">
        <v>1</v>
      </c>
      <c r="F163">
        <v>44</v>
      </c>
      <c r="G163">
        <v>49</v>
      </c>
      <c r="H163">
        <f>------221</f>
        <v>221</v>
      </c>
      <c r="I163">
        <v>441</v>
      </c>
      <c r="J163" t="s">
        <v>56</v>
      </c>
      <c r="K163">
        <f>------44</f>
        <v>44</v>
      </c>
    </row>
    <row r="164" spans="2:11">
      <c r="B164">
        <v>481</v>
      </c>
      <c r="C164">
        <v>161</v>
      </c>
      <c r="D164">
        <v>1</v>
      </c>
      <c r="E164">
        <v>1</v>
      </c>
      <c r="F164">
        <v>36</v>
      </c>
      <c r="G164">
        <v>49</v>
      </c>
      <c r="H164">
        <f>------257</f>
        <v>257</v>
      </c>
      <c r="I164">
        <v>441</v>
      </c>
      <c r="J164" t="s">
        <v>105</v>
      </c>
      <c r="K164">
        <f>------45</f>
        <v>45</v>
      </c>
    </row>
    <row r="165" spans="2:11">
      <c r="B165">
        <v>484</v>
      </c>
      <c r="C165">
        <v>162</v>
      </c>
      <c r="D165">
        <v>1</v>
      </c>
      <c r="E165">
        <v>1</v>
      </c>
      <c r="F165">
        <v>28</v>
      </c>
      <c r="G165">
        <v>49</v>
      </c>
      <c r="H165">
        <f>------285</f>
        <v>285</v>
      </c>
      <c r="I165">
        <v>441</v>
      </c>
      <c r="J165" t="s">
        <v>103</v>
      </c>
      <c r="K165">
        <f>------46</f>
        <v>46</v>
      </c>
    </row>
    <row r="166" spans="2:11">
      <c r="B166">
        <v>487</v>
      </c>
      <c r="C166">
        <v>163</v>
      </c>
      <c r="D166">
        <v>1</v>
      </c>
      <c r="E166">
        <v>0</v>
      </c>
      <c r="F166">
        <v>68</v>
      </c>
      <c r="G166">
        <v>49</v>
      </c>
      <c r="H166">
        <f>------217</f>
        <v>217</v>
      </c>
      <c r="I166">
        <v>441</v>
      </c>
      <c r="J166" t="s">
        <v>61</v>
      </c>
      <c r="K166">
        <f>------47</f>
        <v>47</v>
      </c>
    </row>
    <row r="167" spans="2:11">
      <c r="B167">
        <v>490</v>
      </c>
      <c r="C167">
        <v>164</v>
      </c>
      <c r="D167">
        <v>1</v>
      </c>
      <c r="E167">
        <v>0</v>
      </c>
      <c r="F167">
        <v>16</v>
      </c>
      <c r="G167">
        <v>49</v>
      </c>
      <c r="H167">
        <f>------201</f>
        <v>201</v>
      </c>
      <c r="I167">
        <v>225</v>
      </c>
      <c r="J167" t="s">
        <v>76</v>
      </c>
      <c r="K167">
        <f>------48</f>
        <v>48</v>
      </c>
    </row>
    <row r="168" spans="2:11">
      <c r="B168">
        <v>493</v>
      </c>
      <c r="C168">
        <v>165</v>
      </c>
      <c r="D168">
        <v>1</v>
      </c>
      <c r="E168">
        <v>0</v>
      </c>
      <c r="F168">
        <v>16</v>
      </c>
      <c r="G168">
        <v>49</v>
      </c>
      <c r="H168">
        <f>------185</f>
        <v>185</v>
      </c>
      <c r="I168">
        <v>225</v>
      </c>
      <c r="J168" t="s">
        <v>109</v>
      </c>
      <c r="K168">
        <f>------49</f>
        <v>49</v>
      </c>
    </row>
    <row r="169" spans="2:11">
      <c r="B169">
        <v>496</v>
      </c>
      <c r="C169">
        <v>166</v>
      </c>
      <c r="D169">
        <v>1</v>
      </c>
      <c r="E169">
        <v>0</v>
      </c>
      <c r="F169">
        <v>20</v>
      </c>
      <c r="G169">
        <v>49</v>
      </c>
      <c r="H169">
        <f>------165</f>
        <v>165</v>
      </c>
      <c r="I169">
        <v>225</v>
      </c>
      <c r="J169" t="s">
        <v>67</v>
      </c>
      <c r="K169">
        <f>------34</f>
        <v>34</v>
      </c>
    </row>
    <row r="170" spans="2:11">
      <c r="B170">
        <v>499</v>
      </c>
      <c r="C170">
        <v>167</v>
      </c>
      <c r="D170">
        <v>1</v>
      </c>
      <c r="E170">
        <v>1</v>
      </c>
      <c r="F170">
        <v>20</v>
      </c>
      <c r="G170">
        <v>49</v>
      </c>
      <c r="H170">
        <f>------185</f>
        <v>185</v>
      </c>
      <c r="I170">
        <v>289</v>
      </c>
      <c r="J170" t="s">
        <v>106</v>
      </c>
      <c r="K170">
        <f>------35</f>
        <v>35</v>
      </c>
    </row>
    <row r="171" spans="2:11">
      <c r="B171">
        <v>502</v>
      </c>
      <c r="C171">
        <v>168</v>
      </c>
      <c r="D171">
        <v>1</v>
      </c>
      <c r="E171">
        <v>1</v>
      </c>
      <c r="F171">
        <v>28</v>
      </c>
      <c r="G171">
        <v>49</v>
      </c>
      <c r="H171">
        <f>------213</f>
        <v>213</v>
      </c>
      <c r="I171">
        <v>361</v>
      </c>
      <c r="J171" t="s">
        <v>107</v>
      </c>
      <c r="K171">
        <f>------36</f>
        <v>36</v>
      </c>
    </row>
    <row r="172" spans="2:11">
      <c r="B172">
        <v>505</v>
      </c>
      <c r="C172">
        <v>169</v>
      </c>
      <c r="D172">
        <v>1</v>
      </c>
      <c r="E172">
        <v>1</v>
      </c>
      <c r="F172">
        <v>28</v>
      </c>
      <c r="G172">
        <v>49</v>
      </c>
      <c r="H172">
        <f>------241</f>
        <v>241</v>
      </c>
      <c r="I172">
        <v>441</v>
      </c>
      <c r="J172" t="s">
        <v>108</v>
      </c>
      <c r="K172">
        <f>------37</f>
        <v>37</v>
      </c>
    </row>
    <row r="173" spans="2:11">
      <c r="B173">
        <v>508</v>
      </c>
      <c r="C173">
        <v>170</v>
      </c>
      <c r="D173">
        <v>1</v>
      </c>
      <c r="E173">
        <v>1</v>
      </c>
      <c r="F173">
        <v>32</v>
      </c>
      <c r="G173">
        <v>49</v>
      </c>
      <c r="H173">
        <f>------273</f>
        <v>273</v>
      </c>
      <c r="I173">
        <v>441</v>
      </c>
      <c r="J173" t="s">
        <v>62</v>
      </c>
      <c r="K173">
        <f>------38</f>
        <v>38</v>
      </c>
    </row>
    <row r="174" spans="2:11">
      <c r="B174">
        <v>511</v>
      </c>
      <c r="C174">
        <v>171</v>
      </c>
      <c r="D174">
        <v>1</v>
      </c>
      <c r="E174">
        <v>0</v>
      </c>
      <c r="F174">
        <v>56</v>
      </c>
      <c r="G174">
        <v>49</v>
      </c>
      <c r="H174">
        <f>------217</f>
        <v>217</v>
      </c>
      <c r="I174">
        <v>441</v>
      </c>
      <c r="J174" t="s">
        <v>61</v>
      </c>
      <c r="K174">
        <f>------39</f>
        <v>39</v>
      </c>
    </row>
    <row r="175" spans="2:11">
      <c r="B175">
        <v>514</v>
      </c>
      <c r="C175">
        <v>172</v>
      </c>
      <c r="D175">
        <v>1</v>
      </c>
      <c r="E175">
        <v>0</v>
      </c>
      <c r="F175">
        <v>28</v>
      </c>
      <c r="G175">
        <v>49</v>
      </c>
      <c r="H175">
        <f>------189</f>
        <v>189</v>
      </c>
      <c r="I175">
        <v>441</v>
      </c>
      <c r="J175" t="s">
        <v>52</v>
      </c>
      <c r="K175">
        <f>------40</f>
        <v>40</v>
      </c>
    </row>
    <row r="176" spans="2:11">
      <c r="B176">
        <v>517</v>
      </c>
      <c r="C176">
        <v>173</v>
      </c>
      <c r="D176">
        <v>1</v>
      </c>
      <c r="E176">
        <v>0</v>
      </c>
      <c r="F176">
        <v>24</v>
      </c>
      <c r="G176">
        <v>49</v>
      </c>
      <c r="H176">
        <f>------165</f>
        <v>165</v>
      </c>
      <c r="I176">
        <v>441</v>
      </c>
      <c r="J176" t="s">
        <v>60</v>
      </c>
      <c r="K176">
        <f>------41</f>
        <v>41</v>
      </c>
    </row>
    <row r="177" spans="2:11">
      <c r="B177">
        <v>520</v>
      </c>
      <c r="C177">
        <v>174</v>
      </c>
      <c r="D177">
        <v>1</v>
      </c>
      <c r="E177">
        <v>0</v>
      </c>
      <c r="F177">
        <v>24</v>
      </c>
      <c r="G177">
        <v>49</v>
      </c>
      <c r="H177">
        <f>------141</f>
        <v>141</v>
      </c>
      <c r="I177">
        <v>361</v>
      </c>
      <c r="J177" t="s">
        <v>58</v>
      </c>
      <c r="K177">
        <f>------42</f>
        <v>42</v>
      </c>
    </row>
    <row r="178" spans="2:11">
      <c r="B178">
        <v>523</v>
      </c>
      <c r="C178">
        <v>175</v>
      </c>
      <c r="D178">
        <v>1</v>
      </c>
      <c r="E178">
        <v>1</v>
      </c>
      <c r="F178">
        <v>36</v>
      </c>
      <c r="G178">
        <v>49</v>
      </c>
      <c r="H178">
        <f>------177</f>
        <v>177</v>
      </c>
      <c r="I178">
        <v>441</v>
      </c>
      <c r="J178" t="s">
        <v>55</v>
      </c>
      <c r="K178">
        <f>------43</f>
        <v>43</v>
      </c>
    </row>
    <row r="179" spans="2:11">
      <c r="B179">
        <v>526</v>
      </c>
      <c r="C179">
        <v>176</v>
      </c>
      <c r="D179">
        <v>1</v>
      </c>
      <c r="E179">
        <v>1</v>
      </c>
      <c r="F179">
        <v>44</v>
      </c>
      <c r="G179">
        <v>49</v>
      </c>
      <c r="H179">
        <f>------221</f>
        <v>221</v>
      </c>
      <c r="I179">
        <v>441</v>
      </c>
      <c r="J179" t="s">
        <v>56</v>
      </c>
      <c r="K179">
        <f>------44</f>
        <v>44</v>
      </c>
    </row>
    <row r="180" spans="2:11">
      <c r="B180">
        <v>529</v>
      </c>
      <c r="C180">
        <v>177</v>
      </c>
      <c r="D180">
        <v>1</v>
      </c>
      <c r="E180">
        <v>1</v>
      </c>
      <c r="F180">
        <v>36</v>
      </c>
      <c r="G180">
        <v>49</v>
      </c>
      <c r="H180">
        <f>------257</f>
        <v>257</v>
      </c>
      <c r="I180">
        <v>441</v>
      </c>
      <c r="J180" t="s">
        <v>105</v>
      </c>
      <c r="K180">
        <f>------45</f>
        <v>45</v>
      </c>
    </row>
    <row r="181" spans="2:11">
      <c r="B181">
        <v>532</v>
      </c>
      <c r="C181">
        <v>178</v>
      </c>
      <c r="D181">
        <v>1</v>
      </c>
      <c r="E181">
        <v>1</v>
      </c>
      <c r="F181">
        <v>28</v>
      </c>
      <c r="G181">
        <v>49</v>
      </c>
      <c r="H181">
        <f>------285</f>
        <v>285</v>
      </c>
      <c r="I181">
        <v>441</v>
      </c>
      <c r="J181" t="s">
        <v>103</v>
      </c>
      <c r="K181">
        <f>------46</f>
        <v>46</v>
      </c>
    </row>
    <row r="182" spans="2:11">
      <c r="B182">
        <v>535</v>
      </c>
      <c r="C182">
        <v>179</v>
      </c>
      <c r="D182">
        <v>1</v>
      </c>
      <c r="E182">
        <v>0</v>
      </c>
      <c r="F182">
        <v>68</v>
      </c>
      <c r="G182">
        <v>49</v>
      </c>
      <c r="H182">
        <f>------217</f>
        <v>217</v>
      </c>
      <c r="I182">
        <v>441</v>
      </c>
      <c r="J182" t="s">
        <v>61</v>
      </c>
      <c r="K182">
        <f>------47</f>
        <v>47</v>
      </c>
    </row>
    <row r="183" spans="2:11">
      <c r="B183">
        <v>538</v>
      </c>
      <c r="C183">
        <v>180</v>
      </c>
      <c r="D183">
        <v>1</v>
      </c>
      <c r="E183">
        <v>0</v>
      </c>
      <c r="F183">
        <v>16</v>
      </c>
      <c r="G183">
        <v>49</v>
      </c>
      <c r="H183">
        <f>------201</f>
        <v>201</v>
      </c>
      <c r="I183">
        <v>225</v>
      </c>
      <c r="J183" t="s">
        <v>76</v>
      </c>
      <c r="K183">
        <f>------48</f>
        <v>48</v>
      </c>
    </row>
    <row r="184" spans="2:11">
      <c r="B184">
        <v>541</v>
      </c>
      <c r="C184">
        <v>181</v>
      </c>
      <c r="D184">
        <v>1</v>
      </c>
      <c r="E184">
        <v>0</v>
      </c>
      <c r="F184">
        <v>16</v>
      </c>
      <c r="G184">
        <v>49</v>
      </c>
      <c r="H184">
        <f>------185</f>
        <v>185</v>
      </c>
      <c r="I184">
        <v>225</v>
      </c>
      <c r="J184" t="s">
        <v>109</v>
      </c>
      <c r="K184">
        <f>------49</f>
        <v>49</v>
      </c>
    </row>
    <row r="185" spans="2:11">
      <c r="B185">
        <v>544</v>
      </c>
      <c r="C185">
        <v>182</v>
      </c>
      <c r="D185">
        <v>1</v>
      </c>
      <c r="E185">
        <v>0</v>
      </c>
      <c r="F185">
        <v>20</v>
      </c>
      <c r="G185">
        <v>49</v>
      </c>
      <c r="H185">
        <f>------165</f>
        <v>165</v>
      </c>
      <c r="I185">
        <v>225</v>
      </c>
      <c r="J185" t="s">
        <v>67</v>
      </c>
      <c r="K185">
        <f>------34</f>
        <v>34</v>
      </c>
    </row>
    <row r="186" spans="2:11">
      <c r="B186">
        <v>547</v>
      </c>
      <c r="C186">
        <v>183</v>
      </c>
      <c r="D186">
        <v>1</v>
      </c>
      <c r="E186">
        <v>1</v>
      </c>
      <c r="F186">
        <v>20</v>
      </c>
      <c r="G186">
        <v>49</v>
      </c>
      <c r="H186">
        <f>------185</f>
        <v>185</v>
      </c>
      <c r="I186">
        <v>289</v>
      </c>
      <c r="J186" t="s">
        <v>106</v>
      </c>
      <c r="K186">
        <f>------35</f>
        <v>35</v>
      </c>
    </row>
    <row r="187" spans="2:11">
      <c r="B187">
        <v>550</v>
      </c>
      <c r="C187">
        <v>184</v>
      </c>
      <c r="D187">
        <v>1</v>
      </c>
      <c r="E187">
        <v>1</v>
      </c>
      <c r="F187">
        <v>28</v>
      </c>
      <c r="G187">
        <v>49</v>
      </c>
      <c r="H187">
        <f>------213</f>
        <v>213</v>
      </c>
      <c r="I187">
        <v>361</v>
      </c>
      <c r="J187" t="s">
        <v>107</v>
      </c>
      <c r="K187">
        <f>------36</f>
        <v>36</v>
      </c>
    </row>
    <row r="188" spans="2:11">
      <c r="B188">
        <v>553</v>
      </c>
      <c r="C188">
        <v>185</v>
      </c>
      <c r="D188">
        <v>1</v>
      </c>
      <c r="E188">
        <v>1</v>
      </c>
      <c r="F188">
        <v>28</v>
      </c>
      <c r="G188">
        <v>49</v>
      </c>
      <c r="H188">
        <f>------241</f>
        <v>241</v>
      </c>
      <c r="I188">
        <v>441</v>
      </c>
      <c r="J188" t="s">
        <v>108</v>
      </c>
      <c r="K188">
        <f>------37</f>
        <v>37</v>
      </c>
    </row>
    <row r="189" spans="2:11">
      <c r="B189">
        <v>556</v>
      </c>
      <c r="C189">
        <v>186</v>
      </c>
      <c r="D189">
        <v>1</v>
      </c>
      <c r="E189">
        <v>1</v>
      </c>
      <c r="F189">
        <v>32</v>
      </c>
      <c r="G189">
        <v>49</v>
      </c>
      <c r="H189">
        <f>------273</f>
        <v>273</v>
      </c>
      <c r="I189">
        <v>441</v>
      </c>
      <c r="J189" t="s">
        <v>62</v>
      </c>
      <c r="K189">
        <f>------38</f>
        <v>38</v>
      </c>
    </row>
    <row r="190" spans="2:11">
      <c r="B190">
        <v>559</v>
      </c>
      <c r="C190">
        <v>187</v>
      </c>
      <c r="D190">
        <v>1</v>
      </c>
      <c r="E190">
        <v>0</v>
      </c>
      <c r="F190">
        <v>56</v>
      </c>
      <c r="G190">
        <v>49</v>
      </c>
      <c r="H190">
        <f>------217</f>
        <v>217</v>
      </c>
      <c r="I190">
        <v>441</v>
      </c>
      <c r="J190" t="s">
        <v>61</v>
      </c>
      <c r="K190">
        <f>------39</f>
        <v>39</v>
      </c>
    </row>
    <row r="191" spans="2:11">
      <c r="B191">
        <v>562</v>
      </c>
      <c r="C191">
        <v>188</v>
      </c>
      <c r="D191">
        <v>1</v>
      </c>
      <c r="E191">
        <v>0</v>
      </c>
      <c r="F191">
        <v>28</v>
      </c>
      <c r="G191">
        <v>49</v>
      </c>
      <c r="H191">
        <f>------189</f>
        <v>189</v>
      </c>
      <c r="I191">
        <v>441</v>
      </c>
      <c r="J191" t="s">
        <v>52</v>
      </c>
      <c r="K191">
        <f>------40</f>
        <v>40</v>
      </c>
    </row>
    <row r="192" spans="2:11">
      <c r="B192">
        <v>565</v>
      </c>
      <c r="C192">
        <v>189</v>
      </c>
      <c r="D192">
        <v>1</v>
      </c>
      <c r="E192">
        <v>0</v>
      </c>
      <c r="F192">
        <v>24</v>
      </c>
      <c r="G192">
        <v>49</v>
      </c>
      <c r="H192">
        <f>------165</f>
        <v>165</v>
      </c>
      <c r="I192">
        <v>441</v>
      </c>
      <c r="J192" t="s">
        <v>60</v>
      </c>
      <c r="K192">
        <f>------41</f>
        <v>41</v>
      </c>
    </row>
    <row r="193" spans="2:11">
      <c r="B193">
        <v>568</v>
      </c>
      <c r="C193">
        <v>190</v>
      </c>
      <c r="D193">
        <v>1</v>
      </c>
      <c r="E193">
        <v>0</v>
      </c>
      <c r="F193">
        <v>24</v>
      </c>
      <c r="G193">
        <v>49</v>
      </c>
      <c r="H193">
        <f>------141</f>
        <v>141</v>
      </c>
      <c r="I193">
        <v>361</v>
      </c>
      <c r="J193" t="s">
        <v>58</v>
      </c>
      <c r="K193">
        <f>------42</f>
        <v>42</v>
      </c>
    </row>
    <row r="194" spans="2:11">
      <c r="B194">
        <v>571</v>
      </c>
      <c r="C194">
        <v>191</v>
      </c>
      <c r="D194">
        <v>1</v>
      </c>
      <c r="E194">
        <v>1</v>
      </c>
      <c r="F194">
        <v>36</v>
      </c>
      <c r="G194">
        <v>49</v>
      </c>
      <c r="H194">
        <f>------177</f>
        <v>177</v>
      </c>
      <c r="I194">
        <v>441</v>
      </c>
      <c r="J194" t="s">
        <v>55</v>
      </c>
      <c r="K194">
        <f>------43</f>
        <v>43</v>
      </c>
    </row>
    <row r="195" spans="2:11">
      <c r="B195">
        <v>574</v>
      </c>
      <c r="C195">
        <v>192</v>
      </c>
      <c r="D195">
        <v>1</v>
      </c>
      <c r="E195">
        <v>1</v>
      </c>
      <c r="F195">
        <v>44</v>
      </c>
      <c r="G195">
        <v>49</v>
      </c>
      <c r="H195">
        <f>------221</f>
        <v>221</v>
      </c>
      <c r="I195">
        <v>441</v>
      </c>
      <c r="J195" t="s">
        <v>56</v>
      </c>
      <c r="K195">
        <f>------44</f>
        <v>44</v>
      </c>
    </row>
    <row r="196" spans="2:11">
      <c r="B196">
        <v>577</v>
      </c>
      <c r="C196">
        <v>193</v>
      </c>
      <c r="D196">
        <v>1</v>
      </c>
      <c r="E196">
        <v>1</v>
      </c>
      <c r="F196">
        <v>36</v>
      </c>
      <c r="G196">
        <v>49</v>
      </c>
      <c r="H196">
        <f>------257</f>
        <v>257</v>
      </c>
      <c r="I196">
        <v>441</v>
      </c>
      <c r="J196" t="s">
        <v>105</v>
      </c>
      <c r="K196">
        <f>------45</f>
        <v>45</v>
      </c>
    </row>
    <row r="197" spans="2:11">
      <c r="B197">
        <v>580</v>
      </c>
      <c r="C197">
        <v>194</v>
      </c>
      <c r="D197">
        <v>1</v>
      </c>
      <c r="E197">
        <v>1</v>
      </c>
      <c r="F197">
        <v>28</v>
      </c>
      <c r="G197">
        <v>49</v>
      </c>
      <c r="H197">
        <f>------285</f>
        <v>285</v>
      </c>
      <c r="I197">
        <v>441</v>
      </c>
      <c r="J197" t="s">
        <v>103</v>
      </c>
      <c r="K197">
        <f>------46</f>
        <v>46</v>
      </c>
    </row>
    <row r="198" spans="2:11">
      <c r="B198">
        <v>583</v>
      </c>
      <c r="C198">
        <v>195</v>
      </c>
      <c r="D198">
        <v>1</v>
      </c>
      <c r="E198">
        <v>0</v>
      </c>
      <c r="F198">
        <v>68</v>
      </c>
      <c r="G198">
        <v>49</v>
      </c>
      <c r="H198">
        <f>------217</f>
        <v>217</v>
      </c>
      <c r="I198">
        <v>441</v>
      </c>
      <c r="J198" t="s">
        <v>61</v>
      </c>
      <c r="K198">
        <f>------47</f>
        <v>47</v>
      </c>
    </row>
    <row r="199" spans="2:11">
      <c r="B199">
        <v>586</v>
      </c>
      <c r="C199">
        <v>196</v>
      </c>
      <c r="D199">
        <v>1</v>
      </c>
      <c r="E199">
        <v>0</v>
      </c>
      <c r="F199">
        <v>16</v>
      </c>
      <c r="G199">
        <v>49</v>
      </c>
      <c r="H199">
        <f>------201</f>
        <v>201</v>
      </c>
      <c r="I199">
        <v>225</v>
      </c>
      <c r="J199" t="s">
        <v>76</v>
      </c>
      <c r="K199">
        <f>------48</f>
        <v>48</v>
      </c>
    </row>
    <row r="200" spans="2:11">
      <c r="B200">
        <v>589</v>
      </c>
      <c r="C200">
        <v>197</v>
      </c>
      <c r="D200">
        <v>1</v>
      </c>
      <c r="E200">
        <v>0</v>
      </c>
      <c r="F200">
        <v>16</v>
      </c>
      <c r="G200">
        <v>49</v>
      </c>
      <c r="H200">
        <f>------185</f>
        <v>185</v>
      </c>
      <c r="I200">
        <v>225</v>
      </c>
      <c r="J200" t="s">
        <v>109</v>
      </c>
      <c r="K200">
        <f>------49</f>
        <v>49</v>
      </c>
    </row>
    <row r="201" spans="2:11">
      <c r="B201">
        <v>592</v>
      </c>
      <c r="C201">
        <v>198</v>
      </c>
      <c r="D201">
        <v>1</v>
      </c>
      <c r="E201">
        <v>0</v>
      </c>
      <c r="F201">
        <v>20</v>
      </c>
      <c r="G201">
        <v>49</v>
      </c>
      <c r="H201">
        <f>------165</f>
        <v>165</v>
      </c>
      <c r="I201">
        <v>225</v>
      </c>
      <c r="J201" t="s">
        <v>67</v>
      </c>
      <c r="K201">
        <f>------34</f>
        <v>34</v>
      </c>
    </row>
    <row r="202" spans="2:11">
      <c r="B202">
        <v>595</v>
      </c>
      <c r="C202">
        <v>199</v>
      </c>
      <c r="D202">
        <v>1</v>
      </c>
      <c r="E202">
        <v>1</v>
      </c>
      <c r="F202">
        <v>20</v>
      </c>
      <c r="G202">
        <v>49</v>
      </c>
      <c r="H202">
        <f>------185</f>
        <v>185</v>
      </c>
      <c r="I202">
        <v>289</v>
      </c>
      <c r="J202" t="s">
        <v>106</v>
      </c>
      <c r="K202">
        <f>------35</f>
        <v>35</v>
      </c>
    </row>
    <row r="203" spans="2:11">
      <c r="B203">
        <v>598</v>
      </c>
      <c r="C203">
        <v>200</v>
      </c>
      <c r="D203">
        <v>1</v>
      </c>
      <c r="E203">
        <v>1</v>
      </c>
      <c r="F203">
        <v>28</v>
      </c>
      <c r="G203">
        <v>49</v>
      </c>
      <c r="H203">
        <f>------213</f>
        <v>213</v>
      </c>
      <c r="I203">
        <v>361</v>
      </c>
      <c r="J203" t="s">
        <v>107</v>
      </c>
      <c r="K203">
        <f>------36</f>
        <v>36</v>
      </c>
    </row>
    <row r="204" spans="2:11">
      <c r="B204">
        <v>601</v>
      </c>
      <c r="C204">
        <v>201</v>
      </c>
      <c r="D204">
        <v>1</v>
      </c>
      <c r="E204">
        <v>1</v>
      </c>
      <c r="F204">
        <v>28</v>
      </c>
      <c r="G204">
        <v>49</v>
      </c>
      <c r="H204">
        <f>------241</f>
        <v>241</v>
      </c>
      <c r="I204">
        <v>441</v>
      </c>
      <c r="J204" t="s">
        <v>108</v>
      </c>
      <c r="K204">
        <f>------37</f>
        <v>37</v>
      </c>
    </row>
    <row r="205" spans="2:11">
      <c r="B205">
        <v>604</v>
      </c>
      <c r="C205">
        <v>202</v>
      </c>
      <c r="D205">
        <v>1</v>
      </c>
      <c r="E205">
        <v>1</v>
      </c>
      <c r="F205">
        <v>32</v>
      </c>
      <c r="G205">
        <v>49</v>
      </c>
      <c r="H205">
        <f>------273</f>
        <v>273</v>
      </c>
      <c r="I205">
        <v>441</v>
      </c>
      <c r="J205" t="s">
        <v>62</v>
      </c>
      <c r="K205">
        <f>------38</f>
        <v>38</v>
      </c>
    </row>
    <row r="206" spans="2:11">
      <c r="B206">
        <v>607</v>
      </c>
      <c r="C206">
        <v>203</v>
      </c>
      <c r="D206">
        <v>1</v>
      </c>
      <c r="E206">
        <v>0</v>
      </c>
      <c r="F206">
        <v>56</v>
      </c>
      <c r="G206">
        <v>49</v>
      </c>
      <c r="H206">
        <f>------217</f>
        <v>217</v>
      </c>
      <c r="I206">
        <v>441</v>
      </c>
      <c r="J206" t="s">
        <v>61</v>
      </c>
      <c r="K206">
        <f>------39</f>
        <v>39</v>
      </c>
    </row>
    <row r="207" spans="2:11">
      <c r="B207">
        <v>610</v>
      </c>
      <c r="C207">
        <v>204</v>
      </c>
      <c r="D207">
        <v>1</v>
      </c>
      <c r="E207">
        <v>0</v>
      </c>
      <c r="F207">
        <v>28</v>
      </c>
      <c r="G207">
        <v>49</v>
      </c>
      <c r="H207">
        <f>------189</f>
        <v>189</v>
      </c>
      <c r="I207">
        <v>441</v>
      </c>
      <c r="J207" t="s">
        <v>52</v>
      </c>
      <c r="K207">
        <f>------40</f>
        <v>40</v>
      </c>
    </row>
    <row r="208" spans="2:11">
      <c r="B208">
        <v>613</v>
      </c>
      <c r="C208">
        <v>205</v>
      </c>
      <c r="D208">
        <v>1</v>
      </c>
      <c r="E208">
        <v>0</v>
      </c>
      <c r="F208">
        <v>24</v>
      </c>
      <c r="G208">
        <v>49</v>
      </c>
      <c r="H208">
        <f>------165</f>
        <v>165</v>
      </c>
      <c r="I208">
        <v>441</v>
      </c>
      <c r="J208" t="s">
        <v>60</v>
      </c>
      <c r="K208">
        <f>------41</f>
        <v>41</v>
      </c>
    </row>
    <row r="209" spans="2:11">
      <c r="B209">
        <v>616</v>
      </c>
      <c r="C209">
        <v>206</v>
      </c>
      <c r="D209">
        <v>1</v>
      </c>
      <c r="E209">
        <v>0</v>
      </c>
      <c r="F209">
        <v>24</v>
      </c>
      <c r="G209">
        <v>49</v>
      </c>
      <c r="H209">
        <f>------141</f>
        <v>141</v>
      </c>
      <c r="I209">
        <v>361</v>
      </c>
      <c r="J209" t="s">
        <v>58</v>
      </c>
      <c r="K209">
        <f>------42</f>
        <v>42</v>
      </c>
    </row>
    <row r="210" spans="2:11">
      <c r="B210">
        <v>619</v>
      </c>
      <c r="C210">
        <v>207</v>
      </c>
      <c r="D210">
        <v>1</v>
      </c>
      <c r="E210">
        <v>1</v>
      </c>
      <c r="F210">
        <v>36</v>
      </c>
      <c r="G210">
        <v>49</v>
      </c>
      <c r="H210">
        <f>------177</f>
        <v>177</v>
      </c>
      <c r="I210">
        <v>441</v>
      </c>
      <c r="J210" t="s">
        <v>55</v>
      </c>
      <c r="K210">
        <f>------43</f>
        <v>43</v>
      </c>
    </row>
    <row r="211" spans="2:11">
      <c r="B211">
        <v>622</v>
      </c>
      <c r="C211">
        <v>208</v>
      </c>
      <c r="D211">
        <v>1</v>
      </c>
      <c r="E211">
        <v>1</v>
      </c>
      <c r="F211">
        <v>44</v>
      </c>
      <c r="G211">
        <v>49</v>
      </c>
      <c r="H211">
        <f>------221</f>
        <v>221</v>
      </c>
      <c r="I211">
        <v>441</v>
      </c>
      <c r="J211" t="s">
        <v>56</v>
      </c>
      <c r="K211">
        <f>------44</f>
        <v>44</v>
      </c>
    </row>
    <row r="212" spans="2:11">
      <c r="B212">
        <v>625</v>
      </c>
      <c r="C212">
        <v>209</v>
      </c>
      <c r="D212">
        <v>1</v>
      </c>
      <c r="E212">
        <v>1</v>
      </c>
      <c r="F212">
        <v>36</v>
      </c>
      <c r="G212">
        <v>49</v>
      </c>
      <c r="H212">
        <f>------257</f>
        <v>257</v>
      </c>
      <c r="I212">
        <v>441</v>
      </c>
      <c r="J212" t="s">
        <v>105</v>
      </c>
      <c r="K212">
        <f>------45</f>
        <v>45</v>
      </c>
    </row>
    <row r="213" spans="2:11">
      <c r="B213">
        <v>628</v>
      </c>
      <c r="C213">
        <v>210</v>
      </c>
      <c r="D213">
        <v>1</v>
      </c>
      <c r="E213">
        <v>1</v>
      </c>
      <c r="F213">
        <v>28</v>
      </c>
      <c r="G213">
        <v>49</v>
      </c>
      <c r="H213">
        <f>------285</f>
        <v>285</v>
      </c>
      <c r="I213">
        <v>441</v>
      </c>
      <c r="J213" t="s">
        <v>103</v>
      </c>
      <c r="K213">
        <f>------46</f>
        <v>46</v>
      </c>
    </row>
    <row r="214" spans="2:11">
      <c r="B214">
        <v>631</v>
      </c>
      <c r="C214">
        <v>211</v>
      </c>
      <c r="D214">
        <v>1</v>
      </c>
      <c r="E214">
        <v>0</v>
      </c>
      <c r="F214">
        <v>68</v>
      </c>
      <c r="G214">
        <v>49</v>
      </c>
      <c r="H214">
        <f>------217</f>
        <v>217</v>
      </c>
      <c r="I214">
        <v>441</v>
      </c>
      <c r="J214" t="s">
        <v>61</v>
      </c>
      <c r="K214">
        <f>------47</f>
        <v>47</v>
      </c>
    </row>
    <row r="215" spans="2:11">
      <c r="B215">
        <v>634</v>
      </c>
      <c r="C215">
        <v>212</v>
      </c>
      <c r="D215">
        <v>1</v>
      </c>
      <c r="E215">
        <v>0</v>
      </c>
      <c r="F215">
        <v>16</v>
      </c>
      <c r="G215">
        <v>49</v>
      </c>
      <c r="H215">
        <f>------201</f>
        <v>201</v>
      </c>
      <c r="I215">
        <v>225</v>
      </c>
      <c r="J215" t="s">
        <v>76</v>
      </c>
      <c r="K215">
        <f>------48</f>
        <v>48</v>
      </c>
    </row>
    <row r="216" spans="2:11">
      <c r="B216">
        <v>637</v>
      </c>
      <c r="C216">
        <v>213</v>
      </c>
      <c r="D216">
        <v>1</v>
      </c>
      <c r="E216">
        <v>0</v>
      </c>
      <c r="F216">
        <v>16</v>
      </c>
      <c r="G216">
        <v>49</v>
      </c>
      <c r="H216">
        <f>------185</f>
        <v>185</v>
      </c>
      <c r="I216">
        <v>225</v>
      </c>
      <c r="J216" t="s">
        <v>109</v>
      </c>
      <c r="K216">
        <f>------49</f>
        <v>49</v>
      </c>
    </row>
    <row r="217" spans="2:11">
      <c r="B217">
        <v>640</v>
      </c>
      <c r="C217">
        <v>214</v>
      </c>
      <c r="D217">
        <v>1</v>
      </c>
      <c r="E217">
        <v>0</v>
      </c>
      <c r="F217">
        <v>20</v>
      </c>
      <c r="G217">
        <v>49</v>
      </c>
      <c r="H217">
        <f>------165</f>
        <v>165</v>
      </c>
      <c r="I217">
        <v>225</v>
      </c>
      <c r="J217" t="s">
        <v>67</v>
      </c>
      <c r="K217">
        <f>------34</f>
        <v>34</v>
      </c>
    </row>
    <row r="218" spans="2:11">
      <c r="B218">
        <v>643</v>
      </c>
      <c r="C218">
        <v>215</v>
      </c>
      <c r="D218">
        <v>1</v>
      </c>
      <c r="E218">
        <v>1</v>
      </c>
      <c r="F218">
        <v>20</v>
      </c>
      <c r="G218">
        <v>49</v>
      </c>
      <c r="H218">
        <f>------185</f>
        <v>185</v>
      </c>
      <c r="I218">
        <v>289</v>
      </c>
      <c r="J218" t="s">
        <v>106</v>
      </c>
      <c r="K218">
        <f>------35</f>
        <v>35</v>
      </c>
    </row>
    <row r="219" spans="2:11">
      <c r="B219">
        <v>646</v>
      </c>
      <c r="C219">
        <v>216</v>
      </c>
      <c r="D219">
        <v>1</v>
      </c>
      <c r="E219">
        <v>1</v>
      </c>
      <c r="F219">
        <v>28</v>
      </c>
      <c r="G219">
        <v>49</v>
      </c>
      <c r="H219">
        <f>------213</f>
        <v>213</v>
      </c>
      <c r="I219">
        <v>361</v>
      </c>
      <c r="J219" t="s">
        <v>107</v>
      </c>
      <c r="K219">
        <f>------36</f>
        <v>36</v>
      </c>
    </row>
    <row r="220" spans="2:11">
      <c r="B220">
        <v>649</v>
      </c>
      <c r="C220">
        <v>217</v>
      </c>
      <c r="D220">
        <v>1</v>
      </c>
      <c r="E220">
        <v>1</v>
      </c>
      <c r="F220">
        <v>28</v>
      </c>
      <c r="G220">
        <v>49</v>
      </c>
      <c r="H220">
        <f>------241</f>
        <v>241</v>
      </c>
      <c r="I220">
        <v>441</v>
      </c>
      <c r="J220" t="s">
        <v>108</v>
      </c>
      <c r="K220">
        <f>------37</f>
        <v>37</v>
      </c>
    </row>
    <row r="221" spans="2:11">
      <c r="B221">
        <v>652</v>
      </c>
      <c r="C221">
        <v>218</v>
      </c>
      <c r="D221">
        <v>1</v>
      </c>
      <c r="E221">
        <v>1</v>
      </c>
      <c r="F221">
        <v>32</v>
      </c>
      <c r="G221">
        <v>49</v>
      </c>
      <c r="H221">
        <f>------273</f>
        <v>273</v>
      </c>
      <c r="I221">
        <v>441</v>
      </c>
      <c r="J221" t="s">
        <v>62</v>
      </c>
      <c r="K221">
        <f>------38</f>
        <v>38</v>
      </c>
    </row>
    <row r="222" spans="2:11">
      <c r="B222">
        <v>655</v>
      </c>
      <c r="C222">
        <v>219</v>
      </c>
      <c r="D222">
        <v>1</v>
      </c>
      <c r="E222">
        <v>0</v>
      </c>
      <c r="F222">
        <v>56</v>
      </c>
      <c r="G222">
        <v>49</v>
      </c>
      <c r="H222">
        <f>------217</f>
        <v>217</v>
      </c>
      <c r="I222">
        <v>441</v>
      </c>
      <c r="J222" t="s">
        <v>61</v>
      </c>
      <c r="K222">
        <f>------39</f>
        <v>39</v>
      </c>
    </row>
    <row r="223" spans="2:11">
      <c r="B223">
        <v>658</v>
      </c>
      <c r="C223">
        <v>220</v>
      </c>
      <c r="D223">
        <v>1</v>
      </c>
      <c r="E223">
        <v>0</v>
      </c>
      <c r="F223">
        <v>28</v>
      </c>
      <c r="G223">
        <v>49</v>
      </c>
      <c r="H223">
        <f>------189</f>
        <v>189</v>
      </c>
      <c r="I223">
        <v>441</v>
      </c>
      <c r="J223" t="s">
        <v>52</v>
      </c>
      <c r="K223">
        <f>------40</f>
        <v>40</v>
      </c>
    </row>
    <row r="224" spans="2:11">
      <c r="B224">
        <v>661</v>
      </c>
      <c r="C224">
        <v>221</v>
      </c>
      <c r="D224">
        <v>1</v>
      </c>
      <c r="E224">
        <v>0</v>
      </c>
      <c r="F224">
        <v>24</v>
      </c>
      <c r="G224">
        <v>49</v>
      </c>
      <c r="H224">
        <f>------165</f>
        <v>165</v>
      </c>
      <c r="I224">
        <v>441</v>
      </c>
      <c r="J224" t="s">
        <v>60</v>
      </c>
      <c r="K224">
        <f>------41</f>
        <v>41</v>
      </c>
    </row>
    <row r="225" spans="2:11">
      <c r="B225">
        <v>664</v>
      </c>
      <c r="C225">
        <v>222</v>
      </c>
      <c r="D225">
        <v>1</v>
      </c>
      <c r="E225">
        <v>0</v>
      </c>
      <c r="F225">
        <v>24</v>
      </c>
      <c r="G225">
        <v>49</v>
      </c>
      <c r="H225">
        <f>------141</f>
        <v>141</v>
      </c>
      <c r="I225">
        <v>361</v>
      </c>
      <c r="J225" t="s">
        <v>58</v>
      </c>
      <c r="K225">
        <f>------42</f>
        <v>42</v>
      </c>
    </row>
    <row r="226" spans="2:11">
      <c r="B226">
        <v>667</v>
      </c>
      <c r="C226">
        <v>223</v>
      </c>
      <c r="D226">
        <v>1</v>
      </c>
      <c r="E226">
        <v>1</v>
      </c>
      <c r="F226">
        <v>36</v>
      </c>
      <c r="G226">
        <v>49</v>
      </c>
      <c r="H226">
        <f>------177</f>
        <v>177</v>
      </c>
      <c r="I226">
        <v>441</v>
      </c>
      <c r="J226" t="s">
        <v>55</v>
      </c>
      <c r="K226">
        <f>------43</f>
        <v>43</v>
      </c>
    </row>
    <row r="227" spans="2:11">
      <c r="B227">
        <v>670</v>
      </c>
      <c r="C227">
        <v>224</v>
      </c>
      <c r="D227">
        <v>1</v>
      </c>
      <c r="E227">
        <v>1</v>
      </c>
      <c r="F227">
        <v>44</v>
      </c>
      <c r="G227">
        <v>49</v>
      </c>
      <c r="H227">
        <f>------221</f>
        <v>221</v>
      </c>
      <c r="I227">
        <v>441</v>
      </c>
      <c r="J227" t="s">
        <v>56</v>
      </c>
      <c r="K227">
        <f>------44</f>
        <v>44</v>
      </c>
    </row>
    <row r="228" spans="2:11">
      <c r="B228">
        <v>673</v>
      </c>
      <c r="C228">
        <v>225</v>
      </c>
      <c r="D228">
        <v>1</v>
      </c>
      <c r="E228">
        <v>1</v>
      </c>
      <c r="F228">
        <v>36</v>
      </c>
      <c r="G228">
        <v>49</v>
      </c>
      <c r="H228">
        <f>------257</f>
        <v>257</v>
      </c>
      <c r="I228">
        <v>441</v>
      </c>
      <c r="J228" t="s">
        <v>105</v>
      </c>
      <c r="K228">
        <f>------45</f>
        <v>45</v>
      </c>
    </row>
    <row r="229" spans="2:11">
      <c r="B229">
        <v>676</v>
      </c>
      <c r="C229">
        <v>226</v>
      </c>
      <c r="D229">
        <v>1</v>
      </c>
      <c r="E229">
        <v>1</v>
      </c>
      <c r="F229">
        <v>28</v>
      </c>
      <c r="G229">
        <v>49</v>
      </c>
      <c r="H229">
        <f>------285</f>
        <v>285</v>
      </c>
      <c r="I229">
        <v>441</v>
      </c>
      <c r="J229" t="s">
        <v>103</v>
      </c>
      <c r="K229">
        <f>------46</f>
        <v>46</v>
      </c>
    </row>
    <row r="230" spans="2:11">
      <c r="B230">
        <v>679</v>
      </c>
      <c r="C230">
        <v>227</v>
      </c>
      <c r="D230">
        <v>1</v>
      </c>
      <c r="E230">
        <v>0</v>
      </c>
      <c r="F230">
        <v>68</v>
      </c>
      <c r="G230">
        <v>49</v>
      </c>
      <c r="H230">
        <f>------217</f>
        <v>217</v>
      </c>
      <c r="I230">
        <v>441</v>
      </c>
      <c r="J230" t="s">
        <v>61</v>
      </c>
      <c r="K230">
        <f>------47</f>
        <v>47</v>
      </c>
    </row>
    <row r="231" spans="2:11">
      <c r="B231">
        <v>682</v>
      </c>
      <c r="C231">
        <v>228</v>
      </c>
      <c r="D231">
        <v>1</v>
      </c>
      <c r="E231">
        <v>0</v>
      </c>
      <c r="F231">
        <v>16</v>
      </c>
      <c r="G231">
        <v>49</v>
      </c>
      <c r="H231">
        <f>------201</f>
        <v>201</v>
      </c>
      <c r="I231">
        <v>225</v>
      </c>
      <c r="J231" t="s">
        <v>76</v>
      </c>
      <c r="K231">
        <f>------48</f>
        <v>48</v>
      </c>
    </row>
    <row r="232" spans="2:11">
      <c r="B232">
        <v>685</v>
      </c>
      <c r="C232">
        <v>229</v>
      </c>
      <c r="D232">
        <v>1</v>
      </c>
      <c r="E232">
        <v>0</v>
      </c>
      <c r="F232">
        <v>16</v>
      </c>
      <c r="G232">
        <v>49</v>
      </c>
      <c r="H232">
        <f>------185</f>
        <v>185</v>
      </c>
      <c r="I232">
        <v>225</v>
      </c>
      <c r="J232" t="s">
        <v>109</v>
      </c>
      <c r="K232">
        <f>------49</f>
        <v>49</v>
      </c>
    </row>
    <row r="233" spans="2:11">
      <c r="B233">
        <v>688</v>
      </c>
      <c r="C233">
        <v>230</v>
      </c>
      <c r="D233">
        <v>1</v>
      </c>
      <c r="E233">
        <v>0</v>
      </c>
      <c r="F233">
        <v>20</v>
      </c>
      <c r="G233">
        <v>49</v>
      </c>
      <c r="H233">
        <f>------165</f>
        <v>165</v>
      </c>
      <c r="I233">
        <v>225</v>
      </c>
      <c r="J233" t="s">
        <v>67</v>
      </c>
      <c r="K233">
        <f>------34</f>
        <v>34</v>
      </c>
    </row>
    <row r="234" spans="2:11">
      <c r="B234">
        <v>691</v>
      </c>
      <c r="C234">
        <v>231</v>
      </c>
      <c r="D234">
        <v>1</v>
      </c>
      <c r="E234">
        <v>1</v>
      </c>
      <c r="F234">
        <v>20</v>
      </c>
      <c r="G234">
        <v>49</v>
      </c>
      <c r="H234">
        <f>------185</f>
        <v>185</v>
      </c>
      <c r="I234">
        <v>289</v>
      </c>
      <c r="J234" t="s">
        <v>106</v>
      </c>
      <c r="K234">
        <f>------35</f>
        <v>35</v>
      </c>
    </row>
    <row r="235" spans="2:11">
      <c r="B235">
        <v>694</v>
      </c>
      <c r="C235">
        <v>232</v>
      </c>
      <c r="D235">
        <v>1</v>
      </c>
      <c r="E235">
        <v>1</v>
      </c>
      <c r="F235">
        <v>28</v>
      </c>
      <c r="G235">
        <v>49</v>
      </c>
      <c r="H235">
        <f>------213</f>
        <v>213</v>
      </c>
      <c r="I235">
        <v>361</v>
      </c>
      <c r="J235" t="s">
        <v>107</v>
      </c>
      <c r="K235">
        <f>------36</f>
        <v>36</v>
      </c>
    </row>
    <row r="236" spans="2:11">
      <c r="B236">
        <v>697</v>
      </c>
      <c r="C236">
        <v>233</v>
      </c>
      <c r="D236">
        <v>1</v>
      </c>
      <c r="E236">
        <v>1</v>
      </c>
      <c r="F236">
        <v>28</v>
      </c>
      <c r="G236">
        <v>49</v>
      </c>
      <c r="H236">
        <f>------241</f>
        <v>241</v>
      </c>
      <c r="I236">
        <v>441</v>
      </c>
      <c r="J236" t="s">
        <v>108</v>
      </c>
      <c r="K236">
        <f>------37</f>
        <v>37</v>
      </c>
    </row>
    <row r="237" spans="2:11">
      <c r="B237">
        <v>700</v>
      </c>
      <c r="C237">
        <v>234</v>
      </c>
      <c r="D237">
        <v>1</v>
      </c>
      <c r="E237">
        <v>1</v>
      </c>
      <c r="F237">
        <v>32</v>
      </c>
      <c r="G237">
        <v>49</v>
      </c>
      <c r="H237">
        <f>------273</f>
        <v>273</v>
      </c>
      <c r="I237">
        <v>441</v>
      </c>
      <c r="J237" t="s">
        <v>62</v>
      </c>
      <c r="K237">
        <f>------38</f>
        <v>38</v>
      </c>
    </row>
    <row r="238" spans="2:11">
      <c r="B238">
        <v>703</v>
      </c>
      <c r="C238">
        <v>235</v>
      </c>
      <c r="D238">
        <v>1</v>
      </c>
      <c r="E238">
        <v>0</v>
      </c>
      <c r="F238">
        <v>56</v>
      </c>
      <c r="G238">
        <v>49</v>
      </c>
      <c r="H238">
        <f>------217</f>
        <v>217</v>
      </c>
      <c r="I238">
        <v>441</v>
      </c>
      <c r="J238" t="s">
        <v>61</v>
      </c>
      <c r="K238">
        <f>------39</f>
        <v>39</v>
      </c>
    </row>
    <row r="239" spans="2:11">
      <c r="B239">
        <v>706</v>
      </c>
      <c r="C239">
        <v>236</v>
      </c>
      <c r="D239">
        <v>1</v>
      </c>
      <c r="E239">
        <v>0</v>
      </c>
      <c r="F239">
        <v>28</v>
      </c>
      <c r="G239">
        <v>49</v>
      </c>
      <c r="H239">
        <f>------189</f>
        <v>189</v>
      </c>
      <c r="I239">
        <v>441</v>
      </c>
      <c r="J239" t="s">
        <v>52</v>
      </c>
      <c r="K239">
        <f>------40</f>
        <v>40</v>
      </c>
    </row>
    <row r="240" spans="2:11">
      <c r="B240">
        <v>709</v>
      </c>
      <c r="C240">
        <v>237</v>
      </c>
      <c r="D240">
        <v>1</v>
      </c>
      <c r="E240">
        <v>0</v>
      </c>
      <c r="F240">
        <v>24</v>
      </c>
      <c r="G240">
        <v>49</v>
      </c>
      <c r="H240">
        <f>------165</f>
        <v>165</v>
      </c>
      <c r="I240">
        <v>441</v>
      </c>
      <c r="J240" t="s">
        <v>60</v>
      </c>
      <c r="K240">
        <f>------41</f>
        <v>41</v>
      </c>
    </row>
    <row r="241" spans="2:11">
      <c r="B241">
        <v>712</v>
      </c>
      <c r="C241">
        <v>238</v>
      </c>
      <c r="D241">
        <v>1</v>
      </c>
      <c r="E241">
        <v>0</v>
      </c>
      <c r="F241">
        <v>24</v>
      </c>
      <c r="G241">
        <v>49</v>
      </c>
      <c r="H241">
        <f>------141</f>
        <v>141</v>
      </c>
      <c r="I241">
        <v>361</v>
      </c>
      <c r="J241" t="s">
        <v>58</v>
      </c>
      <c r="K241">
        <f>------42</f>
        <v>42</v>
      </c>
    </row>
    <row r="242" spans="2:11">
      <c r="B242">
        <v>715</v>
      </c>
      <c r="C242">
        <v>239</v>
      </c>
      <c r="D242">
        <v>1</v>
      </c>
      <c r="E242">
        <v>1</v>
      </c>
      <c r="F242">
        <v>36</v>
      </c>
      <c r="G242">
        <v>49</v>
      </c>
      <c r="H242">
        <f>------177</f>
        <v>177</v>
      </c>
      <c r="I242">
        <v>441</v>
      </c>
      <c r="J242" t="s">
        <v>55</v>
      </c>
      <c r="K242">
        <f>------43</f>
        <v>43</v>
      </c>
    </row>
    <row r="243" spans="2:11">
      <c r="B243">
        <v>718</v>
      </c>
      <c r="C243">
        <v>240</v>
      </c>
      <c r="D243">
        <v>1</v>
      </c>
      <c r="E243">
        <v>1</v>
      </c>
      <c r="F243">
        <v>44</v>
      </c>
      <c r="G243">
        <v>49</v>
      </c>
      <c r="H243">
        <f>------221</f>
        <v>221</v>
      </c>
      <c r="I243">
        <v>441</v>
      </c>
      <c r="J243" t="s">
        <v>56</v>
      </c>
      <c r="K243">
        <f>------44</f>
        <v>44</v>
      </c>
    </row>
    <row r="244" spans="2:11">
      <c r="B244">
        <v>721</v>
      </c>
      <c r="C244">
        <v>241</v>
      </c>
      <c r="D244">
        <v>1</v>
      </c>
      <c r="E244">
        <v>1</v>
      </c>
      <c r="F244">
        <v>36</v>
      </c>
      <c r="G244">
        <v>49</v>
      </c>
      <c r="H244">
        <f>------257</f>
        <v>257</v>
      </c>
      <c r="I244">
        <v>441</v>
      </c>
      <c r="J244" t="s">
        <v>105</v>
      </c>
      <c r="K244">
        <f>------45</f>
        <v>45</v>
      </c>
    </row>
    <row r="245" spans="2:11">
      <c r="B245">
        <v>724</v>
      </c>
      <c r="C245">
        <v>242</v>
      </c>
      <c r="D245">
        <v>1</v>
      </c>
      <c r="E245">
        <v>1</v>
      </c>
      <c r="F245">
        <v>28</v>
      </c>
      <c r="G245">
        <v>49</v>
      </c>
      <c r="H245">
        <f>------285</f>
        <v>285</v>
      </c>
      <c r="I245">
        <v>441</v>
      </c>
      <c r="J245" t="s">
        <v>103</v>
      </c>
      <c r="K245">
        <f>------46</f>
        <v>46</v>
      </c>
    </row>
    <row r="246" spans="2:11">
      <c r="B246">
        <v>727</v>
      </c>
      <c r="C246">
        <v>243</v>
      </c>
      <c r="D246">
        <v>1</v>
      </c>
      <c r="E246">
        <v>0</v>
      </c>
      <c r="F246">
        <v>68</v>
      </c>
      <c r="G246">
        <v>49</v>
      </c>
      <c r="H246">
        <f>------217</f>
        <v>217</v>
      </c>
      <c r="I246">
        <v>441</v>
      </c>
      <c r="J246" t="s">
        <v>61</v>
      </c>
      <c r="K246">
        <f>------47</f>
        <v>47</v>
      </c>
    </row>
    <row r="247" spans="2:11">
      <c r="B247">
        <v>730</v>
      </c>
      <c r="C247">
        <v>244</v>
      </c>
      <c r="D247">
        <v>1</v>
      </c>
      <c r="E247">
        <v>0</v>
      </c>
      <c r="F247">
        <v>16</v>
      </c>
      <c r="G247">
        <v>49</v>
      </c>
      <c r="H247">
        <f>------201</f>
        <v>201</v>
      </c>
      <c r="I247">
        <v>225</v>
      </c>
      <c r="J247" t="s">
        <v>76</v>
      </c>
      <c r="K247">
        <f>------48</f>
        <v>48</v>
      </c>
    </row>
    <row r="248" spans="2:11">
      <c r="B248">
        <v>733</v>
      </c>
      <c r="C248">
        <v>245</v>
      </c>
      <c r="D248">
        <v>1</v>
      </c>
      <c r="E248">
        <v>0</v>
      </c>
      <c r="F248">
        <v>16</v>
      </c>
      <c r="G248">
        <v>49</v>
      </c>
      <c r="H248">
        <f>------185</f>
        <v>185</v>
      </c>
      <c r="I248">
        <v>225</v>
      </c>
      <c r="J248" t="s">
        <v>109</v>
      </c>
      <c r="K248">
        <f>------49</f>
        <v>49</v>
      </c>
    </row>
    <row r="249" spans="2:11">
      <c r="B249">
        <v>736</v>
      </c>
      <c r="C249">
        <v>246</v>
      </c>
      <c r="D249">
        <v>1</v>
      </c>
      <c r="E249">
        <v>0</v>
      </c>
      <c r="F249">
        <v>20</v>
      </c>
      <c r="G249">
        <v>49</v>
      </c>
      <c r="H249">
        <f>------165</f>
        <v>165</v>
      </c>
      <c r="I249">
        <v>225</v>
      </c>
      <c r="J249" t="s">
        <v>67</v>
      </c>
      <c r="K249">
        <f>------34</f>
        <v>34</v>
      </c>
    </row>
    <row r="250" spans="2:11">
      <c r="B250">
        <v>739</v>
      </c>
      <c r="C250">
        <v>247</v>
      </c>
      <c r="D250">
        <v>1</v>
      </c>
      <c r="E250">
        <v>1</v>
      </c>
      <c r="F250">
        <v>20</v>
      </c>
      <c r="G250">
        <v>49</v>
      </c>
      <c r="H250">
        <f>------185</f>
        <v>185</v>
      </c>
      <c r="I250">
        <v>289</v>
      </c>
      <c r="J250" t="s">
        <v>106</v>
      </c>
      <c r="K250">
        <f>------35</f>
        <v>35</v>
      </c>
    </row>
    <row r="251" spans="2:11">
      <c r="B251">
        <v>742</v>
      </c>
      <c r="C251">
        <v>248</v>
      </c>
      <c r="D251">
        <v>1</v>
      </c>
      <c r="E251">
        <v>1</v>
      </c>
      <c r="F251">
        <v>28</v>
      </c>
      <c r="G251">
        <v>49</v>
      </c>
      <c r="H251">
        <f>------213</f>
        <v>213</v>
      </c>
      <c r="I251">
        <v>361</v>
      </c>
      <c r="J251" t="s">
        <v>107</v>
      </c>
      <c r="K251">
        <f>------36</f>
        <v>36</v>
      </c>
    </row>
    <row r="252" spans="2:11">
      <c r="B252">
        <v>745</v>
      </c>
      <c r="C252">
        <v>249</v>
      </c>
      <c r="D252">
        <v>1</v>
      </c>
      <c r="E252">
        <v>1</v>
      </c>
      <c r="F252">
        <v>28</v>
      </c>
      <c r="G252">
        <v>49</v>
      </c>
      <c r="H252">
        <f>------241</f>
        <v>241</v>
      </c>
      <c r="I252">
        <v>441</v>
      </c>
      <c r="J252" t="s">
        <v>108</v>
      </c>
      <c r="K252">
        <f>------37</f>
        <v>37</v>
      </c>
    </row>
    <row r="253" spans="2:11">
      <c r="B253">
        <v>748</v>
      </c>
      <c r="C253">
        <v>250</v>
      </c>
      <c r="D253">
        <v>1</v>
      </c>
      <c r="E253">
        <v>1</v>
      </c>
      <c r="F253">
        <v>32</v>
      </c>
      <c r="G253">
        <v>49</v>
      </c>
      <c r="H253">
        <f>------273</f>
        <v>273</v>
      </c>
      <c r="I253">
        <v>441</v>
      </c>
      <c r="J253" t="s">
        <v>62</v>
      </c>
      <c r="K253">
        <f>------38</f>
        <v>38</v>
      </c>
    </row>
    <row r="254" spans="2:11">
      <c r="B254">
        <v>751</v>
      </c>
      <c r="C254">
        <v>251</v>
      </c>
      <c r="D254">
        <v>1</v>
      </c>
      <c r="E254">
        <v>0</v>
      </c>
      <c r="F254">
        <v>56</v>
      </c>
      <c r="G254">
        <v>49</v>
      </c>
      <c r="H254">
        <f>------217</f>
        <v>217</v>
      </c>
      <c r="I254">
        <v>441</v>
      </c>
      <c r="J254" t="s">
        <v>61</v>
      </c>
      <c r="K254">
        <f>------39</f>
        <v>39</v>
      </c>
    </row>
    <row r="255" spans="2:11">
      <c r="B255">
        <v>754</v>
      </c>
      <c r="C255">
        <v>252</v>
      </c>
      <c r="D255">
        <v>1</v>
      </c>
      <c r="E255">
        <v>0</v>
      </c>
      <c r="F255">
        <v>28</v>
      </c>
      <c r="G255">
        <v>49</v>
      </c>
      <c r="H255">
        <f>------189</f>
        <v>189</v>
      </c>
      <c r="I255">
        <v>441</v>
      </c>
      <c r="J255" t="s">
        <v>52</v>
      </c>
      <c r="K255">
        <f>------40</f>
        <v>40</v>
      </c>
    </row>
    <row r="256" spans="2:11">
      <c r="B256">
        <v>757</v>
      </c>
      <c r="C256">
        <v>253</v>
      </c>
      <c r="D256">
        <v>1</v>
      </c>
      <c r="E256">
        <v>0</v>
      </c>
      <c r="F256">
        <v>24</v>
      </c>
      <c r="G256">
        <v>49</v>
      </c>
      <c r="H256">
        <f>------165</f>
        <v>165</v>
      </c>
      <c r="I256">
        <v>441</v>
      </c>
      <c r="J256" t="s">
        <v>60</v>
      </c>
      <c r="K256">
        <f>------41</f>
        <v>41</v>
      </c>
    </row>
    <row r="257" spans="2:11">
      <c r="B257">
        <v>760</v>
      </c>
      <c r="C257">
        <v>254</v>
      </c>
      <c r="D257">
        <v>1</v>
      </c>
      <c r="E257">
        <v>0</v>
      </c>
      <c r="F257">
        <v>24</v>
      </c>
      <c r="G257">
        <v>49</v>
      </c>
      <c r="H257">
        <f>------141</f>
        <v>141</v>
      </c>
      <c r="I257">
        <v>361</v>
      </c>
      <c r="J257" t="s">
        <v>58</v>
      </c>
      <c r="K257">
        <f>------42</f>
        <v>42</v>
      </c>
    </row>
    <row r="258" spans="2:11">
      <c r="B258">
        <v>763</v>
      </c>
      <c r="C258">
        <v>255</v>
      </c>
      <c r="D258">
        <v>1</v>
      </c>
      <c r="E258">
        <v>1</v>
      </c>
      <c r="F258">
        <v>36</v>
      </c>
      <c r="G258">
        <v>49</v>
      </c>
      <c r="H258">
        <f>------177</f>
        <v>177</v>
      </c>
      <c r="I258">
        <v>441</v>
      </c>
      <c r="J258" t="s">
        <v>55</v>
      </c>
      <c r="K258">
        <f>------43</f>
        <v>43</v>
      </c>
    </row>
    <row r="259" spans="2:11">
      <c r="B259">
        <v>766</v>
      </c>
      <c r="C259">
        <v>256</v>
      </c>
      <c r="D259">
        <v>1</v>
      </c>
      <c r="E259">
        <v>1</v>
      </c>
      <c r="F259">
        <v>44</v>
      </c>
      <c r="G259">
        <v>49</v>
      </c>
      <c r="H259">
        <f>------221</f>
        <v>221</v>
      </c>
      <c r="I259">
        <v>441</v>
      </c>
      <c r="J259" t="s">
        <v>56</v>
      </c>
      <c r="K259">
        <f>------44</f>
        <v>44</v>
      </c>
    </row>
    <row r="260" spans="2:11">
      <c r="B260">
        <v>769</v>
      </c>
      <c r="C260">
        <v>257</v>
      </c>
      <c r="D260">
        <v>1</v>
      </c>
      <c r="E260">
        <v>1</v>
      </c>
      <c r="F260">
        <v>36</v>
      </c>
      <c r="G260">
        <v>49</v>
      </c>
      <c r="H260">
        <f>------257</f>
        <v>257</v>
      </c>
      <c r="I260">
        <v>441</v>
      </c>
      <c r="J260" t="s">
        <v>105</v>
      </c>
      <c r="K260">
        <f>------45</f>
        <v>45</v>
      </c>
    </row>
    <row r="261" spans="2:11">
      <c r="B261">
        <v>772</v>
      </c>
      <c r="C261">
        <v>258</v>
      </c>
      <c r="D261">
        <v>1</v>
      </c>
      <c r="E261">
        <v>1</v>
      </c>
      <c r="F261">
        <v>28</v>
      </c>
      <c r="G261">
        <v>49</v>
      </c>
      <c r="H261">
        <f>------285</f>
        <v>285</v>
      </c>
      <c r="I261">
        <v>441</v>
      </c>
      <c r="J261" t="s">
        <v>103</v>
      </c>
      <c r="K261">
        <f>------46</f>
        <v>46</v>
      </c>
    </row>
    <row r="262" spans="2:11">
      <c r="B262">
        <v>775</v>
      </c>
      <c r="C262">
        <v>259</v>
      </c>
      <c r="D262">
        <v>1</v>
      </c>
      <c r="E262">
        <v>0</v>
      </c>
      <c r="F262">
        <v>68</v>
      </c>
      <c r="G262">
        <v>49</v>
      </c>
      <c r="H262">
        <f>------217</f>
        <v>217</v>
      </c>
      <c r="I262">
        <v>441</v>
      </c>
      <c r="J262" t="s">
        <v>61</v>
      </c>
      <c r="K262">
        <f>------47</f>
        <v>47</v>
      </c>
    </row>
    <row r="263" spans="2:11">
      <c r="B263">
        <v>778</v>
      </c>
      <c r="C263">
        <v>260</v>
      </c>
      <c r="D263">
        <v>1</v>
      </c>
      <c r="E263">
        <v>0</v>
      </c>
      <c r="F263">
        <v>16</v>
      </c>
      <c r="G263">
        <v>49</v>
      </c>
      <c r="H263">
        <f>------201</f>
        <v>201</v>
      </c>
      <c r="I263">
        <v>225</v>
      </c>
      <c r="J263" t="s">
        <v>76</v>
      </c>
      <c r="K263">
        <f>------48</f>
        <v>48</v>
      </c>
    </row>
    <row r="264" spans="2:11">
      <c r="B264">
        <v>781</v>
      </c>
      <c r="C264">
        <v>261</v>
      </c>
      <c r="D264">
        <v>1</v>
      </c>
      <c r="E264">
        <v>0</v>
      </c>
      <c r="F264">
        <v>16</v>
      </c>
      <c r="G264">
        <v>49</v>
      </c>
      <c r="H264">
        <f>------185</f>
        <v>185</v>
      </c>
      <c r="I264">
        <v>225</v>
      </c>
      <c r="J264" t="s">
        <v>109</v>
      </c>
      <c r="K264">
        <f>------49</f>
        <v>49</v>
      </c>
    </row>
    <row r="265" spans="2:11">
      <c r="B265">
        <v>784</v>
      </c>
      <c r="C265">
        <v>262</v>
      </c>
      <c r="D265">
        <v>1</v>
      </c>
      <c r="E265">
        <v>0</v>
      </c>
      <c r="F265">
        <v>20</v>
      </c>
      <c r="G265">
        <v>49</v>
      </c>
      <c r="H265">
        <f>------165</f>
        <v>165</v>
      </c>
      <c r="I265">
        <v>225</v>
      </c>
      <c r="J265" t="s">
        <v>67</v>
      </c>
      <c r="K265">
        <f>------34</f>
        <v>34</v>
      </c>
    </row>
    <row r="266" spans="2:11">
      <c r="B266">
        <v>787</v>
      </c>
      <c r="C266">
        <v>263</v>
      </c>
      <c r="D266">
        <v>1</v>
      </c>
      <c r="E266">
        <v>1</v>
      </c>
      <c r="F266">
        <v>20</v>
      </c>
      <c r="G266">
        <v>49</v>
      </c>
      <c r="H266">
        <f>------185</f>
        <v>185</v>
      </c>
      <c r="I266">
        <v>289</v>
      </c>
      <c r="J266" t="s">
        <v>106</v>
      </c>
      <c r="K266">
        <f>------35</f>
        <v>35</v>
      </c>
    </row>
    <row r="267" spans="2:11">
      <c r="B267">
        <v>790</v>
      </c>
      <c r="C267">
        <v>264</v>
      </c>
      <c r="D267">
        <v>1</v>
      </c>
      <c r="E267">
        <v>1</v>
      </c>
      <c r="F267">
        <v>28</v>
      </c>
      <c r="G267">
        <v>49</v>
      </c>
      <c r="H267">
        <f>------213</f>
        <v>213</v>
      </c>
      <c r="I267">
        <v>361</v>
      </c>
      <c r="J267" t="s">
        <v>107</v>
      </c>
      <c r="K267">
        <f>------36</f>
        <v>36</v>
      </c>
    </row>
    <row r="268" spans="2:11">
      <c r="B268">
        <v>793</v>
      </c>
      <c r="C268">
        <v>265</v>
      </c>
      <c r="D268">
        <v>1</v>
      </c>
      <c r="E268">
        <v>1</v>
      </c>
      <c r="F268">
        <v>28</v>
      </c>
      <c r="G268">
        <v>49</v>
      </c>
      <c r="H268">
        <f>------241</f>
        <v>241</v>
      </c>
      <c r="I268">
        <v>441</v>
      </c>
      <c r="J268" t="s">
        <v>108</v>
      </c>
      <c r="K268">
        <f>------37</f>
        <v>37</v>
      </c>
    </row>
    <row r="269" spans="2:11">
      <c r="B269">
        <v>796</v>
      </c>
      <c r="C269">
        <v>266</v>
      </c>
      <c r="D269">
        <v>1</v>
      </c>
      <c r="E269">
        <v>1</v>
      </c>
      <c r="F269">
        <v>32</v>
      </c>
      <c r="G269">
        <v>49</v>
      </c>
      <c r="H269">
        <f>------273</f>
        <v>273</v>
      </c>
      <c r="I269">
        <v>441</v>
      </c>
      <c r="J269" t="s">
        <v>62</v>
      </c>
      <c r="K269">
        <f>------38</f>
        <v>38</v>
      </c>
    </row>
    <row r="270" spans="2:11">
      <c r="B270">
        <v>799</v>
      </c>
      <c r="C270">
        <v>267</v>
      </c>
      <c r="D270">
        <v>1</v>
      </c>
      <c r="E270">
        <v>0</v>
      </c>
      <c r="F270">
        <v>56</v>
      </c>
      <c r="G270">
        <v>49</v>
      </c>
      <c r="H270">
        <f>------217</f>
        <v>217</v>
      </c>
      <c r="I270">
        <v>441</v>
      </c>
      <c r="J270" t="s">
        <v>61</v>
      </c>
      <c r="K270">
        <f>------39</f>
        <v>39</v>
      </c>
    </row>
    <row r="271" spans="2:11">
      <c r="B271">
        <v>802</v>
      </c>
      <c r="C271">
        <v>268</v>
      </c>
      <c r="D271">
        <v>1</v>
      </c>
      <c r="E271">
        <v>0</v>
      </c>
      <c r="F271">
        <v>28</v>
      </c>
      <c r="G271">
        <v>49</v>
      </c>
      <c r="H271">
        <f>------189</f>
        <v>189</v>
      </c>
      <c r="I271">
        <v>441</v>
      </c>
      <c r="J271" t="s">
        <v>52</v>
      </c>
      <c r="K271">
        <f>------40</f>
        <v>40</v>
      </c>
    </row>
    <row r="272" spans="2:11">
      <c r="B272">
        <v>805</v>
      </c>
      <c r="C272">
        <v>269</v>
      </c>
      <c r="D272">
        <v>1</v>
      </c>
      <c r="E272">
        <v>0</v>
      </c>
      <c r="F272">
        <v>24</v>
      </c>
      <c r="G272">
        <v>49</v>
      </c>
      <c r="H272">
        <f>------165</f>
        <v>165</v>
      </c>
      <c r="I272">
        <v>441</v>
      </c>
      <c r="J272" t="s">
        <v>60</v>
      </c>
      <c r="K272">
        <f>------41</f>
        <v>41</v>
      </c>
    </row>
    <row r="273" spans="2:11">
      <c r="B273">
        <v>808</v>
      </c>
      <c r="C273">
        <v>270</v>
      </c>
      <c r="D273">
        <v>1</v>
      </c>
      <c r="E273">
        <v>0</v>
      </c>
      <c r="F273">
        <v>24</v>
      </c>
      <c r="G273">
        <v>49</v>
      </c>
      <c r="H273">
        <f>------141</f>
        <v>141</v>
      </c>
      <c r="I273">
        <v>361</v>
      </c>
      <c r="J273" t="s">
        <v>58</v>
      </c>
      <c r="K273">
        <f>------42</f>
        <v>42</v>
      </c>
    </row>
    <row r="274" spans="2:11">
      <c r="B274">
        <v>811</v>
      </c>
      <c r="C274">
        <v>271</v>
      </c>
      <c r="D274">
        <v>1</v>
      </c>
      <c r="E274">
        <v>1</v>
      </c>
      <c r="F274">
        <v>36</v>
      </c>
      <c r="G274">
        <v>49</v>
      </c>
      <c r="H274">
        <f>------177</f>
        <v>177</v>
      </c>
      <c r="I274">
        <v>441</v>
      </c>
      <c r="J274" t="s">
        <v>55</v>
      </c>
      <c r="K274">
        <f>------43</f>
        <v>43</v>
      </c>
    </row>
    <row r="275" spans="2:11">
      <c r="B275">
        <v>814</v>
      </c>
      <c r="C275">
        <v>272</v>
      </c>
      <c r="D275">
        <v>1</v>
      </c>
      <c r="E275">
        <v>1</v>
      </c>
      <c r="F275">
        <v>44</v>
      </c>
      <c r="G275">
        <v>49</v>
      </c>
      <c r="H275">
        <f>------221</f>
        <v>221</v>
      </c>
      <c r="I275">
        <v>441</v>
      </c>
      <c r="J275" t="s">
        <v>56</v>
      </c>
      <c r="K275">
        <f>------44</f>
        <v>44</v>
      </c>
    </row>
    <row r="276" spans="2:11">
      <c r="B276">
        <v>817</v>
      </c>
      <c r="C276">
        <v>273</v>
      </c>
      <c r="D276">
        <v>1</v>
      </c>
      <c r="E276">
        <v>1</v>
      </c>
      <c r="F276">
        <v>36</v>
      </c>
      <c r="G276">
        <v>49</v>
      </c>
      <c r="H276">
        <f>------257</f>
        <v>257</v>
      </c>
      <c r="I276">
        <v>441</v>
      </c>
      <c r="J276" t="s">
        <v>105</v>
      </c>
      <c r="K276">
        <f>------45</f>
        <v>45</v>
      </c>
    </row>
    <row r="277" spans="2:11">
      <c r="B277">
        <v>820</v>
      </c>
      <c r="C277">
        <v>274</v>
      </c>
      <c r="D277">
        <v>1</v>
      </c>
      <c r="E277">
        <v>1</v>
      </c>
      <c r="F277">
        <v>28</v>
      </c>
      <c r="G277">
        <v>49</v>
      </c>
      <c r="H277">
        <f>------285</f>
        <v>285</v>
      </c>
      <c r="I277">
        <v>441</v>
      </c>
      <c r="J277" t="s">
        <v>103</v>
      </c>
      <c r="K277">
        <f>------46</f>
        <v>46</v>
      </c>
    </row>
    <row r="278" spans="2:11">
      <c r="B278">
        <v>823</v>
      </c>
      <c r="C278">
        <v>275</v>
      </c>
      <c r="D278">
        <v>1</v>
      </c>
      <c r="E278">
        <v>0</v>
      </c>
      <c r="F278">
        <v>68</v>
      </c>
      <c r="G278">
        <v>49</v>
      </c>
      <c r="H278">
        <f>------217</f>
        <v>217</v>
      </c>
      <c r="I278">
        <v>441</v>
      </c>
      <c r="J278" t="s">
        <v>61</v>
      </c>
      <c r="K278">
        <f>------47</f>
        <v>47</v>
      </c>
    </row>
    <row r="279" spans="2:11">
      <c r="B279">
        <v>826</v>
      </c>
      <c r="C279">
        <v>276</v>
      </c>
      <c r="D279">
        <v>1</v>
      </c>
      <c r="E279">
        <v>0</v>
      </c>
      <c r="F279">
        <v>16</v>
      </c>
      <c r="G279">
        <v>49</v>
      </c>
      <c r="H279">
        <f>------201</f>
        <v>201</v>
      </c>
      <c r="I279">
        <v>225</v>
      </c>
      <c r="J279" t="s">
        <v>76</v>
      </c>
      <c r="K279">
        <f>------48</f>
        <v>48</v>
      </c>
    </row>
    <row r="280" spans="2:11">
      <c r="B280">
        <v>829</v>
      </c>
      <c r="C280">
        <v>277</v>
      </c>
      <c r="D280">
        <v>1</v>
      </c>
      <c r="E280">
        <v>0</v>
      </c>
      <c r="F280">
        <v>16</v>
      </c>
      <c r="G280">
        <v>49</v>
      </c>
      <c r="H280">
        <f>------185</f>
        <v>185</v>
      </c>
      <c r="I280">
        <v>225</v>
      </c>
      <c r="J280" t="s">
        <v>109</v>
      </c>
      <c r="K280">
        <f>------49</f>
        <v>49</v>
      </c>
    </row>
    <row r="281" spans="2:11">
      <c r="B281">
        <v>832</v>
      </c>
      <c r="C281">
        <v>278</v>
      </c>
      <c r="D281">
        <v>1</v>
      </c>
      <c r="E281">
        <v>0</v>
      </c>
      <c r="F281">
        <v>20</v>
      </c>
      <c r="G281">
        <v>49</v>
      </c>
      <c r="H281">
        <f>------165</f>
        <v>165</v>
      </c>
      <c r="I281">
        <v>225</v>
      </c>
      <c r="J281" t="s">
        <v>67</v>
      </c>
      <c r="K281">
        <f>------34</f>
        <v>34</v>
      </c>
    </row>
    <row r="282" spans="2:11">
      <c r="B282">
        <v>835</v>
      </c>
      <c r="C282">
        <v>279</v>
      </c>
      <c r="D282">
        <v>1</v>
      </c>
      <c r="E282">
        <v>1</v>
      </c>
      <c r="F282">
        <v>20</v>
      </c>
      <c r="G282">
        <v>49</v>
      </c>
      <c r="H282">
        <f>------185</f>
        <v>185</v>
      </c>
      <c r="I282">
        <v>289</v>
      </c>
      <c r="J282" t="s">
        <v>106</v>
      </c>
      <c r="K282">
        <f>------35</f>
        <v>35</v>
      </c>
    </row>
    <row r="283" spans="2:11">
      <c r="B283">
        <v>838</v>
      </c>
      <c r="C283">
        <v>280</v>
      </c>
      <c r="D283">
        <v>1</v>
      </c>
      <c r="E283">
        <v>1</v>
      </c>
      <c r="F283">
        <v>28</v>
      </c>
      <c r="G283">
        <v>49</v>
      </c>
      <c r="H283">
        <f>------213</f>
        <v>213</v>
      </c>
      <c r="I283">
        <v>361</v>
      </c>
      <c r="J283" t="s">
        <v>107</v>
      </c>
      <c r="K283">
        <f>------36</f>
        <v>36</v>
      </c>
    </row>
    <row r="284" spans="2:11">
      <c r="B284">
        <v>841</v>
      </c>
      <c r="C284">
        <v>281</v>
      </c>
      <c r="D284">
        <v>1</v>
      </c>
      <c r="E284">
        <v>1</v>
      </c>
      <c r="F284">
        <v>28</v>
      </c>
      <c r="G284">
        <v>49</v>
      </c>
      <c r="H284">
        <f>------241</f>
        <v>241</v>
      </c>
      <c r="I284">
        <v>441</v>
      </c>
      <c r="J284" t="s">
        <v>108</v>
      </c>
      <c r="K284">
        <f>------37</f>
        <v>37</v>
      </c>
    </row>
    <row r="285" spans="2:11">
      <c r="B285">
        <v>844</v>
      </c>
      <c r="C285">
        <v>282</v>
      </c>
      <c r="D285">
        <v>1</v>
      </c>
      <c r="E285">
        <v>1</v>
      </c>
      <c r="F285">
        <v>32</v>
      </c>
      <c r="G285">
        <v>49</v>
      </c>
      <c r="H285">
        <f>------273</f>
        <v>273</v>
      </c>
      <c r="I285">
        <v>441</v>
      </c>
      <c r="J285" t="s">
        <v>62</v>
      </c>
      <c r="K285">
        <f>------38</f>
        <v>38</v>
      </c>
    </row>
    <row r="286" spans="2:11">
      <c r="B286">
        <v>847</v>
      </c>
      <c r="C286">
        <v>283</v>
      </c>
      <c r="D286">
        <v>1</v>
      </c>
      <c r="E286">
        <v>0</v>
      </c>
      <c r="F286">
        <v>56</v>
      </c>
      <c r="G286">
        <v>49</v>
      </c>
      <c r="H286">
        <f>------217</f>
        <v>217</v>
      </c>
      <c r="I286">
        <v>441</v>
      </c>
      <c r="J286" t="s">
        <v>61</v>
      </c>
      <c r="K286">
        <f>------39</f>
        <v>39</v>
      </c>
    </row>
    <row r="287" spans="2:11">
      <c r="B287">
        <v>850</v>
      </c>
      <c r="C287">
        <v>284</v>
      </c>
      <c r="D287">
        <v>1</v>
      </c>
      <c r="E287">
        <v>0</v>
      </c>
      <c r="F287">
        <v>28</v>
      </c>
      <c r="G287">
        <v>49</v>
      </c>
      <c r="H287">
        <f>------189</f>
        <v>189</v>
      </c>
      <c r="I287">
        <v>441</v>
      </c>
      <c r="J287" t="s">
        <v>52</v>
      </c>
      <c r="K287">
        <f>------40</f>
        <v>40</v>
      </c>
    </row>
    <row r="288" spans="2:11">
      <c r="B288">
        <v>853</v>
      </c>
      <c r="C288">
        <v>285</v>
      </c>
      <c r="D288">
        <v>1</v>
      </c>
      <c r="E288">
        <v>0</v>
      </c>
      <c r="F288">
        <v>24</v>
      </c>
      <c r="G288">
        <v>49</v>
      </c>
      <c r="H288">
        <f>------165</f>
        <v>165</v>
      </c>
      <c r="I288">
        <v>441</v>
      </c>
      <c r="J288" t="s">
        <v>60</v>
      </c>
      <c r="K288">
        <f>------41</f>
        <v>41</v>
      </c>
    </row>
    <row r="289" spans="2:11">
      <c r="B289">
        <v>856</v>
      </c>
      <c r="C289">
        <v>286</v>
      </c>
      <c r="D289">
        <v>1</v>
      </c>
      <c r="E289">
        <v>0</v>
      </c>
      <c r="F289">
        <v>24</v>
      </c>
      <c r="G289">
        <v>49</v>
      </c>
      <c r="H289">
        <f>------141</f>
        <v>141</v>
      </c>
      <c r="I289">
        <v>361</v>
      </c>
      <c r="J289" t="s">
        <v>58</v>
      </c>
      <c r="K289">
        <f>------42</f>
        <v>42</v>
      </c>
    </row>
    <row r="290" spans="2:11">
      <c r="B290">
        <v>859</v>
      </c>
      <c r="C290">
        <v>287</v>
      </c>
      <c r="D290">
        <v>1</v>
      </c>
      <c r="E290">
        <v>1</v>
      </c>
      <c r="F290">
        <v>36</v>
      </c>
      <c r="G290">
        <v>49</v>
      </c>
      <c r="H290">
        <f>------177</f>
        <v>177</v>
      </c>
      <c r="I290">
        <v>441</v>
      </c>
      <c r="J290" t="s">
        <v>55</v>
      </c>
      <c r="K290">
        <f>------43</f>
        <v>43</v>
      </c>
    </row>
    <row r="291" spans="2:11">
      <c r="B291">
        <v>862</v>
      </c>
      <c r="C291">
        <v>288</v>
      </c>
      <c r="D291">
        <v>1</v>
      </c>
      <c r="E291">
        <v>1</v>
      </c>
      <c r="F291">
        <v>44</v>
      </c>
      <c r="G291">
        <v>49</v>
      </c>
      <c r="H291">
        <f>------221</f>
        <v>221</v>
      </c>
      <c r="I291">
        <v>441</v>
      </c>
      <c r="J291" t="s">
        <v>56</v>
      </c>
      <c r="K291">
        <f>------44</f>
        <v>44</v>
      </c>
    </row>
    <row r="292" spans="2:11">
      <c r="B292">
        <v>865</v>
      </c>
      <c r="C292">
        <v>289</v>
      </c>
      <c r="D292">
        <v>1</v>
      </c>
      <c r="E292">
        <v>1</v>
      </c>
      <c r="F292">
        <v>36</v>
      </c>
      <c r="G292">
        <v>49</v>
      </c>
      <c r="H292">
        <f>------257</f>
        <v>257</v>
      </c>
      <c r="I292">
        <v>441</v>
      </c>
      <c r="J292" t="s">
        <v>105</v>
      </c>
      <c r="K292">
        <f>------45</f>
        <v>45</v>
      </c>
    </row>
    <row r="293" spans="2:11">
      <c r="B293">
        <v>868</v>
      </c>
      <c r="C293">
        <v>290</v>
      </c>
      <c r="D293">
        <v>1</v>
      </c>
      <c r="E293">
        <v>1</v>
      </c>
      <c r="F293">
        <v>28</v>
      </c>
      <c r="G293">
        <v>49</v>
      </c>
      <c r="H293">
        <f>------285</f>
        <v>285</v>
      </c>
      <c r="I293">
        <v>441</v>
      </c>
      <c r="J293" t="s">
        <v>103</v>
      </c>
      <c r="K293">
        <f>------46</f>
        <v>46</v>
      </c>
    </row>
    <row r="294" spans="2:11">
      <c r="B294">
        <v>871</v>
      </c>
      <c r="C294">
        <v>291</v>
      </c>
      <c r="D294">
        <v>1</v>
      </c>
      <c r="E294">
        <v>0</v>
      </c>
      <c r="F294">
        <v>68</v>
      </c>
      <c r="G294">
        <v>49</v>
      </c>
      <c r="H294">
        <f>------217</f>
        <v>217</v>
      </c>
      <c r="I294">
        <v>441</v>
      </c>
      <c r="J294" t="s">
        <v>61</v>
      </c>
      <c r="K294">
        <f>------47</f>
        <v>47</v>
      </c>
    </row>
    <row r="295" spans="2:11">
      <c r="B295">
        <v>874</v>
      </c>
      <c r="C295">
        <v>292</v>
      </c>
      <c r="D295">
        <v>1</v>
      </c>
      <c r="E295">
        <v>0</v>
      </c>
      <c r="F295">
        <v>16</v>
      </c>
      <c r="G295">
        <v>49</v>
      </c>
      <c r="H295">
        <f>------201</f>
        <v>201</v>
      </c>
      <c r="I295">
        <v>225</v>
      </c>
      <c r="J295" t="s">
        <v>76</v>
      </c>
      <c r="K295">
        <f>------48</f>
        <v>48</v>
      </c>
    </row>
    <row r="296" spans="2:11">
      <c r="B296">
        <v>877</v>
      </c>
      <c r="C296">
        <v>293</v>
      </c>
      <c r="D296">
        <v>1</v>
      </c>
      <c r="E296">
        <v>0</v>
      </c>
      <c r="F296">
        <v>16</v>
      </c>
      <c r="G296">
        <v>49</v>
      </c>
      <c r="H296">
        <f>------185</f>
        <v>185</v>
      </c>
      <c r="I296">
        <v>225</v>
      </c>
      <c r="J296" t="s">
        <v>109</v>
      </c>
      <c r="K296">
        <f>------49</f>
        <v>49</v>
      </c>
    </row>
    <row r="297" spans="2:11">
      <c r="B297">
        <v>880</v>
      </c>
      <c r="C297">
        <v>294</v>
      </c>
      <c r="D297">
        <v>1</v>
      </c>
      <c r="E297">
        <v>0</v>
      </c>
      <c r="F297">
        <v>20</v>
      </c>
      <c r="G297">
        <v>49</v>
      </c>
      <c r="H297">
        <f>------165</f>
        <v>165</v>
      </c>
      <c r="I297">
        <v>225</v>
      </c>
      <c r="J297" t="s">
        <v>67</v>
      </c>
      <c r="K297">
        <f>------34</f>
        <v>34</v>
      </c>
    </row>
    <row r="298" spans="2:11">
      <c r="B298">
        <v>883</v>
      </c>
      <c r="C298">
        <v>295</v>
      </c>
      <c r="D298">
        <v>1</v>
      </c>
      <c r="E298">
        <v>1</v>
      </c>
      <c r="F298">
        <v>20</v>
      </c>
      <c r="G298">
        <v>49</v>
      </c>
      <c r="H298">
        <f>------185</f>
        <v>185</v>
      </c>
      <c r="I298">
        <v>289</v>
      </c>
      <c r="J298" t="s">
        <v>106</v>
      </c>
      <c r="K298">
        <f>------35</f>
        <v>35</v>
      </c>
    </row>
    <row r="299" spans="2:11">
      <c r="B299">
        <v>886</v>
      </c>
      <c r="C299">
        <v>296</v>
      </c>
      <c r="D299">
        <v>1</v>
      </c>
      <c r="E299">
        <v>1</v>
      </c>
      <c r="F299">
        <v>28</v>
      </c>
      <c r="G299">
        <v>49</v>
      </c>
      <c r="H299">
        <f>------213</f>
        <v>213</v>
      </c>
      <c r="I299">
        <v>361</v>
      </c>
      <c r="J299" t="s">
        <v>107</v>
      </c>
      <c r="K299">
        <f>------36</f>
        <v>36</v>
      </c>
    </row>
    <row r="300" spans="2:11">
      <c r="B300">
        <v>889</v>
      </c>
      <c r="C300">
        <v>297</v>
      </c>
      <c r="D300">
        <v>1</v>
      </c>
      <c r="E300">
        <v>1</v>
      </c>
      <c r="F300">
        <v>28</v>
      </c>
      <c r="G300">
        <v>49</v>
      </c>
      <c r="H300">
        <f>------241</f>
        <v>241</v>
      </c>
      <c r="I300">
        <v>441</v>
      </c>
      <c r="J300" t="s">
        <v>108</v>
      </c>
      <c r="K300">
        <f>------37</f>
        <v>37</v>
      </c>
    </row>
    <row r="301" spans="2:11">
      <c r="B301">
        <v>892</v>
      </c>
      <c r="C301">
        <v>298</v>
      </c>
      <c r="D301">
        <v>1</v>
      </c>
      <c r="E301">
        <v>1</v>
      </c>
      <c r="F301">
        <v>32</v>
      </c>
      <c r="G301">
        <v>49</v>
      </c>
      <c r="H301">
        <f>------273</f>
        <v>273</v>
      </c>
      <c r="I301">
        <v>441</v>
      </c>
      <c r="J301" t="s">
        <v>62</v>
      </c>
      <c r="K301">
        <f>------38</f>
        <v>38</v>
      </c>
    </row>
    <row r="302" spans="2:11">
      <c r="B302">
        <v>895</v>
      </c>
      <c r="C302">
        <v>299</v>
      </c>
      <c r="D302">
        <v>1</v>
      </c>
      <c r="E302">
        <v>0</v>
      </c>
      <c r="F302">
        <v>56</v>
      </c>
      <c r="G302">
        <v>49</v>
      </c>
      <c r="H302">
        <f>------217</f>
        <v>217</v>
      </c>
      <c r="I302">
        <v>441</v>
      </c>
      <c r="J302" t="s">
        <v>61</v>
      </c>
      <c r="K302">
        <f>------39</f>
        <v>39</v>
      </c>
    </row>
    <row r="303" spans="2:11">
      <c r="B303">
        <v>898</v>
      </c>
      <c r="C303">
        <v>300</v>
      </c>
      <c r="D303">
        <v>1</v>
      </c>
      <c r="E303">
        <v>0</v>
      </c>
      <c r="F303">
        <v>28</v>
      </c>
      <c r="G303">
        <v>49</v>
      </c>
      <c r="H303">
        <f>------189</f>
        <v>189</v>
      </c>
      <c r="I303">
        <v>441</v>
      </c>
      <c r="J303" t="s">
        <v>52</v>
      </c>
      <c r="K303">
        <f>------40</f>
        <v>40</v>
      </c>
    </row>
    <row r="304" spans="2:11">
      <c r="B304">
        <v>901</v>
      </c>
      <c r="C304">
        <v>301</v>
      </c>
      <c r="D304">
        <v>1</v>
      </c>
      <c r="E304">
        <v>0</v>
      </c>
      <c r="F304">
        <v>24</v>
      </c>
      <c r="G304">
        <v>49</v>
      </c>
      <c r="H304">
        <f>------165</f>
        <v>165</v>
      </c>
      <c r="I304">
        <v>441</v>
      </c>
      <c r="J304" t="s">
        <v>60</v>
      </c>
      <c r="K304">
        <f>------41</f>
        <v>41</v>
      </c>
    </row>
    <row r="305" spans="2:11">
      <c r="B305">
        <v>904</v>
      </c>
      <c r="C305">
        <v>302</v>
      </c>
      <c r="D305">
        <v>1</v>
      </c>
      <c r="E305">
        <v>0</v>
      </c>
      <c r="F305">
        <v>24</v>
      </c>
      <c r="G305">
        <v>49</v>
      </c>
      <c r="H305">
        <f>------141</f>
        <v>141</v>
      </c>
      <c r="I305">
        <v>361</v>
      </c>
      <c r="J305" t="s">
        <v>58</v>
      </c>
      <c r="K305">
        <f>------42</f>
        <v>42</v>
      </c>
    </row>
    <row r="306" spans="2:11">
      <c r="B306">
        <v>907</v>
      </c>
      <c r="C306">
        <v>303</v>
      </c>
      <c r="D306">
        <v>1</v>
      </c>
      <c r="E306">
        <v>1</v>
      </c>
      <c r="F306">
        <v>36</v>
      </c>
      <c r="G306">
        <v>49</v>
      </c>
      <c r="H306">
        <f>------177</f>
        <v>177</v>
      </c>
      <c r="I306">
        <v>441</v>
      </c>
      <c r="J306" t="s">
        <v>55</v>
      </c>
      <c r="K306">
        <f>------43</f>
        <v>43</v>
      </c>
    </row>
    <row r="307" spans="2:11">
      <c r="B307">
        <v>910</v>
      </c>
      <c r="C307">
        <v>304</v>
      </c>
      <c r="D307">
        <v>1</v>
      </c>
      <c r="E307">
        <v>1</v>
      </c>
      <c r="F307">
        <v>44</v>
      </c>
      <c r="G307">
        <v>49</v>
      </c>
      <c r="H307">
        <f>------221</f>
        <v>221</v>
      </c>
      <c r="I307">
        <v>441</v>
      </c>
      <c r="J307" t="s">
        <v>56</v>
      </c>
      <c r="K307">
        <f>------44</f>
        <v>44</v>
      </c>
    </row>
    <row r="308" spans="2:11">
      <c r="B308">
        <v>913</v>
      </c>
      <c r="C308">
        <v>305</v>
      </c>
      <c r="D308">
        <v>1</v>
      </c>
      <c r="E308">
        <v>1</v>
      </c>
      <c r="F308">
        <v>36</v>
      </c>
      <c r="G308">
        <v>49</v>
      </c>
      <c r="H308">
        <f>------257</f>
        <v>257</v>
      </c>
      <c r="I308">
        <v>441</v>
      </c>
      <c r="J308" t="s">
        <v>105</v>
      </c>
      <c r="K308">
        <f>------45</f>
        <v>45</v>
      </c>
    </row>
    <row r="309" spans="2:11">
      <c r="B309">
        <v>916</v>
      </c>
      <c r="C309">
        <v>306</v>
      </c>
      <c r="D309">
        <v>1</v>
      </c>
      <c r="E309">
        <v>1</v>
      </c>
      <c r="F309">
        <v>28</v>
      </c>
      <c r="G309">
        <v>49</v>
      </c>
      <c r="H309">
        <f>------285</f>
        <v>285</v>
      </c>
      <c r="I309">
        <v>441</v>
      </c>
      <c r="J309" t="s">
        <v>103</v>
      </c>
      <c r="K309">
        <f>------46</f>
        <v>46</v>
      </c>
    </row>
    <row r="310" spans="2:11">
      <c r="B310">
        <v>919</v>
      </c>
      <c r="C310">
        <v>307</v>
      </c>
      <c r="D310">
        <v>1</v>
      </c>
      <c r="E310">
        <v>0</v>
      </c>
      <c r="F310">
        <v>68</v>
      </c>
      <c r="G310">
        <v>49</v>
      </c>
      <c r="H310">
        <f>------217</f>
        <v>217</v>
      </c>
      <c r="I310">
        <v>441</v>
      </c>
      <c r="J310" t="s">
        <v>61</v>
      </c>
      <c r="K310">
        <f>------47</f>
        <v>47</v>
      </c>
    </row>
    <row r="311" spans="2:11">
      <c r="B311">
        <v>922</v>
      </c>
      <c r="C311">
        <v>308</v>
      </c>
      <c r="D311">
        <v>1</v>
      </c>
      <c r="E311">
        <v>0</v>
      </c>
      <c r="F311">
        <v>16</v>
      </c>
      <c r="G311">
        <v>49</v>
      </c>
      <c r="H311">
        <f>------201</f>
        <v>201</v>
      </c>
      <c r="I311">
        <v>225</v>
      </c>
      <c r="J311" t="s">
        <v>76</v>
      </c>
      <c r="K311">
        <f>------48</f>
        <v>48</v>
      </c>
    </row>
    <row r="312" spans="2:11">
      <c r="B312">
        <v>925</v>
      </c>
      <c r="C312">
        <v>309</v>
      </c>
      <c r="D312">
        <v>1</v>
      </c>
      <c r="E312">
        <v>0</v>
      </c>
      <c r="F312">
        <v>16</v>
      </c>
      <c r="G312">
        <v>49</v>
      </c>
      <c r="H312">
        <f>------185</f>
        <v>185</v>
      </c>
      <c r="I312">
        <v>225</v>
      </c>
      <c r="J312" t="s">
        <v>109</v>
      </c>
      <c r="K312">
        <f>------49</f>
        <v>49</v>
      </c>
    </row>
    <row r="313" spans="2:11">
      <c r="B313">
        <v>928</v>
      </c>
      <c r="C313">
        <v>310</v>
      </c>
      <c r="D313">
        <v>1</v>
      </c>
      <c r="E313">
        <v>0</v>
      </c>
      <c r="F313">
        <v>20</v>
      </c>
      <c r="G313">
        <v>49</v>
      </c>
      <c r="H313">
        <f>------165</f>
        <v>165</v>
      </c>
      <c r="I313">
        <v>225</v>
      </c>
      <c r="J313" t="s">
        <v>67</v>
      </c>
      <c r="K313">
        <f>------34</f>
        <v>34</v>
      </c>
    </row>
    <row r="314" spans="2:11">
      <c r="B314">
        <v>931</v>
      </c>
      <c r="C314">
        <v>311</v>
      </c>
      <c r="D314">
        <v>1</v>
      </c>
      <c r="E314">
        <v>1</v>
      </c>
      <c r="F314">
        <v>20</v>
      </c>
      <c r="G314">
        <v>49</v>
      </c>
      <c r="H314">
        <f>------185</f>
        <v>185</v>
      </c>
      <c r="I314">
        <v>289</v>
      </c>
      <c r="J314" t="s">
        <v>106</v>
      </c>
      <c r="K314">
        <f>------35</f>
        <v>35</v>
      </c>
    </row>
    <row r="315" spans="2:11">
      <c r="B315">
        <v>934</v>
      </c>
      <c r="C315">
        <v>312</v>
      </c>
      <c r="D315">
        <v>1</v>
      </c>
      <c r="E315">
        <v>1</v>
      </c>
      <c r="F315">
        <v>28</v>
      </c>
      <c r="G315">
        <v>49</v>
      </c>
      <c r="H315">
        <f>------213</f>
        <v>213</v>
      </c>
      <c r="I315">
        <v>361</v>
      </c>
      <c r="J315" t="s">
        <v>107</v>
      </c>
      <c r="K315">
        <f>------36</f>
        <v>36</v>
      </c>
    </row>
    <row r="316" spans="2:11">
      <c r="B316">
        <v>937</v>
      </c>
      <c r="C316">
        <v>313</v>
      </c>
      <c r="D316">
        <v>1</v>
      </c>
      <c r="E316">
        <v>1</v>
      </c>
      <c r="F316">
        <v>28</v>
      </c>
      <c r="G316">
        <v>49</v>
      </c>
      <c r="H316">
        <f>------241</f>
        <v>241</v>
      </c>
      <c r="I316">
        <v>441</v>
      </c>
      <c r="J316" t="s">
        <v>108</v>
      </c>
      <c r="K316">
        <f>------37</f>
        <v>37</v>
      </c>
    </row>
    <row r="317" spans="2:11">
      <c r="B317">
        <v>940</v>
      </c>
      <c r="C317">
        <v>314</v>
      </c>
      <c r="D317">
        <v>1</v>
      </c>
      <c r="E317">
        <v>1</v>
      </c>
      <c r="F317">
        <v>32</v>
      </c>
      <c r="G317">
        <v>49</v>
      </c>
      <c r="H317">
        <f>------273</f>
        <v>273</v>
      </c>
      <c r="I317">
        <v>441</v>
      </c>
      <c r="J317" t="s">
        <v>62</v>
      </c>
      <c r="K317">
        <f>------38</f>
        <v>38</v>
      </c>
    </row>
    <row r="318" spans="2:11">
      <c r="B318">
        <v>943</v>
      </c>
      <c r="C318">
        <v>315</v>
      </c>
      <c r="D318">
        <v>1</v>
      </c>
      <c r="E318">
        <v>0</v>
      </c>
      <c r="F318">
        <v>56</v>
      </c>
      <c r="G318">
        <v>49</v>
      </c>
      <c r="H318">
        <f>------217</f>
        <v>217</v>
      </c>
      <c r="I318">
        <v>441</v>
      </c>
      <c r="J318" t="s">
        <v>61</v>
      </c>
      <c r="K318">
        <f>------39</f>
        <v>39</v>
      </c>
    </row>
    <row r="319" spans="2:11">
      <c r="B319">
        <v>946</v>
      </c>
      <c r="C319">
        <v>316</v>
      </c>
      <c r="D319">
        <v>1</v>
      </c>
      <c r="E319">
        <v>0</v>
      </c>
      <c r="F319">
        <v>28</v>
      </c>
      <c r="G319">
        <v>49</v>
      </c>
      <c r="H319">
        <f>------189</f>
        <v>189</v>
      </c>
      <c r="I319">
        <v>441</v>
      </c>
      <c r="J319" t="s">
        <v>52</v>
      </c>
      <c r="K319">
        <f>------40</f>
        <v>40</v>
      </c>
    </row>
    <row r="320" spans="2:11">
      <c r="B320">
        <v>949</v>
      </c>
      <c r="C320">
        <v>317</v>
      </c>
      <c r="D320">
        <v>1</v>
      </c>
      <c r="E320">
        <v>0</v>
      </c>
      <c r="F320">
        <v>24</v>
      </c>
      <c r="G320">
        <v>49</v>
      </c>
      <c r="H320">
        <f>------165</f>
        <v>165</v>
      </c>
      <c r="I320">
        <v>441</v>
      </c>
      <c r="J320" t="s">
        <v>60</v>
      </c>
      <c r="K320">
        <f>------41</f>
        <v>41</v>
      </c>
    </row>
    <row r="321" spans="2:11">
      <c r="B321">
        <v>952</v>
      </c>
      <c r="C321">
        <v>318</v>
      </c>
      <c r="D321">
        <v>1</v>
      </c>
      <c r="E321">
        <v>0</v>
      </c>
      <c r="F321">
        <v>24</v>
      </c>
      <c r="G321">
        <v>49</v>
      </c>
      <c r="H321">
        <f>------141</f>
        <v>141</v>
      </c>
      <c r="I321">
        <v>361</v>
      </c>
      <c r="J321" t="s">
        <v>58</v>
      </c>
      <c r="K321">
        <f>------42</f>
        <v>42</v>
      </c>
    </row>
    <row r="322" spans="2:11">
      <c r="B322">
        <v>955</v>
      </c>
      <c r="C322">
        <v>319</v>
      </c>
      <c r="D322">
        <v>1</v>
      </c>
      <c r="E322">
        <v>1</v>
      </c>
      <c r="F322">
        <v>36</v>
      </c>
      <c r="G322">
        <v>49</v>
      </c>
      <c r="H322">
        <f>------177</f>
        <v>177</v>
      </c>
      <c r="I322">
        <v>441</v>
      </c>
      <c r="J322" t="s">
        <v>55</v>
      </c>
      <c r="K322">
        <f>------43</f>
        <v>43</v>
      </c>
    </row>
    <row r="323" spans="2:11">
      <c r="B323">
        <v>958</v>
      </c>
      <c r="C323">
        <v>320</v>
      </c>
      <c r="D323">
        <v>1</v>
      </c>
      <c r="E323">
        <v>1</v>
      </c>
      <c r="F323">
        <v>44</v>
      </c>
      <c r="G323">
        <v>49</v>
      </c>
      <c r="H323">
        <f>------221</f>
        <v>221</v>
      </c>
      <c r="I323">
        <v>441</v>
      </c>
      <c r="J323" t="s">
        <v>56</v>
      </c>
      <c r="K323">
        <f>------44</f>
        <v>44</v>
      </c>
    </row>
    <row r="324" spans="2:11">
      <c r="B324">
        <v>961</v>
      </c>
      <c r="C324">
        <v>321</v>
      </c>
      <c r="D324">
        <v>1</v>
      </c>
      <c r="E324">
        <v>1</v>
      </c>
      <c r="F324">
        <v>36</v>
      </c>
      <c r="G324">
        <v>49</v>
      </c>
      <c r="H324">
        <f>------257</f>
        <v>257</v>
      </c>
      <c r="I324">
        <v>441</v>
      </c>
      <c r="J324" t="s">
        <v>105</v>
      </c>
      <c r="K324">
        <f>------45</f>
        <v>45</v>
      </c>
    </row>
    <row r="325" spans="2:11">
      <c r="B325">
        <v>964</v>
      </c>
      <c r="C325">
        <v>322</v>
      </c>
      <c r="D325">
        <v>1</v>
      </c>
      <c r="E325">
        <v>1</v>
      </c>
      <c r="F325">
        <v>28</v>
      </c>
      <c r="G325">
        <v>49</v>
      </c>
      <c r="H325">
        <f>------285</f>
        <v>285</v>
      </c>
      <c r="I325">
        <v>441</v>
      </c>
      <c r="J325" t="s">
        <v>103</v>
      </c>
      <c r="K325">
        <f>------46</f>
        <v>46</v>
      </c>
    </row>
    <row r="326" spans="2:11">
      <c r="B326">
        <v>967</v>
      </c>
      <c r="C326">
        <v>323</v>
      </c>
      <c r="D326">
        <v>1</v>
      </c>
      <c r="E326">
        <v>0</v>
      </c>
      <c r="F326">
        <v>68</v>
      </c>
      <c r="G326">
        <v>49</v>
      </c>
      <c r="H326">
        <f>------217</f>
        <v>217</v>
      </c>
      <c r="I326">
        <v>441</v>
      </c>
      <c r="J326" t="s">
        <v>61</v>
      </c>
      <c r="K326">
        <f>------47</f>
        <v>47</v>
      </c>
    </row>
    <row r="327" spans="2:11">
      <c r="B327">
        <v>970</v>
      </c>
      <c r="C327">
        <v>324</v>
      </c>
      <c r="D327">
        <v>1</v>
      </c>
      <c r="E327">
        <v>0</v>
      </c>
      <c r="F327">
        <v>16</v>
      </c>
      <c r="G327">
        <v>49</v>
      </c>
      <c r="H327">
        <f>------201</f>
        <v>201</v>
      </c>
      <c r="I327">
        <v>225</v>
      </c>
      <c r="J327" t="s">
        <v>76</v>
      </c>
      <c r="K327">
        <f>------48</f>
        <v>48</v>
      </c>
    </row>
    <row r="328" spans="2:11">
      <c r="B328">
        <v>973</v>
      </c>
      <c r="C328">
        <v>325</v>
      </c>
      <c r="D328">
        <v>1</v>
      </c>
      <c r="E328">
        <v>0</v>
      </c>
      <c r="F328">
        <v>16</v>
      </c>
      <c r="G328">
        <v>49</v>
      </c>
      <c r="H328">
        <f>------185</f>
        <v>185</v>
      </c>
      <c r="I328">
        <v>225</v>
      </c>
      <c r="J328" t="s">
        <v>109</v>
      </c>
      <c r="K328">
        <f>------49</f>
        <v>49</v>
      </c>
    </row>
    <row r="329" spans="2:11">
      <c r="B329">
        <v>976</v>
      </c>
      <c r="C329">
        <v>326</v>
      </c>
      <c r="D329">
        <v>1</v>
      </c>
      <c r="E329">
        <v>0</v>
      </c>
      <c r="F329">
        <v>20</v>
      </c>
      <c r="G329">
        <v>49</v>
      </c>
      <c r="H329">
        <f>------165</f>
        <v>165</v>
      </c>
      <c r="I329">
        <v>225</v>
      </c>
      <c r="J329" t="s">
        <v>67</v>
      </c>
      <c r="K329">
        <f>------34</f>
        <v>34</v>
      </c>
    </row>
    <row r="330" spans="2:11">
      <c r="B330">
        <v>979</v>
      </c>
      <c r="C330">
        <v>327</v>
      </c>
      <c r="D330">
        <v>1</v>
      </c>
      <c r="E330">
        <v>1</v>
      </c>
      <c r="F330">
        <v>20</v>
      </c>
      <c r="G330">
        <v>49</v>
      </c>
      <c r="H330">
        <f>------185</f>
        <v>185</v>
      </c>
      <c r="I330">
        <v>289</v>
      </c>
      <c r="J330" t="s">
        <v>106</v>
      </c>
      <c r="K330">
        <f>------35</f>
        <v>35</v>
      </c>
    </row>
    <row r="331" spans="2:11">
      <c r="B331">
        <v>982</v>
      </c>
      <c r="C331">
        <v>328</v>
      </c>
      <c r="D331">
        <v>1</v>
      </c>
      <c r="E331">
        <v>1</v>
      </c>
      <c r="F331">
        <v>28</v>
      </c>
      <c r="G331">
        <v>49</v>
      </c>
      <c r="H331">
        <f>------213</f>
        <v>213</v>
      </c>
      <c r="I331">
        <v>361</v>
      </c>
      <c r="J331" t="s">
        <v>107</v>
      </c>
      <c r="K331">
        <f>------36</f>
        <v>36</v>
      </c>
    </row>
    <row r="332" spans="2:11">
      <c r="B332">
        <v>985</v>
      </c>
      <c r="C332">
        <v>329</v>
      </c>
      <c r="D332">
        <v>1</v>
      </c>
      <c r="E332">
        <v>1</v>
      </c>
      <c r="F332">
        <v>28</v>
      </c>
      <c r="G332">
        <v>49</v>
      </c>
      <c r="H332">
        <f>------241</f>
        <v>241</v>
      </c>
      <c r="I332">
        <v>441</v>
      </c>
      <c r="J332" t="s">
        <v>108</v>
      </c>
      <c r="K332">
        <f>------37</f>
        <v>37</v>
      </c>
    </row>
    <row r="333" spans="2:11">
      <c r="B333">
        <v>988</v>
      </c>
      <c r="C333">
        <v>330</v>
      </c>
      <c r="D333">
        <v>1</v>
      </c>
      <c r="E333">
        <v>1</v>
      </c>
      <c r="F333">
        <v>32</v>
      </c>
      <c r="G333">
        <v>49</v>
      </c>
      <c r="H333">
        <f>------273</f>
        <v>273</v>
      </c>
      <c r="I333">
        <v>441</v>
      </c>
      <c r="J333" t="s">
        <v>62</v>
      </c>
      <c r="K333">
        <f>------38</f>
        <v>38</v>
      </c>
    </row>
    <row r="334" spans="2:11">
      <c r="B334">
        <v>991</v>
      </c>
      <c r="C334">
        <v>331</v>
      </c>
      <c r="D334">
        <v>1</v>
      </c>
      <c r="E334">
        <v>0</v>
      </c>
      <c r="F334">
        <v>56</v>
      </c>
      <c r="G334">
        <v>49</v>
      </c>
      <c r="H334">
        <f>------217</f>
        <v>217</v>
      </c>
      <c r="I334">
        <v>441</v>
      </c>
      <c r="J334" t="s">
        <v>61</v>
      </c>
      <c r="K334">
        <f>------39</f>
        <v>39</v>
      </c>
    </row>
    <row r="335" spans="2:11">
      <c r="B335">
        <v>994</v>
      </c>
      <c r="C335">
        <v>332</v>
      </c>
      <c r="D335">
        <v>1</v>
      </c>
      <c r="E335">
        <v>0</v>
      </c>
      <c r="F335">
        <v>28</v>
      </c>
      <c r="G335">
        <v>49</v>
      </c>
      <c r="H335">
        <f>------189</f>
        <v>189</v>
      </c>
      <c r="I335">
        <v>441</v>
      </c>
      <c r="J335" t="s">
        <v>52</v>
      </c>
      <c r="K335">
        <f>------40</f>
        <v>40</v>
      </c>
    </row>
    <row r="336" spans="2:11">
      <c r="B336">
        <v>997</v>
      </c>
      <c r="C336">
        <v>333</v>
      </c>
      <c r="D336">
        <v>1</v>
      </c>
      <c r="E336">
        <v>0</v>
      </c>
      <c r="F336">
        <v>24</v>
      </c>
      <c r="G336">
        <v>49</v>
      </c>
      <c r="H336">
        <f>------165</f>
        <v>165</v>
      </c>
      <c r="I336">
        <v>441</v>
      </c>
      <c r="J336" t="s">
        <v>60</v>
      </c>
      <c r="K336">
        <f>------41</f>
        <v>41</v>
      </c>
    </row>
    <row r="337" spans="2:11">
      <c r="B337">
        <v>1000</v>
      </c>
      <c r="C337">
        <v>334</v>
      </c>
      <c r="D337">
        <v>1</v>
      </c>
      <c r="E337">
        <v>0</v>
      </c>
      <c r="F337">
        <v>24</v>
      </c>
      <c r="G337">
        <v>49</v>
      </c>
      <c r="H337">
        <f>------141</f>
        <v>141</v>
      </c>
      <c r="I337">
        <v>361</v>
      </c>
      <c r="J337" t="s">
        <v>58</v>
      </c>
      <c r="K337">
        <f>------42</f>
        <v>42</v>
      </c>
    </row>
    <row r="338" spans="2:11">
      <c r="B338">
        <v>1003</v>
      </c>
      <c r="C338">
        <v>335</v>
      </c>
      <c r="D338">
        <v>1</v>
      </c>
      <c r="E338">
        <v>1</v>
      </c>
      <c r="F338">
        <v>36</v>
      </c>
      <c r="G338">
        <v>49</v>
      </c>
      <c r="H338">
        <f>------177</f>
        <v>177</v>
      </c>
      <c r="I338">
        <v>441</v>
      </c>
      <c r="J338" t="s">
        <v>55</v>
      </c>
      <c r="K338">
        <f>------43</f>
        <v>43</v>
      </c>
    </row>
    <row r="339" spans="2:11">
      <c r="B339">
        <v>1006</v>
      </c>
      <c r="C339">
        <v>336</v>
      </c>
      <c r="D339">
        <v>1</v>
      </c>
      <c r="E339">
        <v>1</v>
      </c>
      <c r="F339">
        <v>44</v>
      </c>
      <c r="G339">
        <v>49</v>
      </c>
      <c r="H339">
        <f>------221</f>
        <v>221</v>
      </c>
      <c r="I339">
        <v>441</v>
      </c>
      <c r="J339" t="s">
        <v>56</v>
      </c>
      <c r="K339">
        <f>------44</f>
        <v>44</v>
      </c>
    </row>
    <row r="340" spans="2:11">
      <c r="B340">
        <v>1009</v>
      </c>
      <c r="C340">
        <v>337</v>
      </c>
      <c r="D340">
        <v>1</v>
      </c>
      <c r="E340">
        <v>1</v>
      </c>
      <c r="F340">
        <v>36</v>
      </c>
      <c r="G340">
        <v>49</v>
      </c>
      <c r="H340">
        <f>------257</f>
        <v>257</v>
      </c>
      <c r="I340">
        <v>441</v>
      </c>
      <c r="J340" t="s">
        <v>105</v>
      </c>
      <c r="K340">
        <f>------45</f>
        <v>45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K341"/>
  <sheetViews>
    <sheetView topLeftCell="C1" workbookViewId="0">
      <selection activeCell="H5" sqref="H5:H53"/>
    </sheetView>
  </sheetViews>
  <sheetFormatPr defaultRowHeight="15"/>
  <cols>
    <col min="8" max="8" width="17.7109375" customWidth="1"/>
  </cols>
  <sheetData>
    <row r="1" spans="1:11">
      <c r="A1" s="17" t="s">
        <v>94</v>
      </c>
      <c r="B1" s="18"/>
      <c r="C1" s="18"/>
      <c r="D1" s="18"/>
      <c r="E1" s="18"/>
      <c r="F1" s="18"/>
      <c r="G1" s="18"/>
      <c r="H1" s="18"/>
    </row>
    <row r="4" spans="1:11">
      <c r="A4" t="s">
        <v>81</v>
      </c>
      <c r="B4" t="s">
        <v>40</v>
      </c>
      <c r="C4" t="s">
        <v>41</v>
      </c>
      <c r="D4" t="s">
        <v>42</v>
      </c>
      <c r="E4" t="s">
        <v>43</v>
      </c>
      <c r="F4" t="s">
        <v>44</v>
      </c>
      <c r="G4" t="s">
        <v>45</v>
      </c>
      <c r="H4" t="s">
        <v>46</v>
      </c>
      <c r="I4" t="s">
        <v>47</v>
      </c>
      <c r="J4" t="s">
        <v>48</v>
      </c>
      <c r="K4" t="s">
        <v>49</v>
      </c>
    </row>
    <row r="5" spans="1:11">
      <c r="B5">
        <v>2</v>
      </c>
      <c r="C5">
        <v>1</v>
      </c>
      <c r="D5">
        <v>0</v>
      </c>
      <c r="E5">
        <v>1</v>
      </c>
      <c r="F5">
        <v>0</v>
      </c>
      <c r="G5">
        <v>1</v>
      </c>
      <c r="H5">
        <f>-0</f>
        <v>0</v>
      </c>
      <c r="I5">
        <v>0</v>
      </c>
      <c r="J5" t="s">
        <v>79</v>
      </c>
      <c r="K5">
        <f>------1</f>
        <v>1</v>
      </c>
    </row>
    <row r="6" spans="1:11">
      <c r="B6">
        <v>5</v>
      </c>
      <c r="C6">
        <v>2</v>
      </c>
      <c r="D6">
        <v>0</v>
      </c>
      <c r="E6">
        <v>1</v>
      </c>
      <c r="F6">
        <v>0</v>
      </c>
      <c r="G6">
        <v>1</v>
      </c>
      <c r="H6">
        <f>-0</f>
        <v>0</v>
      </c>
      <c r="I6">
        <v>0</v>
      </c>
      <c r="J6" t="s">
        <v>79</v>
      </c>
      <c r="K6">
        <f>------1</f>
        <v>1</v>
      </c>
    </row>
    <row r="7" spans="1:11">
      <c r="B7">
        <v>8</v>
      </c>
      <c r="C7">
        <v>3</v>
      </c>
      <c r="D7">
        <v>0</v>
      </c>
      <c r="E7">
        <v>1</v>
      </c>
      <c r="F7">
        <v>0</v>
      </c>
      <c r="G7">
        <v>1</v>
      </c>
      <c r="H7">
        <f>-0</f>
        <v>0</v>
      </c>
      <c r="I7">
        <v>0</v>
      </c>
      <c r="J7" t="s">
        <v>79</v>
      </c>
      <c r="K7">
        <f>------1</f>
        <v>1</v>
      </c>
    </row>
    <row r="8" spans="1:11">
      <c r="B8">
        <v>11</v>
      </c>
      <c r="C8">
        <v>4</v>
      </c>
      <c r="D8">
        <v>0</v>
      </c>
      <c r="E8">
        <v>1</v>
      </c>
      <c r="F8">
        <v>0</v>
      </c>
      <c r="G8">
        <v>1</v>
      </c>
      <c r="H8">
        <f>-0</f>
        <v>0</v>
      </c>
      <c r="I8">
        <v>0</v>
      </c>
      <c r="J8" t="s">
        <v>79</v>
      </c>
      <c r="K8">
        <f>------1</f>
        <v>1</v>
      </c>
    </row>
    <row r="9" spans="1:11">
      <c r="B9">
        <v>14</v>
      </c>
      <c r="C9">
        <v>5</v>
      </c>
      <c r="D9">
        <v>0</v>
      </c>
      <c r="E9">
        <v>1</v>
      </c>
      <c r="F9">
        <v>0</v>
      </c>
      <c r="G9">
        <v>1</v>
      </c>
      <c r="H9">
        <f>-0</f>
        <v>0</v>
      </c>
      <c r="I9">
        <v>0</v>
      </c>
      <c r="J9" t="s">
        <v>79</v>
      </c>
      <c r="K9">
        <f>------1</f>
        <v>1</v>
      </c>
    </row>
    <row r="10" spans="1:11">
      <c r="B10">
        <v>17</v>
      </c>
      <c r="C10">
        <v>6</v>
      </c>
      <c r="D10">
        <v>1</v>
      </c>
      <c r="E10">
        <v>1</v>
      </c>
      <c r="F10">
        <v>32</v>
      </c>
      <c r="G10">
        <v>2</v>
      </c>
      <c r="H10">
        <f>------32</f>
        <v>32</v>
      </c>
      <c r="I10">
        <v>32</v>
      </c>
      <c r="J10" t="s">
        <v>80</v>
      </c>
      <c r="K10">
        <f>------2</f>
        <v>2</v>
      </c>
    </row>
    <row r="11" spans="1:11">
      <c r="B11">
        <v>20</v>
      </c>
      <c r="C11">
        <v>7</v>
      </c>
      <c r="D11">
        <v>1</v>
      </c>
      <c r="E11">
        <v>1</v>
      </c>
      <c r="F11">
        <v>0</v>
      </c>
      <c r="G11">
        <v>2</v>
      </c>
      <c r="H11">
        <f>------32</f>
        <v>32</v>
      </c>
      <c r="I11">
        <v>32</v>
      </c>
      <c r="J11" t="s">
        <v>80</v>
      </c>
      <c r="K11">
        <f>------2</f>
        <v>2</v>
      </c>
    </row>
    <row r="12" spans="1:11">
      <c r="B12">
        <v>23</v>
      </c>
      <c r="C12">
        <v>8</v>
      </c>
      <c r="D12">
        <v>1</v>
      </c>
      <c r="E12">
        <v>1</v>
      </c>
      <c r="F12">
        <v>0</v>
      </c>
      <c r="G12">
        <v>2</v>
      </c>
      <c r="H12">
        <f>------32</f>
        <v>32</v>
      </c>
      <c r="I12">
        <v>32</v>
      </c>
      <c r="J12" t="s">
        <v>80</v>
      </c>
      <c r="K12">
        <f>------2</f>
        <v>2</v>
      </c>
    </row>
    <row r="13" spans="1:11">
      <c r="B13">
        <v>26</v>
      </c>
      <c r="C13">
        <v>9</v>
      </c>
      <c r="D13">
        <v>1</v>
      </c>
      <c r="E13">
        <v>0</v>
      </c>
      <c r="F13">
        <v>0</v>
      </c>
      <c r="G13">
        <v>2</v>
      </c>
      <c r="H13">
        <f>------32</f>
        <v>32</v>
      </c>
      <c r="I13">
        <v>32</v>
      </c>
      <c r="J13" t="s">
        <v>80</v>
      </c>
      <c r="K13">
        <f>------2</f>
        <v>2</v>
      </c>
    </row>
    <row r="14" spans="1:11">
      <c r="B14">
        <v>29</v>
      </c>
      <c r="C14">
        <v>10</v>
      </c>
      <c r="D14">
        <v>0</v>
      </c>
      <c r="E14">
        <v>0</v>
      </c>
      <c r="F14">
        <v>20</v>
      </c>
      <c r="G14">
        <v>3</v>
      </c>
      <c r="H14">
        <f>------12</f>
        <v>12</v>
      </c>
      <c r="I14">
        <v>12</v>
      </c>
      <c r="J14" t="s">
        <v>80</v>
      </c>
      <c r="K14">
        <f>------3</f>
        <v>3</v>
      </c>
    </row>
    <row r="15" spans="1:11">
      <c r="B15">
        <v>32</v>
      </c>
      <c r="C15">
        <v>11</v>
      </c>
      <c r="D15">
        <v>0</v>
      </c>
      <c r="E15">
        <v>0</v>
      </c>
      <c r="F15">
        <v>0</v>
      </c>
      <c r="G15">
        <v>3</v>
      </c>
      <c r="H15">
        <f>------12</f>
        <v>12</v>
      </c>
      <c r="I15">
        <v>12</v>
      </c>
      <c r="J15" t="s">
        <v>80</v>
      </c>
      <c r="K15">
        <f>------3</f>
        <v>3</v>
      </c>
    </row>
    <row r="16" spans="1:11">
      <c r="B16">
        <v>35</v>
      </c>
      <c r="C16">
        <v>12</v>
      </c>
      <c r="D16">
        <v>0</v>
      </c>
      <c r="E16">
        <v>0</v>
      </c>
      <c r="F16">
        <v>0</v>
      </c>
      <c r="G16">
        <v>3</v>
      </c>
      <c r="H16">
        <f>------12</f>
        <v>12</v>
      </c>
      <c r="I16">
        <v>12</v>
      </c>
      <c r="J16" t="s">
        <v>80</v>
      </c>
      <c r="K16">
        <f>------3</f>
        <v>3</v>
      </c>
    </row>
    <row r="17" spans="2:11">
      <c r="B17">
        <v>38</v>
      </c>
      <c r="C17">
        <v>13</v>
      </c>
      <c r="D17">
        <v>0</v>
      </c>
      <c r="E17">
        <v>1</v>
      </c>
      <c r="F17">
        <v>0</v>
      </c>
      <c r="G17">
        <v>3</v>
      </c>
      <c r="H17">
        <f>------12</f>
        <v>12</v>
      </c>
      <c r="I17">
        <v>12</v>
      </c>
      <c r="J17" t="s">
        <v>80</v>
      </c>
      <c r="K17">
        <f>------3</f>
        <v>3</v>
      </c>
    </row>
    <row r="18" spans="2:11">
      <c r="B18">
        <v>41</v>
      </c>
      <c r="C18">
        <v>14</v>
      </c>
      <c r="D18">
        <v>1</v>
      </c>
      <c r="E18">
        <v>1</v>
      </c>
      <c r="F18">
        <v>16</v>
      </c>
      <c r="G18">
        <v>4</v>
      </c>
      <c r="H18">
        <f>------28</f>
        <v>28</v>
      </c>
      <c r="I18">
        <v>32</v>
      </c>
      <c r="J18" t="s">
        <v>72</v>
      </c>
      <c r="K18">
        <f>------4</f>
        <v>4</v>
      </c>
    </row>
    <row r="19" spans="2:11">
      <c r="B19">
        <v>44</v>
      </c>
      <c r="C19">
        <v>15</v>
      </c>
      <c r="D19">
        <v>1</v>
      </c>
      <c r="E19">
        <v>1</v>
      </c>
      <c r="F19">
        <v>0</v>
      </c>
      <c r="G19">
        <v>4</v>
      </c>
      <c r="H19">
        <f>------28</f>
        <v>28</v>
      </c>
      <c r="I19">
        <v>32</v>
      </c>
      <c r="J19" t="s">
        <v>72</v>
      </c>
      <c r="K19">
        <f>------4</f>
        <v>4</v>
      </c>
    </row>
    <row r="20" spans="2:11">
      <c r="B20">
        <v>47</v>
      </c>
      <c r="C20">
        <v>16</v>
      </c>
      <c r="D20">
        <v>1</v>
      </c>
      <c r="E20">
        <v>1</v>
      </c>
      <c r="F20">
        <v>0</v>
      </c>
      <c r="G20">
        <v>4</v>
      </c>
      <c r="H20">
        <f>------28</f>
        <v>28</v>
      </c>
      <c r="I20">
        <v>32</v>
      </c>
      <c r="J20" t="s">
        <v>72</v>
      </c>
      <c r="K20">
        <f>------4</f>
        <v>4</v>
      </c>
    </row>
    <row r="21" spans="2:11">
      <c r="B21">
        <v>50</v>
      </c>
      <c r="C21">
        <v>17</v>
      </c>
      <c r="D21">
        <v>1</v>
      </c>
      <c r="E21">
        <v>0</v>
      </c>
      <c r="F21">
        <v>0</v>
      </c>
      <c r="G21">
        <v>4</v>
      </c>
      <c r="H21">
        <f>------28</f>
        <v>28</v>
      </c>
      <c r="I21">
        <v>32</v>
      </c>
      <c r="J21" t="s">
        <v>72</v>
      </c>
      <c r="K21">
        <f>------4</f>
        <v>4</v>
      </c>
    </row>
    <row r="22" spans="2:11">
      <c r="B22">
        <v>53</v>
      </c>
      <c r="C22">
        <v>18</v>
      </c>
      <c r="D22">
        <v>0</v>
      </c>
      <c r="E22">
        <v>0</v>
      </c>
      <c r="F22">
        <v>16</v>
      </c>
      <c r="G22">
        <v>4</v>
      </c>
      <c r="H22">
        <f>------12</f>
        <v>12</v>
      </c>
      <c r="I22">
        <v>12</v>
      </c>
      <c r="J22" t="s">
        <v>80</v>
      </c>
      <c r="K22">
        <f>------3</f>
        <v>3</v>
      </c>
    </row>
    <row r="23" spans="2:11">
      <c r="B23">
        <v>56</v>
      </c>
      <c r="C23">
        <v>19</v>
      </c>
      <c r="D23">
        <v>0</v>
      </c>
      <c r="E23">
        <v>0</v>
      </c>
      <c r="F23">
        <v>0</v>
      </c>
      <c r="G23">
        <v>4</v>
      </c>
      <c r="H23">
        <f>------12</f>
        <v>12</v>
      </c>
      <c r="I23">
        <v>12</v>
      </c>
      <c r="J23" t="s">
        <v>80</v>
      </c>
      <c r="K23">
        <f>------3</f>
        <v>3</v>
      </c>
    </row>
    <row r="24" spans="2:11">
      <c r="B24">
        <v>59</v>
      </c>
      <c r="C24">
        <v>20</v>
      </c>
      <c r="D24">
        <v>0</v>
      </c>
      <c r="E24">
        <v>0</v>
      </c>
      <c r="F24">
        <v>12</v>
      </c>
      <c r="G24">
        <v>4</v>
      </c>
      <c r="H24">
        <f>-0</f>
        <v>0</v>
      </c>
      <c r="I24">
        <v>0</v>
      </c>
      <c r="J24" t="s">
        <v>79</v>
      </c>
      <c r="K24">
        <f>------1</f>
        <v>1</v>
      </c>
    </row>
    <row r="25" spans="2:11">
      <c r="B25">
        <v>62</v>
      </c>
      <c r="C25">
        <v>21</v>
      </c>
      <c r="D25">
        <v>0</v>
      </c>
      <c r="E25">
        <v>1</v>
      </c>
      <c r="F25">
        <v>0</v>
      </c>
      <c r="G25">
        <v>4</v>
      </c>
      <c r="H25">
        <f>-0</f>
        <v>0</v>
      </c>
      <c r="I25">
        <v>0</v>
      </c>
      <c r="J25" t="s">
        <v>79</v>
      </c>
      <c r="K25">
        <f>------1</f>
        <v>1</v>
      </c>
    </row>
    <row r="26" spans="2:11">
      <c r="B26">
        <v>65</v>
      </c>
      <c r="C26">
        <v>22</v>
      </c>
      <c r="D26">
        <v>1</v>
      </c>
      <c r="E26">
        <v>1</v>
      </c>
      <c r="F26">
        <v>28</v>
      </c>
      <c r="G26">
        <v>4</v>
      </c>
      <c r="H26">
        <f>------28</f>
        <v>28</v>
      </c>
      <c r="I26">
        <v>32</v>
      </c>
      <c r="J26" t="s">
        <v>72</v>
      </c>
      <c r="K26">
        <f>------4</f>
        <v>4</v>
      </c>
    </row>
    <row r="27" spans="2:11">
      <c r="B27">
        <v>68</v>
      </c>
      <c r="C27">
        <v>23</v>
      </c>
      <c r="D27">
        <v>1</v>
      </c>
      <c r="E27">
        <v>1</v>
      </c>
      <c r="F27">
        <v>0</v>
      </c>
      <c r="G27">
        <v>4</v>
      </c>
      <c r="H27">
        <f>------28</f>
        <v>28</v>
      </c>
      <c r="I27">
        <v>32</v>
      </c>
      <c r="J27" t="s">
        <v>72</v>
      </c>
      <c r="K27">
        <f>------4</f>
        <v>4</v>
      </c>
    </row>
    <row r="28" spans="2:11">
      <c r="B28">
        <v>71</v>
      </c>
      <c r="C28">
        <v>24</v>
      </c>
      <c r="D28">
        <v>1</v>
      </c>
      <c r="E28">
        <v>1</v>
      </c>
      <c r="F28">
        <v>0</v>
      </c>
      <c r="G28">
        <v>4</v>
      </c>
      <c r="H28">
        <f>------28</f>
        <v>28</v>
      </c>
      <c r="I28">
        <v>32</v>
      </c>
      <c r="J28" t="s">
        <v>72</v>
      </c>
      <c r="K28">
        <f>------4</f>
        <v>4</v>
      </c>
    </row>
    <row r="29" spans="2:11">
      <c r="B29">
        <v>74</v>
      </c>
      <c r="C29">
        <v>25</v>
      </c>
      <c r="D29">
        <v>1</v>
      </c>
      <c r="E29">
        <v>0</v>
      </c>
      <c r="F29">
        <v>0</v>
      </c>
      <c r="G29">
        <v>4</v>
      </c>
      <c r="H29">
        <f>------28</f>
        <v>28</v>
      </c>
      <c r="I29">
        <v>32</v>
      </c>
      <c r="J29" t="s">
        <v>72</v>
      </c>
      <c r="K29">
        <f>------4</f>
        <v>4</v>
      </c>
    </row>
    <row r="30" spans="2:11">
      <c r="B30">
        <v>77</v>
      </c>
      <c r="C30">
        <v>26</v>
      </c>
      <c r="D30">
        <v>0</v>
      </c>
      <c r="E30">
        <v>0</v>
      </c>
      <c r="F30">
        <v>28</v>
      </c>
      <c r="G30">
        <v>4</v>
      </c>
      <c r="H30">
        <f>-0</f>
        <v>0</v>
      </c>
      <c r="I30">
        <v>0</v>
      </c>
      <c r="J30" t="s">
        <v>79</v>
      </c>
      <c r="K30">
        <f>------1</f>
        <v>1</v>
      </c>
    </row>
    <row r="31" spans="2:11">
      <c r="B31">
        <v>80</v>
      </c>
      <c r="C31">
        <v>27</v>
      </c>
      <c r="D31">
        <v>0</v>
      </c>
      <c r="E31">
        <v>0</v>
      </c>
      <c r="F31">
        <v>0</v>
      </c>
      <c r="G31">
        <v>4</v>
      </c>
      <c r="H31">
        <f>-0</f>
        <v>0</v>
      </c>
      <c r="I31">
        <v>0</v>
      </c>
      <c r="J31" t="s">
        <v>79</v>
      </c>
      <c r="K31">
        <f>------1</f>
        <v>1</v>
      </c>
    </row>
    <row r="32" spans="2:11">
      <c r="B32">
        <v>83</v>
      </c>
      <c r="C32">
        <v>28</v>
      </c>
      <c r="D32">
        <v>0</v>
      </c>
      <c r="E32">
        <v>0</v>
      </c>
      <c r="F32">
        <v>0</v>
      </c>
      <c r="G32">
        <v>4</v>
      </c>
      <c r="H32">
        <f>-0</f>
        <v>0</v>
      </c>
      <c r="I32">
        <v>0</v>
      </c>
      <c r="J32" t="s">
        <v>79</v>
      </c>
      <c r="K32">
        <f>------1</f>
        <v>1</v>
      </c>
    </row>
    <row r="33" spans="2:11">
      <c r="B33">
        <v>86</v>
      </c>
      <c r="C33">
        <v>29</v>
      </c>
      <c r="D33">
        <v>0</v>
      </c>
      <c r="E33">
        <v>1</v>
      </c>
      <c r="F33">
        <v>0</v>
      </c>
      <c r="G33">
        <v>4</v>
      </c>
      <c r="H33">
        <f>-0</f>
        <v>0</v>
      </c>
      <c r="I33">
        <v>0</v>
      </c>
      <c r="J33" t="s">
        <v>79</v>
      </c>
      <c r="K33">
        <f>------1</f>
        <v>1</v>
      </c>
    </row>
    <row r="34" spans="2:11">
      <c r="B34">
        <v>89</v>
      </c>
      <c r="C34">
        <v>30</v>
      </c>
      <c r="D34">
        <v>1</v>
      </c>
      <c r="E34">
        <v>1</v>
      </c>
      <c r="F34">
        <v>28</v>
      </c>
      <c r="G34">
        <v>4</v>
      </c>
      <c r="H34">
        <f>------28</f>
        <v>28</v>
      </c>
      <c r="I34">
        <v>32</v>
      </c>
      <c r="J34" t="s">
        <v>72</v>
      </c>
      <c r="K34">
        <f>------4</f>
        <v>4</v>
      </c>
    </row>
    <row r="35" spans="2:11">
      <c r="B35">
        <v>92</v>
      </c>
      <c r="C35">
        <v>31</v>
      </c>
      <c r="D35">
        <v>1</v>
      </c>
      <c r="E35">
        <v>1</v>
      </c>
      <c r="F35">
        <v>0</v>
      </c>
      <c r="G35">
        <v>4</v>
      </c>
      <c r="H35">
        <f>------28</f>
        <v>28</v>
      </c>
      <c r="I35">
        <v>32</v>
      </c>
      <c r="J35" t="s">
        <v>72</v>
      </c>
      <c r="K35">
        <f>------4</f>
        <v>4</v>
      </c>
    </row>
    <row r="36" spans="2:11">
      <c r="B36">
        <v>95</v>
      </c>
      <c r="C36">
        <v>32</v>
      </c>
      <c r="D36">
        <v>1</v>
      </c>
      <c r="E36">
        <v>1</v>
      </c>
      <c r="F36">
        <v>0</v>
      </c>
      <c r="G36">
        <v>4</v>
      </c>
      <c r="H36">
        <f>------28</f>
        <v>28</v>
      </c>
      <c r="I36">
        <v>32</v>
      </c>
      <c r="J36" t="s">
        <v>72</v>
      </c>
      <c r="K36">
        <f>------4</f>
        <v>4</v>
      </c>
    </row>
    <row r="37" spans="2:11">
      <c r="B37">
        <v>98</v>
      </c>
      <c r="C37">
        <v>33</v>
      </c>
      <c r="D37">
        <v>1</v>
      </c>
      <c r="E37">
        <v>0</v>
      </c>
      <c r="F37">
        <v>0</v>
      </c>
      <c r="G37">
        <v>4</v>
      </c>
      <c r="H37">
        <f>------28</f>
        <v>28</v>
      </c>
      <c r="I37">
        <v>32</v>
      </c>
      <c r="J37" t="s">
        <v>72</v>
      </c>
      <c r="K37">
        <f>------4</f>
        <v>4</v>
      </c>
    </row>
    <row r="38" spans="2:11">
      <c r="B38">
        <v>101</v>
      </c>
      <c r="C38">
        <v>34</v>
      </c>
      <c r="D38">
        <v>0</v>
      </c>
      <c r="E38">
        <v>0</v>
      </c>
      <c r="F38">
        <v>28</v>
      </c>
      <c r="G38">
        <v>4</v>
      </c>
      <c r="H38">
        <f>-0</f>
        <v>0</v>
      </c>
      <c r="I38">
        <v>0</v>
      </c>
      <c r="J38" t="s">
        <v>79</v>
      </c>
      <c r="K38">
        <f>------1</f>
        <v>1</v>
      </c>
    </row>
    <row r="39" spans="2:11">
      <c r="B39">
        <v>104</v>
      </c>
      <c r="C39">
        <v>35</v>
      </c>
      <c r="D39">
        <v>0</v>
      </c>
      <c r="E39">
        <v>0</v>
      </c>
      <c r="F39">
        <v>0</v>
      </c>
      <c r="G39">
        <v>4</v>
      </c>
      <c r="H39">
        <f>-0</f>
        <v>0</v>
      </c>
      <c r="I39">
        <v>0</v>
      </c>
      <c r="J39" t="s">
        <v>79</v>
      </c>
      <c r="K39">
        <f>------1</f>
        <v>1</v>
      </c>
    </row>
    <row r="40" spans="2:11">
      <c r="B40">
        <v>107</v>
      </c>
      <c r="C40">
        <v>36</v>
      </c>
      <c r="D40">
        <v>0</v>
      </c>
      <c r="E40">
        <v>0</v>
      </c>
      <c r="F40">
        <v>0</v>
      </c>
      <c r="G40">
        <v>4</v>
      </c>
      <c r="H40">
        <f>-0</f>
        <v>0</v>
      </c>
      <c r="I40">
        <v>0</v>
      </c>
      <c r="J40" t="s">
        <v>79</v>
      </c>
      <c r="K40">
        <f>------1</f>
        <v>1</v>
      </c>
    </row>
    <row r="41" spans="2:11">
      <c r="B41">
        <v>110</v>
      </c>
      <c r="C41">
        <v>37</v>
      </c>
      <c r="D41">
        <v>0</v>
      </c>
      <c r="E41">
        <v>1</v>
      </c>
      <c r="F41">
        <v>0</v>
      </c>
      <c r="G41">
        <v>4</v>
      </c>
      <c r="H41">
        <f>-0</f>
        <v>0</v>
      </c>
      <c r="I41">
        <v>0</v>
      </c>
      <c r="J41" t="s">
        <v>79</v>
      </c>
      <c r="K41">
        <f>------1</f>
        <v>1</v>
      </c>
    </row>
    <row r="42" spans="2:11">
      <c r="B42">
        <v>113</v>
      </c>
      <c r="C42">
        <v>38</v>
      </c>
      <c r="D42">
        <v>1</v>
      </c>
      <c r="E42">
        <v>1</v>
      </c>
      <c r="F42">
        <v>28</v>
      </c>
      <c r="G42">
        <v>4</v>
      </c>
      <c r="H42">
        <f>------28</f>
        <v>28</v>
      </c>
      <c r="I42">
        <v>32</v>
      </c>
      <c r="J42" t="s">
        <v>72</v>
      </c>
      <c r="K42">
        <f>------4</f>
        <v>4</v>
      </c>
    </row>
    <row r="43" spans="2:11">
      <c r="B43">
        <v>116</v>
      </c>
      <c r="C43">
        <v>39</v>
      </c>
      <c r="D43">
        <v>1</v>
      </c>
      <c r="E43">
        <v>1</v>
      </c>
      <c r="F43">
        <v>0</v>
      </c>
      <c r="G43">
        <v>4</v>
      </c>
      <c r="H43">
        <f>------28</f>
        <v>28</v>
      </c>
      <c r="I43">
        <v>32</v>
      </c>
      <c r="J43" t="s">
        <v>72</v>
      </c>
      <c r="K43">
        <f>------4</f>
        <v>4</v>
      </c>
    </row>
    <row r="44" spans="2:11">
      <c r="B44">
        <v>119</v>
      </c>
      <c r="C44">
        <v>40</v>
      </c>
      <c r="D44">
        <v>1</v>
      </c>
      <c r="E44">
        <v>1</v>
      </c>
      <c r="F44">
        <v>0</v>
      </c>
      <c r="G44">
        <v>4</v>
      </c>
      <c r="H44">
        <f>------28</f>
        <v>28</v>
      </c>
      <c r="I44">
        <v>32</v>
      </c>
      <c r="J44" t="s">
        <v>72</v>
      </c>
      <c r="K44">
        <f>------4</f>
        <v>4</v>
      </c>
    </row>
    <row r="45" spans="2:11">
      <c r="B45">
        <v>122</v>
      </c>
      <c r="C45">
        <v>41</v>
      </c>
      <c r="D45">
        <v>1</v>
      </c>
      <c r="E45">
        <v>0</v>
      </c>
      <c r="F45">
        <v>0</v>
      </c>
      <c r="G45">
        <v>4</v>
      </c>
      <c r="H45">
        <f>------28</f>
        <v>28</v>
      </c>
      <c r="I45">
        <v>32</v>
      </c>
      <c r="J45" t="s">
        <v>72</v>
      </c>
      <c r="K45">
        <f>------4</f>
        <v>4</v>
      </c>
    </row>
    <row r="46" spans="2:11">
      <c r="B46">
        <v>125</v>
      </c>
      <c r="C46">
        <v>42</v>
      </c>
      <c r="D46">
        <v>0</v>
      </c>
      <c r="E46">
        <v>0</v>
      </c>
      <c r="F46">
        <v>28</v>
      </c>
      <c r="G46">
        <v>4</v>
      </c>
      <c r="H46">
        <f>-0</f>
        <v>0</v>
      </c>
      <c r="I46">
        <v>0</v>
      </c>
      <c r="J46" t="s">
        <v>79</v>
      </c>
      <c r="K46">
        <f>------1</f>
        <v>1</v>
      </c>
    </row>
    <row r="47" spans="2:11">
      <c r="B47">
        <v>128</v>
      </c>
      <c r="C47">
        <v>43</v>
      </c>
      <c r="D47">
        <v>0</v>
      </c>
      <c r="E47">
        <v>0</v>
      </c>
      <c r="F47">
        <v>0</v>
      </c>
      <c r="G47">
        <v>4</v>
      </c>
      <c r="H47">
        <f>-0</f>
        <v>0</v>
      </c>
      <c r="I47">
        <v>0</v>
      </c>
      <c r="J47" t="s">
        <v>79</v>
      </c>
      <c r="K47">
        <f>------1</f>
        <v>1</v>
      </c>
    </row>
    <row r="48" spans="2:11">
      <c r="B48">
        <v>131</v>
      </c>
      <c r="C48">
        <v>44</v>
      </c>
      <c r="D48">
        <v>0</v>
      </c>
      <c r="E48">
        <v>0</v>
      </c>
      <c r="F48">
        <v>0</v>
      </c>
      <c r="G48">
        <v>4</v>
      </c>
      <c r="H48">
        <f>-0</f>
        <v>0</v>
      </c>
      <c r="I48">
        <v>0</v>
      </c>
      <c r="J48" t="s">
        <v>79</v>
      </c>
      <c r="K48">
        <f>------1</f>
        <v>1</v>
      </c>
    </row>
    <row r="49" spans="2:11">
      <c r="B49">
        <v>134</v>
      </c>
      <c r="C49">
        <v>45</v>
      </c>
      <c r="D49">
        <v>0</v>
      </c>
      <c r="E49">
        <v>1</v>
      </c>
      <c r="F49">
        <v>0</v>
      </c>
      <c r="G49">
        <v>4</v>
      </c>
      <c r="H49">
        <f>-0</f>
        <v>0</v>
      </c>
      <c r="I49">
        <v>0</v>
      </c>
      <c r="J49" t="s">
        <v>79</v>
      </c>
      <c r="K49">
        <f>------1</f>
        <v>1</v>
      </c>
    </row>
    <row r="50" spans="2:11">
      <c r="B50">
        <v>137</v>
      </c>
      <c r="C50">
        <v>46</v>
      </c>
      <c r="D50">
        <v>1</v>
      </c>
      <c r="E50">
        <v>1</v>
      </c>
      <c r="F50">
        <v>28</v>
      </c>
      <c r="G50">
        <v>4</v>
      </c>
      <c r="H50">
        <f>------28</f>
        <v>28</v>
      </c>
      <c r="I50">
        <v>32</v>
      </c>
      <c r="J50" t="s">
        <v>72</v>
      </c>
      <c r="K50">
        <f>------4</f>
        <v>4</v>
      </c>
    </row>
    <row r="51" spans="2:11">
      <c r="B51">
        <v>140</v>
      </c>
      <c r="C51">
        <v>47</v>
      </c>
      <c r="D51">
        <v>1</v>
      </c>
      <c r="E51">
        <v>1</v>
      </c>
      <c r="F51">
        <v>0</v>
      </c>
      <c r="G51">
        <v>4</v>
      </c>
      <c r="H51">
        <f>------28</f>
        <v>28</v>
      </c>
      <c r="I51">
        <v>32</v>
      </c>
      <c r="J51" t="s">
        <v>72</v>
      </c>
      <c r="K51">
        <f>------4</f>
        <v>4</v>
      </c>
    </row>
    <row r="52" spans="2:11">
      <c r="B52">
        <v>143</v>
      </c>
      <c r="C52">
        <v>48</v>
      </c>
      <c r="D52">
        <v>1</v>
      </c>
      <c r="E52">
        <v>1</v>
      </c>
      <c r="F52">
        <v>0</v>
      </c>
      <c r="G52">
        <v>4</v>
      </c>
      <c r="H52">
        <f>------28</f>
        <v>28</v>
      </c>
      <c r="I52">
        <v>32</v>
      </c>
      <c r="J52" t="s">
        <v>72</v>
      </c>
      <c r="K52">
        <f>------4</f>
        <v>4</v>
      </c>
    </row>
    <row r="53" spans="2:11">
      <c r="B53">
        <v>146</v>
      </c>
      <c r="C53">
        <v>49</v>
      </c>
      <c r="D53">
        <v>1</v>
      </c>
      <c r="E53">
        <v>0</v>
      </c>
      <c r="F53">
        <v>0</v>
      </c>
      <c r="G53">
        <v>4</v>
      </c>
      <c r="H53">
        <f>------28</f>
        <v>28</v>
      </c>
      <c r="I53">
        <v>32</v>
      </c>
      <c r="J53" t="s">
        <v>72</v>
      </c>
      <c r="K53">
        <f>------4</f>
        <v>4</v>
      </c>
    </row>
    <row r="54" spans="2:11">
      <c r="B54">
        <v>149</v>
      </c>
      <c r="C54">
        <v>50</v>
      </c>
      <c r="D54">
        <v>0</v>
      </c>
      <c r="E54">
        <v>0</v>
      </c>
      <c r="F54">
        <v>28</v>
      </c>
      <c r="G54">
        <v>4</v>
      </c>
      <c r="H54">
        <f>-0</f>
        <v>0</v>
      </c>
      <c r="I54">
        <v>0</v>
      </c>
      <c r="J54" t="s">
        <v>79</v>
      </c>
      <c r="K54">
        <f>------1</f>
        <v>1</v>
      </c>
    </row>
    <row r="55" spans="2:11">
      <c r="B55">
        <v>152</v>
      </c>
      <c r="C55">
        <v>51</v>
      </c>
      <c r="D55">
        <v>0</v>
      </c>
      <c r="E55">
        <v>0</v>
      </c>
      <c r="F55">
        <v>0</v>
      </c>
      <c r="G55">
        <v>4</v>
      </c>
      <c r="H55">
        <f>-0</f>
        <v>0</v>
      </c>
      <c r="I55">
        <v>0</v>
      </c>
      <c r="J55" t="s">
        <v>79</v>
      </c>
      <c r="K55">
        <f>------1</f>
        <v>1</v>
      </c>
    </row>
    <row r="56" spans="2:11">
      <c r="B56">
        <v>155</v>
      </c>
      <c r="C56">
        <v>52</v>
      </c>
      <c r="D56">
        <v>0</v>
      </c>
      <c r="E56">
        <v>0</v>
      </c>
      <c r="F56">
        <v>0</v>
      </c>
      <c r="G56">
        <v>4</v>
      </c>
      <c r="H56">
        <f>-0</f>
        <v>0</v>
      </c>
      <c r="I56">
        <v>0</v>
      </c>
      <c r="J56" t="s">
        <v>79</v>
      </c>
      <c r="K56">
        <f>------1</f>
        <v>1</v>
      </c>
    </row>
    <row r="57" spans="2:11">
      <c r="B57">
        <v>158</v>
      </c>
      <c r="C57">
        <v>53</v>
      </c>
      <c r="D57">
        <v>0</v>
      </c>
      <c r="E57">
        <v>1</v>
      </c>
      <c r="F57">
        <v>0</v>
      </c>
      <c r="G57">
        <v>4</v>
      </c>
      <c r="H57">
        <f>-0</f>
        <v>0</v>
      </c>
      <c r="I57">
        <v>0</v>
      </c>
      <c r="J57" t="s">
        <v>79</v>
      </c>
      <c r="K57">
        <f>------1</f>
        <v>1</v>
      </c>
    </row>
    <row r="58" spans="2:11">
      <c r="B58">
        <v>161</v>
      </c>
      <c r="C58">
        <v>54</v>
      </c>
      <c r="D58">
        <v>1</v>
      </c>
      <c r="E58">
        <v>1</v>
      </c>
      <c r="F58">
        <v>28</v>
      </c>
      <c r="G58">
        <v>4</v>
      </c>
      <c r="H58">
        <f>------28</f>
        <v>28</v>
      </c>
      <c r="I58">
        <v>32</v>
      </c>
      <c r="J58" t="s">
        <v>72</v>
      </c>
      <c r="K58">
        <f>------4</f>
        <v>4</v>
      </c>
    </row>
    <row r="59" spans="2:11">
      <c r="B59">
        <v>164</v>
      </c>
      <c r="C59">
        <v>55</v>
      </c>
      <c r="D59">
        <v>1</v>
      </c>
      <c r="E59">
        <v>1</v>
      </c>
      <c r="F59">
        <v>0</v>
      </c>
      <c r="G59">
        <v>4</v>
      </c>
      <c r="H59">
        <f>------28</f>
        <v>28</v>
      </c>
      <c r="I59">
        <v>32</v>
      </c>
      <c r="J59" t="s">
        <v>72</v>
      </c>
      <c r="K59">
        <f>------4</f>
        <v>4</v>
      </c>
    </row>
    <row r="60" spans="2:11">
      <c r="B60">
        <v>167</v>
      </c>
      <c r="C60">
        <v>56</v>
      </c>
      <c r="D60">
        <v>1</v>
      </c>
      <c r="E60">
        <v>1</v>
      </c>
      <c r="F60">
        <v>0</v>
      </c>
      <c r="G60">
        <v>4</v>
      </c>
      <c r="H60">
        <f>------28</f>
        <v>28</v>
      </c>
      <c r="I60">
        <v>32</v>
      </c>
      <c r="J60" t="s">
        <v>72</v>
      </c>
      <c r="K60">
        <f>------4</f>
        <v>4</v>
      </c>
    </row>
    <row r="61" spans="2:11">
      <c r="B61">
        <v>170</v>
      </c>
      <c r="C61">
        <v>57</v>
      </c>
      <c r="D61">
        <v>1</v>
      </c>
      <c r="E61">
        <v>0</v>
      </c>
      <c r="F61">
        <v>0</v>
      </c>
      <c r="G61">
        <v>4</v>
      </c>
      <c r="H61">
        <f>------28</f>
        <v>28</v>
      </c>
      <c r="I61">
        <v>32</v>
      </c>
      <c r="J61" t="s">
        <v>72</v>
      </c>
      <c r="K61">
        <f>------4</f>
        <v>4</v>
      </c>
    </row>
    <row r="62" spans="2:11">
      <c r="B62">
        <v>173</v>
      </c>
      <c r="C62">
        <v>58</v>
      </c>
      <c r="D62">
        <v>0</v>
      </c>
      <c r="E62">
        <v>0</v>
      </c>
      <c r="F62">
        <v>28</v>
      </c>
      <c r="G62">
        <v>4</v>
      </c>
      <c r="H62">
        <f>-0</f>
        <v>0</v>
      </c>
      <c r="I62">
        <v>0</v>
      </c>
      <c r="J62" t="s">
        <v>79</v>
      </c>
      <c r="K62">
        <f>------1</f>
        <v>1</v>
      </c>
    </row>
    <row r="63" spans="2:11">
      <c r="B63">
        <v>176</v>
      </c>
      <c r="C63">
        <v>59</v>
      </c>
      <c r="D63">
        <v>0</v>
      </c>
      <c r="E63">
        <v>0</v>
      </c>
      <c r="F63">
        <v>0</v>
      </c>
      <c r="G63">
        <v>4</v>
      </c>
      <c r="H63">
        <f>-0</f>
        <v>0</v>
      </c>
      <c r="I63">
        <v>0</v>
      </c>
      <c r="J63" t="s">
        <v>79</v>
      </c>
      <c r="K63">
        <f>------1</f>
        <v>1</v>
      </c>
    </row>
    <row r="64" spans="2:11">
      <c r="B64">
        <v>179</v>
      </c>
      <c r="C64">
        <v>60</v>
      </c>
      <c r="D64">
        <v>0</v>
      </c>
      <c r="E64">
        <v>0</v>
      </c>
      <c r="F64">
        <v>0</v>
      </c>
      <c r="G64">
        <v>4</v>
      </c>
      <c r="H64">
        <f>-0</f>
        <v>0</v>
      </c>
      <c r="I64">
        <v>0</v>
      </c>
      <c r="J64" t="s">
        <v>79</v>
      </c>
      <c r="K64">
        <f>------1</f>
        <v>1</v>
      </c>
    </row>
    <row r="65" spans="2:11">
      <c r="B65">
        <v>182</v>
      </c>
      <c r="C65">
        <v>61</v>
      </c>
      <c r="D65">
        <v>0</v>
      </c>
      <c r="E65">
        <v>1</v>
      </c>
      <c r="F65">
        <v>0</v>
      </c>
      <c r="G65">
        <v>4</v>
      </c>
      <c r="H65">
        <f>-0</f>
        <v>0</v>
      </c>
      <c r="I65">
        <v>0</v>
      </c>
      <c r="J65" t="s">
        <v>79</v>
      </c>
      <c r="K65">
        <f>------1</f>
        <v>1</v>
      </c>
    </row>
    <row r="66" spans="2:11">
      <c r="B66">
        <v>185</v>
      </c>
      <c r="C66">
        <v>62</v>
      </c>
      <c r="D66">
        <v>1</v>
      </c>
      <c r="E66">
        <v>1</v>
      </c>
      <c r="F66">
        <v>28</v>
      </c>
      <c r="G66">
        <v>4</v>
      </c>
      <c r="H66">
        <f>------28</f>
        <v>28</v>
      </c>
      <c r="I66">
        <v>32</v>
      </c>
      <c r="J66" t="s">
        <v>72</v>
      </c>
      <c r="K66">
        <f>------4</f>
        <v>4</v>
      </c>
    </row>
    <row r="67" spans="2:11">
      <c r="B67">
        <v>188</v>
      </c>
      <c r="C67">
        <v>63</v>
      </c>
      <c r="D67">
        <v>1</v>
      </c>
      <c r="E67">
        <v>1</v>
      </c>
      <c r="F67">
        <v>0</v>
      </c>
      <c r="G67">
        <v>4</v>
      </c>
      <c r="H67">
        <f>------28</f>
        <v>28</v>
      </c>
      <c r="I67">
        <v>32</v>
      </c>
      <c r="J67" t="s">
        <v>72</v>
      </c>
      <c r="K67">
        <f>------4</f>
        <v>4</v>
      </c>
    </row>
    <row r="68" spans="2:11">
      <c r="B68">
        <v>191</v>
      </c>
      <c r="C68">
        <v>64</v>
      </c>
      <c r="D68">
        <v>1</v>
      </c>
      <c r="E68">
        <v>1</v>
      </c>
      <c r="F68">
        <v>0</v>
      </c>
      <c r="G68">
        <v>4</v>
      </c>
      <c r="H68">
        <f>------28</f>
        <v>28</v>
      </c>
      <c r="I68">
        <v>32</v>
      </c>
      <c r="J68" t="s">
        <v>72</v>
      </c>
      <c r="K68">
        <f>------4</f>
        <v>4</v>
      </c>
    </row>
    <row r="69" spans="2:11">
      <c r="B69">
        <v>194</v>
      </c>
      <c r="C69">
        <v>65</v>
      </c>
      <c r="D69">
        <v>1</v>
      </c>
      <c r="E69">
        <v>0</v>
      </c>
      <c r="F69">
        <v>0</v>
      </c>
      <c r="G69">
        <v>4</v>
      </c>
      <c r="H69">
        <f>------28</f>
        <v>28</v>
      </c>
      <c r="I69">
        <v>32</v>
      </c>
      <c r="J69" t="s">
        <v>72</v>
      </c>
      <c r="K69">
        <f>------4</f>
        <v>4</v>
      </c>
    </row>
    <row r="70" spans="2:11">
      <c r="B70">
        <v>197</v>
      </c>
      <c r="C70">
        <v>66</v>
      </c>
      <c r="D70">
        <v>0</v>
      </c>
      <c r="E70">
        <v>0</v>
      </c>
      <c r="F70">
        <v>28</v>
      </c>
      <c r="G70">
        <v>4</v>
      </c>
      <c r="H70">
        <f>-0</f>
        <v>0</v>
      </c>
      <c r="I70">
        <v>0</v>
      </c>
      <c r="J70" t="s">
        <v>79</v>
      </c>
      <c r="K70">
        <f>------1</f>
        <v>1</v>
      </c>
    </row>
    <row r="71" spans="2:11">
      <c r="B71">
        <v>200</v>
      </c>
      <c r="C71">
        <v>67</v>
      </c>
      <c r="D71">
        <v>0</v>
      </c>
      <c r="E71">
        <v>0</v>
      </c>
      <c r="F71">
        <v>0</v>
      </c>
      <c r="G71">
        <v>4</v>
      </c>
      <c r="H71">
        <f>-0</f>
        <v>0</v>
      </c>
      <c r="I71">
        <v>0</v>
      </c>
      <c r="J71" t="s">
        <v>79</v>
      </c>
      <c r="K71">
        <f>------1</f>
        <v>1</v>
      </c>
    </row>
    <row r="72" spans="2:11">
      <c r="B72">
        <v>203</v>
      </c>
      <c r="C72">
        <v>68</v>
      </c>
      <c r="D72">
        <v>0</v>
      </c>
      <c r="E72">
        <v>0</v>
      </c>
      <c r="F72">
        <v>0</v>
      </c>
      <c r="G72">
        <v>4</v>
      </c>
      <c r="H72">
        <f>-0</f>
        <v>0</v>
      </c>
      <c r="I72">
        <v>0</v>
      </c>
      <c r="J72" t="s">
        <v>79</v>
      </c>
      <c r="K72">
        <f>------1</f>
        <v>1</v>
      </c>
    </row>
    <row r="73" spans="2:11">
      <c r="B73">
        <v>206</v>
      </c>
      <c r="C73">
        <v>69</v>
      </c>
      <c r="D73">
        <v>0</v>
      </c>
      <c r="E73">
        <v>1</v>
      </c>
      <c r="F73">
        <v>0</v>
      </c>
      <c r="G73">
        <v>4</v>
      </c>
      <c r="H73">
        <f>-0</f>
        <v>0</v>
      </c>
      <c r="I73">
        <v>0</v>
      </c>
      <c r="J73" t="s">
        <v>79</v>
      </c>
      <c r="K73">
        <f>------1</f>
        <v>1</v>
      </c>
    </row>
    <row r="74" spans="2:11">
      <c r="B74">
        <v>209</v>
      </c>
      <c r="C74">
        <v>70</v>
      </c>
      <c r="D74">
        <v>1</v>
      </c>
      <c r="E74">
        <v>1</v>
      </c>
      <c r="F74">
        <v>28</v>
      </c>
      <c r="G74">
        <v>4</v>
      </c>
      <c r="H74">
        <f>------28</f>
        <v>28</v>
      </c>
      <c r="I74">
        <v>32</v>
      </c>
      <c r="J74" t="s">
        <v>72</v>
      </c>
      <c r="K74">
        <f>------4</f>
        <v>4</v>
      </c>
    </row>
    <row r="75" spans="2:11">
      <c r="B75">
        <v>212</v>
      </c>
      <c r="C75">
        <v>71</v>
      </c>
      <c r="D75">
        <v>1</v>
      </c>
      <c r="E75">
        <v>1</v>
      </c>
      <c r="F75">
        <v>0</v>
      </c>
      <c r="G75">
        <v>4</v>
      </c>
      <c r="H75">
        <f>------28</f>
        <v>28</v>
      </c>
      <c r="I75">
        <v>32</v>
      </c>
      <c r="J75" t="s">
        <v>72</v>
      </c>
      <c r="K75">
        <f>------4</f>
        <v>4</v>
      </c>
    </row>
    <row r="76" spans="2:11">
      <c r="B76">
        <v>215</v>
      </c>
      <c r="C76">
        <v>72</v>
      </c>
      <c r="D76">
        <v>1</v>
      </c>
      <c r="E76">
        <v>1</v>
      </c>
      <c r="F76">
        <v>0</v>
      </c>
      <c r="G76">
        <v>4</v>
      </c>
      <c r="H76">
        <f>------28</f>
        <v>28</v>
      </c>
      <c r="I76">
        <v>32</v>
      </c>
      <c r="J76" t="s">
        <v>72</v>
      </c>
      <c r="K76">
        <f>------4</f>
        <v>4</v>
      </c>
    </row>
    <row r="77" spans="2:11">
      <c r="B77">
        <v>218</v>
      </c>
      <c r="C77">
        <v>73</v>
      </c>
      <c r="D77">
        <v>1</v>
      </c>
      <c r="E77">
        <v>0</v>
      </c>
      <c r="F77">
        <v>0</v>
      </c>
      <c r="G77">
        <v>4</v>
      </c>
      <c r="H77">
        <f>------28</f>
        <v>28</v>
      </c>
      <c r="I77">
        <v>32</v>
      </c>
      <c r="J77" t="s">
        <v>72</v>
      </c>
      <c r="K77">
        <f>------4</f>
        <v>4</v>
      </c>
    </row>
    <row r="78" spans="2:11">
      <c r="B78">
        <v>221</v>
      </c>
      <c r="C78">
        <v>74</v>
      </c>
      <c r="D78">
        <v>0</v>
      </c>
      <c r="E78">
        <v>0</v>
      </c>
      <c r="F78">
        <v>28</v>
      </c>
      <c r="G78">
        <v>4</v>
      </c>
      <c r="H78">
        <f>-0</f>
        <v>0</v>
      </c>
      <c r="I78">
        <v>0</v>
      </c>
      <c r="J78" t="s">
        <v>79</v>
      </c>
      <c r="K78">
        <f>------1</f>
        <v>1</v>
      </c>
    </row>
    <row r="79" spans="2:11">
      <c r="B79">
        <v>224</v>
      </c>
      <c r="C79">
        <v>75</v>
      </c>
      <c r="D79">
        <v>0</v>
      </c>
      <c r="E79">
        <v>0</v>
      </c>
      <c r="F79">
        <v>0</v>
      </c>
      <c r="G79">
        <v>4</v>
      </c>
      <c r="H79">
        <f>-0</f>
        <v>0</v>
      </c>
      <c r="I79">
        <v>0</v>
      </c>
      <c r="J79" t="s">
        <v>79</v>
      </c>
      <c r="K79">
        <f>------1</f>
        <v>1</v>
      </c>
    </row>
    <row r="80" spans="2:11">
      <c r="B80">
        <v>227</v>
      </c>
      <c r="C80">
        <v>76</v>
      </c>
      <c r="D80">
        <v>0</v>
      </c>
      <c r="E80">
        <v>0</v>
      </c>
      <c r="F80">
        <v>0</v>
      </c>
      <c r="G80">
        <v>4</v>
      </c>
      <c r="H80">
        <f>-0</f>
        <v>0</v>
      </c>
      <c r="I80">
        <v>0</v>
      </c>
      <c r="J80" t="s">
        <v>79</v>
      </c>
      <c r="K80">
        <f>------1</f>
        <v>1</v>
      </c>
    </row>
    <row r="81" spans="2:11">
      <c r="B81">
        <v>230</v>
      </c>
      <c r="C81">
        <v>77</v>
      </c>
      <c r="D81">
        <v>0</v>
      </c>
      <c r="E81">
        <v>1</v>
      </c>
      <c r="F81">
        <v>0</v>
      </c>
      <c r="G81">
        <v>4</v>
      </c>
      <c r="H81">
        <f>-0</f>
        <v>0</v>
      </c>
      <c r="I81">
        <v>0</v>
      </c>
      <c r="J81" t="s">
        <v>79</v>
      </c>
      <c r="K81">
        <f>------1</f>
        <v>1</v>
      </c>
    </row>
    <row r="82" spans="2:11">
      <c r="B82">
        <v>233</v>
      </c>
      <c r="C82">
        <v>78</v>
      </c>
      <c r="D82">
        <v>1</v>
      </c>
      <c r="E82">
        <v>1</v>
      </c>
      <c r="F82">
        <v>28</v>
      </c>
      <c r="G82">
        <v>4</v>
      </c>
      <c r="H82">
        <f>------28</f>
        <v>28</v>
      </c>
      <c r="I82">
        <v>32</v>
      </c>
      <c r="J82" t="s">
        <v>72</v>
      </c>
      <c r="K82">
        <f>------4</f>
        <v>4</v>
      </c>
    </row>
    <row r="83" spans="2:11">
      <c r="B83">
        <v>236</v>
      </c>
      <c r="C83">
        <v>79</v>
      </c>
      <c r="D83">
        <v>1</v>
      </c>
      <c r="E83">
        <v>1</v>
      </c>
      <c r="F83">
        <v>0</v>
      </c>
      <c r="G83">
        <v>4</v>
      </c>
      <c r="H83">
        <f>------28</f>
        <v>28</v>
      </c>
      <c r="I83">
        <v>32</v>
      </c>
      <c r="J83" t="s">
        <v>72</v>
      </c>
      <c r="K83">
        <f>------4</f>
        <v>4</v>
      </c>
    </row>
    <row r="84" spans="2:11">
      <c r="B84">
        <v>239</v>
      </c>
      <c r="C84">
        <v>80</v>
      </c>
      <c r="D84">
        <v>1</v>
      </c>
      <c r="E84">
        <v>1</v>
      </c>
      <c r="F84">
        <v>0</v>
      </c>
      <c r="G84">
        <v>4</v>
      </c>
      <c r="H84">
        <f>------28</f>
        <v>28</v>
      </c>
      <c r="I84">
        <v>32</v>
      </c>
      <c r="J84" t="s">
        <v>72</v>
      </c>
      <c r="K84">
        <f>------4</f>
        <v>4</v>
      </c>
    </row>
    <row r="85" spans="2:11">
      <c r="B85">
        <v>242</v>
      </c>
      <c r="C85">
        <v>81</v>
      </c>
      <c r="D85">
        <v>1</v>
      </c>
      <c r="E85">
        <v>0</v>
      </c>
      <c r="F85">
        <v>0</v>
      </c>
      <c r="G85">
        <v>4</v>
      </c>
      <c r="H85">
        <f>------28</f>
        <v>28</v>
      </c>
      <c r="I85">
        <v>32</v>
      </c>
      <c r="J85" t="s">
        <v>72</v>
      </c>
      <c r="K85">
        <f>------4</f>
        <v>4</v>
      </c>
    </row>
    <row r="86" spans="2:11">
      <c r="B86">
        <v>245</v>
      </c>
      <c r="C86">
        <v>82</v>
      </c>
      <c r="D86">
        <v>0</v>
      </c>
      <c r="E86">
        <v>0</v>
      </c>
      <c r="F86">
        <v>28</v>
      </c>
      <c r="G86">
        <v>4</v>
      </c>
      <c r="H86">
        <f>-0</f>
        <v>0</v>
      </c>
      <c r="I86">
        <v>0</v>
      </c>
      <c r="J86" t="s">
        <v>79</v>
      </c>
      <c r="K86">
        <f>------1</f>
        <v>1</v>
      </c>
    </row>
    <row r="87" spans="2:11">
      <c r="B87">
        <v>248</v>
      </c>
      <c r="C87">
        <v>83</v>
      </c>
      <c r="D87">
        <v>0</v>
      </c>
      <c r="E87">
        <v>0</v>
      </c>
      <c r="F87">
        <v>0</v>
      </c>
      <c r="G87">
        <v>4</v>
      </c>
      <c r="H87">
        <f>-0</f>
        <v>0</v>
      </c>
      <c r="I87">
        <v>0</v>
      </c>
      <c r="J87" t="s">
        <v>79</v>
      </c>
      <c r="K87">
        <f>------1</f>
        <v>1</v>
      </c>
    </row>
    <row r="88" spans="2:11">
      <c r="B88">
        <v>251</v>
      </c>
      <c r="C88">
        <v>84</v>
      </c>
      <c r="D88">
        <v>0</v>
      </c>
      <c r="E88">
        <v>0</v>
      </c>
      <c r="F88">
        <v>0</v>
      </c>
      <c r="G88">
        <v>4</v>
      </c>
      <c r="H88">
        <f>-0</f>
        <v>0</v>
      </c>
      <c r="I88">
        <v>0</v>
      </c>
      <c r="J88" t="s">
        <v>79</v>
      </c>
      <c r="K88">
        <f>------1</f>
        <v>1</v>
      </c>
    </row>
    <row r="89" spans="2:11">
      <c r="B89">
        <v>254</v>
      </c>
      <c r="C89">
        <v>85</v>
      </c>
      <c r="D89">
        <v>0</v>
      </c>
      <c r="E89">
        <v>1</v>
      </c>
      <c r="F89">
        <v>0</v>
      </c>
      <c r="G89">
        <v>4</v>
      </c>
      <c r="H89">
        <f>-0</f>
        <v>0</v>
      </c>
      <c r="I89">
        <v>0</v>
      </c>
      <c r="J89" t="s">
        <v>79</v>
      </c>
      <c r="K89">
        <f>------1</f>
        <v>1</v>
      </c>
    </row>
    <row r="90" spans="2:11">
      <c r="B90">
        <v>257</v>
      </c>
      <c r="C90">
        <v>86</v>
      </c>
      <c r="D90">
        <v>1</v>
      </c>
      <c r="E90">
        <v>1</v>
      </c>
      <c r="F90">
        <v>28</v>
      </c>
      <c r="G90">
        <v>4</v>
      </c>
      <c r="H90">
        <f>------28</f>
        <v>28</v>
      </c>
      <c r="I90">
        <v>32</v>
      </c>
      <c r="J90" t="s">
        <v>72</v>
      </c>
      <c r="K90">
        <f>------4</f>
        <v>4</v>
      </c>
    </row>
    <row r="91" spans="2:11">
      <c r="B91">
        <v>260</v>
      </c>
      <c r="C91">
        <v>87</v>
      </c>
      <c r="D91">
        <v>1</v>
      </c>
      <c r="E91">
        <v>1</v>
      </c>
      <c r="F91">
        <v>0</v>
      </c>
      <c r="G91">
        <v>4</v>
      </c>
      <c r="H91">
        <f>------28</f>
        <v>28</v>
      </c>
      <c r="I91">
        <v>32</v>
      </c>
      <c r="J91" t="s">
        <v>72</v>
      </c>
      <c r="K91">
        <f>------4</f>
        <v>4</v>
      </c>
    </row>
    <row r="92" spans="2:11">
      <c r="B92">
        <v>263</v>
      </c>
      <c r="C92">
        <v>88</v>
      </c>
      <c r="D92">
        <v>1</v>
      </c>
      <c r="E92">
        <v>1</v>
      </c>
      <c r="F92">
        <v>0</v>
      </c>
      <c r="G92">
        <v>4</v>
      </c>
      <c r="H92">
        <f>------28</f>
        <v>28</v>
      </c>
      <c r="I92">
        <v>32</v>
      </c>
      <c r="J92" t="s">
        <v>72</v>
      </c>
      <c r="K92">
        <f>------4</f>
        <v>4</v>
      </c>
    </row>
    <row r="93" spans="2:11">
      <c r="B93">
        <v>266</v>
      </c>
      <c r="C93">
        <v>89</v>
      </c>
      <c r="D93">
        <v>1</v>
      </c>
      <c r="E93">
        <v>0</v>
      </c>
      <c r="F93">
        <v>0</v>
      </c>
      <c r="G93">
        <v>4</v>
      </c>
      <c r="H93">
        <f>------28</f>
        <v>28</v>
      </c>
      <c r="I93">
        <v>32</v>
      </c>
      <c r="J93" t="s">
        <v>72</v>
      </c>
      <c r="K93">
        <f>------4</f>
        <v>4</v>
      </c>
    </row>
    <row r="94" spans="2:11">
      <c r="B94">
        <v>269</v>
      </c>
      <c r="C94">
        <v>90</v>
      </c>
      <c r="D94">
        <v>0</v>
      </c>
      <c r="E94">
        <v>0</v>
      </c>
      <c r="F94">
        <v>28</v>
      </c>
      <c r="G94">
        <v>4</v>
      </c>
      <c r="H94">
        <f>-0</f>
        <v>0</v>
      </c>
      <c r="I94">
        <v>0</v>
      </c>
      <c r="J94" t="s">
        <v>79</v>
      </c>
      <c r="K94">
        <f>------1</f>
        <v>1</v>
      </c>
    </row>
    <row r="95" spans="2:11">
      <c r="B95">
        <v>272</v>
      </c>
      <c r="C95">
        <v>91</v>
      </c>
      <c r="D95">
        <v>0</v>
      </c>
      <c r="E95">
        <v>0</v>
      </c>
      <c r="F95">
        <v>0</v>
      </c>
      <c r="G95">
        <v>4</v>
      </c>
      <c r="H95">
        <f>-0</f>
        <v>0</v>
      </c>
      <c r="I95">
        <v>0</v>
      </c>
      <c r="J95" t="s">
        <v>79</v>
      </c>
      <c r="K95">
        <f>------1</f>
        <v>1</v>
      </c>
    </row>
    <row r="96" spans="2:11">
      <c r="B96">
        <v>275</v>
      </c>
      <c r="C96">
        <v>92</v>
      </c>
      <c r="D96">
        <v>0</v>
      </c>
      <c r="E96">
        <v>0</v>
      </c>
      <c r="F96">
        <v>0</v>
      </c>
      <c r="G96">
        <v>4</v>
      </c>
      <c r="H96">
        <f>-0</f>
        <v>0</v>
      </c>
      <c r="I96">
        <v>0</v>
      </c>
      <c r="J96" t="s">
        <v>79</v>
      </c>
      <c r="K96">
        <f>------1</f>
        <v>1</v>
      </c>
    </row>
    <row r="97" spans="2:11">
      <c r="B97">
        <v>278</v>
      </c>
      <c r="C97">
        <v>93</v>
      </c>
      <c r="D97">
        <v>0</v>
      </c>
      <c r="E97">
        <v>1</v>
      </c>
      <c r="F97">
        <v>0</v>
      </c>
      <c r="G97">
        <v>4</v>
      </c>
      <c r="H97">
        <f>-0</f>
        <v>0</v>
      </c>
      <c r="I97">
        <v>0</v>
      </c>
      <c r="J97" t="s">
        <v>79</v>
      </c>
      <c r="K97">
        <f>------1</f>
        <v>1</v>
      </c>
    </row>
    <row r="98" spans="2:11">
      <c r="B98">
        <v>281</v>
      </c>
      <c r="C98">
        <v>94</v>
      </c>
      <c r="D98">
        <v>1</v>
      </c>
      <c r="E98">
        <v>1</v>
      </c>
      <c r="F98">
        <v>28</v>
      </c>
      <c r="G98">
        <v>4</v>
      </c>
      <c r="H98">
        <f>------28</f>
        <v>28</v>
      </c>
      <c r="I98">
        <v>32</v>
      </c>
      <c r="J98" t="s">
        <v>72</v>
      </c>
      <c r="K98">
        <f>------4</f>
        <v>4</v>
      </c>
    </row>
    <row r="99" spans="2:11">
      <c r="B99">
        <v>284</v>
      </c>
      <c r="C99">
        <v>95</v>
      </c>
      <c r="D99">
        <v>1</v>
      </c>
      <c r="E99">
        <v>1</v>
      </c>
      <c r="F99">
        <v>0</v>
      </c>
      <c r="G99">
        <v>4</v>
      </c>
      <c r="H99">
        <f>------28</f>
        <v>28</v>
      </c>
      <c r="I99">
        <v>32</v>
      </c>
      <c r="J99" t="s">
        <v>72</v>
      </c>
      <c r="K99">
        <f>------4</f>
        <v>4</v>
      </c>
    </row>
    <row r="100" spans="2:11">
      <c r="B100">
        <v>287</v>
      </c>
      <c r="C100">
        <v>96</v>
      </c>
      <c r="D100">
        <v>1</v>
      </c>
      <c r="E100">
        <v>1</v>
      </c>
      <c r="F100">
        <v>0</v>
      </c>
      <c r="G100">
        <v>4</v>
      </c>
      <c r="H100">
        <f>------28</f>
        <v>28</v>
      </c>
      <c r="I100">
        <v>32</v>
      </c>
      <c r="J100" t="s">
        <v>72</v>
      </c>
      <c r="K100">
        <f>------4</f>
        <v>4</v>
      </c>
    </row>
    <row r="101" spans="2:11">
      <c r="B101">
        <v>290</v>
      </c>
      <c r="C101">
        <v>97</v>
      </c>
      <c r="D101">
        <v>1</v>
      </c>
      <c r="E101">
        <v>0</v>
      </c>
      <c r="F101">
        <v>0</v>
      </c>
      <c r="G101">
        <v>4</v>
      </c>
      <c r="H101">
        <f>------28</f>
        <v>28</v>
      </c>
      <c r="I101">
        <v>32</v>
      </c>
      <c r="J101" t="s">
        <v>72</v>
      </c>
      <c r="K101">
        <f>------4</f>
        <v>4</v>
      </c>
    </row>
    <row r="102" spans="2:11">
      <c r="B102">
        <v>293</v>
      </c>
      <c r="C102">
        <v>98</v>
      </c>
      <c r="D102">
        <v>0</v>
      </c>
      <c r="E102">
        <v>0</v>
      </c>
      <c r="F102">
        <v>28</v>
      </c>
      <c r="G102">
        <v>4</v>
      </c>
      <c r="H102">
        <f>-0</f>
        <v>0</v>
      </c>
      <c r="I102">
        <v>0</v>
      </c>
      <c r="J102" t="s">
        <v>79</v>
      </c>
      <c r="K102">
        <f>------1</f>
        <v>1</v>
      </c>
    </row>
    <row r="103" spans="2:11">
      <c r="B103">
        <v>296</v>
      </c>
      <c r="C103">
        <v>99</v>
      </c>
      <c r="D103">
        <v>0</v>
      </c>
      <c r="E103">
        <v>0</v>
      </c>
      <c r="F103">
        <v>0</v>
      </c>
      <c r="G103">
        <v>4</v>
      </c>
      <c r="H103">
        <f>-0</f>
        <v>0</v>
      </c>
      <c r="I103">
        <v>0</v>
      </c>
      <c r="J103" t="s">
        <v>79</v>
      </c>
      <c r="K103">
        <f>------1</f>
        <v>1</v>
      </c>
    </row>
    <row r="104" spans="2:11">
      <c r="B104">
        <v>299</v>
      </c>
      <c r="C104">
        <v>100</v>
      </c>
      <c r="D104">
        <v>0</v>
      </c>
      <c r="E104">
        <v>0</v>
      </c>
      <c r="F104">
        <v>0</v>
      </c>
      <c r="G104">
        <v>4</v>
      </c>
      <c r="H104">
        <f>-0</f>
        <v>0</v>
      </c>
      <c r="I104">
        <v>0</v>
      </c>
      <c r="J104" t="s">
        <v>79</v>
      </c>
      <c r="K104">
        <f>------1</f>
        <v>1</v>
      </c>
    </row>
    <row r="105" spans="2:11">
      <c r="B105">
        <v>302</v>
      </c>
      <c r="C105">
        <v>101</v>
      </c>
      <c r="D105">
        <v>0</v>
      </c>
      <c r="E105">
        <v>1</v>
      </c>
      <c r="F105">
        <v>0</v>
      </c>
      <c r="G105">
        <v>4</v>
      </c>
      <c r="H105">
        <f>-0</f>
        <v>0</v>
      </c>
      <c r="I105">
        <v>0</v>
      </c>
      <c r="J105" t="s">
        <v>79</v>
      </c>
      <c r="K105">
        <f>------1</f>
        <v>1</v>
      </c>
    </row>
    <row r="106" spans="2:11">
      <c r="B106">
        <v>305</v>
      </c>
      <c r="C106">
        <v>102</v>
      </c>
      <c r="D106">
        <v>1</v>
      </c>
      <c r="E106">
        <v>1</v>
      </c>
      <c r="F106">
        <v>28</v>
      </c>
      <c r="G106">
        <v>4</v>
      </c>
      <c r="H106">
        <f>------28</f>
        <v>28</v>
      </c>
      <c r="I106">
        <v>32</v>
      </c>
      <c r="J106" t="s">
        <v>72</v>
      </c>
      <c r="K106">
        <f>------4</f>
        <v>4</v>
      </c>
    </row>
    <row r="107" spans="2:11">
      <c r="B107">
        <v>308</v>
      </c>
      <c r="C107">
        <v>103</v>
      </c>
      <c r="D107">
        <v>1</v>
      </c>
      <c r="E107">
        <v>1</v>
      </c>
      <c r="F107">
        <v>0</v>
      </c>
      <c r="G107">
        <v>4</v>
      </c>
      <c r="H107">
        <f>------28</f>
        <v>28</v>
      </c>
      <c r="I107">
        <v>32</v>
      </c>
      <c r="J107" t="s">
        <v>72</v>
      </c>
      <c r="K107">
        <f>------4</f>
        <v>4</v>
      </c>
    </row>
    <row r="108" spans="2:11">
      <c r="B108">
        <v>311</v>
      </c>
      <c r="C108">
        <v>104</v>
      </c>
      <c r="D108">
        <v>1</v>
      </c>
      <c r="E108">
        <v>1</v>
      </c>
      <c r="F108">
        <v>0</v>
      </c>
      <c r="G108">
        <v>4</v>
      </c>
      <c r="H108">
        <f>------28</f>
        <v>28</v>
      </c>
      <c r="I108">
        <v>32</v>
      </c>
      <c r="J108" t="s">
        <v>72</v>
      </c>
      <c r="K108">
        <f>------4</f>
        <v>4</v>
      </c>
    </row>
    <row r="109" spans="2:11">
      <c r="B109">
        <v>314</v>
      </c>
      <c r="C109">
        <v>105</v>
      </c>
      <c r="D109">
        <v>1</v>
      </c>
      <c r="E109">
        <v>0</v>
      </c>
      <c r="F109">
        <v>0</v>
      </c>
      <c r="G109">
        <v>4</v>
      </c>
      <c r="H109">
        <f>------28</f>
        <v>28</v>
      </c>
      <c r="I109">
        <v>32</v>
      </c>
      <c r="J109" t="s">
        <v>72</v>
      </c>
      <c r="K109">
        <f>------4</f>
        <v>4</v>
      </c>
    </row>
    <row r="110" spans="2:11">
      <c r="B110">
        <v>317</v>
      </c>
      <c r="C110">
        <v>106</v>
      </c>
      <c r="D110">
        <v>0</v>
      </c>
      <c r="E110">
        <v>0</v>
      </c>
      <c r="F110">
        <v>28</v>
      </c>
      <c r="G110">
        <v>4</v>
      </c>
      <c r="H110">
        <f>-0</f>
        <v>0</v>
      </c>
      <c r="I110">
        <v>0</v>
      </c>
      <c r="J110" t="s">
        <v>79</v>
      </c>
      <c r="K110">
        <f>------1</f>
        <v>1</v>
      </c>
    </row>
    <row r="111" spans="2:11">
      <c r="B111">
        <v>320</v>
      </c>
      <c r="C111">
        <v>107</v>
      </c>
      <c r="D111">
        <v>0</v>
      </c>
      <c r="E111">
        <v>0</v>
      </c>
      <c r="F111">
        <v>0</v>
      </c>
      <c r="G111">
        <v>4</v>
      </c>
      <c r="H111">
        <f>-0</f>
        <v>0</v>
      </c>
      <c r="I111">
        <v>0</v>
      </c>
      <c r="J111" t="s">
        <v>79</v>
      </c>
      <c r="K111">
        <f>------1</f>
        <v>1</v>
      </c>
    </row>
    <row r="112" spans="2:11">
      <c r="B112">
        <v>323</v>
      </c>
      <c r="C112">
        <v>108</v>
      </c>
      <c r="D112">
        <v>0</v>
      </c>
      <c r="E112">
        <v>0</v>
      </c>
      <c r="F112">
        <v>0</v>
      </c>
      <c r="G112">
        <v>4</v>
      </c>
      <c r="H112">
        <f>-0</f>
        <v>0</v>
      </c>
      <c r="I112">
        <v>0</v>
      </c>
      <c r="J112" t="s">
        <v>79</v>
      </c>
      <c r="K112">
        <f>------1</f>
        <v>1</v>
      </c>
    </row>
    <row r="113" spans="2:11">
      <c r="B113">
        <v>326</v>
      </c>
      <c r="C113">
        <v>109</v>
      </c>
      <c r="D113">
        <v>0</v>
      </c>
      <c r="E113">
        <v>1</v>
      </c>
      <c r="F113">
        <v>0</v>
      </c>
      <c r="G113">
        <v>4</v>
      </c>
      <c r="H113">
        <f>-0</f>
        <v>0</v>
      </c>
      <c r="I113">
        <v>0</v>
      </c>
      <c r="J113" t="s">
        <v>79</v>
      </c>
      <c r="K113">
        <f>------1</f>
        <v>1</v>
      </c>
    </row>
    <row r="114" spans="2:11">
      <c r="B114">
        <v>329</v>
      </c>
      <c r="C114">
        <v>110</v>
      </c>
      <c r="D114">
        <v>1</v>
      </c>
      <c r="E114">
        <v>1</v>
      </c>
      <c r="F114">
        <v>28</v>
      </c>
      <c r="G114">
        <v>4</v>
      </c>
      <c r="H114">
        <f>------28</f>
        <v>28</v>
      </c>
      <c r="I114">
        <v>32</v>
      </c>
      <c r="J114" t="s">
        <v>72</v>
      </c>
      <c r="K114">
        <f>------4</f>
        <v>4</v>
      </c>
    </row>
    <row r="115" spans="2:11">
      <c r="B115">
        <v>332</v>
      </c>
      <c r="C115">
        <v>111</v>
      </c>
      <c r="D115">
        <v>1</v>
      </c>
      <c r="E115">
        <v>1</v>
      </c>
      <c r="F115">
        <v>0</v>
      </c>
      <c r="G115">
        <v>4</v>
      </c>
      <c r="H115">
        <f>------28</f>
        <v>28</v>
      </c>
      <c r="I115">
        <v>32</v>
      </c>
      <c r="J115" t="s">
        <v>72</v>
      </c>
      <c r="K115">
        <f>------4</f>
        <v>4</v>
      </c>
    </row>
    <row r="116" spans="2:11">
      <c r="B116">
        <v>335</v>
      </c>
      <c r="C116">
        <v>112</v>
      </c>
      <c r="D116">
        <v>1</v>
      </c>
      <c r="E116">
        <v>1</v>
      </c>
      <c r="F116">
        <v>0</v>
      </c>
      <c r="G116">
        <v>4</v>
      </c>
      <c r="H116">
        <f>------28</f>
        <v>28</v>
      </c>
      <c r="I116">
        <v>32</v>
      </c>
      <c r="J116" t="s">
        <v>72</v>
      </c>
      <c r="K116">
        <f>------4</f>
        <v>4</v>
      </c>
    </row>
    <row r="117" spans="2:11">
      <c r="B117">
        <v>338</v>
      </c>
      <c r="C117">
        <v>113</v>
      </c>
      <c r="D117">
        <v>1</v>
      </c>
      <c r="E117">
        <v>0</v>
      </c>
      <c r="F117">
        <v>0</v>
      </c>
      <c r="G117">
        <v>4</v>
      </c>
      <c r="H117">
        <f>------28</f>
        <v>28</v>
      </c>
      <c r="I117">
        <v>32</v>
      </c>
      <c r="J117" t="s">
        <v>72</v>
      </c>
      <c r="K117">
        <f>------4</f>
        <v>4</v>
      </c>
    </row>
    <row r="118" spans="2:11">
      <c r="B118">
        <v>341</v>
      </c>
      <c r="C118">
        <v>114</v>
      </c>
      <c r="D118">
        <v>0</v>
      </c>
      <c r="E118">
        <v>0</v>
      </c>
      <c r="F118">
        <v>28</v>
      </c>
      <c r="G118">
        <v>4</v>
      </c>
      <c r="H118">
        <f>-0</f>
        <v>0</v>
      </c>
      <c r="I118">
        <v>0</v>
      </c>
      <c r="J118" t="s">
        <v>79</v>
      </c>
      <c r="K118">
        <f>------1</f>
        <v>1</v>
      </c>
    </row>
    <row r="119" spans="2:11">
      <c r="B119">
        <v>344</v>
      </c>
      <c r="C119">
        <v>115</v>
      </c>
      <c r="D119">
        <v>0</v>
      </c>
      <c r="E119">
        <v>0</v>
      </c>
      <c r="F119">
        <v>0</v>
      </c>
      <c r="G119">
        <v>4</v>
      </c>
      <c r="H119">
        <f>-0</f>
        <v>0</v>
      </c>
      <c r="I119">
        <v>0</v>
      </c>
      <c r="J119" t="s">
        <v>79</v>
      </c>
      <c r="K119">
        <f>------1</f>
        <v>1</v>
      </c>
    </row>
    <row r="120" spans="2:11">
      <c r="B120">
        <v>347</v>
      </c>
      <c r="C120">
        <v>116</v>
      </c>
      <c r="D120">
        <v>0</v>
      </c>
      <c r="E120">
        <v>0</v>
      </c>
      <c r="F120">
        <v>0</v>
      </c>
      <c r="G120">
        <v>4</v>
      </c>
      <c r="H120">
        <f>-0</f>
        <v>0</v>
      </c>
      <c r="I120">
        <v>0</v>
      </c>
      <c r="J120" t="s">
        <v>79</v>
      </c>
      <c r="K120">
        <f>------1</f>
        <v>1</v>
      </c>
    </row>
    <row r="121" spans="2:11">
      <c r="B121">
        <v>350</v>
      </c>
      <c r="C121">
        <v>117</v>
      </c>
      <c r="D121">
        <v>0</v>
      </c>
      <c r="E121">
        <v>1</v>
      </c>
      <c r="F121">
        <v>0</v>
      </c>
      <c r="G121">
        <v>4</v>
      </c>
      <c r="H121">
        <f>-0</f>
        <v>0</v>
      </c>
      <c r="I121">
        <v>0</v>
      </c>
      <c r="J121" t="s">
        <v>79</v>
      </c>
      <c r="K121">
        <f>------1</f>
        <v>1</v>
      </c>
    </row>
    <row r="122" spans="2:11">
      <c r="B122">
        <v>353</v>
      </c>
      <c r="C122">
        <v>118</v>
      </c>
      <c r="D122">
        <v>1</v>
      </c>
      <c r="E122">
        <v>1</v>
      </c>
      <c r="F122">
        <v>28</v>
      </c>
      <c r="G122">
        <v>4</v>
      </c>
      <c r="H122">
        <f>------28</f>
        <v>28</v>
      </c>
      <c r="I122">
        <v>32</v>
      </c>
      <c r="J122" t="s">
        <v>72</v>
      </c>
      <c r="K122">
        <f>------4</f>
        <v>4</v>
      </c>
    </row>
    <row r="123" spans="2:11">
      <c r="B123">
        <v>356</v>
      </c>
      <c r="C123">
        <v>119</v>
      </c>
      <c r="D123">
        <v>1</v>
      </c>
      <c r="E123">
        <v>1</v>
      </c>
      <c r="F123">
        <v>0</v>
      </c>
      <c r="G123">
        <v>4</v>
      </c>
      <c r="H123">
        <f>------28</f>
        <v>28</v>
      </c>
      <c r="I123">
        <v>32</v>
      </c>
      <c r="J123" t="s">
        <v>72</v>
      </c>
      <c r="K123">
        <f>------4</f>
        <v>4</v>
      </c>
    </row>
    <row r="124" spans="2:11">
      <c r="B124">
        <v>359</v>
      </c>
      <c r="C124">
        <v>120</v>
      </c>
      <c r="D124">
        <v>1</v>
      </c>
      <c r="E124">
        <v>1</v>
      </c>
      <c r="F124">
        <v>0</v>
      </c>
      <c r="G124">
        <v>4</v>
      </c>
      <c r="H124">
        <f>------28</f>
        <v>28</v>
      </c>
      <c r="I124">
        <v>32</v>
      </c>
      <c r="J124" t="s">
        <v>72</v>
      </c>
      <c r="K124">
        <f>------4</f>
        <v>4</v>
      </c>
    </row>
    <row r="125" spans="2:11">
      <c r="B125">
        <v>362</v>
      </c>
      <c r="C125">
        <v>121</v>
      </c>
      <c r="D125">
        <v>1</v>
      </c>
      <c r="E125">
        <v>0</v>
      </c>
      <c r="F125">
        <v>0</v>
      </c>
      <c r="G125">
        <v>4</v>
      </c>
      <c r="H125">
        <f>------28</f>
        <v>28</v>
      </c>
      <c r="I125">
        <v>32</v>
      </c>
      <c r="J125" t="s">
        <v>72</v>
      </c>
      <c r="K125">
        <f>------4</f>
        <v>4</v>
      </c>
    </row>
    <row r="126" spans="2:11">
      <c r="B126">
        <v>365</v>
      </c>
      <c r="C126">
        <v>122</v>
      </c>
      <c r="D126">
        <v>0</v>
      </c>
      <c r="E126">
        <v>0</v>
      </c>
      <c r="F126">
        <v>28</v>
      </c>
      <c r="G126">
        <v>4</v>
      </c>
      <c r="H126">
        <f>-0</f>
        <v>0</v>
      </c>
      <c r="I126">
        <v>0</v>
      </c>
      <c r="J126" t="s">
        <v>79</v>
      </c>
      <c r="K126">
        <f>------1</f>
        <v>1</v>
      </c>
    </row>
    <row r="127" spans="2:11">
      <c r="B127">
        <v>368</v>
      </c>
      <c r="C127">
        <v>123</v>
      </c>
      <c r="D127">
        <v>0</v>
      </c>
      <c r="E127">
        <v>0</v>
      </c>
      <c r="F127">
        <v>0</v>
      </c>
      <c r="G127">
        <v>4</v>
      </c>
      <c r="H127">
        <f>-0</f>
        <v>0</v>
      </c>
      <c r="I127">
        <v>0</v>
      </c>
      <c r="J127" t="s">
        <v>79</v>
      </c>
      <c r="K127">
        <f>------1</f>
        <v>1</v>
      </c>
    </row>
    <row r="128" spans="2:11">
      <c r="B128">
        <v>371</v>
      </c>
      <c r="C128">
        <v>124</v>
      </c>
      <c r="D128">
        <v>0</v>
      </c>
      <c r="E128">
        <v>0</v>
      </c>
      <c r="F128">
        <v>0</v>
      </c>
      <c r="G128">
        <v>4</v>
      </c>
      <c r="H128">
        <f>-0</f>
        <v>0</v>
      </c>
      <c r="I128">
        <v>0</v>
      </c>
      <c r="J128" t="s">
        <v>79</v>
      </c>
      <c r="K128">
        <f>------1</f>
        <v>1</v>
      </c>
    </row>
    <row r="129" spans="2:11">
      <c r="B129">
        <v>374</v>
      </c>
      <c r="C129">
        <v>125</v>
      </c>
      <c r="D129">
        <v>0</v>
      </c>
      <c r="E129">
        <v>1</v>
      </c>
      <c r="F129">
        <v>0</v>
      </c>
      <c r="G129">
        <v>4</v>
      </c>
      <c r="H129">
        <f>-0</f>
        <v>0</v>
      </c>
      <c r="I129">
        <v>0</v>
      </c>
      <c r="J129" t="s">
        <v>79</v>
      </c>
      <c r="K129">
        <f>------1</f>
        <v>1</v>
      </c>
    </row>
    <row r="130" spans="2:11">
      <c r="B130">
        <v>377</v>
      </c>
      <c r="C130">
        <v>126</v>
      </c>
      <c r="D130">
        <v>1</v>
      </c>
      <c r="E130">
        <v>1</v>
      </c>
      <c r="F130">
        <v>28</v>
      </c>
      <c r="G130">
        <v>4</v>
      </c>
      <c r="H130">
        <f>------28</f>
        <v>28</v>
      </c>
      <c r="I130">
        <v>32</v>
      </c>
      <c r="J130" t="s">
        <v>72</v>
      </c>
      <c r="K130">
        <f>------4</f>
        <v>4</v>
      </c>
    </row>
    <row r="131" spans="2:11">
      <c r="B131">
        <v>380</v>
      </c>
      <c r="C131">
        <v>127</v>
      </c>
      <c r="D131">
        <v>1</v>
      </c>
      <c r="E131">
        <v>1</v>
      </c>
      <c r="F131">
        <v>0</v>
      </c>
      <c r="G131">
        <v>4</v>
      </c>
      <c r="H131">
        <f>------28</f>
        <v>28</v>
      </c>
      <c r="I131">
        <v>32</v>
      </c>
      <c r="J131" t="s">
        <v>72</v>
      </c>
      <c r="K131">
        <f>------4</f>
        <v>4</v>
      </c>
    </row>
    <row r="132" spans="2:11">
      <c r="B132">
        <v>383</v>
      </c>
      <c r="C132">
        <v>128</v>
      </c>
      <c r="D132">
        <v>1</v>
      </c>
      <c r="E132">
        <v>1</v>
      </c>
      <c r="F132">
        <v>0</v>
      </c>
      <c r="G132">
        <v>4</v>
      </c>
      <c r="H132">
        <f>------28</f>
        <v>28</v>
      </c>
      <c r="I132">
        <v>32</v>
      </c>
      <c r="J132" t="s">
        <v>72</v>
      </c>
      <c r="K132">
        <f>------4</f>
        <v>4</v>
      </c>
    </row>
    <row r="133" spans="2:11">
      <c r="B133">
        <v>386</v>
      </c>
      <c r="C133">
        <v>129</v>
      </c>
      <c r="D133">
        <v>1</v>
      </c>
      <c r="E133">
        <v>0</v>
      </c>
      <c r="F133">
        <v>0</v>
      </c>
      <c r="G133">
        <v>4</v>
      </c>
      <c r="H133">
        <f>------28</f>
        <v>28</v>
      </c>
      <c r="I133">
        <v>32</v>
      </c>
      <c r="J133" t="s">
        <v>72</v>
      </c>
      <c r="K133">
        <f>------4</f>
        <v>4</v>
      </c>
    </row>
    <row r="134" spans="2:11">
      <c r="B134">
        <v>389</v>
      </c>
      <c r="C134">
        <v>130</v>
      </c>
      <c r="D134">
        <v>0</v>
      </c>
      <c r="E134">
        <v>0</v>
      </c>
      <c r="F134">
        <v>28</v>
      </c>
      <c r="G134">
        <v>4</v>
      </c>
      <c r="H134">
        <f>-0</f>
        <v>0</v>
      </c>
      <c r="I134">
        <v>0</v>
      </c>
      <c r="J134" t="s">
        <v>79</v>
      </c>
      <c r="K134">
        <f>------1</f>
        <v>1</v>
      </c>
    </row>
    <row r="135" spans="2:11">
      <c r="B135">
        <v>392</v>
      </c>
      <c r="C135">
        <v>131</v>
      </c>
      <c r="D135">
        <v>0</v>
      </c>
      <c r="E135">
        <v>0</v>
      </c>
      <c r="F135">
        <v>0</v>
      </c>
      <c r="G135">
        <v>4</v>
      </c>
      <c r="H135">
        <f>-0</f>
        <v>0</v>
      </c>
      <c r="I135">
        <v>0</v>
      </c>
      <c r="J135" t="s">
        <v>79</v>
      </c>
      <c r="K135">
        <f>------1</f>
        <v>1</v>
      </c>
    </row>
    <row r="136" spans="2:11">
      <c r="B136">
        <v>395</v>
      </c>
      <c r="C136">
        <v>132</v>
      </c>
      <c r="D136">
        <v>0</v>
      </c>
      <c r="E136">
        <v>0</v>
      </c>
      <c r="F136">
        <v>0</v>
      </c>
      <c r="G136">
        <v>4</v>
      </c>
      <c r="H136">
        <f>-0</f>
        <v>0</v>
      </c>
      <c r="I136">
        <v>0</v>
      </c>
      <c r="J136" t="s">
        <v>79</v>
      </c>
      <c r="K136">
        <f>------1</f>
        <v>1</v>
      </c>
    </row>
    <row r="137" spans="2:11">
      <c r="B137">
        <v>398</v>
      </c>
      <c r="C137">
        <v>133</v>
      </c>
      <c r="D137">
        <v>0</v>
      </c>
      <c r="E137">
        <v>1</v>
      </c>
      <c r="F137">
        <v>0</v>
      </c>
      <c r="G137">
        <v>4</v>
      </c>
      <c r="H137">
        <f>-0</f>
        <v>0</v>
      </c>
      <c r="I137">
        <v>0</v>
      </c>
      <c r="J137" t="s">
        <v>79</v>
      </c>
      <c r="K137">
        <f>------1</f>
        <v>1</v>
      </c>
    </row>
    <row r="138" spans="2:11">
      <c r="B138">
        <v>401</v>
      </c>
      <c r="C138">
        <v>134</v>
      </c>
      <c r="D138">
        <v>1</v>
      </c>
      <c r="E138">
        <v>1</v>
      </c>
      <c r="F138">
        <v>28</v>
      </c>
      <c r="G138">
        <v>4</v>
      </c>
      <c r="H138">
        <f>------28</f>
        <v>28</v>
      </c>
      <c r="I138">
        <v>32</v>
      </c>
      <c r="J138" t="s">
        <v>72</v>
      </c>
      <c r="K138">
        <f>------4</f>
        <v>4</v>
      </c>
    </row>
    <row r="139" spans="2:11">
      <c r="B139">
        <v>404</v>
      </c>
      <c r="C139">
        <v>135</v>
      </c>
      <c r="D139">
        <v>1</v>
      </c>
      <c r="E139">
        <v>1</v>
      </c>
      <c r="F139">
        <v>0</v>
      </c>
      <c r="G139">
        <v>4</v>
      </c>
      <c r="H139">
        <f>------28</f>
        <v>28</v>
      </c>
      <c r="I139">
        <v>32</v>
      </c>
      <c r="J139" t="s">
        <v>72</v>
      </c>
      <c r="K139">
        <f>------4</f>
        <v>4</v>
      </c>
    </row>
    <row r="140" spans="2:11">
      <c r="B140">
        <v>407</v>
      </c>
      <c r="C140">
        <v>136</v>
      </c>
      <c r="D140">
        <v>1</v>
      </c>
      <c r="E140">
        <v>1</v>
      </c>
      <c r="F140">
        <v>0</v>
      </c>
      <c r="G140">
        <v>4</v>
      </c>
      <c r="H140">
        <f>------28</f>
        <v>28</v>
      </c>
      <c r="I140">
        <v>32</v>
      </c>
      <c r="J140" t="s">
        <v>72</v>
      </c>
      <c r="K140">
        <f>------4</f>
        <v>4</v>
      </c>
    </row>
    <row r="141" spans="2:11">
      <c r="B141">
        <v>410</v>
      </c>
      <c r="C141">
        <v>137</v>
      </c>
      <c r="D141">
        <v>1</v>
      </c>
      <c r="E141">
        <v>0</v>
      </c>
      <c r="F141">
        <v>0</v>
      </c>
      <c r="G141">
        <v>4</v>
      </c>
      <c r="H141">
        <f>------28</f>
        <v>28</v>
      </c>
      <c r="I141">
        <v>32</v>
      </c>
      <c r="J141" t="s">
        <v>72</v>
      </c>
      <c r="K141">
        <f>------4</f>
        <v>4</v>
      </c>
    </row>
    <row r="142" spans="2:11">
      <c r="B142">
        <v>413</v>
      </c>
      <c r="C142">
        <v>138</v>
      </c>
      <c r="D142">
        <v>0</v>
      </c>
      <c r="E142">
        <v>0</v>
      </c>
      <c r="F142">
        <v>28</v>
      </c>
      <c r="G142">
        <v>4</v>
      </c>
      <c r="H142">
        <f>-0</f>
        <v>0</v>
      </c>
      <c r="I142">
        <v>0</v>
      </c>
      <c r="J142" t="s">
        <v>79</v>
      </c>
      <c r="K142">
        <f>------1</f>
        <v>1</v>
      </c>
    </row>
    <row r="143" spans="2:11">
      <c r="B143">
        <v>416</v>
      </c>
      <c r="C143">
        <v>139</v>
      </c>
      <c r="D143">
        <v>0</v>
      </c>
      <c r="E143">
        <v>0</v>
      </c>
      <c r="F143">
        <v>0</v>
      </c>
      <c r="G143">
        <v>4</v>
      </c>
      <c r="H143">
        <f>-0</f>
        <v>0</v>
      </c>
      <c r="I143">
        <v>0</v>
      </c>
      <c r="J143" t="s">
        <v>79</v>
      </c>
      <c r="K143">
        <f>------1</f>
        <v>1</v>
      </c>
    </row>
    <row r="144" spans="2:11">
      <c r="B144">
        <v>419</v>
      </c>
      <c r="C144">
        <v>140</v>
      </c>
      <c r="D144">
        <v>0</v>
      </c>
      <c r="E144">
        <v>0</v>
      </c>
      <c r="F144">
        <v>0</v>
      </c>
      <c r="G144">
        <v>4</v>
      </c>
      <c r="H144">
        <f>-0</f>
        <v>0</v>
      </c>
      <c r="I144">
        <v>0</v>
      </c>
      <c r="J144" t="s">
        <v>79</v>
      </c>
      <c r="K144">
        <f>------1</f>
        <v>1</v>
      </c>
    </row>
    <row r="145" spans="2:11">
      <c r="B145">
        <v>422</v>
      </c>
      <c r="C145">
        <v>141</v>
      </c>
      <c r="D145">
        <v>0</v>
      </c>
      <c r="E145">
        <v>1</v>
      </c>
      <c r="F145">
        <v>0</v>
      </c>
      <c r="G145">
        <v>4</v>
      </c>
      <c r="H145">
        <f>-0</f>
        <v>0</v>
      </c>
      <c r="I145">
        <v>0</v>
      </c>
      <c r="J145" t="s">
        <v>79</v>
      </c>
      <c r="K145">
        <f>------1</f>
        <v>1</v>
      </c>
    </row>
    <row r="146" spans="2:11">
      <c r="B146">
        <v>425</v>
      </c>
      <c r="C146">
        <v>142</v>
      </c>
      <c r="D146">
        <v>1</v>
      </c>
      <c r="E146">
        <v>1</v>
      </c>
      <c r="F146">
        <v>28</v>
      </c>
      <c r="G146">
        <v>4</v>
      </c>
      <c r="H146">
        <f>------28</f>
        <v>28</v>
      </c>
      <c r="I146">
        <v>32</v>
      </c>
      <c r="J146" t="s">
        <v>72</v>
      </c>
      <c r="K146">
        <f>------4</f>
        <v>4</v>
      </c>
    </row>
    <row r="147" spans="2:11">
      <c r="B147">
        <v>428</v>
      </c>
      <c r="C147">
        <v>143</v>
      </c>
      <c r="D147">
        <v>1</v>
      </c>
      <c r="E147">
        <v>1</v>
      </c>
      <c r="F147">
        <v>0</v>
      </c>
      <c r="G147">
        <v>4</v>
      </c>
      <c r="H147">
        <f>------28</f>
        <v>28</v>
      </c>
      <c r="I147">
        <v>32</v>
      </c>
      <c r="J147" t="s">
        <v>72</v>
      </c>
      <c r="K147">
        <f>------4</f>
        <v>4</v>
      </c>
    </row>
    <row r="148" spans="2:11">
      <c r="B148">
        <v>431</v>
      </c>
      <c r="C148">
        <v>144</v>
      </c>
      <c r="D148">
        <v>1</v>
      </c>
      <c r="E148">
        <v>1</v>
      </c>
      <c r="F148">
        <v>0</v>
      </c>
      <c r="G148">
        <v>4</v>
      </c>
      <c r="H148">
        <f>------28</f>
        <v>28</v>
      </c>
      <c r="I148">
        <v>32</v>
      </c>
      <c r="J148" t="s">
        <v>72</v>
      </c>
      <c r="K148">
        <f>------4</f>
        <v>4</v>
      </c>
    </row>
    <row r="149" spans="2:11">
      <c r="B149">
        <v>434</v>
      </c>
      <c r="C149">
        <v>145</v>
      </c>
      <c r="D149">
        <v>1</v>
      </c>
      <c r="E149">
        <v>0</v>
      </c>
      <c r="F149">
        <v>0</v>
      </c>
      <c r="G149">
        <v>4</v>
      </c>
      <c r="H149">
        <f>------28</f>
        <v>28</v>
      </c>
      <c r="I149">
        <v>32</v>
      </c>
      <c r="J149" t="s">
        <v>72</v>
      </c>
      <c r="K149">
        <f>------4</f>
        <v>4</v>
      </c>
    </row>
    <row r="150" spans="2:11">
      <c r="B150">
        <v>437</v>
      </c>
      <c r="C150">
        <v>146</v>
      </c>
      <c r="D150">
        <v>0</v>
      </c>
      <c r="E150">
        <v>0</v>
      </c>
      <c r="F150">
        <v>28</v>
      </c>
      <c r="G150">
        <v>4</v>
      </c>
      <c r="H150">
        <f>-0</f>
        <v>0</v>
      </c>
      <c r="I150">
        <v>0</v>
      </c>
      <c r="J150" t="s">
        <v>79</v>
      </c>
      <c r="K150">
        <f>------1</f>
        <v>1</v>
      </c>
    </row>
    <row r="151" spans="2:11">
      <c r="B151">
        <v>440</v>
      </c>
      <c r="C151">
        <v>147</v>
      </c>
      <c r="D151">
        <v>0</v>
      </c>
      <c r="E151">
        <v>0</v>
      </c>
      <c r="F151">
        <v>0</v>
      </c>
      <c r="G151">
        <v>4</v>
      </c>
      <c r="H151">
        <f>-0</f>
        <v>0</v>
      </c>
      <c r="I151">
        <v>0</v>
      </c>
      <c r="J151" t="s">
        <v>79</v>
      </c>
      <c r="K151">
        <f>------1</f>
        <v>1</v>
      </c>
    </row>
    <row r="152" spans="2:11">
      <c r="B152">
        <v>443</v>
      </c>
      <c r="C152">
        <v>148</v>
      </c>
      <c r="D152">
        <v>0</v>
      </c>
      <c r="E152">
        <v>0</v>
      </c>
      <c r="F152">
        <v>0</v>
      </c>
      <c r="G152">
        <v>4</v>
      </c>
      <c r="H152">
        <f>-0</f>
        <v>0</v>
      </c>
      <c r="I152">
        <v>0</v>
      </c>
      <c r="J152" t="s">
        <v>79</v>
      </c>
      <c r="K152">
        <f>------1</f>
        <v>1</v>
      </c>
    </row>
    <row r="153" spans="2:11">
      <c r="B153">
        <v>446</v>
      </c>
      <c r="C153">
        <v>149</v>
      </c>
      <c r="D153">
        <v>0</v>
      </c>
      <c r="E153">
        <v>1</v>
      </c>
      <c r="F153">
        <v>0</v>
      </c>
      <c r="G153">
        <v>4</v>
      </c>
      <c r="H153">
        <f>-0</f>
        <v>0</v>
      </c>
      <c r="I153">
        <v>0</v>
      </c>
      <c r="J153" t="s">
        <v>79</v>
      </c>
      <c r="K153">
        <f>------1</f>
        <v>1</v>
      </c>
    </row>
    <row r="154" spans="2:11">
      <c r="B154">
        <v>449</v>
      </c>
      <c r="C154">
        <v>150</v>
      </c>
      <c r="D154">
        <v>1</v>
      </c>
      <c r="E154">
        <v>1</v>
      </c>
      <c r="F154">
        <v>28</v>
      </c>
      <c r="G154">
        <v>4</v>
      </c>
      <c r="H154">
        <f>------28</f>
        <v>28</v>
      </c>
      <c r="I154">
        <v>32</v>
      </c>
      <c r="J154" t="s">
        <v>72</v>
      </c>
      <c r="K154">
        <f>------4</f>
        <v>4</v>
      </c>
    </row>
    <row r="155" spans="2:11">
      <c r="B155">
        <v>452</v>
      </c>
      <c r="C155">
        <v>151</v>
      </c>
      <c r="D155">
        <v>1</v>
      </c>
      <c r="E155">
        <v>1</v>
      </c>
      <c r="F155">
        <v>0</v>
      </c>
      <c r="G155">
        <v>4</v>
      </c>
      <c r="H155">
        <f>------28</f>
        <v>28</v>
      </c>
      <c r="I155">
        <v>32</v>
      </c>
      <c r="J155" t="s">
        <v>72</v>
      </c>
      <c r="K155">
        <f>------4</f>
        <v>4</v>
      </c>
    </row>
    <row r="156" spans="2:11">
      <c r="B156">
        <v>455</v>
      </c>
      <c r="C156">
        <v>152</v>
      </c>
      <c r="D156">
        <v>1</v>
      </c>
      <c r="E156">
        <v>1</v>
      </c>
      <c r="F156">
        <v>0</v>
      </c>
      <c r="G156">
        <v>4</v>
      </c>
      <c r="H156">
        <f>------28</f>
        <v>28</v>
      </c>
      <c r="I156">
        <v>32</v>
      </c>
      <c r="J156" t="s">
        <v>72</v>
      </c>
      <c r="K156">
        <f>------4</f>
        <v>4</v>
      </c>
    </row>
    <row r="157" spans="2:11">
      <c r="B157">
        <v>458</v>
      </c>
      <c r="C157">
        <v>153</v>
      </c>
      <c r="D157">
        <v>1</v>
      </c>
      <c r="E157">
        <v>0</v>
      </c>
      <c r="F157">
        <v>0</v>
      </c>
      <c r="G157">
        <v>4</v>
      </c>
      <c r="H157">
        <f>------28</f>
        <v>28</v>
      </c>
      <c r="I157">
        <v>32</v>
      </c>
      <c r="J157" t="s">
        <v>72</v>
      </c>
      <c r="K157">
        <f>------4</f>
        <v>4</v>
      </c>
    </row>
    <row r="158" spans="2:11">
      <c r="B158">
        <v>461</v>
      </c>
      <c r="C158">
        <v>154</v>
      </c>
      <c r="D158">
        <v>0</v>
      </c>
      <c r="E158">
        <v>0</v>
      </c>
      <c r="F158">
        <v>28</v>
      </c>
      <c r="G158">
        <v>4</v>
      </c>
      <c r="H158">
        <f>-0</f>
        <v>0</v>
      </c>
      <c r="I158">
        <v>0</v>
      </c>
      <c r="J158" t="s">
        <v>79</v>
      </c>
      <c r="K158">
        <f>------1</f>
        <v>1</v>
      </c>
    </row>
    <row r="159" spans="2:11">
      <c r="B159">
        <v>464</v>
      </c>
      <c r="C159">
        <v>155</v>
      </c>
      <c r="D159">
        <v>0</v>
      </c>
      <c r="E159">
        <v>0</v>
      </c>
      <c r="F159">
        <v>0</v>
      </c>
      <c r="G159">
        <v>4</v>
      </c>
      <c r="H159">
        <f>-0</f>
        <v>0</v>
      </c>
      <c r="I159">
        <v>0</v>
      </c>
      <c r="J159" t="s">
        <v>79</v>
      </c>
      <c r="K159">
        <f>------1</f>
        <v>1</v>
      </c>
    </row>
    <row r="160" spans="2:11">
      <c r="B160">
        <v>467</v>
      </c>
      <c r="C160">
        <v>156</v>
      </c>
      <c r="D160">
        <v>0</v>
      </c>
      <c r="E160">
        <v>0</v>
      </c>
      <c r="F160">
        <v>0</v>
      </c>
      <c r="G160">
        <v>4</v>
      </c>
      <c r="H160">
        <f>-0</f>
        <v>0</v>
      </c>
      <c r="I160">
        <v>0</v>
      </c>
      <c r="J160" t="s">
        <v>79</v>
      </c>
      <c r="K160">
        <f>------1</f>
        <v>1</v>
      </c>
    </row>
    <row r="161" spans="2:11">
      <c r="B161">
        <v>470</v>
      </c>
      <c r="C161">
        <v>157</v>
      </c>
      <c r="D161">
        <v>0</v>
      </c>
      <c r="E161">
        <v>1</v>
      </c>
      <c r="F161">
        <v>0</v>
      </c>
      <c r="G161">
        <v>4</v>
      </c>
      <c r="H161">
        <f>-0</f>
        <v>0</v>
      </c>
      <c r="I161">
        <v>0</v>
      </c>
      <c r="J161" t="s">
        <v>79</v>
      </c>
      <c r="K161">
        <f>------1</f>
        <v>1</v>
      </c>
    </row>
    <row r="162" spans="2:11">
      <c r="B162">
        <v>473</v>
      </c>
      <c r="C162">
        <v>158</v>
      </c>
      <c r="D162">
        <v>1</v>
      </c>
      <c r="E162">
        <v>1</v>
      </c>
      <c r="F162">
        <v>28</v>
      </c>
      <c r="G162">
        <v>4</v>
      </c>
      <c r="H162">
        <f>------28</f>
        <v>28</v>
      </c>
      <c r="I162">
        <v>32</v>
      </c>
      <c r="J162" t="s">
        <v>72</v>
      </c>
      <c r="K162">
        <f>------4</f>
        <v>4</v>
      </c>
    </row>
    <row r="163" spans="2:11">
      <c r="B163">
        <v>476</v>
      </c>
      <c r="C163">
        <v>159</v>
      </c>
      <c r="D163">
        <v>1</v>
      </c>
      <c r="E163">
        <v>1</v>
      </c>
      <c r="F163">
        <v>0</v>
      </c>
      <c r="G163">
        <v>4</v>
      </c>
      <c r="H163">
        <f>------28</f>
        <v>28</v>
      </c>
      <c r="I163">
        <v>32</v>
      </c>
      <c r="J163" t="s">
        <v>72</v>
      </c>
      <c r="K163">
        <f>------4</f>
        <v>4</v>
      </c>
    </row>
    <row r="164" spans="2:11">
      <c r="B164">
        <v>479</v>
      </c>
      <c r="C164">
        <v>160</v>
      </c>
      <c r="D164">
        <v>1</v>
      </c>
      <c r="E164">
        <v>1</v>
      </c>
      <c r="F164">
        <v>0</v>
      </c>
      <c r="G164">
        <v>4</v>
      </c>
      <c r="H164">
        <f>------28</f>
        <v>28</v>
      </c>
      <c r="I164">
        <v>32</v>
      </c>
      <c r="J164" t="s">
        <v>72</v>
      </c>
      <c r="K164">
        <f>------4</f>
        <v>4</v>
      </c>
    </row>
    <row r="165" spans="2:11">
      <c r="B165">
        <v>482</v>
      </c>
      <c r="C165">
        <v>161</v>
      </c>
      <c r="D165">
        <v>1</v>
      </c>
      <c r="E165">
        <v>0</v>
      </c>
      <c r="F165">
        <v>0</v>
      </c>
      <c r="G165">
        <v>4</v>
      </c>
      <c r="H165">
        <f>------28</f>
        <v>28</v>
      </c>
      <c r="I165">
        <v>32</v>
      </c>
      <c r="J165" t="s">
        <v>72</v>
      </c>
      <c r="K165">
        <f>------4</f>
        <v>4</v>
      </c>
    </row>
    <row r="166" spans="2:11">
      <c r="B166">
        <v>485</v>
      </c>
      <c r="C166">
        <v>162</v>
      </c>
      <c r="D166">
        <v>0</v>
      </c>
      <c r="E166">
        <v>0</v>
      </c>
      <c r="F166">
        <v>28</v>
      </c>
      <c r="G166">
        <v>4</v>
      </c>
      <c r="H166">
        <f>-0</f>
        <v>0</v>
      </c>
      <c r="I166">
        <v>0</v>
      </c>
      <c r="J166" t="s">
        <v>79</v>
      </c>
      <c r="K166">
        <f>------1</f>
        <v>1</v>
      </c>
    </row>
    <row r="167" spans="2:11">
      <c r="B167">
        <v>488</v>
      </c>
      <c r="C167">
        <v>163</v>
      </c>
      <c r="D167">
        <v>0</v>
      </c>
      <c r="E167">
        <v>0</v>
      </c>
      <c r="F167">
        <v>0</v>
      </c>
      <c r="G167">
        <v>4</v>
      </c>
      <c r="H167">
        <f>-0</f>
        <v>0</v>
      </c>
      <c r="I167">
        <v>0</v>
      </c>
      <c r="J167" t="s">
        <v>79</v>
      </c>
      <c r="K167">
        <f>------1</f>
        <v>1</v>
      </c>
    </row>
    <row r="168" spans="2:11">
      <c r="B168">
        <v>491</v>
      </c>
      <c r="C168">
        <v>164</v>
      </c>
      <c r="D168">
        <v>0</v>
      </c>
      <c r="E168">
        <v>0</v>
      </c>
      <c r="F168">
        <v>0</v>
      </c>
      <c r="G168">
        <v>4</v>
      </c>
      <c r="H168">
        <f>-0</f>
        <v>0</v>
      </c>
      <c r="I168">
        <v>0</v>
      </c>
      <c r="J168" t="s">
        <v>79</v>
      </c>
      <c r="K168">
        <f>------1</f>
        <v>1</v>
      </c>
    </row>
    <row r="169" spans="2:11">
      <c r="B169">
        <v>494</v>
      </c>
      <c r="C169">
        <v>165</v>
      </c>
      <c r="D169">
        <v>0</v>
      </c>
      <c r="E169">
        <v>1</v>
      </c>
      <c r="F169">
        <v>0</v>
      </c>
      <c r="G169">
        <v>4</v>
      </c>
      <c r="H169">
        <f>-0</f>
        <v>0</v>
      </c>
      <c r="I169">
        <v>0</v>
      </c>
      <c r="J169" t="s">
        <v>79</v>
      </c>
      <c r="K169">
        <f>------1</f>
        <v>1</v>
      </c>
    </row>
    <row r="170" spans="2:11">
      <c r="B170">
        <v>497</v>
      </c>
      <c r="C170">
        <v>166</v>
      </c>
      <c r="D170">
        <v>1</v>
      </c>
      <c r="E170">
        <v>1</v>
      </c>
      <c r="F170">
        <v>28</v>
      </c>
      <c r="G170">
        <v>4</v>
      </c>
      <c r="H170">
        <f>------28</f>
        <v>28</v>
      </c>
      <c r="I170">
        <v>32</v>
      </c>
      <c r="J170" t="s">
        <v>72</v>
      </c>
      <c r="K170">
        <f>------4</f>
        <v>4</v>
      </c>
    </row>
    <row r="171" spans="2:11">
      <c r="B171">
        <v>500</v>
      </c>
      <c r="C171">
        <v>167</v>
      </c>
      <c r="D171">
        <v>1</v>
      </c>
      <c r="E171">
        <v>1</v>
      </c>
      <c r="F171">
        <v>0</v>
      </c>
      <c r="G171">
        <v>4</v>
      </c>
      <c r="H171">
        <f>------28</f>
        <v>28</v>
      </c>
      <c r="I171">
        <v>32</v>
      </c>
      <c r="J171" t="s">
        <v>72</v>
      </c>
      <c r="K171">
        <f>------4</f>
        <v>4</v>
      </c>
    </row>
    <row r="172" spans="2:11">
      <c r="B172">
        <v>503</v>
      </c>
      <c r="C172">
        <v>168</v>
      </c>
      <c r="D172">
        <v>1</v>
      </c>
      <c r="E172">
        <v>1</v>
      </c>
      <c r="F172">
        <v>0</v>
      </c>
      <c r="G172">
        <v>4</v>
      </c>
      <c r="H172">
        <f>------28</f>
        <v>28</v>
      </c>
      <c r="I172">
        <v>32</v>
      </c>
      <c r="J172" t="s">
        <v>72</v>
      </c>
      <c r="K172">
        <f>------4</f>
        <v>4</v>
      </c>
    </row>
    <row r="173" spans="2:11">
      <c r="B173">
        <v>506</v>
      </c>
      <c r="C173">
        <v>169</v>
      </c>
      <c r="D173">
        <v>1</v>
      </c>
      <c r="E173">
        <v>0</v>
      </c>
      <c r="F173">
        <v>0</v>
      </c>
      <c r="G173">
        <v>4</v>
      </c>
      <c r="H173">
        <f>------28</f>
        <v>28</v>
      </c>
      <c r="I173">
        <v>32</v>
      </c>
      <c r="J173" t="s">
        <v>72</v>
      </c>
      <c r="K173">
        <f>------4</f>
        <v>4</v>
      </c>
    </row>
    <row r="174" spans="2:11">
      <c r="B174">
        <v>509</v>
      </c>
      <c r="C174">
        <v>170</v>
      </c>
      <c r="D174">
        <v>0</v>
      </c>
      <c r="E174">
        <v>0</v>
      </c>
      <c r="F174">
        <v>28</v>
      </c>
      <c r="G174">
        <v>4</v>
      </c>
      <c r="H174">
        <f>-0</f>
        <v>0</v>
      </c>
      <c r="I174">
        <v>0</v>
      </c>
      <c r="J174" t="s">
        <v>79</v>
      </c>
      <c r="K174">
        <f>------1</f>
        <v>1</v>
      </c>
    </row>
    <row r="175" spans="2:11">
      <c r="B175">
        <v>512</v>
      </c>
      <c r="C175">
        <v>171</v>
      </c>
      <c r="D175">
        <v>0</v>
      </c>
      <c r="E175">
        <v>0</v>
      </c>
      <c r="F175">
        <v>0</v>
      </c>
      <c r="G175">
        <v>4</v>
      </c>
      <c r="H175">
        <f>-0</f>
        <v>0</v>
      </c>
      <c r="I175">
        <v>0</v>
      </c>
      <c r="J175" t="s">
        <v>79</v>
      </c>
      <c r="K175">
        <f>------1</f>
        <v>1</v>
      </c>
    </row>
    <row r="176" spans="2:11">
      <c r="B176">
        <v>515</v>
      </c>
      <c r="C176">
        <v>172</v>
      </c>
      <c r="D176">
        <v>0</v>
      </c>
      <c r="E176">
        <v>0</v>
      </c>
      <c r="F176">
        <v>0</v>
      </c>
      <c r="G176">
        <v>4</v>
      </c>
      <c r="H176">
        <f>-0</f>
        <v>0</v>
      </c>
      <c r="I176">
        <v>0</v>
      </c>
      <c r="J176" t="s">
        <v>79</v>
      </c>
      <c r="K176">
        <f>------1</f>
        <v>1</v>
      </c>
    </row>
    <row r="177" spans="2:11">
      <c r="B177">
        <v>518</v>
      </c>
      <c r="C177">
        <v>173</v>
      </c>
      <c r="D177">
        <v>0</v>
      </c>
      <c r="E177">
        <v>1</v>
      </c>
      <c r="F177">
        <v>0</v>
      </c>
      <c r="G177">
        <v>4</v>
      </c>
      <c r="H177">
        <f>-0</f>
        <v>0</v>
      </c>
      <c r="I177">
        <v>0</v>
      </c>
      <c r="J177" t="s">
        <v>79</v>
      </c>
      <c r="K177">
        <f>------1</f>
        <v>1</v>
      </c>
    </row>
    <row r="178" spans="2:11">
      <c r="B178">
        <v>521</v>
      </c>
      <c r="C178">
        <v>174</v>
      </c>
      <c r="D178">
        <v>1</v>
      </c>
      <c r="E178">
        <v>1</v>
      </c>
      <c r="F178">
        <v>28</v>
      </c>
      <c r="G178">
        <v>4</v>
      </c>
      <c r="H178">
        <f>------28</f>
        <v>28</v>
      </c>
      <c r="I178">
        <v>32</v>
      </c>
      <c r="J178" t="s">
        <v>72</v>
      </c>
      <c r="K178">
        <f>------4</f>
        <v>4</v>
      </c>
    </row>
    <row r="179" spans="2:11">
      <c r="B179">
        <v>524</v>
      </c>
      <c r="C179">
        <v>175</v>
      </c>
      <c r="D179">
        <v>1</v>
      </c>
      <c r="E179">
        <v>1</v>
      </c>
      <c r="F179">
        <v>0</v>
      </c>
      <c r="G179">
        <v>4</v>
      </c>
      <c r="H179">
        <f>------28</f>
        <v>28</v>
      </c>
      <c r="I179">
        <v>32</v>
      </c>
      <c r="J179" t="s">
        <v>72</v>
      </c>
      <c r="K179">
        <f>------4</f>
        <v>4</v>
      </c>
    </row>
    <row r="180" spans="2:11">
      <c r="B180">
        <v>527</v>
      </c>
      <c r="C180">
        <v>176</v>
      </c>
      <c r="D180">
        <v>1</v>
      </c>
      <c r="E180">
        <v>1</v>
      </c>
      <c r="F180">
        <v>0</v>
      </c>
      <c r="G180">
        <v>4</v>
      </c>
      <c r="H180">
        <f>------28</f>
        <v>28</v>
      </c>
      <c r="I180">
        <v>32</v>
      </c>
      <c r="J180" t="s">
        <v>72</v>
      </c>
      <c r="K180">
        <f>------4</f>
        <v>4</v>
      </c>
    </row>
    <row r="181" spans="2:11">
      <c r="B181">
        <v>530</v>
      </c>
      <c r="C181">
        <v>177</v>
      </c>
      <c r="D181">
        <v>1</v>
      </c>
      <c r="E181">
        <v>0</v>
      </c>
      <c r="F181">
        <v>0</v>
      </c>
      <c r="G181">
        <v>4</v>
      </c>
      <c r="H181">
        <f>------28</f>
        <v>28</v>
      </c>
      <c r="I181">
        <v>32</v>
      </c>
      <c r="J181" t="s">
        <v>72</v>
      </c>
      <c r="K181">
        <f>------4</f>
        <v>4</v>
      </c>
    </row>
    <row r="182" spans="2:11">
      <c r="B182">
        <v>533</v>
      </c>
      <c r="C182">
        <v>178</v>
      </c>
      <c r="D182">
        <v>0</v>
      </c>
      <c r="E182">
        <v>0</v>
      </c>
      <c r="F182">
        <v>28</v>
      </c>
      <c r="G182">
        <v>4</v>
      </c>
      <c r="H182">
        <f>-0</f>
        <v>0</v>
      </c>
      <c r="I182">
        <v>0</v>
      </c>
      <c r="J182" t="s">
        <v>79</v>
      </c>
      <c r="K182">
        <f>------1</f>
        <v>1</v>
      </c>
    </row>
    <row r="183" spans="2:11">
      <c r="B183">
        <v>536</v>
      </c>
      <c r="C183">
        <v>179</v>
      </c>
      <c r="D183">
        <v>0</v>
      </c>
      <c r="E183">
        <v>0</v>
      </c>
      <c r="F183">
        <v>0</v>
      </c>
      <c r="G183">
        <v>4</v>
      </c>
      <c r="H183">
        <f>-0</f>
        <v>0</v>
      </c>
      <c r="I183">
        <v>0</v>
      </c>
      <c r="J183" t="s">
        <v>79</v>
      </c>
      <c r="K183">
        <f>------1</f>
        <v>1</v>
      </c>
    </row>
    <row r="184" spans="2:11">
      <c r="B184">
        <v>539</v>
      </c>
      <c r="C184">
        <v>180</v>
      </c>
      <c r="D184">
        <v>0</v>
      </c>
      <c r="E184">
        <v>0</v>
      </c>
      <c r="F184">
        <v>0</v>
      </c>
      <c r="G184">
        <v>4</v>
      </c>
      <c r="H184">
        <f>-0</f>
        <v>0</v>
      </c>
      <c r="I184">
        <v>0</v>
      </c>
      <c r="J184" t="s">
        <v>79</v>
      </c>
      <c r="K184">
        <f>------1</f>
        <v>1</v>
      </c>
    </row>
    <row r="185" spans="2:11">
      <c r="B185">
        <v>542</v>
      </c>
      <c r="C185">
        <v>181</v>
      </c>
      <c r="D185">
        <v>0</v>
      </c>
      <c r="E185">
        <v>1</v>
      </c>
      <c r="F185">
        <v>0</v>
      </c>
      <c r="G185">
        <v>4</v>
      </c>
      <c r="H185">
        <f>-0</f>
        <v>0</v>
      </c>
      <c r="I185">
        <v>0</v>
      </c>
      <c r="J185" t="s">
        <v>79</v>
      </c>
      <c r="K185">
        <f>------1</f>
        <v>1</v>
      </c>
    </row>
    <row r="186" spans="2:11">
      <c r="B186">
        <v>545</v>
      </c>
      <c r="C186">
        <v>182</v>
      </c>
      <c r="D186">
        <v>1</v>
      </c>
      <c r="E186">
        <v>1</v>
      </c>
      <c r="F186">
        <v>28</v>
      </c>
      <c r="G186">
        <v>4</v>
      </c>
      <c r="H186">
        <f>------28</f>
        <v>28</v>
      </c>
      <c r="I186">
        <v>32</v>
      </c>
      <c r="J186" t="s">
        <v>72</v>
      </c>
      <c r="K186">
        <f>------4</f>
        <v>4</v>
      </c>
    </row>
    <row r="187" spans="2:11">
      <c r="B187">
        <v>548</v>
      </c>
      <c r="C187">
        <v>183</v>
      </c>
      <c r="D187">
        <v>1</v>
      </c>
      <c r="E187">
        <v>1</v>
      </c>
      <c r="F187">
        <v>0</v>
      </c>
      <c r="G187">
        <v>4</v>
      </c>
      <c r="H187">
        <f>------28</f>
        <v>28</v>
      </c>
      <c r="I187">
        <v>32</v>
      </c>
      <c r="J187" t="s">
        <v>72</v>
      </c>
      <c r="K187">
        <f>------4</f>
        <v>4</v>
      </c>
    </row>
    <row r="188" spans="2:11">
      <c r="B188">
        <v>551</v>
      </c>
      <c r="C188">
        <v>184</v>
      </c>
      <c r="D188">
        <v>1</v>
      </c>
      <c r="E188">
        <v>1</v>
      </c>
      <c r="F188">
        <v>0</v>
      </c>
      <c r="G188">
        <v>4</v>
      </c>
      <c r="H188">
        <f>------28</f>
        <v>28</v>
      </c>
      <c r="I188">
        <v>32</v>
      </c>
      <c r="J188" t="s">
        <v>72</v>
      </c>
      <c r="K188">
        <f>------4</f>
        <v>4</v>
      </c>
    </row>
    <row r="189" spans="2:11">
      <c r="B189">
        <v>554</v>
      </c>
      <c r="C189">
        <v>185</v>
      </c>
      <c r="D189">
        <v>1</v>
      </c>
      <c r="E189">
        <v>0</v>
      </c>
      <c r="F189">
        <v>0</v>
      </c>
      <c r="G189">
        <v>4</v>
      </c>
      <c r="H189">
        <f>------28</f>
        <v>28</v>
      </c>
      <c r="I189">
        <v>32</v>
      </c>
      <c r="J189" t="s">
        <v>72</v>
      </c>
      <c r="K189">
        <f>------4</f>
        <v>4</v>
      </c>
    </row>
    <row r="190" spans="2:11">
      <c r="B190">
        <v>557</v>
      </c>
      <c r="C190">
        <v>186</v>
      </c>
      <c r="D190">
        <v>0</v>
      </c>
      <c r="E190">
        <v>0</v>
      </c>
      <c r="F190">
        <v>28</v>
      </c>
      <c r="G190">
        <v>4</v>
      </c>
      <c r="H190">
        <f>-0</f>
        <v>0</v>
      </c>
      <c r="I190">
        <v>0</v>
      </c>
      <c r="J190" t="s">
        <v>79</v>
      </c>
      <c r="K190">
        <f>------1</f>
        <v>1</v>
      </c>
    </row>
    <row r="191" spans="2:11">
      <c r="B191">
        <v>560</v>
      </c>
      <c r="C191">
        <v>187</v>
      </c>
      <c r="D191">
        <v>0</v>
      </c>
      <c r="E191">
        <v>0</v>
      </c>
      <c r="F191">
        <v>0</v>
      </c>
      <c r="G191">
        <v>4</v>
      </c>
      <c r="H191">
        <f>-0</f>
        <v>0</v>
      </c>
      <c r="I191">
        <v>0</v>
      </c>
      <c r="J191" t="s">
        <v>79</v>
      </c>
      <c r="K191">
        <f>------1</f>
        <v>1</v>
      </c>
    </row>
    <row r="192" spans="2:11">
      <c r="B192">
        <v>563</v>
      </c>
      <c r="C192">
        <v>188</v>
      </c>
      <c r="D192">
        <v>0</v>
      </c>
      <c r="E192">
        <v>0</v>
      </c>
      <c r="F192">
        <v>0</v>
      </c>
      <c r="G192">
        <v>4</v>
      </c>
      <c r="H192">
        <f>-0</f>
        <v>0</v>
      </c>
      <c r="I192">
        <v>0</v>
      </c>
      <c r="J192" t="s">
        <v>79</v>
      </c>
      <c r="K192">
        <f>------1</f>
        <v>1</v>
      </c>
    </row>
    <row r="193" spans="2:11">
      <c r="B193">
        <v>566</v>
      </c>
      <c r="C193">
        <v>189</v>
      </c>
      <c r="D193">
        <v>0</v>
      </c>
      <c r="E193">
        <v>1</v>
      </c>
      <c r="F193">
        <v>0</v>
      </c>
      <c r="G193">
        <v>4</v>
      </c>
      <c r="H193">
        <f>-0</f>
        <v>0</v>
      </c>
      <c r="I193">
        <v>0</v>
      </c>
      <c r="J193" t="s">
        <v>79</v>
      </c>
      <c r="K193">
        <f>------1</f>
        <v>1</v>
      </c>
    </row>
    <row r="194" spans="2:11">
      <c r="B194">
        <v>569</v>
      </c>
      <c r="C194">
        <v>190</v>
      </c>
      <c r="D194">
        <v>1</v>
      </c>
      <c r="E194">
        <v>1</v>
      </c>
      <c r="F194">
        <v>28</v>
      </c>
      <c r="G194">
        <v>4</v>
      </c>
      <c r="H194">
        <f>------28</f>
        <v>28</v>
      </c>
      <c r="I194">
        <v>32</v>
      </c>
      <c r="J194" t="s">
        <v>72</v>
      </c>
      <c r="K194">
        <f>------4</f>
        <v>4</v>
      </c>
    </row>
    <row r="195" spans="2:11">
      <c r="B195">
        <v>572</v>
      </c>
      <c r="C195">
        <v>191</v>
      </c>
      <c r="D195">
        <v>1</v>
      </c>
      <c r="E195">
        <v>1</v>
      </c>
      <c r="F195">
        <v>0</v>
      </c>
      <c r="G195">
        <v>4</v>
      </c>
      <c r="H195">
        <f>------28</f>
        <v>28</v>
      </c>
      <c r="I195">
        <v>32</v>
      </c>
      <c r="J195" t="s">
        <v>72</v>
      </c>
      <c r="K195">
        <f>------4</f>
        <v>4</v>
      </c>
    </row>
    <row r="196" spans="2:11">
      <c r="B196">
        <v>575</v>
      </c>
      <c r="C196">
        <v>192</v>
      </c>
      <c r="D196">
        <v>1</v>
      </c>
      <c r="E196">
        <v>1</v>
      </c>
      <c r="F196">
        <v>0</v>
      </c>
      <c r="G196">
        <v>4</v>
      </c>
      <c r="H196">
        <f>------28</f>
        <v>28</v>
      </c>
      <c r="I196">
        <v>32</v>
      </c>
      <c r="J196" t="s">
        <v>72</v>
      </c>
      <c r="K196">
        <f>------4</f>
        <v>4</v>
      </c>
    </row>
    <row r="197" spans="2:11">
      <c r="B197">
        <v>578</v>
      </c>
      <c r="C197">
        <v>193</v>
      </c>
      <c r="D197">
        <v>1</v>
      </c>
      <c r="E197">
        <v>0</v>
      </c>
      <c r="F197">
        <v>0</v>
      </c>
      <c r="G197">
        <v>4</v>
      </c>
      <c r="H197">
        <f>------28</f>
        <v>28</v>
      </c>
      <c r="I197">
        <v>32</v>
      </c>
      <c r="J197" t="s">
        <v>72</v>
      </c>
      <c r="K197">
        <f>------4</f>
        <v>4</v>
      </c>
    </row>
    <row r="198" spans="2:11">
      <c r="B198">
        <v>581</v>
      </c>
      <c r="C198">
        <v>194</v>
      </c>
      <c r="D198">
        <v>0</v>
      </c>
      <c r="E198">
        <v>0</v>
      </c>
      <c r="F198">
        <v>28</v>
      </c>
      <c r="G198">
        <v>4</v>
      </c>
      <c r="H198">
        <f>-0</f>
        <v>0</v>
      </c>
      <c r="I198">
        <v>0</v>
      </c>
      <c r="J198" t="s">
        <v>79</v>
      </c>
      <c r="K198">
        <f>------1</f>
        <v>1</v>
      </c>
    </row>
    <row r="199" spans="2:11">
      <c r="B199">
        <v>584</v>
      </c>
      <c r="C199">
        <v>195</v>
      </c>
      <c r="D199">
        <v>0</v>
      </c>
      <c r="E199">
        <v>0</v>
      </c>
      <c r="F199">
        <v>0</v>
      </c>
      <c r="G199">
        <v>4</v>
      </c>
      <c r="H199">
        <f>-0</f>
        <v>0</v>
      </c>
      <c r="I199">
        <v>0</v>
      </c>
      <c r="J199" t="s">
        <v>79</v>
      </c>
      <c r="K199">
        <f>------1</f>
        <v>1</v>
      </c>
    </row>
    <row r="200" spans="2:11">
      <c r="B200">
        <v>587</v>
      </c>
      <c r="C200">
        <v>196</v>
      </c>
      <c r="D200">
        <v>0</v>
      </c>
      <c r="E200">
        <v>0</v>
      </c>
      <c r="F200">
        <v>0</v>
      </c>
      <c r="G200">
        <v>4</v>
      </c>
      <c r="H200">
        <f>-0</f>
        <v>0</v>
      </c>
      <c r="I200">
        <v>0</v>
      </c>
      <c r="J200" t="s">
        <v>79</v>
      </c>
      <c r="K200">
        <f>------1</f>
        <v>1</v>
      </c>
    </row>
    <row r="201" spans="2:11">
      <c r="B201">
        <v>590</v>
      </c>
      <c r="C201">
        <v>197</v>
      </c>
      <c r="D201">
        <v>0</v>
      </c>
      <c r="E201">
        <v>1</v>
      </c>
      <c r="F201">
        <v>0</v>
      </c>
      <c r="G201">
        <v>4</v>
      </c>
      <c r="H201">
        <f>-0</f>
        <v>0</v>
      </c>
      <c r="I201">
        <v>0</v>
      </c>
      <c r="J201" t="s">
        <v>79</v>
      </c>
      <c r="K201">
        <f>------1</f>
        <v>1</v>
      </c>
    </row>
    <row r="202" spans="2:11">
      <c r="B202">
        <v>593</v>
      </c>
      <c r="C202">
        <v>198</v>
      </c>
      <c r="D202">
        <v>1</v>
      </c>
      <c r="E202">
        <v>1</v>
      </c>
      <c r="F202">
        <v>28</v>
      </c>
      <c r="G202">
        <v>4</v>
      </c>
      <c r="H202">
        <f>------28</f>
        <v>28</v>
      </c>
      <c r="I202">
        <v>32</v>
      </c>
      <c r="J202" t="s">
        <v>72</v>
      </c>
      <c r="K202">
        <f>------4</f>
        <v>4</v>
      </c>
    </row>
    <row r="203" spans="2:11">
      <c r="B203">
        <v>596</v>
      </c>
      <c r="C203">
        <v>199</v>
      </c>
      <c r="D203">
        <v>1</v>
      </c>
      <c r="E203">
        <v>1</v>
      </c>
      <c r="F203">
        <v>0</v>
      </c>
      <c r="G203">
        <v>4</v>
      </c>
      <c r="H203">
        <f>------28</f>
        <v>28</v>
      </c>
      <c r="I203">
        <v>32</v>
      </c>
      <c r="J203" t="s">
        <v>72</v>
      </c>
      <c r="K203">
        <f>------4</f>
        <v>4</v>
      </c>
    </row>
    <row r="204" spans="2:11">
      <c r="B204">
        <v>599</v>
      </c>
      <c r="C204">
        <v>200</v>
      </c>
      <c r="D204">
        <v>1</v>
      </c>
      <c r="E204">
        <v>1</v>
      </c>
      <c r="F204">
        <v>0</v>
      </c>
      <c r="G204">
        <v>4</v>
      </c>
      <c r="H204">
        <f>------28</f>
        <v>28</v>
      </c>
      <c r="I204">
        <v>32</v>
      </c>
      <c r="J204" t="s">
        <v>72</v>
      </c>
      <c r="K204">
        <f>------4</f>
        <v>4</v>
      </c>
    </row>
    <row r="205" spans="2:11">
      <c r="B205">
        <v>602</v>
      </c>
      <c r="C205">
        <v>201</v>
      </c>
      <c r="D205">
        <v>1</v>
      </c>
      <c r="E205">
        <v>0</v>
      </c>
      <c r="F205">
        <v>0</v>
      </c>
      <c r="G205">
        <v>4</v>
      </c>
      <c r="H205">
        <f>------28</f>
        <v>28</v>
      </c>
      <c r="I205">
        <v>32</v>
      </c>
      <c r="J205" t="s">
        <v>72</v>
      </c>
      <c r="K205">
        <f>------4</f>
        <v>4</v>
      </c>
    </row>
    <row r="206" spans="2:11">
      <c r="B206">
        <v>605</v>
      </c>
      <c r="C206">
        <v>202</v>
      </c>
      <c r="D206">
        <v>0</v>
      </c>
      <c r="E206">
        <v>0</v>
      </c>
      <c r="F206">
        <v>28</v>
      </c>
      <c r="G206">
        <v>4</v>
      </c>
      <c r="H206">
        <f>-0</f>
        <v>0</v>
      </c>
      <c r="I206">
        <v>0</v>
      </c>
      <c r="J206" t="s">
        <v>79</v>
      </c>
      <c r="K206">
        <f>------1</f>
        <v>1</v>
      </c>
    </row>
    <row r="207" spans="2:11">
      <c r="B207">
        <v>608</v>
      </c>
      <c r="C207">
        <v>203</v>
      </c>
      <c r="D207">
        <v>0</v>
      </c>
      <c r="E207">
        <v>0</v>
      </c>
      <c r="F207">
        <v>0</v>
      </c>
      <c r="G207">
        <v>4</v>
      </c>
      <c r="H207">
        <f>-0</f>
        <v>0</v>
      </c>
      <c r="I207">
        <v>0</v>
      </c>
      <c r="J207" t="s">
        <v>79</v>
      </c>
      <c r="K207">
        <f>------1</f>
        <v>1</v>
      </c>
    </row>
    <row r="208" spans="2:11">
      <c r="B208">
        <v>611</v>
      </c>
      <c r="C208">
        <v>204</v>
      </c>
      <c r="D208">
        <v>0</v>
      </c>
      <c r="E208">
        <v>0</v>
      </c>
      <c r="F208">
        <v>0</v>
      </c>
      <c r="G208">
        <v>4</v>
      </c>
      <c r="H208">
        <f>-0</f>
        <v>0</v>
      </c>
      <c r="I208">
        <v>0</v>
      </c>
      <c r="J208" t="s">
        <v>79</v>
      </c>
      <c r="K208">
        <f>------1</f>
        <v>1</v>
      </c>
    </row>
    <row r="209" spans="2:11">
      <c r="B209">
        <v>614</v>
      </c>
      <c r="C209">
        <v>205</v>
      </c>
      <c r="D209">
        <v>0</v>
      </c>
      <c r="E209">
        <v>1</v>
      </c>
      <c r="F209">
        <v>0</v>
      </c>
      <c r="G209">
        <v>4</v>
      </c>
      <c r="H209">
        <f>-0</f>
        <v>0</v>
      </c>
      <c r="I209">
        <v>0</v>
      </c>
      <c r="J209" t="s">
        <v>79</v>
      </c>
      <c r="K209">
        <f>------1</f>
        <v>1</v>
      </c>
    </row>
    <row r="210" spans="2:11">
      <c r="B210">
        <v>617</v>
      </c>
      <c r="C210">
        <v>206</v>
      </c>
      <c r="D210">
        <v>1</v>
      </c>
      <c r="E210">
        <v>1</v>
      </c>
      <c r="F210">
        <v>28</v>
      </c>
      <c r="G210">
        <v>4</v>
      </c>
      <c r="H210">
        <f>------28</f>
        <v>28</v>
      </c>
      <c r="I210">
        <v>32</v>
      </c>
      <c r="J210" t="s">
        <v>72</v>
      </c>
      <c r="K210">
        <f>------4</f>
        <v>4</v>
      </c>
    </row>
    <row r="211" spans="2:11">
      <c r="B211">
        <v>620</v>
      </c>
      <c r="C211">
        <v>207</v>
      </c>
      <c r="D211">
        <v>1</v>
      </c>
      <c r="E211">
        <v>1</v>
      </c>
      <c r="F211">
        <v>0</v>
      </c>
      <c r="G211">
        <v>4</v>
      </c>
      <c r="H211">
        <f>------28</f>
        <v>28</v>
      </c>
      <c r="I211">
        <v>32</v>
      </c>
      <c r="J211" t="s">
        <v>72</v>
      </c>
      <c r="K211">
        <f>------4</f>
        <v>4</v>
      </c>
    </row>
    <row r="212" spans="2:11">
      <c r="B212">
        <v>623</v>
      </c>
      <c r="C212">
        <v>208</v>
      </c>
      <c r="D212">
        <v>1</v>
      </c>
      <c r="E212">
        <v>1</v>
      </c>
      <c r="F212">
        <v>0</v>
      </c>
      <c r="G212">
        <v>4</v>
      </c>
      <c r="H212">
        <f>------28</f>
        <v>28</v>
      </c>
      <c r="I212">
        <v>32</v>
      </c>
      <c r="J212" t="s">
        <v>72</v>
      </c>
      <c r="K212">
        <f>------4</f>
        <v>4</v>
      </c>
    </row>
    <row r="213" spans="2:11">
      <c r="B213">
        <v>626</v>
      </c>
      <c r="C213">
        <v>209</v>
      </c>
      <c r="D213">
        <v>1</v>
      </c>
      <c r="E213">
        <v>0</v>
      </c>
      <c r="F213">
        <v>0</v>
      </c>
      <c r="G213">
        <v>4</v>
      </c>
      <c r="H213">
        <f>------28</f>
        <v>28</v>
      </c>
      <c r="I213">
        <v>32</v>
      </c>
      <c r="J213" t="s">
        <v>72</v>
      </c>
      <c r="K213">
        <f>------4</f>
        <v>4</v>
      </c>
    </row>
    <row r="214" spans="2:11">
      <c r="B214">
        <v>629</v>
      </c>
      <c r="C214">
        <v>210</v>
      </c>
      <c r="D214">
        <v>0</v>
      </c>
      <c r="E214">
        <v>0</v>
      </c>
      <c r="F214">
        <v>28</v>
      </c>
      <c r="G214">
        <v>4</v>
      </c>
      <c r="H214">
        <f>-0</f>
        <v>0</v>
      </c>
      <c r="I214">
        <v>0</v>
      </c>
      <c r="J214" t="s">
        <v>79</v>
      </c>
      <c r="K214">
        <f>------1</f>
        <v>1</v>
      </c>
    </row>
    <row r="215" spans="2:11">
      <c r="B215">
        <v>632</v>
      </c>
      <c r="C215">
        <v>211</v>
      </c>
      <c r="D215">
        <v>0</v>
      </c>
      <c r="E215">
        <v>0</v>
      </c>
      <c r="F215">
        <v>0</v>
      </c>
      <c r="G215">
        <v>4</v>
      </c>
      <c r="H215">
        <f>-0</f>
        <v>0</v>
      </c>
      <c r="I215">
        <v>0</v>
      </c>
      <c r="J215" t="s">
        <v>79</v>
      </c>
      <c r="K215">
        <f>------1</f>
        <v>1</v>
      </c>
    </row>
    <row r="216" spans="2:11">
      <c r="B216">
        <v>635</v>
      </c>
      <c r="C216">
        <v>212</v>
      </c>
      <c r="D216">
        <v>0</v>
      </c>
      <c r="E216">
        <v>0</v>
      </c>
      <c r="F216">
        <v>0</v>
      </c>
      <c r="G216">
        <v>4</v>
      </c>
      <c r="H216">
        <f>-0</f>
        <v>0</v>
      </c>
      <c r="I216">
        <v>0</v>
      </c>
      <c r="J216" t="s">
        <v>79</v>
      </c>
      <c r="K216">
        <f>------1</f>
        <v>1</v>
      </c>
    </row>
    <row r="217" spans="2:11">
      <c r="B217">
        <v>638</v>
      </c>
      <c r="C217">
        <v>213</v>
      </c>
      <c r="D217">
        <v>0</v>
      </c>
      <c r="E217">
        <v>1</v>
      </c>
      <c r="F217">
        <v>0</v>
      </c>
      <c r="G217">
        <v>4</v>
      </c>
      <c r="H217">
        <f>-0</f>
        <v>0</v>
      </c>
      <c r="I217">
        <v>0</v>
      </c>
      <c r="J217" t="s">
        <v>79</v>
      </c>
      <c r="K217">
        <f>------1</f>
        <v>1</v>
      </c>
    </row>
    <row r="218" spans="2:11">
      <c r="B218">
        <v>641</v>
      </c>
      <c r="C218">
        <v>214</v>
      </c>
      <c r="D218">
        <v>1</v>
      </c>
      <c r="E218">
        <v>1</v>
      </c>
      <c r="F218">
        <v>28</v>
      </c>
      <c r="G218">
        <v>4</v>
      </c>
      <c r="H218">
        <f>------28</f>
        <v>28</v>
      </c>
      <c r="I218">
        <v>32</v>
      </c>
      <c r="J218" t="s">
        <v>72</v>
      </c>
      <c r="K218">
        <f>------4</f>
        <v>4</v>
      </c>
    </row>
    <row r="219" spans="2:11">
      <c r="B219">
        <v>644</v>
      </c>
      <c r="C219">
        <v>215</v>
      </c>
      <c r="D219">
        <v>1</v>
      </c>
      <c r="E219">
        <v>1</v>
      </c>
      <c r="F219">
        <v>0</v>
      </c>
      <c r="G219">
        <v>4</v>
      </c>
      <c r="H219">
        <f>------28</f>
        <v>28</v>
      </c>
      <c r="I219">
        <v>32</v>
      </c>
      <c r="J219" t="s">
        <v>72</v>
      </c>
      <c r="K219">
        <f>------4</f>
        <v>4</v>
      </c>
    </row>
    <row r="220" spans="2:11">
      <c r="B220">
        <v>647</v>
      </c>
      <c r="C220">
        <v>216</v>
      </c>
      <c r="D220">
        <v>1</v>
      </c>
      <c r="E220">
        <v>1</v>
      </c>
      <c r="F220">
        <v>0</v>
      </c>
      <c r="G220">
        <v>4</v>
      </c>
      <c r="H220">
        <f>------28</f>
        <v>28</v>
      </c>
      <c r="I220">
        <v>32</v>
      </c>
      <c r="J220" t="s">
        <v>72</v>
      </c>
      <c r="K220">
        <f>------4</f>
        <v>4</v>
      </c>
    </row>
    <row r="221" spans="2:11">
      <c r="B221">
        <v>650</v>
      </c>
      <c r="C221">
        <v>217</v>
      </c>
      <c r="D221">
        <v>1</v>
      </c>
      <c r="E221">
        <v>0</v>
      </c>
      <c r="F221">
        <v>0</v>
      </c>
      <c r="G221">
        <v>4</v>
      </c>
      <c r="H221">
        <f>------28</f>
        <v>28</v>
      </c>
      <c r="I221">
        <v>32</v>
      </c>
      <c r="J221" t="s">
        <v>72</v>
      </c>
      <c r="K221">
        <f>------4</f>
        <v>4</v>
      </c>
    </row>
    <row r="222" spans="2:11">
      <c r="B222">
        <v>653</v>
      </c>
      <c r="C222">
        <v>218</v>
      </c>
      <c r="D222">
        <v>0</v>
      </c>
      <c r="E222">
        <v>0</v>
      </c>
      <c r="F222">
        <v>28</v>
      </c>
      <c r="G222">
        <v>4</v>
      </c>
      <c r="H222">
        <f>-0</f>
        <v>0</v>
      </c>
      <c r="I222">
        <v>0</v>
      </c>
      <c r="J222" t="s">
        <v>79</v>
      </c>
      <c r="K222">
        <f>------1</f>
        <v>1</v>
      </c>
    </row>
    <row r="223" spans="2:11">
      <c r="B223">
        <v>656</v>
      </c>
      <c r="C223">
        <v>219</v>
      </c>
      <c r="D223">
        <v>0</v>
      </c>
      <c r="E223">
        <v>0</v>
      </c>
      <c r="F223">
        <v>0</v>
      </c>
      <c r="G223">
        <v>4</v>
      </c>
      <c r="H223">
        <f>-0</f>
        <v>0</v>
      </c>
      <c r="I223">
        <v>0</v>
      </c>
      <c r="J223" t="s">
        <v>79</v>
      </c>
      <c r="K223">
        <f>------1</f>
        <v>1</v>
      </c>
    </row>
    <row r="224" spans="2:11">
      <c r="B224">
        <v>659</v>
      </c>
      <c r="C224">
        <v>220</v>
      </c>
      <c r="D224">
        <v>0</v>
      </c>
      <c r="E224">
        <v>0</v>
      </c>
      <c r="F224">
        <v>0</v>
      </c>
      <c r="G224">
        <v>4</v>
      </c>
      <c r="H224">
        <f>-0</f>
        <v>0</v>
      </c>
      <c r="I224">
        <v>0</v>
      </c>
      <c r="J224" t="s">
        <v>79</v>
      </c>
      <c r="K224">
        <f>------1</f>
        <v>1</v>
      </c>
    </row>
    <row r="225" spans="2:11">
      <c r="B225">
        <v>662</v>
      </c>
      <c r="C225">
        <v>221</v>
      </c>
      <c r="D225">
        <v>0</v>
      </c>
      <c r="E225">
        <v>1</v>
      </c>
      <c r="F225">
        <v>0</v>
      </c>
      <c r="G225">
        <v>4</v>
      </c>
      <c r="H225">
        <f>-0</f>
        <v>0</v>
      </c>
      <c r="I225">
        <v>0</v>
      </c>
      <c r="J225" t="s">
        <v>79</v>
      </c>
      <c r="K225">
        <f>------1</f>
        <v>1</v>
      </c>
    </row>
    <row r="226" spans="2:11">
      <c r="B226">
        <v>665</v>
      </c>
      <c r="C226">
        <v>222</v>
      </c>
      <c r="D226">
        <v>1</v>
      </c>
      <c r="E226">
        <v>1</v>
      </c>
      <c r="F226">
        <v>28</v>
      </c>
      <c r="G226">
        <v>4</v>
      </c>
      <c r="H226">
        <f>------28</f>
        <v>28</v>
      </c>
      <c r="I226">
        <v>32</v>
      </c>
      <c r="J226" t="s">
        <v>72</v>
      </c>
      <c r="K226">
        <f>------4</f>
        <v>4</v>
      </c>
    </row>
    <row r="227" spans="2:11">
      <c r="B227">
        <v>668</v>
      </c>
      <c r="C227">
        <v>223</v>
      </c>
      <c r="D227">
        <v>1</v>
      </c>
      <c r="E227">
        <v>1</v>
      </c>
      <c r="F227">
        <v>0</v>
      </c>
      <c r="G227">
        <v>4</v>
      </c>
      <c r="H227">
        <f>------28</f>
        <v>28</v>
      </c>
      <c r="I227">
        <v>32</v>
      </c>
      <c r="J227" t="s">
        <v>72</v>
      </c>
      <c r="K227">
        <f>------4</f>
        <v>4</v>
      </c>
    </row>
    <row r="228" spans="2:11">
      <c r="B228">
        <v>671</v>
      </c>
      <c r="C228">
        <v>224</v>
      </c>
      <c r="D228">
        <v>1</v>
      </c>
      <c r="E228">
        <v>1</v>
      </c>
      <c r="F228">
        <v>0</v>
      </c>
      <c r="G228">
        <v>4</v>
      </c>
      <c r="H228">
        <f>------28</f>
        <v>28</v>
      </c>
      <c r="I228">
        <v>32</v>
      </c>
      <c r="J228" t="s">
        <v>72</v>
      </c>
      <c r="K228">
        <f>------4</f>
        <v>4</v>
      </c>
    </row>
    <row r="229" spans="2:11">
      <c r="B229">
        <v>674</v>
      </c>
      <c r="C229">
        <v>225</v>
      </c>
      <c r="D229">
        <v>1</v>
      </c>
      <c r="E229">
        <v>0</v>
      </c>
      <c r="F229">
        <v>0</v>
      </c>
      <c r="G229">
        <v>4</v>
      </c>
      <c r="H229">
        <f>------28</f>
        <v>28</v>
      </c>
      <c r="I229">
        <v>32</v>
      </c>
      <c r="J229" t="s">
        <v>72</v>
      </c>
      <c r="K229">
        <f>------4</f>
        <v>4</v>
      </c>
    </row>
    <row r="230" spans="2:11">
      <c r="B230">
        <v>677</v>
      </c>
      <c r="C230">
        <v>226</v>
      </c>
      <c r="D230">
        <v>0</v>
      </c>
      <c r="E230">
        <v>0</v>
      </c>
      <c r="F230">
        <v>28</v>
      </c>
      <c r="G230">
        <v>4</v>
      </c>
      <c r="H230">
        <f>-0</f>
        <v>0</v>
      </c>
      <c r="I230">
        <v>0</v>
      </c>
      <c r="J230" t="s">
        <v>79</v>
      </c>
      <c r="K230">
        <f>------1</f>
        <v>1</v>
      </c>
    </row>
    <row r="231" spans="2:11">
      <c r="B231">
        <v>680</v>
      </c>
      <c r="C231">
        <v>227</v>
      </c>
      <c r="D231">
        <v>0</v>
      </c>
      <c r="E231">
        <v>0</v>
      </c>
      <c r="F231">
        <v>0</v>
      </c>
      <c r="G231">
        <v>4</v>
      </c>
      <c r="H231">
        <f>-0</f>
        <v>0</v>
      </c>
      <c r="I231">
        <v>0</v>
      </c>
      <c r="J231" t="s">
        <v>79</v>
      </c>
      <c r="K231">
        <f>------1</f>
        <v>1</v>
      </c>
    </row>
    <row r="232" spans="2:11">
      <c r="B232">
        <v>683</v>
      </c>
      <c r="C232">
        <v>228</v>
      </c>
      <c r="D232">
        <v>0</v>
      </c>
      <c r="E232">
        <v>0</v>
      </c>
      <c r="F232">
        <v>0</v>
      </c>
      <c r="G232">
        <v>4</v>
      </c>
      <c r="H232">
        <f>-0</f>
        <v>0</v>
      </c>
      <c r="I232">
        <v>0</v>
      </c>
      <c r="J232" t="s">
        <v>79</v>
      </c>
      <c r="K232">
        <f>------1</f>
        <v>1</v>
      </c>
    </row>
    <row r="233" spans="2:11">
      <c r="B233">
        <v>686</v>
      </c>
      <c r="C233">
        <v>229</v>
      </c>
      <c r="D233">
        <v>0</v>
      </c>
      <c r="E233">
        <v>1</v>
      </c>
      <c r="F233">
        <v>0</v>
      </c>
      <c r="G233">
        <v>4</v>
      </c>
      <c r="H233">
        <f>-0</f>
        <v>0</v>
      </c>
      <c r="I233">
        <v>0</v>
      </c>
      <c r="J233" t="s">
        <v>79</v>
      </c>
      <c r="K233">
        <f>------1</f>
        <v>1</v>
      </c>
    </row>
    <row r="234" spans="2:11">
      <c r="B234">
        <v>689</v>
      </c>
      <c r="C234">
        <v>230</v>
      </c>
      <c r="D234">
        <v>1</v>
      </c>
      <c r="E234">
        <v>1</v>
      </c>
      <c r="F234">
        <v>28</v>
      </c>
      <c r="G234">
        <v>4</v>
      </c>
      <c r="H234">
        <f>------28</f>
        <v>28</v>
      </c>
      <c r="I234">
        <v>32</v>
      </c>
      <c r="J234" t="s">
        <v>72</v>
      </c>
      <c r="K234">
        <f>------4</f>
        <v>4</v>
      </c>
    </row>
    <row r="235" spans="2:11">
      <c r="B235">
        <v>692</v>
      </c>
      <c r="C235">
        <v>231</v>
      </c>
      <c r="D235">
        <v>1</v>
      </c>
      <c r="E235">
        <v>1</v>
      </c>
      <c r="F235">
        <v>0</v>
      </c>
      <c r="G235">
        <v>4</v>
      </c>
      <c r="H235">
        <f>------28</f>
        <v>28</v>
      </c>
      <c r="I235">
        <v>32</v>
      </c>
      <c r="J235" t="s">
        <v>72</v>
      </c>
      <c r="K235">
        <f>------4</f>
        <v>4</v>
      </c>
    </row>
    <row r="236" spans="2:11">
      <c r="B236">
        <v>695</v>
      </c>
      <c r="C236">
        <v>232</v>
      </c>
      <c r="D236">
        <v>1</v>
      </c>
      <c r="E236">
        <v>1</v>
      </c>
      <c r="F236">
        <v>0</v>
      </c>
      <c r="G236">
        <v>4</v>
      </c>
      <c r="H236">
        <f>------28</f>
        <v>28</v>
      </c>
      <c r="I236">
        <v>32</v>
      </c>
      <c r="J236" t="s">
        <v>72</v>
      </c>
      <c r="K236">
        <f>------4</f>
        <v>4</v>
      </c>
    </row>
    <row r="237" spans="2:11">
      <c r="B237">
        <v>698</v>
      </c>
      <c r="C237">
        <v>233</v>
      </c>
      <c r="D237">
        <v>1</v>
      </c>
      <c r="E237">
        <v>0</v>
      </c>
      <c r="F237">
        <v>0</v>
      </c>
      <c r="G237">
        <v>4</v>
      </c>
      <c r="H237">
        <f>------28</f>
        <v>28</v>
      </c>
      <c r="I237">
        <v>32</v>
      </c>
      <c r="J237" t="s">
        <v>72</v>
      </c>
      <c r="K237">
        <f>------4</f>
        <v>4</v>
      </c>
    </row>
    <row r="238" spans="2:11">
      <c r="B238">
        <v>701</v>
      </c>
      <c r="C238">
        <v>234</v>
      </c>
      <c r="D238">
        <v>0</v>
      </c>
      <c r="E238">
        <v>0</v>
      </c>
      <c r="F238">
        <v>28</v>
      </c>
      <c r="G238">
        <v>4</v>
      </c>
      <c r="H238">
        <f>-0</f>
        <v>0</v>
      </c>
      <c r="I238">
        <v>0</v>
      </c>
      <c r="J238" t="s">
        <v>79</v>
      </c>
      <c r="K238">
        <f>------1</f>
        <v>1</v>
      </c>
    </row>
    <row r="239" spans="2:11">
      <c r="B239">
        <v>704</v>
      </c>
      <c r="C239">
        <v>235</v>
      </c>
      <c r="D239">
        <v>0</v>
      </c>
      <c r="E239">
        <v>0</v>
      </c>
      <c r="F239">
        <v>0</v>
      </c>
      <c r="G239">
        <v>4</v>
      </c>
      <c r="H239">
        <f>-0</f>
        <v>0</v>
      </c>
      <c r="I239">
        <v>0</v>
      </c>
      <c r="J239" t="s">
        <v>79</v>
      </c>
      <c r="K239">
        <f>------1</f>
        <v>1</v>
      </c>
    </row>
    <row r="240" spans="2:11">
      <c r="B240">
        <v>707</v>
      </c>
      <c r="C240">
        <v>236</v>
      </c>
      <c r="D240">
        <v>0</v>
      </c>
      <c r="E240">
        <v>0</v>
      </c>
      <c r="F240">
        <v>0</v>
      </c>
      <c r="G240">
        <v>4</v>
      </c>
      <c r="H240">
        <f>-0</f>
        <v>0</v>
      </c>
      <c r="I240">
        <v>0</v>
      </c>
      <c r="J240" t="s">
        <v>79</v>
      </c>
      <c r="K240">
        <f>------1</f>
        <v>1</v>
      </c>
    </row>
    <row r="241" spans="2:11">
      <c r="B241">
        <v>710</v>
      </c>
      <c r="C241">
        <v>237</v>
      </c>
      <c r="D241">
        <v>0</v>
      </c>
      <c r="E241">
        <v>1</v>
      </c>
      <c r="F241">
        <v>0</v>
      </c>
      <c r="G241">
        <v>4</v>
      </c>
      <c r="H241">
        <f>-0</f>
        <v>0</v>
      </c>
      <c r="I241">
        <v>0</v>
      </c>
      <c r="J241" t="s">
        <v>79</v>
      </c>
      <c r="K241">
        <f>------1</f>
        <v>1</v>
      </c>
    </row>
    <row r="242" spans="2:11">
      <c r="B242">
        <v>713</v>
      </c>
      <c r="C242">
        <v>238</v>
      </c>
      <c r="D242">
        <v>1</v>
      </c>
      <c r="E242">
        <v>1</v>
      </c>
      <c r="F242">
        <v>28</v>
      </c>
      <c r="G242">
        <v>4</v>
      </c>
      <c r="H242">
        <f>------28</f>
        <v>28</v>
      </c>
      <c r="I242">
        <v>32</v>
      </c>
      <c r="J242" t="s">
        <v>72</v>
      </c>
      <c r="K242">
        <f>------4</f>
        <v>4</v>
      </c>
    </row>
    <row r="243" spans="2:11">
      <c r="B243">
        <v>716</v>
      </c>
      <c r="C243">
        <v>239</v>
      </c>
      <c r="D243">
        <v>1</v>
      </c>
      <c r="E243">
        <v>1</v>
      </c>
      <c r="F243">
        <v>0</v>
      </c>
      <c r="G243">
        <v>4</v>
      </c>
      <c r="H243">
        <f>------28</f>
        <v>28</v>
      </c>
      <c r="I243">
        <v>32</v>
      </c>
      <c r="J243" t="s">
        <v>72</v>
      </c>
      <c r="K243">
        <f>------4</f>
        <v>4</v>
      </c>
    </row>
    <row r="244" spans="2:11">
      <c r="B244">
        <v>719</v>
      </c>
      <c r="C244">
        <v>240</v>
      </c>
      <c r="D244">
        <v>1</v>
      </c>
      <c r="E244">
        <v>1</v>
      </c>
      <c r="F244">
        <v>0</v>
      </c>
      <c r="G244">
        <v>4</v>
      </c>
      <c r="H244">
        <f>------28</f>
        <v>28</v>
      </c>
      <c r="I244">
        <v>32</v>
      </c>
      <c r="J244" t="s">
        <v>72</v>
      </c>
      <c r="K244">
        <f>------4</f>
        <v>4</v>
      </c>
    </row>
    <row r="245" spans="2:11">
      <c r="B245">
        <v>722</v>
      </c>
      <c r="C245">
        <v>241</v>
      </c>
      <c r="D245">
        <v>1</v>
      </c>
      <c r="E245">
        <v>0</v>
      </c>
      <c r="F245">
        <v>0</v>
      </c>
      <c r="G245">
        <v>4</v>
      </c>
      <c r="H245">
        <f>------28</f>
        <v>28</v>
      </c>
      <c r="I245">
        <v>32</v>
      </c>
      <c r="J245" t="s">
        <v>72</v>
      </c>
      <c r="K245">
        <f>------4</f>
        <v>4</v>
      </c>
    </row>
    <row r="246" spans="2:11">
      <c r="B246">
        <v>725</v>
      </c>
      <c r="C246">
        <v>242</v>
      </c>
      <c r="D246">
        <v>0</v>
      </c>
      <c r="E246">
        <v>0</v>
      </c>
      <c r="F246">
        <v>28</v>
      </c>
      <c r="G246">
        <v>4</v>
      </c>
      <c r="H246">
        <f>-0</f>
        <v>0</v>
      </c>
      <c r="I246">
        <v>0</v>
      </c>
      <c r="J246" t="s">
        <v>79</v>
      </c>
      <c r="K246">
        <f>------1</f>
        <v>1</v>
      </c>
    </row>
    <row r="247" spans="2:11">
      <c r="B247">
        <v>728</v>
      </c>
      <c r="C247">
        <v>243</v>
      </c>
      <c r="D247">
        <v>0</v>
      </c>
      <c r="E247">
        <v>0</v>
      </c>
      <c r="F247">
        <v>0</v>
      </c>
      <c r="G247">
        <v>4</v>
      </c>
      <c r="H247">
        <f>-0</f>
        <v>0</v>
      </c>
      <c r="I247">
        <v>0</v>
      </c>
      <c r="J247" t="s">
        <v>79</v>
      </c>
      <c r="K247">
        <f>------1</f>
        <v>1</v>
      </c>
    </row>
    <row r="248" spans="2:11">
      <c r="B248">
        <v>731</v>
      </c>
      <c r="C248">
        <v>244</v>
      </c>
      <c r="D248">
        <v>0</v>
      </c>
      <c r="E248">
        <v>0</v>
      </c>
      <c r="F248">
        <v>0</v>
      </c>
      <c r="G248">
        <v>4</v>
      </c>
      <c r="H248">
        <f>-0</f>
        <v>0</v>
      </c>
      <c r="I248">
        <v>0</v>
      </c>
      <c r="J248" t="s">
        <v>79</v>
      </c>
      <c r="K248">
        <f>------1</f>
        <v>1</v>
      </c>
    </row>
    <row r="249" spans="2:11">
      <c r="B249">
        <v>734</v>
      </c>
      <c r="C249">
        <v>245</v>
      </c>
      <c r="D249">
        <v>0</v>
      </c>
      <c r="E249">
        <v>1</v>
      </c>
      <c r="F249">
        <v>0</v>
      </c>
      <c r="G249">
        <v>4</v>
      </c>
      <c r="H249">
        <f>-0</f>
        <v>0</v>
      </c>
      <c r="I249">
        <v>0</v>
      </c>
      <c r="J249" t="s">
        <v>79</v>
      </c>
      <c r="K249">
        <f>------1</f>
        <v>1</v>
      </c>
    </row>
    <row r="250" spans="2:11">
      <c r="B250">
        <v>737</v>
      </c>
      <c r="C250">
        <v>246</v>
      </c>
      <c r="D250">
        <v>1</v>
      </c>
      <c r="E250">
        <v>1</v>
      </c>
      <c r="F250">
        <v>28</v>
      </c>
      <c r="G250">
        <v>4</v>
      </c>
      <c r="H250">
        <f>------28</f>
        <v>28</v>
      </c>
      <c r="I250">
        <v>32</v>
      </c>
      <c r="J250" t="s">
        <v>72</v>
      </c>
      <c r="K250">
        <f>------4</f>
        <v>4</v>
      </c>
    </row>
    <row r="251" spans="2:11">
      <c r="B251">
        <v>740</v>
      </c>
      <c r="C251">
        <v>247</v>
      </c>
      <c r="D251">
        <v>1</v>
      </c>
      <c r="E251">
        <v>1</v>
      </c>
      <c r="F251">
        <v>0</v>
      </c>
      <c r="G251">
        <v>4</v>
      </c>
      <c r="H251">
        <f>------28</f>
        <v>28</v>
      </c>
      <c r="I251">
        <v>32</v>
      </c>
      <c r="J251" t="s">
        <v>72</v>
      </c>
      <c r="K251">
        <f>------4</f>
        <v>4</v>
      </c>
    </row>
    <row r="252" spans="2:11">
      <c r="B252">
        <v>743</v>
      </c>
      <c r="C252">
        <v>248</v>
      </c>
      <c r="D252">
        <v>1</v>
      </c>
      <c r="E252">
        <v>1</v>
      </c>
      <c r="F252">
        <v>0</v>
      </c>
      <c r="G252">
        <v>4</v>
      </c>
      <c r="H252">
        <f>------28</f>
        <v>28</v>
      </c>
      <c r="I252">
        <v>32</v>
      </c>
      <c r="J252" t="s">
        <v>72</v>
      </c>
      <c r="K252">
        <f>------4</f>
        <v>4</v>
      </c>
    </row>
    <row r="253" spans="2:11">
      <c r="B253">
        <v>746</v>
      </c>
      <c r="C253">
        <v>249</v>
      </c>
      <c r="D253">
        <v>1</v>
      </c>
      <c r="E253">
        <v>0</v>
      </c>
      <c r="F253">
        <v>0</v>
      </c>
      <c r="G253">
        <v>4</v>
      </c>
      <c r="H253">
        <f>------28</f>
        <v>28</v>
      </c>
      <c r="I253">
        <v>32</v>
      </c>
      <c r="J253" t="s">
        <v>72</v>
      </c>
      <c r="K253">
        <f>------4</f>
        <v>4</v>
      </c>
    </row>
    <row r="254" spans="2:11">
      <c r="B254">
        <v>749</v>
      </c>
      <c r="C254">
        <v>250</v>
      </c>
      <c r="D254">
        <v>0</v>
      </c>
      <c r="E254">
        <v>0</v>
      </c>
      <c r="F254">
        <v>28</v>
      </c>
      <c r="G254">
        <v>4</v>
      </c>
      <c r="H254">
        <f>-0</f>
        <v>0</v>
      </c>
      <c r="I254">
        <v>0</v>
      </c>
      <c r="J254" t="s">
        <v>79</v>
      </c>
      <c r="K254">
        <f>------1</f>
        <v>1</v>
      </c>
    </row>
    <row r="255" spans="2:11">
      <c r="B255">
        <v>752</v>
      </c>
      <c r="C255">
        <v>251</v>
      </c>
      <c r="D255">
        <v>0</v>
      </c>
      <c r="E255">
        <v>0</v>
      </c>
      <c r="F255">
        <v>0</v>
      </c>
      <c r="G255">
        <v>4</v>
      </c>
      <c r="H255">
        <f>-0</f>
        <v>0</v>
      </c>
      <c r="I255">
        <v>0</v>
      </c>
      <c r="J255" t="s">
        <v>79</v>
      </c>
      <c r="K255">
        <f>------1</f>
        <v>1</v>
      </c>
    </row>
    <row r="256" spans="2:11">
      <c r="B256">
        <v>755</v>
      </c>
      <c r="C256">
        <v>252</v>
      </c>
      <c r="D256">
        <v>0</v>
      </c>
      <c r="E256">
        <v>0</v>
      </c>
      <c r="F256">
        <v>0</v>
      </c>
      <c r="G256">
        <v>4</v>
      </c>
      <c r="H256">
        <f>-0</f>
        <v>0</v>
      </c>
      <c r="I256">
        <v>0</v>
      </c>
      <c r="J256" t="s">
        <v>79</v>
      </c>
      <c r="K256">
        <f>------1</f>
        <v>1</v>
      </c>
    </row>
    <row r="257" spans="2:11">
      <c r="B257">
        <v>758</v>
      </c>
      <c r="C257">
        <v>253</v>
      </c>
      <c r="D257">
        <v>0</v>
      </c>
      <c r="E257">
        <v>1</v>
      </c>
      <c r="F257">
        <v>0</v>
      </c>
      <c r="G257">
        <v>4</v>
      </c>
      <c r="H257">
        <f>-0</f>
        <v>0</v>
      </c>
      <c r="I257">
        <v>0</v>
      </c>
      <c r="J257" t="s">
        <v>79</v>
      </c>
      <c r="K257">
        <f>------1</f>
        <v>1</v>
      </c>
    </row>
    <row r="258" spans="2:11">
      <c r="B258">
        <v>761</v>
      </c>
      <c r="C258">
        <v>254</v>
      </c>
      <c r="D258">
        <v>1</v>
      </c>
      <c r="E258">
        <v>1</v>
      </c>
      <c r="F258">
        <v>28</v>
      </c>
      <c r="G258">
        <v>4</v>
      </c>
      <c r="H258">
        <f>------28</f>
        <v>28</v>
      </c>
      <c r="I258">
        <v>32</v>
      </c>
      <c r="J258" t="s">
        <v>72</v>
      </c>
      <c r="K258">
        <f>------4</f>
        <v>4</v>
      </c>
    </row>
    <row r="259" spans="2:11">
      <c r="B259">
        <v>764</v>
      </c>
      <c r="C259">
        <v>255</v>
      </c>
      <c r="D259">
        <v>1</v>
      </c>
      <c r="E259">
        <v>1</v>
      </c>
      <c r="F259">
        <v>0</v>
      </c>
      <c r="G259">
        <v>4</v>
      </c>
      <c r="H259">
        <f>------28</f>
        <v>28</v>
      </c>
      <c r="I259">
        <v>32</v>
      </c>
      <c r="J259" t="s">
        <v>72</v>
      </c>
      <c r="K259">
        <f>------4</f>
        <v>4</v>
      </c>
    </row>
    <row r="260" spans="2:11">
      <c r="B260">
        <v>767</v>
      </c>
      <c r="C260">
        <v>256</v>
      </c>
      <c r="D260">
        <v>1</v>
      </c>
      <c r="E260">
        <v>1</v>
      </c>
      <c r="F260">
        <v>0</v>
      </c>
      <c r="G260">
        <v>4</v>
      </c>
      <c r="H260">
        <f>------28</f>
        <v>28</v>
      </c>
      <c r="I260">
        <v>32</v>
      </c>
      <c r="J260" t="s">
        <v>72</v>
      </c>
      <c r="K260">
        <f>------4</f>
        <v>4</v>
      </c>
    </row>
    <row r="261" spans="2:11">
      <c r="B261">
        <v>770</v>
      </c>
      <c r="C261">
        <v>257</v>
      </c>
      <c r="D261">
        <v>1</v>
      </c>
      <c r="E261">
        <v>0</v>
      </c>
      <c r="F261">
        <v>0</v>
      </c>
      <c r="G261">
        <v>4</v>
      </c>
      <c r="H261">
        <f>------28</f>
        <v>28</v>
      </c>
      <c r="I261">
        <v>32</v>
      </c>
      <c r="J261" t="s">
        <v>72</v>
      </c>
      <c r="K261">
        <f>------4</f>
        <v>4</v>
      </c>
    </row>
    <row r="262" spans="2:11">
      <c r="B262">
        <v>773</v>
      </c>
      <c r="C262">
        <v>258</v>
      </c>
      <c r="D262">
        <v>0</v>
      </c>
      <c r="E262">
        <v>0</v>
      </c>
      <c r="F262">
        <v>28</v>
      </c>
      <c r="G262">
        <v>4</v>
      </c>
      <c r="H262">
        <f>-0</f>
        <v>0</v>
      </c>
      <c r="I262">
        <v>0</v>
      </c>
      <c r="J262" t="s">
        <v>79</v>
      </c>
      <c r="K262">
        <f>------1</f>
        <v>1</v>
      </c>
    </row>
    <row r="263" spans="2:11">
      <c r="B263">
        <v>776</v>
      </c>
      <c r="C263">
        <v>259</v>
      </c>
      <c r="D263">
        <v>0</v>
      </c>
      <c r="E263">
        <v>0</v>
      </c>
      <c r="F263">
        <v>0</v>
      </c>
      <c r="G263">
        <v>4</v>
      </c>
      <c r="H263">
        <f>-0</f>
        <v>0</v>
      </c>
      <c r="I263">
        <v>0</v>
      </c>
      <c r="J263" t="s">
        <v>79</v>
      </c>
      <c r="K263">
        <f>------1</f>
        <v>1</v>
      </c>
    </row>
    <row r="264" spans="2:11">
      <c r="B264">
        <v>779</v>
      </c>
      <c r="C264">
        <v>260</v>
      </c>
      <c r="D264">
        <v>0</v>
      </c>
      <c r="E264">
        <v>0</v>
      </c>
      <c r="F264">
        <v>0</v>
      </c>
      <c r="G264">
        <v>4</v>
      </c>
      <c r="H264">
        <f>-0</f>
        <v>0</v>
      </c>
      <c r="I264">
        <v>0</v>
      </c>
      <c r="J264" t="s">
        <v>79</v>
      </c>
      <c r="K264">
        <f>------1</f>
        <v>1</v>
      </c>
    </row>
    <row r="265" spans="2:11">
      <c r="B265">
        <v>782</v>
      </c>
      <c r="C265">
        <v>261</v>
      </c>
      <c r="D265">
        <v>0</v>
      </c>
      <c r="E265">
        <v>1</v>
      </c>
      <c r="F265">
        <v>0</v>
      </c>
      <c r="G265">
        <v>4</v>
      </c>
      <c r="H265">
        <f>-0</f>
        <v>0</v>
      </c>
      <c r="I265">
        <v>0</v>
      </c>
      <c r="J265" t="s">
        <v>79</v>
      </c>
      <c r="K265">
        <f>------1</f>
        <v>1</v>
      </c>
    </row>
    <row r="266" spans="2:11">
      <c r="B266">
        <v>785</v>
      </c>
      <c r="C266">
        <v>262</v>
      </c>
      <c r="D266">
        <v>1</v>
      </c>
      <c r="E266">
        <v>1</v>
      </c>
      <c r="F266">
        <v>28</v>
      </c>
      <c r="G266">
        <v>4</v>
      </c>
      <c r="H266">
        <f>------28</f>
        <v>28</v>
      </c>
      <c r="I266">
        <v>32</v>
      </c>
      <c r="J266" t="s">
        <v>72</v>
      </c>
      <c r="K266">
        <f>------4</f>
        <v>4</v>
      </c>
    </row>
    <row r="267" spans="2:11">
      <c r="B267">
        <v>788</v>
      </c>
      <c r="C267">
        <v>263</v>
      </c>
      <c r="D267">
        <v>1</v>
      </c>
      <c r="E267">
        <v>1</v>
      </c>
      <c r="F267">
        <v>0</v>
      </c>
      <c r="G267">
        <v>4</v>
      </c>
      <c r="H267">
        <f>------28</f>
        <v>28</v>
      </c>
      <c r="I267">
        <v>32</v>
      </c>
      <c r="J267" t="s">
        <v>72</v>
      </c>
      <c r="K267">
        <f>------4</f>
        <v>4</v>
      </c>
    </row>
    <row r="268" spans="2:11">
      <c r="B268">
        <v>791</v>
      </c>
      <c r="C268">
        <v>264</v>
      </c>
      <c r="D268">
        <v>1</v>
      </c>
      <c r="E268">
        <v>1</v>
      </c>
      <c r="F268">
        <v>0</v>
      </c>
      <c r="G268">
        <v>4</v>
      </c>
      <c r="H268">
        <f>------28</f>
        <v>28</v>
      </c>
      <c r="I268">
        <v>32</v>
      </c>
      <c r="J268" t="s">
        <v>72</v>
      </c>
      <c r="K268">
        <f>------4</f>
        <v>4</v>
      </c>
    </row>
    <row r="269" spans="2:11">
      <c r="B269">
        <v>794</v>
      </c>
      <c r="C269">
        <v>265</v>
      </c>
      <c r="D269">
        <v>1</v>
      </c>
      <c r="E269">
        <v>0</v>
      </c>
      <c r="F269">
        <v>0</v>
      </c>
      <c r="G269">
        <v>4</v>
      </c>
      <c r="H269">
        <f>------28</f>
        <v>28</v>
      </c>
      <c r="I269">
        <v>32</v>
      </c>
      <c r="J269" t="s">
        <v>72</v>
      </c>
      <c r="K269">
        <f>------4</f>
        <v>4</v>
      </c>
    </row>
    <row r="270" spans="2:11">
      <c r="B270">
        <v>797</v>
      </c>
      <c r="C270">
        <v>266</v>
      </c>
      <c r="D270">
        <v>0</v>
      </c>
      <c r="E270">
        <v>0</v>
      </c>
      <c r="F270">
        <v>28</v>
      </c>
      <c r="G270">
        <v>4</v>
      </c>
      <c r="H270">
        <f>-0</f>
        <v>0</v>
      </c>
      <c r="I270">
        <v>0</v>
      </c>
      <c r="J270" t="s">
        <v>79</v>
      </c>
      <c r="K270">
        <f>------1</f>
        <v>1</v>
      </c>
    </row>
    <row r="271" spans="2:11">
      <c r="B271">
        <v>800</v>
      </c>
      <c r="C271">
        <v>267</v>
      </c>
      <c r="D271">
        <v>0</v>
      </c>
      <c r="E271">
        <v>0</v>
      </c>
      <c r="F271">
        <v>0</v>
      </c>
      <c r="G271">
        <v>4</v>
      </c>
      <c r="H271">
        <f>-0</f>
        <v>0</v>
      </c>
      <c r="I271">
        <v>0</v>
      </c>
      <c r="J271" t="s">
        <v>79</v>
      </c>
      <c r="K271">
        <f>------1</f>
        <v>1</v>
      </c>
    </row>
    <row r="272" spans="2:11">
      <c r="B272">
        <v>803</v>
      </c>
      <c r="C272">
        <v>268</v>
      </c>
      <c r="D272">
        <v>0</v>
      </c>
      <c r="E272">
        <v>0</v>
      </c>
      <c r="F272">
        <v>0</v>
      </c>
      <c r="G272">
        <v>4</v>
      </c>
      <c r="H272">
        <f>-0</f>
        <v>0</v>
      </c>
      <c r="I272">
        <v>0</v>
      </c>
      <c r="J272" t="s">
        <v>79</v>
      </c>
      <c r="K272">
        <f>------1</f>
        <v>1</v>
      </c>
    </row>
    <row r="273" spans="2:11">
      <c r="B273">
        <v>806</v>
      </c>
      <c r="C273">
        <v>269</v>
      </c>
      <c r="D273">
        <v>0</v>
      </c>
      <c r="E273">
        <v>1</v>
      </c>
      <c r="F273">
        <v>0</v>
      </c>
      <c r="G273">
        <v>4</v>
      </c>
      <c r="H273">
        <f>-0</f>
        <v>0</v>
      </c>
      <c r="I273">
        <v>0</v>
      </c>
      <c r="J273" t="s">
        <v>79</v>
      </c>
      <c r="K273">
        <f>------1</f>
        <v>1</v>
      </c>
    </row>
    <row r="274" spans="2:11">
      <c r="B274">
        <v>809</v>
      </c>
      <c r="C274">
        <v>270</v>
      </c>
      <c r="D274">
        <v>1</v>
      </c>
      <c r="E274">
        <v>1</v>
      </c>
      <c r="F274">
        <v>28</v>
      </c>
      <c r="G274">
        <v>4</v>
      </c>
      <c r="H274">
        <f>------28</f>
        <v>28</v>
      </c>
      <c r="I274">
        <v>32</v>
      </c>
      <c r="J274" t="s">
        <v>72</v>
      </c>
      <c r="K274">
        <f>------4</f>
        <v>4</v>
      </c>
    </row>
    <row r="275" spans="2:11">
      <c r="B275">
        <v>812</v>
      </c>
      <c r="C275">
        <v>271</v>
      </c>
      <c r="D275">
        <v>1</v>
      </c>
      <c r="E275">
        <v>1</v>
      </c>
      <c r="F275">
        <v>0</v>
      </c>
      <c r="G275">
        <v>4</v>
      </c>
      <c r="H275">
        <f>------28</f>
        <v>28</v>
      </c>
      <c r="I275">
        <v>32</v>
      </c>
      <c r="J275" t="s">
        <v>72</v>
      </c>
      <c r="K275">
        <f>------4</f>
        <v>4</v>
      </c>
    </row>
    <row r="276" spans="2:11">
      <c r="B276">
        <v>815</v>
      </c>
      <c r="C276">
        <v>272</v>
      </c>
      <c r="D276">
        <v>1</v>
      </c>
      <c r="E276">
        <v>1</v>
      </c>
      <c r="F276">
        <v>0</v>
      </c>
      <c r="G276">
        <v>4</v>
      </c>
      <c r="H276">
        <f>------28</f>
        <v>28</v>
      </c>
      <c r="I276">
        <v>32</v>
      </c>
      <c r="J276" t="s">
        <v>72</v>
      </c>
      <c r="K276">
        <f>------4</f>
        <v>4</v>
      </c>
    </row>
    <row r="277" spans="2:11">
      <c r="B277">
        <v>818</v>
      </c>
      <c r="C277">
        <v>273</v>
      </c>
      <c r="D277">
        <v>1</v>
      </c>
      <c r="E277">
        <v>0</v>
      </c>
      <c r="F277">
        <v>0</v>
      </c>
      <c r="G277">
        <v>4</v>
      </c>
      <c r="H277">
        <f>------28</f>
        <v>28</v>
      </c>
      <c r="I277">
        <v>32</v>
      </c>
      <c r="J277" t="s">
        <v>72</v>
      </c>
      <c r="K277">
        <f>------4</f>
        <v>4</v>
      </c>
    </row>
    <row r="278" spans="2:11">
      <c r="B278">
        <v>821</v>
      </c>
      <c r="C278">
        <v>274</v>
      </c>
      <c r="D278">
        <v>0</v>
      </c>
      <c r="E278">
        <v>0</v>
      </c>
      <c r="F278">
        <v>28</v>
      </c>
      <c r="G278">
        <v>4</v>
      </c>
      <c r="H278">
        <f>-0</f>
        <v>0</v>
      </c>
      <c r="I278">
        <v>0</v>
      </c>
      <c r="J278" t="s">
        <v>79</v>
      </c>
      <c r="K278">
        <f>------1</f>
        <v>1</v>
      </c>
    </row>
    <row r="279" spans="2:11">
      <c r="B279">
        <v>824</v>
      </c>
      <c r="C279">
        <v>275</v>
      </c>
      <c r="D279">
        <v>0</v>
      </c>
      <c r="E279">
        <v>0</v>
      </c>
      <c r="F279">
        <v>0</v>
      </c>
      <c r="G279">
        <v>4</v>
      </c>
      <c r="H279">
        <f>-0</f>
        <v>0</v>
      </c>
      <c r="I279">
        <v>0</v>
      </c>
      <c r="J279" t="s">
        <v>79</v>
      </c>
      <c r="K279">
        <f>------1</f>
        <v>1</v>
      </c>
    </row>
    <row r="280" spans="2:11">
      <c r="B280">
        <v>827</v>
      </c>
      <c r="C280">
        <v>276</v>
      </c>
      <c r="D280">
        <v>0</v>
      </c>
      <c r="E280">
        <v>0</v>
      </c>
      <c r="F280">
        <v>0</v>
      </c>
      <c r="G280">
        <v>4</v>
      </c>
      <c r="H280">
        <f>-0</f>
        <v>0</v>
      </c>
      <c r="I280">
        <v>0</v>
      </c>
      <c r="J280" t="s">
        <v>79</v>
      </c>
      <c r="K280">
        <f>------1</f>
        <v>1</v>
      </c>
    </row>
    <row r="281" spans="2:11">
      <c r="B281">
        <v>830</v>
      </c>
      <c r="C281">
        <v>277</v>
      </c>
      <c r="D281">
        <v>0</v>
      </c>
      <c r="E281">
        <v>1</v>
      </c>
      <c r="F281">
        <v>0</v>
      </c>
      <c r="G281">
        <v>4</v>
      </c>
      <c r="H281">
        <f>-0</f>
        <v>0</v>
      </c>
      <c r="I281">
        <v>0</v>
      </c>
      <c r="J281" t="s">
        <v>79</v>
      </c>
      <c r="K281">
        <f>------1</f>
        <v>1</v>
      </c>
    </row>
    <row r="282" spans="2:11">
      <c r="B282">
        <v>833</v>
      </c>
      <c r="C282">
        <v>278</v>
      </c>
      <c r="D282">
        <v>1</v>
      </c>
      <c r="E282">
        <v>1</v>
      </c>
      <c r="F282">
        <v>28</v>
      </c>
      <c r="G282">
        <v>4</v>
      </c>
      <c r="H282">
        <f>------28</f>
        <v>28</v>
      </c>
      <c r="I282">
        <v>32</v>
      </c>
      <c r="J282" t="s">
        <v>72</v>
      </c>
      <c r="K282">
        <f>------4</f>
        <v>4</v>
      </c>
    </row>
    <row r="283" spans="2:11">
      <c r="B283">
        <v>836</v>
      </c>
      <c r="C283">
        <v>279</v>
      </c>
      <c r="D283">
        <v>1</v>
      </c>
      <c r="E283">
        <v>1</v>
      </c>
      <c r="F283">
        <v>0</v>
      </c>
      <c r="G283">
        <v>4</v>
      </c>
      <c r="H283">
        <f>------28</f>
        <v>28</v>
      </c>
      <c r="I283">
        <v>32</v>
      </c>
      <c r="J283" t="s">
        <v>72</v>
      </c>
      <c r="K283">
        <f>------4</f>
        <v>4</v>
      </c>
    </row>
    <row r="284" spans="2:11">
      <c r="B284">
        <v>839</v>
      </c>
      <c r="C284">
        <v>280</v>
      </c>
      <c r="D284">
        <v>1</v>
      </c>
      <c r="E284">
        <v>1</v>
      </c>
      <c r="F284">
        <v>0</v>
      </c>
      <c r="G284">
        <v>4</v>
      </c>
      <c r="H284">
        <f>------28</f>
        <v>28</v>
      </c>
      <c r="I284">
        <v>32</v>
      </c>
      <c r="J284" t="s">
        <v>72</v>
      </c>
      <c r="K284">
        <f>------4</f>
        <v>4</v>
      </c>
    </row>
    <row r="285" spans="2:11">
      <c r="B285">
        <v>842</v>
      </c>
      <c r="C285">
        <v>281</v>
      </c>
      <c r="D285">
        <v>1</v>
      </c>
      <c r="E285">
        <v>0</v>
      </c>
      <c r="F285">
        <v>0</v>
      </c>
      <c r="G285">
        <v>4</v>
      </c>
      <c r="H285">
        <f>------28</f>
        <v>28</v>
      </c>
      <c r="I285">
        <v>32</v>
      </c>
      <c r="J285" t="s">
        <v>72</v>
      </c>
      <c r="K285">
        <f>------4</f>
        <v>4</v>
      </c>
    </row>
    <row r="286" spans="2:11">
      <c r="B286">
        <v>845</v>
      </c>
      <c r="C286">
        <v>282</v>
      </c>
      <c r="D286">
        <v>0</v>
      </c>
      <c r="E286">
        <v>0</v>
      </c>
      <c r="F286">
        <v>28</v>
      </c>
      <c r="G286">
        <v>4</v>
      </c>
      <c r="H286">
        <f>-0</f>
        <v>0</v>
      </c>
      <c r="I286">
        <v>0</v>
      </c>
      <c r="J286" t="s">
        <v>79</v>
      </c>
      <c r="K286">
        <f>------1</f>
        <v>1</v>
      </c>
    </row>
    <row r="287" spans="2:11">
      <c r="B287">
        <v>848</v>
      </c>
      <c r="C287">
        <v>283</v>
      </c>
      <c r="D287">
        <v>0</v>
      </c>
      <c r="E287">
        <v>0</v>
      </c>
      <c r="F287">
        <v>0</v>
      </c>
      <c r="G287">
        <v>4</v>
      </c>
      <c r="H287">
        <f>-0</f>
        <v>0</v>
      </c>
      <c r="I287">
        <v>0</v>
      </c>
      <c r="J287" t="s">
        <v>79</v>
      </c>
      <c r="K287">
        <f>------1</f>
        <v>1</v>
      </c>
    </row>
    <row r="288" spans="2:11">
      <c r="B288">
        <v>851</v>
      </c>
      <c r="C288">
        <v>284</v>
      </c>
      <c r="D288">
        <v>0</v>
      </c>
      <c r="E288">
        <v>0</v>
      </c>
      <c r="F288">
        <v>0</v>
      </c>
      <c r="G288">
        <v>4</v>
      </c>
      <c r="H288">
        <f>-0</f>
        <v>0</v>
      </c>
      <c r="I288">
        <v>0</v>
      </c>
      <c r="J288" t="s">
        <v>79</v>
      </c>
      <c r="K288">
        <f>------1</f>
        <v>1</v>
      </c>
    </row>
    <row r="289" spans="2:11">
      <c r="B289">
        <v>854</v>
      </c>
      <c r="C289">
        <v>285</v>
      </c>
      <c r="D289">
        <v>0</v>
      </c>
      <c r="E289">
        <v>1</v>
      </c>
      <c r="F289">
        <v>0</v>
      </c>
      <c r="G289">
        <v>4</v>
      </c>
      <c r="H289">
        <f>-0</f>
        <v>0</v>
      </c>
      <c r="I289">
        <v>0</v>
      </c>
      <c r="J289" t="s">
        <v>79</v>
      </c>
      <c r="K289">
        <f>------1</f>
        <v>1</v>
      </c>
    </row>
    <row r="290" spans="2:11">
      <c r="B290">
        <v>857</v>
      </c>
      <c r="C290">
        <v>286</v>
      </c>
      <c r="D290">
        <v>1</v>
      </c>
      <c r="E290">
        <v>1</v>
      </c>
      <c r="F290">
        <v>28</v>
      </c>
      <c r="G290">
        <v>4</v>
      </c>
      <c r="H290">
        <f>------28</f>
        <v>28</v>
      </c>
      <c r="I290">
        <v>32</v>
      </c>
      <c r="J290" t="s">
        <v>72</v>
      </c>
      <c r="K290">
        <f>------4</f>
        <v>4</v>
      </c>
    </row>
    <row r="291" spans="2:11">
      <c r="B291">
        <v>860</v>
      </c>
      <c r="C291">
        <v>287</v>
      </c>
      <c r="D291">
        <v>1</v>
      </c>
      <c r="E291">
        <v>1</v>
      </c>
      <c r="F291">
        <v>0</v>
      </c>
      <c r="G291">
        <v>4</v>
      </c>
      <c r="H291">
        <f>------28</f>
        <v>28</v>
      </c>
      <c r="I291">
        <v>32</v>
      </c>
      <c r="J291" t="s">
        <v>72</v>
      </c>
      <c r="K291">
        <f>------4</f>
        <v>4</v>
      </c>
    </row>
    <row r="292" spans="2:11">
      <c r="B292">
        <v>863</v>
      </c>
      <c r="C292">
        <v>288</v>
      </c>
      <c r="D292">
        <v>1</v>
      </c>
      <c r="E292">
        <v>1</v>
      </c>
      <c r="F292">
        <v>0</v>
      </c>
      <c r="G292">
        <v>4</v>
      </c>
      <c r="H292">
        <f>------28</f>
        <v>28</v>
      </c>
      <c r="I292">
        <v>32</v>
      </c>
      <c r="J292" t="s">
        <v>72</v>
      </c>
      <c r="K292">
        <f>------4</f>
        <v>4</v>
      </c>
    </row>
    <row r="293" spans="2:11">
      <c r="B293">
        <v>866</v>
      </c>
      <c r="C293">
        <v>289</v>
      </c>
      <c r="D293">
        <v>1</v>
      </c>
      <c r="E293">
        <v>0</v>
      </c>
      <c r="F293">
        <v>0</v>
      </c>
      <c r="G293">
        <v>4</v>
      </c>
      <c r="H293">
        <f>------28</f>
        <v>28</v>
      </c>
      <c r="I293">
        <v>32</v>
      </c>
      <c r="J293" t="s">
        <v>72</v>
      </c>
      <c r="K293">
        <f>------4</f>
        <v>4</v>
      </c>
    </row>
    <row r="294" spans="2:11">
      <c r="B294">
        <v>869</v>
      </c>
      <c r="C294">
        <v>290</v>
      </c>
      <c r="D294">
        <v>0</v>
      </c>
      <c r="E294">
        <v>0</v>
      </c>
      <c r="F294">
        <v>28</v>
      </c>
      <c r="G294">
        <v>4</v>
      </c>
      <c r="H294">
        <f>-0</f>
        <v>0</v>
      </c>
      <c r="I294">
        <v>0</v>
      </c>
      <c r="J294" t="s">
        <v>79</v>
      </c>
      <c r="K294">
        <f>------1</f>
        <v>1</v>
      </c>
    </row>
    <row r="295" spans="2:11">
      <c r="B295">
        <v>872</v>
      </c>
      <c r="C295">
        <v>291</v>
      </c>
      <c r="D295">
        <v>0</v>
      </c>
      <c r="E295">
        <v>0</v>
      </c>
      <c r="F295">
        <v>0</v>
      </c>
      <c r="G295">
        <v>4</v>
      </c>
      <c r="H295">
        <f>-0</f>
        <v>0</v>
      </c>
      <c r="I295">
        <v>0</v>
      </c>
      <c r="J295" t="s">
        <v>79</v>
      </c>
      <c r="K295">
        <f>------1</f>
        <v>1</v>
      </c>
    </row>
    <row r="296" spans="2:11">
      <c r="B296">
        <v>875</v>
      </c>
      <c r="C296">
        <v>292</v>
      </c>
      <c r="D296">
        <v>0</v>
      </c>
      <c r="E296">
        <v>0</v>
      </c>
      <c r="F296">
        <v>0</v>
      </c>
      <c r="G296">
        <v>4</v>
      </c>
      <c r="H296">
        <f>-0</f>
        <v>0</v>
      </c>
      <c r="I296">
        <v>0</v>
      </c>
      <c r="J296" t="s">
        <v>79</v>
      </c>
      <c r="K296">
        <f>------1</f>
        <v>1</v>
      </c>
    </row>
    <row r="297" spans="2:11">
      <c r="B297">
        <v>878</v>
      </c>
      <c r="C297">
        <v>293</v>
      </c>
      <c r="D297">
        <v>0</v>
      </c>
      <c r="E297">
        <v>1</v>
      </c>
      <c r="F297">
        <v>0</v>
      </c>
      <c r="G297">
        <v>4</v>
      </c>
      <c r="H297">
        <f>-0</f>
        <v>0</v>
      </c>
      <c r="I297">
        <v>0</v>
      </c>
      <c r="J297" t="s">
        <v>79</v>
      </c>
      <c r="K297">
        <f>------1</f>
        <v>1</v>
      </c>
    </row>
    <row r="298" spans="2:11">
      <c r="B298">
        <v>881</v>
      </c>
      <c r="C298">
        <v>294</v>
      </c>
      <c r="D298">
        <v>1</v>
      </c>
      <c r="E298">
        <v>1</v>
      </c>
      <c r="F298">
        <v>28</v>
      </c>
      <c r="G298">
        <v>4</v>
      </c>
      <c r="H298">
        <f>------28</f>
        <v>28</v>
      </c>
      <c r="I298">
        <v>32</v>
      </c>
      <c r="J298" t="s">
        <v>72</v>
      </c>
      <c r="K298">
        <f>------4</f>
        <v>4</v>
      </c>
    </row>
    <row r="299" spans="2:11">
      <c r="B299">
        <v>884</v>
      </c>
      <c r="C299">
        <v>295</v>
      </c>
      <c r="D299">
        <v>1</v>
      </c>
      <c r="E299">
        <v>1</v>
      </c>
      <c r="F299">
        <v>0</v>
      </c>
      <c r="G299">
        <v>4</v>
      </c>
      <c r="H299">
        <f>------28</f>
        <v>28</v>
      </c>
      <c r="I299">
        <v>32</v>
      </c>
      <c r="J299" t="s">
        <v>72</v>
      </c>
      <c r="K299">
        <f>------4</f>
        <v>4</v>
      </c>
    </row>
    <row r="300" spans="2:11">
      <c r="B300">
        <v>887</v>
      </c>
      <c r="C300">
        <v>296</v>
      </c>
      <c r="D300">
        <v>1</v>
      </c>
      <c r="E300">
        <v>1</v>
      </c>
      <c r="F300">
        <v>0</v>
      </c>
      <c r="G300">
        <v>4</v>
      </c>
      <c r="H300">
        <f>------28</f>
        <v>28</v>
      </c>
      <c r="I300">
        <v>32</v>
      </c>
      <c r="J300" t="s">
        <v>72</v>
      </c>
      <c r="K300">
        <f>------4</f>
        <v>4</v>
      </c>
    </row>
    <row r="301" spans="2:11">
      <c r="B301">
        <v>890</v>
      </c>
      <c r="C301">
        <v>297</v>
      </c>
      <c r="D301">
        <v>1</v>
      </c>
      <c r="E301">
        <v>0</v>
      </c>
      <c r="F301">
        <v>0</v>
      </c>
      <c r="G301">
        <v>4</v>
      </c>
      <c r="H301">
        <f>------28</f>
        <v>28</v>
      </c>
      <c r="I301">
        <v>32</v>
      </c>
      <c r="J301" t="s">
        <v>72</v>
      </c>
      <c r="K301">
        <f>------4</f>
        <v>4</v>
      </c>
    </row>
    <row r="302" spans="2:11">
      <c r="B302">
        <v>893</v>
      </c>
      <c r="C302">
        <v>298</v>
      </c>
      <c r="D302">
        <v>0</v>
      </c>
      <c r="E302">
        <v>0</v>
      </c>
      <c r="F302">
        <v>28</v>
      </c>
      <c r="G302">
        <v>4</v>
      </c>
      <c r="H302">
        <f>-0</f>
        <v>0</v>
      </c>
      <c r="I302">
        <v>0</v>
      </c>
      <c r="J302" t="s">
        <v>79</v>
      </c>
      <c r="K302">
        <f>------1</f>
        <v>1</v>
      </c>
    </row>
    <row r="303" spans="2:11">
      <c r="B303">
        <v>896</v>
      </c>
      <c r="C303">
        <v>299</v>
      </c>
      <c r="D303">
        <v>0</v>
      </c>
      <c r="E303">
        <v>0</v>
      </c>
      <c r="F303">
        <v>0</v>
      </c>
      <c r="G303">
        <v>4</v>
      </c>
      <c r="H303">
        <f>-0</f>
        <v>0</v>
      </c>
      <c r="I303">
        <v>0</v>
      </c>
      <c r="J303" t="s">
        <v>79</v>
      </c>
      <c r="K303">
        <f>------1</f>
        <v>1</v>
      </c>
    </row>
    <row r="304" spans="2:11">
      <c r="B304">
        <v>899</v>
      </c>
      <c r="C304">
        <v>300</v>
      </c>
      <c r="D304">
        <v>0</v>
      </c>
      <c r="E304">
        <v>0</v>
      </c>
      <c r="F304">
        <v>0</v>
      </c>
      <c r="G304">
        <v>4</v>
      </c>
      <c r="H304">
        <f>-0</f>
        <v>0</v>
      </c>
      <c r="I304">
        <v>0</v>
      </c>
      <c r="J304" t="s">
        <v>79</v>
      </c>
      <c r="K304">
        <f>------1</f>
        <v>1</v>
      </c>
    </row>
    <row r="305" spans="2:11">
      <c r="B305">
        <v>902</v>
      </c>
      <c r="C305">
        <v>301</v>
      </c>
      <c r="D305">
        <v>0</v>
      </c>
      <c r="E305">
        <v>1</v>
      </c>
      <c r="F305">
        <v>0</v>
      </c>
      <c r="G305">
        <v>4</v>
      </c>
      <c r="H305">
        <f>-0</f>
        <v>0</v>
      </c>
      <c r="I305">
        <v>0</v>
      </c>
      <c r="J305" t="s">
        <v>79</v>
      </c>
      <c r="K305">
        <f>------1</f>
        <v>1</v>
      </c>
    </row>
    <row r="306" spans="2:11">
      <c r="B306">
        <v>905</v>
      </c>
      <c r="C306">
        <v>302</v>
      </c>
      <c r="D306">
        <v>1</v>
      </c>
      <c r="E306">
        <v>1</v>
      </c>
      <c r="F306">
        <v>28</v>
      </c>
      <c r="G306">
        <v>4</v>
      </c>
      <c r="H306">
        <f>------28</f>
        <v>28</v>
      </c>
      <c r="I306">
        <v>32</v>
      </c>
      <c r="J306" t="s">
        <v>72</v>
      </c>
      <c r="K306">
        <f>------4</f>
        <v>4</v>
      </c>
    </row>
    <row r="307" spans="2:11">
      <c r="B307">
        <v>908</v>
      </c>
      <c r="C307">
        <v>303</v>
      </c>
      <c r="D307">
        <v>1</v>
      </c>
      <c r="E307">
        <v>1</v>
      </c>
      <c r="F307">
        <v>0</v>
      </c>
      <c r="G307">
        <v>4</v>
      </c>
      <c r="H307">
        <f>------28</f>
        <v>28</v>
      </c>
      <c r="I307">
        <v>32</v>
      </c>
      <c r="J307" t="s">
        <v>72</v>
      </c>
      <c r="K307">
        <f>------4</f>
        <v>4</v>
      </c>
    </row>
    <row r="308" spans="2:11">
      <c r="B308">
        <v>911</v>
      </c>
      <c r="C308">
        <v>304</v>
      </c>
      <c r="D308">
        <v>1</v>
      </c>
      <c r="E308">
        <v>1</v>
      </c>
      <c r="F308">
        <v>0</v>
      </c>
      <c r="G308">
        <v>4</v>
      </c>
      <c r="H308">
        <f>------28</f>
        <v>28</v>
      </c>
      <c r="I308">
        <v>32</v>
      </c>
      <c r="J308" t="s">
        <v>72</v>
      </c>
      <c r="K308">
        <f>------4</f>
        <v>4</v>
      </c>
    </row>
    <row r="309" spans="2:11">
      <c r="B309">
        <v>914</v>
      </c>
      <c r="C309">
        <v>305</v>
      </c>
      <c r="D309">
        <v>1</v>
      </c>
      <c r="E309">
        <v>0</v>
      </c>
      <c r="F309">
        <v>0</v>
      </c>
      <c r="G309">
        <v>4</v>
      </c>
      <c r="H309">
        <f>------28</f>
        <v>28</v>
      </c>
      <c r="I309">
        <v>32</v>
      </c>
      <c r="J309" t="s">
        <v>72</v>
      </c>
      <c r="K309">
        <f>------4</f>
        <v>4</v>
      </c>
    </row>
    <row r="310" spans="2:11">
      <c r="B310">
        <v>917</v>
      </c>
      <c r="C310">
        <v>306</v>
      </c>
      <c r="D310">
        <v>0</v>
      </c>
      <c r="E310">
        <v>0</v>
      </c>
      <c r="F310">
        <v>28</v>
      </c>
      <c r="G310">
        <v>4</v>
      </c>
      <c r="H310">
        <f>-0</f>
        <v>0</v>
      </c>
      <c r="I310">
        <v>0</v>
      </c>
      <c r="J310" t="s">
        <v>79</v>
      </c>
      <c r="K310">
        <f>------1</f>
        <v>1</v>
      </c>
    </row>
    <row r="311" spans="2:11">
      <c r="B311">
        <v>920</v>
      </c>
      <c r="C311">
        <v>307</v>
      </c>
      <c r="D311">
        <v>0</v>
      </c>
      <c r="E311">
        <v>0</v>
      </c>
      <c r="F311">
        <v>0</v>
      </c>
      <c r="G311">
        <v>4</v>
      </c>
      <c r="H311">
        <f>-0</f>
        <v>0</v>
      </c>
      <c r="I311">
        <v>0</v>
      </c>
      <c r="J311" t="s">
        <v>79</v>
      </c>
      <c r="K311">
        <f>------1</f>
        <v>1</v>
      </c>
    </row>
    <row r="312" spans="2:11">
      <c r="B312">
        <v>923</v>
      </c>
      <c r="C312">
        <v>308</v>
      </c>
      <c r="D312">
        <v>0</v>
      </c>
      <c r="E312">
        <v>0</v>
      </c>
      <c r="F312">
        <v>0</v>
      </c>
      <c r="G312">
        <v>4</v>
      </c>
      <c r="H312">
        <f>-0</f>
        <v>0</v>
      </c>
      <c r="I312">
        <v>0</v>
      </c>
      <c r="J312" t="s">
        <v>79</v>
      </c>
      <c r="K312">
        <f>------1</f>
        <v>1</v>
      </c>
    </row>
    <row r="313" spans="2:11">
      <c r="B313">
        <v>926</v>
      </c>
      <c r="C313">
        <v>309</v>
      </c>
      <c r="D313">
        <v>0</v>
      </c>
      <c r="E313">
        <v>1</v>
      </c>
      <c r="F313">
        <v>0</v>
      </c>
      <c r="G313">
        <v>4</v>
      </c>
      <c r="H313">
        <f>-0</f>
        <v>0</v>
      </c>
      <c r="I313">
        <v>0</v>
      </c>
      <c r="J313" t="s">
        <v>79</v>
      </c>
      <c r="K313">
        <f>------1</f>
        <v>1</v>
      </c>
    </row>
    <row r="314" spans="2:11">
      <c r="B314">
        <v>929</v>
      </c>
      <c r="C314">
        <v>310</v>
      </c>
      <c r="D314">
        <v>1</v>
      </c>
      <c r="E314">
        <v>1</v>
      </c>
      <c r="F314">
        <v>28</v>
      </c>
      <c r="G314">
        <v>4</v>
      </c>
      <c r="H314">
        <f>------28</f>
        <v>28</v>
      </c>
      <c r="I314">
        <v>32</v>
      </c>
      <c r="J314" t="s">
        <v>72</v>
      </c>
      <c r="K314">
        <f>------4</f>
        <v>4</v>
      </c>
    </row>
    <row r="315" spans="2:11">
      <c r="B315">
        <v>932</v>
      </c>
      <c r="C315">
        <v>311</v>
      </c>
      <c r="D315">
        <v>1</v>
      </c>
      <c r="E315">
        <v>1</v>
      </c>
      <c r="F315">
        <v>0</v>
      </c>
      <c r="G315">
        <v>4</v>
      </c>
      <c r="H315">
        <f>------28</f>
        <v>28</v>
      </c>
      <c r="I315">
        <v>32</v>
      </c>
      <c r="J315" t="s">
        <v>72</v>
      </c>
      <c r="K315">
        <f>------4</f>
        <v>4</v>
      </c>
    </row>
    <row r="316" spans="2:11">
      <c r="B316">
        <v>935</v>
      </c>
      <c r="C316">
        <v>312</v>
      </c>
      <c r="D316">
        <v>1</v>
      </c>
      <c r="E316">
        <v>1</v>
      </c>
      <c r="F316">
        <v>0</v>
      </c>
      <c r="G316">
        <v>4</v>
      </c>
      <c r="H316">
        <f>------28</f>
        <v>28</v>
      </c>
      <c r="I316">
        <v>32</v>
      </c>
      <c r="J316" t="s">
        <v>72</v>
      </c>
      <c r="K316">
        <f>------4</f>
        <v>4</v>
      </c>
    </row>
    <row r="317" spans="2:11">
      <c r="B317">
        <v>938</v>
      </c>
      <c r="C317">
        <v>313</v>
      </c>
      <c r="D317">
        <v>1</v>
      </c>
      <c r="E317">
        <v>0</v>
      </c>
      <c r="F317">
        <v>0</v>
      </c>
      <c r="G317">
        <v>4</v>
      </c>
      <c r="H317">
        <f>------28</f>
        <v>28</v>
      </c>
      <c r="I317">
        <v>32</v>
      </c>
      <c r="J317" t="s">
        <v>72</v>
      </c>
      <c r="K317">
        <f>------4</f>
        <v>4</v>
      </c>
    </row>
    <row r="318" spans="2:11">
      <c r="B318">
        <v>941</v>
      </c>
      <c r="C318">
        <v>314</v>
      </c>
      <c r="D318">
        <v>0</v>
      </c>
      <c r="E318">
        <v>0</v>
      </c>
      <c r="F318">
        <v>28</v>
      </c>
      <c r="G318">
        <v>4</v>
      </c>
      <c r="H318">
        <f>-0</f>
        <v>0</v>
      </c>
      <c r="I318">
        <v>0</v>
      </c>
      <c r="J318" t="s">
        <v>79</v>
      </c>
      <c r="K318">
        <f>------1</f>
        <v>1</v>
      </c>
    </row>
    <row r="319" spans="2:11">
      <c r="B319">
        <v>944</v>
      </c>
      <c r="C319">
        <v>315</v>
      </c>
      <c r="D319">
        <v>0</v>
      </c>
      <c r="E319">
        <v>0</v>
      </c>
      <c r="F319">
        <v>0</v>
      </c>
      <c r="G319">
        <v>4</v>
      </c>
      <c r="H319">
        <f>-0</f>
        <v>0</v>
      </c>
      <c r="I319">
        <v>0</v>
      </c>
      <c r="J319" t="s">
        <v>79</v>
      </c>
      <c r="K319">
        <f>------1</f>
        <v>1</v>
      </c>
    </row>
    <row r="320" spans="2:11">
      <c r="B320">
        <v>947</v>
      </c>
      <c r="C320">
        <v>316</v>
      </c>
      <c r="D320">
        <v>0</v>
      </c>
      <c r="E320">
        <v>0</v>
      </c>
      <c r="F320">
        <v>0</v>
      </c>
      <c r="G320">
        <v>4</v>
      </c>
      <c r="H320">
        <f>-0</f>
        <v>0</v>
      </c>
      <c r="I320">
        <v>0</v>
      </c>
      <c r="J320" t="s">
        <v>79</v>
      </c>
      <c r="K320">
        <f>------1</f>
        <v>1</v>
      </c>
    </row>
    <row r="321" spans="2:11">
      <c r="B321">
        <v>950</v>
      </c>
      <c r="C321">
        <v>317</v>
      </c>
      <c r="D321">
        <v>0</v>
      </c>
      <c r="E321">
        <v>1</v>
      </c>
      <c r="F321">
        <v>0</v>
      </c>
      <c r="G321">
        <v>4</v>
      </c>
      <c r="H321">
        <f>-0</f>
        <v>0</v>
      </c>
      <c r="I321">
        <v>0</v>
      </c>
      <c r="J321" t="s">
        <v>79</v>
      </c>
      <c r="K321">
        <f>------1</f>
        <v>1</v>
      </c>
    </row>
    <row r="322" spans="2:11">
      <c r="B322">
        <v>953</v>
      </c>
      <c r="C322">
        <v>318</v>
      </c>
      <c r="D322">
        <v>1</v>
      </c>
      <c r="E322">
        <v>1</v>
      </c>
      <c r="F322">
        <v>28</v>
      </c>
      <c r="G322">
        <v>4</v>
      </c>
      <c r="H322">
        <f>------28</f>
        <v>28</v>
      </c>
      <c r="I322">
        <v>32</v>
      </c>
      <c r="J322" t="s">
        <v>72</v>
      </c>
      <c r="K322">
        <f>------4</f>
        <v>4</v>
      </c>
    </row>
    <row r="323" spans="2:11">
      <c r="B323">
        <v>956</v>
      </c>
      <c r="C323">
        <v>319</v>
      </c>
      <c r="D323">
        <v>1</v>
      </c>
      <c r="E323">
        <v>1</v>
      </c>
      <c r="F323">
        <v>0</v>
      </c>
      <c r="G323">
        <v>4</v>
      </c>
      <c r="H323">
        <f>------28</f>
        <v>28</v>
      </c>
      <c r="I323">
        <v>32</v>
      </c>
      <c r="J323" t="s">
        <v>72</v>
      </c>
      <c r="K323">
        <f>------4</f>
        <v>4</v>
      </c>
    </row>
    <row r="324" spans="2:11">
      <c r="B324">
        <v>959</v>
      </c>
      <c r="C324">
        <v>320</v>
      </c>
      <c r="D324">
        <v>1</v>
      </c>
      <c r="E324">
        <v>1</v>
      </c>
      <c r="F324">
        <v>0</v>
      </c>
      <c r="G324">
        <v>4</v>
      </c>
      <c r="H324">
        <f>------28</f>
        <v>28</v>
      </c>
      <c r="I324">
        <v>32</v>
      </c>
      <c r="J324" t="s">
        <v>72</v>
      </c>
      <c r="K324">
        <f>------4</f>
        <v>4</v>
      </c>
    </row>
    <row r="325" spans="2:11">
      <c r="B325">
        <v>962</v>
      </c>
      <c r="C325">
        <v>321</v>
      </c>
      <c r="D325">
        <v>1</v>
      </c>
      <c r="E325">
        <v>0</v>
      </c>
      <c r="F325">
        <v>0</v>
      </c>
      <c r="G325">
        <v>4</v>
      </c>
      <c r="H325">
        <f>------28</f>
        <v>28</v>
      </c>
      <c r="I325">
        <v>32</v>
      </c>
      <c r="J325" t="s">
        <v>72</v>
      </c>
      <c r="K325">
        <f>------4</f>
        <v>4</v>
      </c>
    </row>
    <row r="326" spans="2:11">
      <c r="B326">
        <v>965</v>
      </c>
      <c r="C326">
        <v>322</v>
      </c>
      <c r="D326">
        <v>0</v>
      </c>
      <c r="E326">
        <v>0</v>
      </c>
      <c r="F326">
        <v>28</v>
      </c>
      <c r="G326">
        <v>4</v>
      </c>
      <c r="H326">
        <f>-0</f>
        <v>0</v>
      </c>
      <c r="I326">
        <v>0</v>
      </c>
      <c r="J326" t="s">
        <v>79</v>
      </c>
      <c r="K326">
        <f>------1</f>
        <v>1</v>
      </c>
    </row>
    <row r="327" spans="2:11">
      <c r="B327">
        <v>968</v>
      </c>
      <c r="C327">
        <v>323</v>
      </c>
      <c r="D327">
        <v>0</v>
      </c>
      <c r="E327">
        <v>0</v>
      </c>
      <c r="F327">
        <v>0</v>
      </c>
      <c r="G327">
        <v>4</v>
      </c>
      <c r="H327">
        <f>-0</f>
        <v>0</v>
      </c>
      <c r="I327">
        <v>0</v>
      </c>
      <c r="J327" t="s">
        <v>79</v>
      </c>
      <c r="K327">
        <f>------1</f>
        <v>1</v>
      </c>
    </row>
    <row r="328" spans="2:11">
      <c r="B328">
        <v>971</v>
      </c>
      <c r="C328">
        <v>324</v>
      </c>
      <c r="D328">
        <v>0</v>
      </c>
      <c r="E328">
        <v>0</v>
      </c>
      <c r="F328">
        <v>0</v>
      </c>
      <c r="G328">
        <v>4</v>
      </c>
      <c r="H328">
        <f>-0</f>
        <v>0</v>
      </c>
      <c r="I328">
        <v>0</v>
      </c>
      <c r="J328" t="s">
        <v>79</v>
      </c>
      <c r="K328">
        <f>------1</f>
        <v>1</v>
      </c>
    </row>
    <row r="329" spans="2:11">
      <c r="B329">
        <v>974</v>
      </c>
      <c r="C329">
        <v>325</v>
      </c>
      <c r="D329">
        <v>0</v>
      </c>
      <c r="E329">
        <v>1</v>
      </c>
      <c r="F329">
        <v>0</v>
      </c>
      <c r="G329">
        <v>4</v>
      </c>
      <c r="H329">
        <f>-0</f>
        <v>0</v>
      </c>
      <c r="I329">
        <v>0</v>
      </c>
      <c r="J329" t="s">
        <v>79</v>
      </c>
      <c r="K329">
        <f>------1</f>
        <v>1</v>
      </c>
    </row>
    <row r="330" spans="2:11">
      <c r="B330">
        <v>977</v>
      </c>
      <c r="C330">
        <v>326</v>
      </c>
      <c r="D330">
        <v>1</v>
      </c>
      <c r="E330">
        <v>1</v>
      </c>
      <c r="F330">
        <v>28</v>
      </c>
      <c r="G330">
        <v>4</v>
      </c>
      <c r="H330">
        <f>------28</f>
        <v>28</v>
      </c>
      <c r="I330">
        <v>32</v>
      </c>
      <c r="J330" t="s">
        <v>72</v>
      </c>
      <c r="K330">
        <f>------4</f>
        <v>4</v>
      </c>
    </row>
    <row r="331" spans="2:11">
      <c r="B331">
        <v>980</v>
      </c>
      <c r="C331">
        <v>327</v>
      </c>
      <c r="D331">
        <v>1</v>
      </c>
      <c r="E331">
        <v>1</v>
      </c>
      <c r="F331">
        <v>0</v>
      </c>
      <c r="G331">
        <v>4</v>
      </c>
      <c r="H331">
        <f>------28</f>
        <v>28</v>
      </c>
      <c r="I331">
        <v>32</v>
      </c>
      <c r="J331" t="s">
        <v>72</v>
      </c>
      <c r="K331">
        <f>------4</f>
        <v>4</v>
      </c>
    </row>
    <row r="332" spans="2:11">
      <c r="B332">
        <v>983</v>
      </c>
      <c r="C332">
        <v>328</v>
      </c>
      <c r="D332">
        <v>1</v>
      </c>
      <c r="E332">
        <v>1</v>
      </c>
      <c r="F332">
        <v>0</v>
      </c>
      <c r="G332">
        <v>4</v>
      </c>
      <c r="H332">
        <f>------28</f>
        <v>28</v>
      </c>
      <c r="I332">
        <v>32</v>
      </c>
      <c r="J332" t="s">
        <v>72</v>
      </c>
      <c r="K332">
        <f>------4</f>
        <v>4</v>
      </c>
    </row>
    <row r="333" spans="2:11">
      <c r="B333">
        <v>986</v>
      </c>
      <c r="C333">
        <v>329</v>
      </c>
      <c r="D333">
        <v>1</v>
      </c>
      <c r="E333">
        <v>0</v>
      </c>
      <c r="F333">
        <v>0</v>
      </c>
      <c r="G333">
        <v>4</v>
      </c>
      <c r="H333">
        <f>------28</f>
        <v>28</v>
      </c>
      <c r="I333">
        <v>32</v>
      </c>
      <c r="J333" t="s">
        <v>72</v>
      </c>
      <c r="K333">
        <f>------4</f>
        <v>4</v>
      </c>
    </row>
    <row r="334" spans="2:11">
      <c r="B334">
        <v>989</v>
      </c>
      <c r="C334">
        <v>330</v>
      </c>
      <c r="D334">
        <v>0</v>
      </c>
      <c r="E334">
        <v>0</v>
      </c>
      <c r="F334">
        <v>28</v>
      </c>
      <c r="G334">
        <v>4</v>
      </c>
      <c r="H334">
        <f>-0</f>
        <v>0</v>
      </c>
      <c r="I334">
        <v>0</v>
      </c>
      <c r="J334" t="s">
        <v>79</v>
      </c>
      <c r="K334">
        <f>------1</f>
        <v>1</v>
      </c>
    </row>
    <row r="335" spans="2:11">
      <c r="B335">
        <v>992</v>
      </c>
      <c r="C335">
        <v>331</v>
      </c>
      <c r="D335">
        <v>0</v>
      </c>
      <c r="E335">
        <v>0</v>
      </c>
      <c r="F335">
        <v>0</v>
      </c>
      <c r="G335">
        <v>4</v>
      </c>
      <c r="H335">
        <f>-0</f>
        <v>0</v>
      </c>
      <c r="I335">
        <v>0</v>
      </c>
      <c r="J335" t="s">
        <v>79</v>
      </c>
      <c r="K335">
        <f>------1</f>
        <v>1</v>
      </c>
    </row>
    <row r="336" spans="2:11">
      <c r="B336">
        <v>995</v>
      </c>
      <c r="C336">
        <v>332</v>
      </c>
      <c r="D336">
        <v>0</v>
      </c>
      <c r="E336">
        <v>0</v>
      </c>
      <c r="F336">
        <v>0</v>
      </c>
      <c r="G336">
        <v>4</v>
      </c>
      <c r="H336">
        <f>-0</f>
        <v>0</v>
      </c>
      <c r="I336">
        <v>0</v>
      </c>
      <c r="J336" t="s">
        <v>79</v>
      </c>
      <c r="K336">
        <f>------1</f>
        <v>1</v>
      </c>
    </row>
    <row r="337" spans="2:11">
      <c r="B337">
        <v>998</v>
      </c>
      <c r="C337">
        <v>333</v>
      </c>
      <c r="D337">
        <v>0</v>
      </c>
      <c r="E337">
        <v>1</v>
      </c>
      <c r="F337">
        <v>0</v>
      </c>
      <c r="G337">
        <v>4</v>
      </c>
      <c r="H337">
        <f>-0</f>
        <v>0</v>
      </c>
      <c r="I337">
        <v>0</v>
      </c>
      <c r="J337" t="s">
        <v>79</v>
      </c>
      <c r="K337">
        <f>------1</f>
        <v>1</v>
      </c>
    </row>
    <row r="338" spans="2:11">
      <c r="B338">
        <v>1001</v>
      </c>
      <c r="C338">
        <v>334</v>
      </c>
      <c r="D338">
        <v>1</v>
      </c>
      <c r="E338">
        <v>1</v>
      </c>
      <c r="F338">
        <v>28</v>
      </c>
      <c r="G338">
        <v>4</v>
      </c>
      <c r="H338">
        <f>------28</f>
        <v>28</v>
      </c>
      <c r="I338">
        <v>32</v>
      </c>
      <c r="J338" t="s">
        <v>72</v>
      </c>
      <c r="K338">
        <f>------4</f>
        <v>4</v>
      </c>
    </row>
    <row r="339" spans="2:11">
      <c r="B339">
        <v>1004</v>
      </c>
      <c r="C339">
        <v>335</v>
      </c>
      <c r="D339">
        <v>1</v>
      </c>
      <c r="E339">
        <v>1</v>
      </c>
      <c r="F339">
        <v>0</v>
      </c>
      <c r="G339">
        <v>4</v>
      </c>
      <c r="H339">
        <f>------28</f>
        <v>28</v>
      </c>
      <c r="I339">
        <v>32</v>
      </c>
      <c r="J339" t="s">
        <v>72</v>
      </c>
      <c r="K339">
        <f>------4</f>
        <v>4</v>
      </c>
    </row>
    <row r="340" spans="2:11">
      <c r="B340">
        <v>1007</v>
      </c>
      <c r="C340">
        <v>336</v>
      </c>
      <c r="D340">
        <v>1</v>
      </c>
      <c r="E340">
        <v>1</v>
      </c>
      <c r="F340">
        <v>0</v>
      </c>
      <c r="G340">
        <v>4</v>
      </c>
      <c r="H340">
        <f>------28</f>
        <v>28</v>
      </c>
      <c r="I340">
        <v>32</v>
      </c>
      <c r="J340" t="s">
        <v>72</v>
      </c>
      <c r="K340">
        <f>------4</f>
        <v>4</v>
      </c>
    </row>
    <row r="341" spans="2:11">
      <c r="B341">
        <v>1010</v>
      </c>
      <c r="C341">
        <v>337</v>
      </c>
      <c r="D341">
        <v>1</v>
      </c>
      <c r="E341">
        <v>0</v>
      </c>
      <c r="F341">
        <v>0</v>
      </c>
      <c r="G341">
        <v>4</v>
      </c>
      <c r="H341">
        <f>------28</f>
        <v>28</v>
      </c>
      <c r="I341">
        <v>32</v>
      </c>
      <c r="J341" t="s">
        <v>72</v>
      </c>
      <c r="K341">
        <f>------4</f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Test2v2</vt:lpstr>
      <vt:lpstr>T2v2-L1A1</vt:lpstr>
      <vt:lpstr>T2v2-L0A11</vt:lpstr>
      <vt:lpstr>T2v2-L0A3</vt:lpstr>
      <vt:lpstr>T2v2-L0A2</vt:lpstr>
      <vt:lpstr>Test2v1 &amp; variants</vt:lpstr>
      <vt:lpstr>Test2v3</vt:lpstr>
      <vt:lpstr>T2v3-L0A11</vt:lpstr>
      <vt:lpstr>T2v3-L1A1</vt:lpstr>
      <vt:lpstr>T2v4</vt:lpstr>
      <vt:lpstr>T2v4-L1A1</vt:lpstr>
      <vt:lpstr>T2v4-L0A2</vt:lpstr>
      <vt:lpstr>T2v7</vt:lpstr>
      <vt:lpstr>T2v7-L0A11</vt:lpstr>
      <vt:lpstr>T2v7-L0A3</vt:lpstr>
      <vt:lpstr>T2v7-L1A1</vt:lpstr>
      <vt:lpstr>T2v8</vt:lpstr>
      <vt:lpstr>T2v8-L0A11</vt:lpstr>
      <vt:lpstr>T2v8-L0A3</vt:lpstr>
      <vt:lpstr>T2v8-L1A1</vt:lpstr>
      <vt:lpstr>T2v10</vt:lpstr>
      <vt:lpstr>T2v10-L0A3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ada</cp:lastModifiedBy>
  <dcterms:created xsi:type="dcterms:W3CDTF">2017-08-21T14:51:27Z</dcterms:created>
  <dcterms:modified xsi:type="dcterms:W3CDTF">2018-03-17T18:15:12Z</dcterms:modified>
</cp:coreProperties>
</file>