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11580" windowHeight="6030" tabRatio="832" activeTab="1"/>
  </bookViews>
  <sheets>
    <sheet name="Ejercicio 7" sheetId="34" r:id="rId1"/>
    <sheet name="Ejercicio 7 e" sheetId="37" r:id="rId2"/>
  </sheets>
  <definedNames>
    <definedName name="_xlnm.Print_Area" localSheetId="0">'Ejercicio 7'!$A$1:$C$14</definedName>
    <definedName name="_xlnm.Print_Area" localSheetId="1">'Ejercicio 7 e'!$A$1:$C$14</definedName>
  </definedNames>
  <calcPr calcId="145621"/>
</workbook>
</file>

<file path=xl/calcChain.xml><?xml version="1.0" encoding="utf-8"?>
<calcChain xmlns="http://schemas.openxmlformats.org/spreadsheetml/2006/main">
  <c r="B8" i="37" l="1"/>
  <c r="B9" i="37" s="1"/>
  <c r="A7" i="37"/>
  <c r="A8" i="37" s="1"/>
  <c r="A9" i="37" s="1"/>
  <c r="A10" i="37" s="1"/>
  <c r="A11" i="37" s="1"/>
  <c r="D6" i="37"/>
  <c r="E6" i="37" s="1"/>
  <c r="C6" i="37"/>
  <c r="B8" i="34"/>
  <c r="B9" i="34" s="1"/>
  <c r="B10" i="34" s="1"/>
  <c r="B11" i="34" s="1"/>
  <c r="C8" i="37" l="1"/>
  <c r="C7" i="37"/>
  <c r="D7" i="37" s="1"/>
  <c r="E7" i="37" s="1"/>
  <c r="B13" i="34"/>
  <c r="C9" i="37"/>
  <c r="B10" i="37"/>
  <c r="D6" i="34"/>
  <c r="E6" i="34" s="1"/>
  <c r="B15" i="34"/>
  <c r="B12" i="34"/>
  <c r="C6" i="34"/>
  <c r="D8" i="37" l="1"/>
  <c r="E8" i="37" s="1"/>
  <c r="B11" i="37"/>
  <c r="B13" i="37" s="1"/>
  <c r="C10" i="37"/>
  <c r="A7" i="34"/>
  <c r="D9" i="37" l="1"/>
  <c r="E9" i="37" s="1"/>
  <c r="C11" i="37"/>
  <c r="B12" i="37"/>
  <c r="B15" i="37"/>
  <c r="C7" i="34"/>
  <c r="A8" i="34"/>
  <c r="D10" i="37" l="1"/>
  <c r="E10" i="37" s="1"/>
  <c r="D11" i="37"/>
  <c r="E11" i="37" s="1"/>
  <c r="B14" i="37" s="1"/>
  <c r="C8" i="34"/>
  <c r="A9" i="34"/>
  <c r="A10" i="34" s="1"/>
  <c r="D7" i="34"/>
  <c r="E7" i="34" s="1"/>
  <c r="C10" i="34" l="1"/>
  <c r="C9" i="34"/>
  <c r="D8" i="34"/>
  <c r="A11" i="34"/>
  <c r="C11" i="34" l="1"/>
  <c r="D9" i="34"/>
  <c r="E9" i="34" s="1"/>
  <c r="E8" i="34"/>
  <c r="D10" i="34" l="1"/>
  <c r="E10" i="34" s="1"/>
  <c r="D11" i="34" l="1"/>
  <c r="E11" i="34" s="1"/>
  <c r="B14" i="34" s="1"/>
</calcChain>
</file>

<file path=xl/sharedStrings.xml><?xml version="1.0" encoding="utf-8"?>
<sst xmlns="http://schemas.openxmlformats.org/spreadsheetml/2006/main" count="22" uniqueCount="11">
  <si>
    <t>VAN</t>
  </si>
  <si>
    <t>TIR</t>
  </si>
  <si>
    <t>FLUJO</t>
  </si>
  <si>
    <t>FLUJO DESCONTADO</t>
  </si>
  <si>
    <t>FLUJO ACUMULADO DESCONTADO</t>
  </si>
  <si>
    <t>PRD</t>
  </si>
  <si>
    <t>Año</t>
  </si>
  <si>
    <t>PER. DE RECUPERACION DESCONTADO</t>
  </si>
  <si>
    <t>B/C</t>
  </si>
  <si>
    <t>Produce S.A.C.</t>
  </si>
  <si>
    <t>Tasa de descuento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</si>
</sst>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Blue]\ #,##0.00_);[Red]\(\ #,##0.00\)"/>
    <numFmt numFmtId="166" formatCode="0.000%"/>
    <numFmt numFmtId="167" formatCode="[Blue]\ #,##0.000_);[Red]\(\ #,##0.000\)"/>
  </numFmts>
  <fonts count="9" x14ac:knownFonts="1">
    <font>
      <sz val="10"/>
      <name val="Arial"/>
    </font>
    <font>
      <sz val="10"/>
      <name val="Arial"/>
    </font>
    <font>
      <sz val="10"/>
      <name val="Comic Sans MS"/>
      <family val="4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16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7" tint="0.59999389629810485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5" fillId="0" borderId="0" xfId="0" applyFont="1"/>
    <xf numFmtId="165" fontId="4" fillId="0" borderId="1" xfId="1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6" fontId="7" fillId="2" borderId="1" xfId="2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165" fontId="7" fillId="2" borderId="1" xfId="1" applyNumberFormat="1" applyFont="1" applyFill="1" applyBorder="1" applyAlignment="1">
      <alignment horizontal="right"/>
    </xf>
    <xf numFmtId="0" fontId="8" fillId="6" borderId="7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15"/>
  <sheetViews>
    <sheetView zoomScaleNormal="100" workbookViewId="0">
      <selection sqref="A1:E1"/>
    </sheetView>
  </sheetViews>
  <sheetFormatPr baseColWidth="10" defaultRowHeight="15" x14ac:dyDescent="0.3"/>
  <cols>
    <col min="1" max="1" width="4.42578125" style="1" bestFit="1" customWidth="1"/>
    <col min="2" max="3" width="14.85546875" style="1" bestFit="1" customWidth="1"/>
    <col min="4" max="4" width="17.7109375" style="1" bestFit="1" customWidth="1"/>
    <col min="5" max="5" width="22.42578125" style="1" bestFit="1" customWidth="1"/>
    <col min="6" max="16384" width="11.42578125" style="1"/>
  </cols>
  <sheetData>
    <row r="1" spans="1:5" ht="20.25" x14ac:dyDescent="0.3">
      <c r="A1" s="16" t="s">
        <v>9</v>
      </c>
      <c r="B1" s="17"/>
      <c r="C1" s="17"/>
      <c r="D1" s="17"/>
      <c r="E1" s="22"/>
    </row>
    <row r="2" spans="1:5" ht="5.0999999999999996" customHeight="1" x14ac:dyDescent="0.3">
      <c r="A2" s="2"/>
      <c r="B2" s="2"/>
      <c r="C2" s="2"/>
      <c r="D2" s="2"/>
      <c r="E2" s="2"/>
    </row>
    <row r="3" spans="1:5" x14ac:dyDescent="0.3">
      <c r="A3" s="18" t="s">
        <v>10</v>
      </c>
      <c r="B3" s="19"/>
      <c r="C3" s="20"/>
      <c r="D3" s="9">
        <v>0.1</v>
      </c>
      <c r="E3" s="2"/>
    </row>
    <row r="4" spans="1:5" ht="5.0999999999999996" customHeight="1" x14ac:dyDescent="0.3">
      <c r="A4" s="2"/>
      <c r="B4" s="2"/>
      <c r="C4" s="2"/>
      <c r="D4" s="2"/>
      <c r="E4" s="2"/>
    </row>
    <row r="5" spans="1:5" ht="25.5" x14ac:dyDescent="0.3">
      <c r="A5" s="7" t="s">
        <v>6</v>
      </c>
      <c r="B5" s="12" t="s">
        <v>2</v>
      </c>
      <c r="C5" s="13" t="s">
        <v>3</v>
      </c>
      <c r="D5" s="14" t="s">
        <v>4</v>
      </c>
      <c r="E5" s="14" t="s">
        <v>7</v>
      </c>
    </row>
    <row r="6" spans="1:5" x14ac:dyDescent="0.3">
      <c r="A6" s="4">
        <v>0</v>
      </c>
      <c r="B6" s="3">
        <v>-110000000</v>
      </c>
      <c r="C6" s="3">
        <f t="shared" ref="C6:C11" si="0">B6/(1+$D$3)^$A6</f>
        <v>-110000000</v>
      </c>
      <c r="D6" s="3">
        <f>B6</f>
        <v>-110000000</v>
      </c>
      <c r="E6" s="5" t="str">
        <f t="shared" ref="E6:E11" si="1">IF(AND(D6&gt;=0,D5&lt;0),$A5-D5/C6,"")</f>
        <v/>
      </c>
    </row>
    <row r="7" spans="1:5" x14ac:dyDescent="0.3">
      <c r="A7" s="4">
        <f t="shared" ref="A7:A11" si="2">+A6+1</f>
        <v>1</v>
      </c>
      <c r="B7" s="3">
        <v>22000000</v>
      </c>
      <c r="C7" s="3">
        <f t="shared" si="0"/>
        <v>20000000</v>
      </c>
      <c r="D7" s="3">
        <f>C7+D6</f>
        <v>-90000000</v>
      </c>
      <c r="E7" s="5" t="str">
        <f t="shared" si="1"/>
        <v/>
      </c>
    </row>
    <row r="8" spans="1:5" x14ac:dyDescent="0.3">
      <c r="A8" s="4">
        <f t="shared" si="2"/>
        <v>2</v>
      </c>
      <c r="B8" s="3">
        <f>B7+10%*B7</f>
        <v>24200000</v>
      </c>
      <c r="C8" s="3">
        <f t="shared" si="0"/>
        <v>19999999.999999996</v>
      </c>
      <c r="D8" s="3">
        <f>C8+D7</f>
        <v>-70000000</v>
      </c>
      <c r="E8" s="5" t="str">
        <f t="shared" si="1"/>
        <v/>
      </c>
    </row>
    <row r="9" spans="1:5" x14ac:dyDescent="0.3">
      <c r="A9" s="4">
        <f t="shared" si="2"/>
        <v>3</v>
      </c>
      <c r="B9" s="3">
        <f t="shared" ref="B9:B10" si="3">B8+10%*B8</f>
        <v>26620000</v>
      </c>
      <c r="C9" s="3">
        <f t="shared" si="0"/>
        <v>19999999.999999993</v>
      </c>
      <c r="D9" s="3">
        <f>C9+D8</f>
        <v>-50000000.000000007</v>
      </c>
      <c r="E9" s="5" t="str">
        <f t="shared" si="1"/>
        <v/>
      </c>
    </row>
    <row r="10" spans="1:5" x14ac:dyDescent="0.3">
      <c r="A10" s="4">
        <f t="shared" si="2"/>
        <v>4</v>
      </c>
      <c r="B10" s="3">
        <f t="shared" si="3"/>
        <v>29282000</v>
      </c>
      <c r="C10" s="3">
        <f t="shared" si="0"/>
        <v>19999999.999999996</v>
      </c>
      <c r="D10" s="3">
        <f>C10+D9</f>
        <v>-30000000.000000011</v>
      </c>
      <c r="E10" s="5" t="str">
        <f t="shared" si="1"/>
        <v/>
      </c>
    </row>
    <row r="11" spans="1:5" x14ac:dyDescent="0.3">
      <c r="A11" s="4">
        <f t="shared" si="2"/>
        <v>5</v>
      </c>
      <c r="B11" s="3">
        <f>B10+10%*B10+50000000</f>
        <v>82210200</v>
      </c>
      <c r="C11" s="3">
        <f t="shared" si="0"/>
        <v>51046066.152957745</v>
      </c>
      <c r="D11" s="3">
        <f>C11+D10</f>
        <v>21046066.152957734</v>
      </c>
      <c r="E11" s="5">
        <f t="shared" si="1"/>
        <v>4.5877044454337783</v>
      </c>
    </row>
    <row r="12" spans="1:5" x14ac:dyDescent="0.3">
      <c r="A12" s="15" t="s">
        <v>0</v>
      </c>
      <c r="B12" s="21">
        <f>B6+NPV($D$3,B7:B11)</f>
        <v>21046066.152957723</v>
      </c>
      <c r="C12" s="6"/>
      <c r="D12" s="2"/>
      <c r="E12" s="2"/>
    </row>
    <row r="13" spans="1:5" x14ac:dyDescent="0.3">
      <c r="A13" s="15" t="s">
        <v>1</v>
      </c>
      <c r="B13" s="10">
        <f>IRR(B6:B11)</f>
        <v>0.15785114037877945</v>
      </c>
      <c r="C13" s="6"/>
      <c r="D13" s="2"/>
      <c r="E13" s="2"/>
    </row>
    <row r="14" spans="1:5" x14ac:dyDescent="0.3">
      <c r="A14" s="15" t="s">
        <v>5</v>
      </c>
      <c r="B14" s="8">
        <f>MAX(E6:E11)</f>
        <v>4.5877044454337783</v>
      </c>
      <c r="C14" s="2"/>
      <c r="D14" s="2"/>
      <c r="E14" s="2"/>
    </row>
    <row r="15" spans="1:5" x14ac:dyDescent="0.3">
      <c r="A15" s="15" t="s">
        <v>8</v>
      </c>
      <c r="B15" s="11">
        <f>ABS(NPV($D$3,B7:B11)/B6)</f>
        <v>1.1913278741177975</v>
      </c>
      <c r="C15" s="2"/>
      <c r="D15" s="2"/>
      <c r="E15" s="2"/>
    </row>
  </sheetData>
  <mergeCells count="2">
    <mergeCell ref="A1:E1"/>
    <mergeCell ref="A3:C3"/>
  </mergeCells>
  <phoneticPr fontId="0" type="noConversion"/>
  <printOptions horizontalCentered="1"/>
  <pageMargins left="0.75" right="0.75" top="0.39370078740157483" bottom="1" header="0" footer="0"/>
  <pageSetup paperSize="9" orientation="portrait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sqref="A1:E1"/>
    </sheetView>
  </sheetViews>
  <sheetFormatPr baseColWidth="10" defaultRowHeight="15" x14ac:dyDescent="0.3"/>
  <cols>
    <col min="1" max="1" width="4.42578125" style="1" bestFit="1" customWidth="1"/>
    <col min="2" max="3" width="14.85546875" style="1" bestFit="1" customWidth="1"/>
    <col min="4" max="4" width="17.7109375" style="1" bestFit="1" customWidth="1"/>
    <col min="5" max="5" width="22.42578125" style="1" bestFit="1" customWidth="1"/>
    <col min="6" max="16384" width="11.42578125" style="1"/>
  </cols>
  <sheetData>
    <row r="1" spans="1:5" ht="20.25" x14ac:dyDescent="0.3">
      <c r="A1" s="16" t="s">
        <v>9</v>
      </c>
      <c r="B1" s="17"/>
      <c r="C1" s="17"/>
      <c r="D1" s="17"/>
      <c r="E1" s="22"/>
    </row>
    <row r="2" spans="1:5" ht="5.0999999999999996" customHeight="1" x14ac:dyDescent="0.3">
      <c r="A2" s="2"/>
      <c r="B2" s="2"/>
      <c r="C2" s="2"/>
      <c r="D2" s="2"/>
      <c r="E2" s="2"/>
    </row>
    <row r="3" spans="1:5" x14ac:dyDescent="0.3">
      <c r="A3" s="18" t="s">
        <v>10</v>
      </c>
      <c r="B3" s="19"/>
      <c r="C3" s="20"/>
      <c r="D3" s="9">
        <v>0.1</v>
      </c>
      <c r="E3" s="2"/>
    </row>
    <row r="4" spans="1:5" ht="5.0999999999999996" customHeight="1" x14ac:dyDescent="0.3">
      <c r="A4" s="2"/>
      <c r="B4" s="2"/>
      <c r="C4" s="2"/>
      <c r="D4" s="2"/>
      <c r="E4" s="2"/>
    </row>
    <row r="5" spans="1:5" ht="25.5" x14ac:dyDescent="0.3">
      <c r="A5" s="7" t="s">
        <v>6</v>
      </c>
      <c r="B5" s="12" t="s">
        <v>2</v>
      </c>
      <c r="C5" s="13" t="s">
        <v>3</v>
      </c>
      <c r="D5" s="14" t="s">
        <v>4</v>
      </c>
      <c r="E5" s="14" t="s">
        <v>7</v>
      </c>
    </row>
    <row r="6" spans="1:5" x14ac:dyDescent="0.3">
      <c r="A6" s="4">
        <v>0</v>
      </c>
      <c r="B6" s="3">
        <v>-131046066.15295772</v>
      </c>
      <c r="C6" s="3">
        <f t="shared" ref="C6:C11" si="0">B6/(1+$D$3)^$A6</f>
        <v>-131046066.15295772</v>
      </c>
      <c r="D6" s="3">
        <f>B6</f>
        <v>-131046066.15295772</v>
      </c>
      <c r="E6" s="5" t="str">
        <f t="shared" ref="E6:E11" si="1">IF(AND(D6&gt;=0,D5&lt;0),$A5-D5/C6,"")</f>
        <v/>
      </c>
    </row>
    <row r="7" spans="1:5" x14ac:dyDescent="0.3">
      <c r="A7" s="4">
        <f t="shared" ref="A7:A11" si="2">+A6+1</f>
        <v>1</v>
      </c>
      <c r="B7" s="3">
        <v>22000000</v>
      </c>
      <c r="C7" s="3">
        <f t="shared" si="0"/>
        <v>20000000</v>
      </c>
      <c r="D7" s="3">
        <f>C7+D6</f>
        <v>-111046066.15295772</v>
      </c>
      <c r="E7" s="5" t="str">
        <f t="shared" si="1"/>
        <v/>
      </c>
    </row>
    <row r="8" spans="1:5" x14ac:dyDescent="0.3">
      <c r="A8" s="4">
        <f t="shared" si="2"/>
        <v>2</v>
      </c>
      <c r="B8" s="3">
        <f>B7+10%*B7</f>
        <v>24200000</v>
      </c>
      <c r="C8" s="3">
        <f t="shared" si="0"/>
        <v>19999999.999999996</v>
      </c>
      <c r="D8" s="3">
        <f>C8+D7</f>
        <v>-91046066.152957723</v>
      </c>
      <c r="E8" s="5" t="str">
        <f t="shared" si="1"/>
        <v/>
      </c>
    </row>
    <row r="9" spans="1:5" x14ac:dyDescent="0.3">
      <c r="A9" s="4">
        <f t="shared" si="2"/>
        <v>3</v>
      </c>
      <c r="B9" s="3">
        <f t="shared" ref="B9:B10" si="3">B8+10%*B8</f>
        <v>26620000</v>
      </c>
      <c r="C9" s="3">
        <f t="shared" si="0"/>
        <v>19999999.999999993</v>
      </c>
      <c r="D9" s="3">
        <f>C9+D8</f>
        <v>-71046066.152957737</v>
      </c>
      <c r="E9" s="5" t="str">
        <f t="shared" si="1"/>
        <v/>
      </c>
    </row>
    <row r="10" spans="1:5" x14ac:dyDescent="0.3">
      <c r="A10" s="4">
        <f t="shared" si="2"/>
        <v>4</v>
      </c>
      <c r="B10" s="3">
        <f t="shared" si="3"/>
        <v>29282000</v>
      </c>
      <c r="C10" s="3">
        <f t="shared" si="0"/>
        <v>19999999.999999996</v>
      </c>
      <c r="D10" s="3">
        <f>C10+D9</f>
        <v>-51046066.152957737</v>
      </c>
      <c r="E10" s="5" t="str">
        <f t="shared" si="1"/>
        <v/>
      </c>
    </row>
    <row r="11" spans="1:5" x14ac:dyDescent="0.3">
      <c r="A11" s="4">
        <f t="shared" si="2"/>
        <v>5</v>
      </c>
      <c r="B11" s="3">
        <f>B10+10%*B10+50000000</f>
        <v>82210200</v>
      </c>
      <c r="C11" s="3">
        <f t="shared" si="0"/>
        <v>51046066.152957745</v>
      </c>
      <c r="D11" s="3">
        <f>C11+D10</f>
        <v>0</v>
      </c>
      <c r="E11" s="5">
        <f t="shared" si="1"/>
        <v>5</v>
      </c>
    </row>
    <row r="12" spans="1:5" x14ac:dyDescent="0.3">
      <c r="A12" s="15" t="s">
        <v>0</v>
      </c>
      <c r="B12" s="21">
        <f>B6+NPV($D$3,B7:B11)</f>
        <v>0</v>
      </c>
      <c r="C12" s="6"/>
      <c r="D12" s="2"/>
      <c r="E12" s="2"/>
    </row>
    <row r="13" spans="1:5" x14ac:dyDescent="0.3">
      <c r="A13" s="15" t="s">
        <v>1</v>
      </c>
      <c r="B13" s="10">
        <f>IRR(B6:B11)</f>
        <v>9.9999999999999867E-2</v>
      </c>
      <c r="C13" s="6"/>
      <c r="D13" s="2"/>
      <c r="E13" s="2"/>
    </row>
    <row r="14" spans="1:5" x14ac:dyDescent="0.3">
      <c r="A14" s="15" t="s">
        <v>5</v>
      </c>
      <c r="B14" s="8">
        <f>MAX(E6:E11)</f>
        <v>5</v>
      </c>
      <c r="C14" s="2"/>
      <c r="D14" s="2"/>
      <c r="E14" s="2"/>
    </row>
    <row r="15" spans="1:5" x14ac:dyDescent="0.3">
      <c r="A15" s="15" t="s">
        <v>8</v>
      </c>
      <c r="B15" s="11">
        <f>ABS(NPV($D$3,B7:B11)/B6)</f>
        <v>1</v>
      </c>
      <c r="C15" s="2"/>
      <c r="D15" s="2"/>
      <c r="E15" s="2"/>
    </row>
  </sheetData>
  <mergeCells count="2">
    <mergeCell ref="A1:E1"/>
    <mergeCell ref="A3:C3"/>
  </mergeCells>
  <printOptions horizontalCentered="1"/>
  <pageMargins left="0.75" right="0.75" top="0.39370078740157483" bottom="1" header="0" footer="0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Ejercicio 7</vt:lpstr>
      <vt:lpstr>Ejercicio 7 e</vt:lpstr>
      <vt:lpstr>'Ejercicio 7'!Área_de_impresión</vt:lpstr>
      <vt:lpstr>'Ejercicio 7 e'!Área_de_impresión</vt:lpstr>
    </vt:vector>
  </TitlesOfParts>
  <Company>Familia Senmache 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M. Martín Senmache Sarmiento</dc:creator>
  <cp:lastModifiedBy>M645</cp:lastModifiedBy>
  <cp:lastPrinted>2004-08-25T03:22:32Z</cp:lastPrinted>
  <dcterms:created xsi:type="dcterms:W3CDTF">2004-08-19T22:06:20Z</dcterms:created>
  <dcterms:modified xsi:type="dcterms:W3CDTF">2013-10-18T23:14:43Z</dcterms:modified>
</cp:coreProperties>
</file>