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/Desktop/manual check/"/>
    </mc:Choice>
  </mc:AlternateContent>
  <xr:revisionPtr revIDLastSave="0" documentId="13_ncr:1_{84D6A719-0F9E-954C-865E-1534BAF419F1}" xr6:coauthVersionLast="36" xr6:coauthVersionMax="36" xr10:uidLastSave="{00000000-0000-0000-0000-000000000000}"/>
  <bookViews>
    <workbookView xWindow="620" yWindow="460" windowWidth="24940" windowHeight="14220" xr2:uid="{00000000-000D-0000-FFFF-FFFF00000000}"/>
  </bookViews>
  <sheets>
    <sheet name="velocityVsPoreRatioVsRate" sheetId="1" r:id="rId1"/>
  </sheets>
  <definedNames>
    <definedName name="solver_adj" localSheetId="0" hidden="1">velocityVsPoreRatioVsRate!$BI$3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velocityVsPoreRatioVsRate!$BI$2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</workbook>
</file>

<file path=xl/calcChain.xml><?xml version="1.0" encoding="utf-8"?>
<calcChain xmlns="http://schemas.openxmlformats.org/spreadsheetml/2006/main">
  <c r="BF3" i="1" l="1"/>
  <c r="BF4" i="1"/>
  <c r="BF5" i="1"/>
  <c r="BF6" i="1"/>
  <c r="BF7" i="1"/>
  <c r="BF8" i="1"/>
  <c r="BF9" i="1"/>
  <c r="BG9" i="1" s="1"/>
  <c r="BF10" i="1"/>
  <c r="BG10" i="1" s="1"/>
  <c r="BF11" i="1"/>
  <c r="BF12" i="1"/>
  <c r="BF13" i="1"/>
  <c r="BG13" i="1" s="1"/>
  <c r="BF14" i="1"/>
  <c r="BG14" i="1" s="1"/>
  <c r="BF15" i="1"/>
  <c r="BF16" i="1"/>
  <c r="BG16" i="1" s="1"/>
  <c r="BF17" i="1"/>
  <c r="BG17" i="1" s="1"/>
  <c r="BF18" i="1"/>
  <c r="BG18" i="1" s="1"/>
  <c r="BF19" i="1"/>
  <c r="BF20" i="1"/>
  <c r="BF21" i="1"/>
  <c r="BF22" i="1"/>
  <c r="BG22" i="1" s="1"/>
  <c r="BF23" i="1"/>
  <c r="BF24" i="1"/>
  <c r="BF25" i="1"/>
  <c r="BG25" i="1" s="1"/>
  <c r="BF26" i="1"/>
  <c r="BG26" i="1" s="1"/>
  <c r="BF27" i="1"/>
  <c r="BF28" i="1"/>
  <c r="BF29" i="1"/>
  <c r="BG29" i="1" s="1"/>
  <c r="BF30" i="1"/>
  <c r="BG30" i="1" s="1"/>
  <c r="BF31" i="1"/>
  <c r="BF32" i="1"/>
  <c r="BF33" i="1"/>
  <c r="BF34" i="1"/>
  <c r="BG34" i="1" s="1"/>
  <c r="BF35" i="1"/>
  <c r="BF36" i="1"/>
  <c r="BF37" i="1"/>
  <c r="BG37" i="1" s="1"/>
  <c r="BF38" i="1"/>
  <c r="BG38" i="1" s="1"/>
  <c r="BF39" i="1"/>
  <c r="BF40" i="1"/>
  <c r="BF41" i="1"/>
  <c r="BG41" i="1" s="1"/>
  <c r="BF42" i="1"/>
  <c r="BG42" i="1" s="1"/>
  <c r="BF43" i="1"/>
  <c r="BF44" i="1"/>
  <c r="BF45" i="1"/>
  <c r="BG45" i="1" s="1"/>
  <c r="BF46" i="1"/>
  <c r="BG46" i="1" s="1"/>
  <c r="BF47" i="1"/>
  <c r="BF48" i="1"/>
  <c r="BG48" i="1" s="1"/>
  <c r="BF49" i="1"/>
  <c r="BG49" i="1" s="1"/>
  <c r="BF50" i="1"/>
  <c r="BG50" i="1" s="1"/>
  <c r="BF51" i="1"/>
  <c r="BF52" i="1"/>
  <c r="BF53" i="1"/>
  <c r="BF54" i="1"/>
  <c r="BG54" i="1" s="1"/>
  <c r="BF55" i="1"/>
  <c r="BF56" i="1"/>
  <c r="BF57" i="1"/>
  <c r="BG57" i="1" s="1"/>
  <c r="BF58" i="1"/>
  <c r="BG58" i="1" s="1"/>
  <c r="BF59" i="1"/>
  <c r="BF60" i="1"/>
  <c r="BF61" i="1"/>
  <c r="BG61" i="1" s="1"/>
  <c r="BF62" i="1"/>
  <c r="BG62" i="1" s="1"/>
  <c r="BF63" i="1"/>
  <c r="BF64" i="1"/>
  <c r="BF65" i="1"/>
  <c r="BG65" i="1" s="1"/>
  <c r="BF66" i="1"/>
  <c r="BG66" i="1" s="1"/>
  <c r="BF67" i="1"/>
  <c r="BF68" i="1"/>
  <c r="BG68" i="1" s="1"/>
  <c r="BF69" i="1"/>
  <c r="BG69" i="1" s="1"/>
  <c r="BF70" i="1"/>
  <c r="BG70" i="1" s="1"/>
  <c r="BF71" i="1"/>
  <c r="BF72" i="1"/>
  <c r="BF73" i="1"/>
  <c r="BF74" i="1"/>
  <c r="BG74" i="1" s="1"/>
  <c r="BF75" i="1"/>
  <c r="BF76" i="1"/>
  <c r="BF77" i="1"/>
  <c r="BG77" i="1" s="1"/>
  <c r="BF78" i="1"/>
  <c r="BG78" i="1" s="1"/>
  <c r="BF79" i="1"/>
  <c r="BF80" i="1"/>
  <c r="BF81" i="1"/>
  <c r="BG81" i="1" s="1"/>
  <c r="BF82" i="1"/>
  <c r="BG82" i="1" s="1"/>
  <c r="BF83" i="1"/>
  <c r="BF84" i="1"/>
  <c r="BF85" i="1"/>
  <c r="BG85" i="1" s="1"/>
  <c r="BF86" i="1"/>
  <c r="BG86" i="1" s="1"/>
  <c r="BF87" i="1"/>
  <c r="BF88" i="1"/>
  <c r="BF89" i="1"/>
  <c r="BG89" i="1" s="1"/>
  <c r="BF90" i="1"/>
  <c r="BG90" i="1" s="1"/>
  <c r="BF91" i="1"/>
  <c r="BF92" i="1"/>
  <c r="BF93" i="1"/>
  <c r="BG93" i="1" s="1"/>
  <c r="BF94" i="1"/>
  <c r="BG94" i="1" s="1"/>
  <c r="BF95" i="1"/>
  <c r="BF96" i="1"/>
  <c r="BF97" i="1"/>
  <c r="BF98" i="1"/>
  <c r="BF99" i="1"/>
  <c r="BF100" i="1"/>
  <c r="BG100" i="1" s="1"/>
  <c r="BF101" i="1"/>
  <c r="BG101" i="1" s="1"/>
  <c r="BF102" i="1"/>
  <c r="BG102" i="1" s="1"/>
  <c r="BF103" i="1"/>
  <c r="BF104" i="1"/>
  <c r="BF105" i="1"/>
  <c r="BG105" i="1" s="1"/>
  <c r="BF106" i="1"/>
  <c r="BG106" i="1" s="1"/>
  <c r="BF107" i="1"/>
  <c r="BF108" i="1"/>
  <c r="BF109" i="1"/>
  <c r="BF110" i="1"/>
  <c r="BF111" i="1"/>
  <c r="BF112" i="1"/>
  <c r="BF113" i="1"/>
  <c r="BG113" i="1" s="1"/>
  <c r="BF114" i="1"/>
  <c r="BG114" i="1" s="1"/>
  <c r="BF115" i="1"/>
  <c r="BF116" i="1"/>
  <c r="BF117" i="1"/>
  <c r="BG117" i="1" s="1"/>
  <c r="BF118" i="1"/>
  <c r="BG118" i="1" s="1"/>
  <c r="BF119" i="1"/>
  <c r="BF120" i="1"/>
  <c r="BG120" i="1" s="1"/>
  <c r="BF121" i="1"/>
  <c r="BG121" i="1" s="1"/>
  <c r="BF122" i="1"/>
  <c r="BG122" i="1" s="1"/>
  <c r="BF123" i="1"/>
  <c r="BF124" i="1"/>
  <c r="BF125" i="1"/>
  <c r="BG125" i="1" s="1"/>
  <c r="BF126" i="1"/>
  <c r="BG126" i="1" s="1"/>
  <c r="BF2" i="1"/>
  <c r="BG2" i="1" s="1"/>
  <c r="AP2" i="1" s="1"/>
  <c r="BG4" i="1"/>
  <c r="BG5" i="1"/>
  <c r="BG6" i="1"/>
  <c r="BG21" i="1"/>
  <c r="BG24" i="1"/>
  <c r="BG32" i="1"/>
  <c r="BG33" i="1"/>
  <c r="BG40" i="1"/>
  <c r="BG53" i="1"/>
  <c r="BG60" i="1"/>
  <c r="BG73" i="1"/>
  <c r="BG76" i="1"/>
  <c r="BG84" i="1"/>
  <c r="BG92" i="1"/>
  <c r="BG97" i="1"/>
  <c r="BG98" i="1"/>
  <c r="BG108" i="1"/>
  <c r="BG109" i="1"/>
  <c r="BG110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2" i="1"/>
  <c r="BD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C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BB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2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2" i="1"/>
  <c r="AV2" i="1"/>
  <c r="AE3" i="1"/>
  <c r="AF3" i="1"/>
  <c r="AG3" i="1"/>
  <c r="AH3" i="1"/>
  <c r="AI3" i="1"/>
  <c r="AJ3" i="1"/>
  <c r="AK3" i="1"/>
  <c r="AE4" i="1"/>
  <c r="AF4" i="1"/>
  <c r="AG4" i="1"/>
  <c r="AH4" i="1"/>
  <c r="AI4" i="1"/>
  <c r="AJ4" i="1"/>
  <c r="AK4" i="1"/>
  <c r="AE5" i="1"/>
  <c r="AF5" i="1"/>
  <c r="AG5" i="1"/>
  <c r="AH5" i="1"/>
  <c r="AI5" i="1"/>
  <c r="AJ5" i="1"/>
  <c r="AK5" i="1"/>
  <c r="AE6" i="1"/>
  <c r="AF6" i="1"/>
  <c r="AG6" i="1"/>
  <c r="AH6" i="1"/>
  <c r="AI6" i="1"/>
  <c r="AJ6" i="1"/>
  <c r="AK6" i="1"/>
  <c r="AE7" i="1"/>
  <c r="AF7" i="1"/>
  <c r="AG7" i="1"/>
  <c r="AH7" i="1"/>
  <c r="AI7" i="1"/>
  <c r="AJ7" i="1"/>
  <c r="AK7" i="1"/>
  <c r="AE8" i="1"/>
  <c r="AF8" i="1"/>
  <c r="AG8" i="1"/>
  <c r="AH8" i="1"/>
  <c r="AI8" i="1"/>
  <c r="AJ8" i="1"/>
  <c r="AK8" i="1"/>
  <c r="AE9" i="1"/>
  <c r="AF9" i="1"/>
  <c r="AG9" i="1"/>
  <c r="AH9" i="1"/>
  <c r="AI9" i="1"/>
  <c r="AJ9" i="1"/>
  <c r="AK9" i="1"/>
  <c r="AE10" i="1"/>
  <c r="AF10" i="1"/>
  <c r="AG10" i="1"/>
  <c r="AH10" i="1"/>
  <c r="AI10" i="1"/>
  <c r="AJ10" i="1"/>
  <c r="AK10" i="1"/>
  <c r="AE11" i="1"/>
  <c r="AF11" i="1"/>
  <c r="AG11" i="1"/>
  <c r="AH11" i="1"/>
  <c r="AI11" i="1"/>
  <c r="AJ11" i="1"/>
  <c r="AK11" i="1"/>
  <c r="AE12" i="1"/>
  <c r="AF12" i="1"/>
  <c r="AG12" i="1"/>
  <c r="AH12" i="1"/>
  <c r="AI12" i="1"/>
  <c r="AJ12" i="1"/>
  <c r="AK12" i="1"/>
  <c r="AE13" i="1"/>
  <c r="AF13" i="1"/>
  <c r="AG13" i="1"/>
  <c r="AH13" i="1"/>
  <c r="AI13" i="1"/>
  <c r="AJ13" i="1"/>
  <c r="AK13" i="1"/>
  <c r="AE14" i="1"/>
  <c r="AF14" i="1"/>
  <c r="AG14" i="1"/>
  <c r="AH14" i="1"/>
  <c r="AI14" i="1"/>
  <c r="AJ14" i="1"/>
  <c r="AK14" i="1"/>
  <c r="AE15" i="1"/>
  <c r="AF15" i="1"/>
  <c r="AG15" i="1"/>
  <c r="AH15" i="1"/>
  <c r="AI15" i="1"/>
  <c r="AJ15" i="1"/>
  <c r="AK15" i="1"/>
  <c r="AE16" i="1"/>
  <c r="AF16" i="1"/>
  <c r="AG16" i="1"/>
  <c r="AH16" i="1"/>
  <c r="AI16" i="1"/>
  <c r="AJ16" i="1"/>
  <c r="AK16" i="1"/>
  <c r="AE17" i="1"/>
  <c r="AF17" i="1"/>
  <c r="AG17" i="1"/>
  <c r="AH17" i="1"/>
  <c r="AI17" i="1"/>
  <c r="AJ17" i="1"/>
  <c r="AK17" i="1"/>
  <c r="AE18" i="1"/>
  <c r="AF18" i="1"/>
  <c r="AG18" i="1"/>
  <c r="AH18" i="1"/>
  <c r="AI18" i="1"/>
  <c r="AJ18" i="1"/>
  <c r="AK18" i="1"/>
  <c r="AE19" i="1"/>
  <c r="AF19" i="1"/>
  <c r="AG19" i="1"/>
  <c r="AH19" i="1"/>
  <c r="AI19" i="1"/>
  <c r="AJ19" i="1"/>
  <c r="AK19" i="1"/>
  <c r="AE20" i="1"/>
  <c r="AF20" i="1"/>
  <c r="AG20" i="1"/>
  <c r="AH20" i="1"/>
  <c r="AI20" i="1"/>
  <c r="AJ20" i="1"/>
  <c r="AK20" i="1"/>
  <c r="AE21" i="1"/>
  <c r="AF21" i="1"/>
  <c r="AG21" i="1"/>
  <c r="AH21" i="1"/>
  <c r="AI21" i="1"/>
  <c r="AJ21" i="1"/>
  <c r="AK21" i="1"/>
  <c r="AE22" i="1"/>
  <c r="AF22" i="1"/>
  <c r="AG22" i="1"/>
  <c r="AH22" i="1"/>
  <c r="AI22" i="1"/>
  <c r="AJ22" i="1"/>
  <c r="AK22" i="1"/>
  <c r="AE23" i="1"/>
  <c r="AF23" i="1"/>
  <c r="AG23" i="1"/>
  <c r="AH23" i="1"/>
  <c r="AI23" i="1"/>
  <c r="AJ23" i="1"/>
  <c r="AK23" i="1"/>
  <c r="AE24" i="1"/>
  <c r="AF24" i="1"/>
  <c r="AG24" i="1"/>
  <c r="AH24" i="1"/>
  <c r="AI24" i="1"/>
  <c r="AJ24" i="1"/>
  <c r="AK24" i="1"/>
  <c r="AE25" i="1"/>
  <c r="AF25" i="1"/>
  <c r="AG25" i="1"/>
  <c r="AH25" i="1"/>
  <c r="AI25" i="1"/>
  <c r="AJ25" i="1"/>
  <c r="AK25" i="1"/>
  <c r="AE26" i="1"/>
  <c r="AF26" i="1"/>
  <c r="AG26" i="1"/>
  <c r="AH26" i="1"/>
  <c r="AI26" i="1"/>
  <c r="AJ26" i="1"/>
  <c r="AK26" i="1"/>
  <c r="AE27" i="1"/>
  <c r="AF27" i="1"/>
  <c r="AG27" i="1"/>
  <c r="AH27" i="1"/>
  <c r="AI27" i="1"/>
  <c r="AJ27" i="1"/>
  <c r="AK27" i="1"/>
  <c r="AE28" i="1"/>
  <c r="AF28" i="1"/>
  <c r="AG28" i="1"/>
  <c r="AH28" i="1"/>
  <c r="AI28" i="1"/>
  <c r="AJ28" i="1"/>
  <c r="AK28" i="1"/>
  <c r="AE29" i="1"/>
  <c r="AF29" i="1"/>
  <c r="AG29" i="1"/>
  <c r="AH29" i="1"/>
  <c r="AI29" i="1"/>
  <c r="AJ29" i="1"/>
  <c r="AK29" i="1"/>
  <c r="AE30" i="1"/>
  <c r="AF30" i="1"/>
  <c r="AG30" i="1"/>
  <c r="AH30" i="1"/>
  <c r="AI30" i="1"/>
  <c r="AJ30" i="1"/>
  <c r="AK30" i="1"/>
  <c r="AE31" i="1"/>
  <c r="AF31" i="1"/>
  <c r="AG31" i="1"/>
  <c r="AH31" i="1"/>
  <c r="AI31" i="1"/>
  <c r="AJ31" i="1"/>
  <c r="AK31" i="1"/>
  <c r="AE32" i="1"/>
  <c r="AF32" i="1"/>
  <c r="AG32" i="1"/>
  <c r="AH32" i="1"/>
  <c r="AI32" i="1"/>
  <c r="AJ32" i="1"/>
  <c r="AK32" i="1"/>
  <c r="AE33" i="1"/>
  <c r="AF33" i="1"/>
  <c r="AG33" i="1"/>
  <c r="AH33" i="1"/>
  <c r="AI33" i="1"/>
  <c r="AJ33" i="1"/>
  <c r="AK33" i="1"/>
  <c r="AE34" i="1"/>
  <c r="AF34" i="1"/>
  <c r="AG34" i="1"/>
  <c r="AH34" i="1"/>
  <c r="AI34" i="1"/>
  <c r="AJ34" i="1"/>
  <c r="AK34" i="1"/>
  <c r="AE35" i="1"/>
  <c r="AF35" i="1"/>
  <c r="AG35" i="1"/>
  <c r="AH35" i="1"/>
  <c r="AI35" i="1"/>
  <c r="AJ35" i="1"/>
  <c r="AK35" i="1"/>
  <c r="AE36" i="1"/>
  <c r="AF36" i="1"/>
  <c r="AG36" i="1"/>
  <c r="AH36" i="1"/>
  <c r="AI36" i="1"/>
  <c r="AJ36" i="1"/>
  <c r="AK36" i="1"/>
  <c r="AE37" i="1"/>
  <c r="AF37" i="1"/>
  <c r="AG37" i="1"/>
  <c r="AH37" i="1"/>
  <c r="AI37" i="1"/>
  <c r="AJ37" i="1"/>
  <c r="AK37" i="1"/>
  <c r="AE38" i="1"/>
  <c r="AF38" i="1"/>
  <c r="AG38" i="1"/>
  <c r="AH38" i="1"/>
  <c r="AI38" i="1"/>
  <c r="AJ38" i="1"/>
  <c r="AK38" i="1"/>
  <c r="AE39" i="1"/>
  <c r="AF39" i="1"/>
  <c r="AG39" i="1"/>
  <c r="AH39" i="1"/>
  <c r="AI39" i="1"/>
  <c r="AJ39" i="1"/>
  <c r="AK39" i="1"/>
  <c r="AE40" i="1"/>
  <c r="AF40" i="1"/>
  <c r="AG40" i="1"/>
  <c r="AH40" i="1"/>
  <c r="AI40" i="1"/>
  <c r="AJ40" i="1"/>
  <c r="AK40" i="1"/>
  <c r="AE41" i="1"/>
  <c r="AF41" i="1"/>
  <c r="AG41" i="1"/>
  <c r="AH41" i="1"/>
  <c r="AI41" i="1"/>
  <c r="AJ41" i="1"/>
  <c r="AK41" i="1"/>
  <c r="AE42" i="1"/>
  <c r="AF42" i="1"/>
  <c r="AG42" i="1"/>
  <c r="AH42" i="1"/>
  <c r="AI42" i="1"/>
  <c r="AJ42" i="1"/>
  <c r="AK42" i="1"/>
  <c r="AE43" i="1"/>
  <c r="AF43" i="1"/>
  <c r="AG43" i="1"/>
  <c r="AH43" i="1"/>
  <c r="AI43" i="1"/>
  <c r="AJ43" i="1"/>
  <c r="AK43" i="1"/>
  <c r="AE44" i="1"/>
  <c r="AF44" i="1"/>
  <c r="AG44" i="1"/>
  <c r="AH44" i="1"/>
  <c r="AI44" i="1"/>
  <c r="AJ44" i="1"/>
  <c r="AK44" i="1"/>
  <c r="AE45" i="1"/>
  <c r="AF45" i="1"/>
  <c r="AG45" i="1"/>
  <c r="AH45" i="1"/>
  <c r="AI45" i="1"/>
  <c r="AJ45" i="1"/>
  <c r="AK45" i="1"/>
  <c r="AE46" i="1"/>
  <c r="AF46" i="1"/>
  <c r="AG46" i="1"/>
  <c r="AH46" i="1"/>
  <c r="AI46" i="1"/>
  <c r="AJ46" i="1"/>
  <c r="AK46" i="1"/>
  <c r="AE47" i="1"/>
  <c r="AF47" i="1"/>
  <c r="AG47" i="1"/>
  <c r="AH47" i="1"/>
  <c r="AI47" i="1"/>
  <c r="AJ47" i="1"/>
  <c r="AK47" i="1"/>
  <c r="AE48" i="1"/>
  <c r="AF48" i="1"/>
  <c r="AG48" i="1"/>
  <c r="AH48" i="1"/>
  <c r="AI48" i="1"/>
  <c r="AJ48" i="1"/>
  <c r="AK48" i="1"/>
  <c r="AE49" i="1"/>
  <c r="AF49" i="1"/>
  <c r="AG49" i="1"/>
  <c r="AH49" i="1"/>
  <c r="AI49" i="1"/>
  <c r="AJ49" i="1"/>
  <c r="AK49" i="1"/>
  <c r="AE50" i="1"/>
  <c r="AF50" i="1"/>
  <c r="AG50" i="1"/>
  <c r="AH50" i="1"/>
  <c r="AI50" i="1"/>
  <c r="AJ50" i="1"/>
  <c r="AK50" i="1"/>
  <c r="AE51" i="1"/>
  <c r="AF51" i="1"/>
  <c r="AG51" i="1"/>
  <c r="AH51" i="1"/>
  <c r="AI51" i="1"/>
  <c r="AJ51" i="1"/>
  <c r="AK51" i="1"/>
  <c r="AE52" i="1"/>
  <c r="AF52" i="1"/>
  <c r="AG52" i="1"/>
  <c r="AH52" i="1"/>
  <c r="AI52" i="1"/>
  <c r="AJ52" i="1"/>
  <c r="AK52" i="1"/>
  <c r="AE53" i="1"/>
  <c r="AF53" i="1"/>
  <c r="AG53" i="1"/>
  <c r="AH53" i="1"/>
  <c r="AI53" i="1"/>
  <c r="AJ53" i="1"/>
  <c r="AK53" i="1"/>
  <c r="AE54" i="1"/>
  <c r="AF54" i="1"/>
  <c r="AG54" i="1"/>
  <c r="AH54" i="1"/>
  <c r="AI54" i="1"/>
  <c r="AJ54" i="1"/>
  <c r="AK54" i="1"/>
  <c r="AE55" i="1"/>
  <c r="AF55" i="1"/>
  <c r="AG55" i="1"/>
  <c r="AH55" i="1"/>
  <c r="AI55" i="1"/>
  <c r="AJ55" i="1"/>
  <c r="AK55" i="1"/>
  <c r="AE56" i="1"/>
  <c r="AF56" i="1"/>
  <c r="AG56" i="1"/>
  <c r="AH56" i="1"/>
  <c r="AI56" i="1"/>
  <c r="AJ56" i="1"/>
  <c r="AK56" i="1"/>
  <c r="AE57" i="1"/>
  <c r="AF57" i="1"/>
  <c r="AG57" i="1"/>
  <c r="AH57" i="1"/>
  <c r="AI57" i="1"/>
  <c r="AJ57" i="1"/>
  <c r="AK57" i="1"/>
  <c r="AE58" i="1"/>
  <c r="AF58" i="1"/>
  <c r="AG58" i="1"/>
  <c r="AH58" i="1"/>
  <c r="AI58" i="1"/>
  <c r="AJ58" i="1"/>
  <c r="AK58" i="1"/>
  <c r="AE59" i="1"/>
  <c r="AF59" i="1"/>
  <c r="AG59" i="1"/>
  <c r="AH59" i="1"/>
  <c r="AI59" i="1"/>
  <c r="AJ59" i="1"/>
  <c r="AK59" i="1"/>
  <c r="AE60" i="1"/>
  <c r="AF60" i="1"/>
  <c r="AG60" i="1"/>
  <c r="AH60" i="1"/>
  <c r="AI60" i="1"/>
  <c r="AJ60" i="1"/>
  <c r="AK60" i="1"/>
  <c r="AE61" i="1"/>
  <c r="AF61" i="1"/>
  <c r="AG61" i="1"/>
  <c r="AH61" i="1"/>
  <c r="AI61" i="1"/>
  <c r="AJ61" i="1"/>
  <c r="AK61" i="1"/>
  <c r="AE62" i="1"/>
  <c r="AF62" i="1"/>
  <c r="AG62" i="1"/>
  <c r="AH62" i="1"/>
  <c r="AI62" i="1"/>
  <c r="AJ62" i="1"/>
  <c r="AK62" i="1"/>
  <c r="AE63" i="1"/>
  <c r="AF63" i="1"/>
  <c r="AG63" i="1"/>
  <c r="AH63" i="1"/>
  <c r="AI63" i="1"/>
  <c r="AJ63" i="1"/>
  <c r="AK63" i="1"/>
  <c r="AE64" i="1"/>
  <c r="AF64" i="1"/>
  <c r="AG64" i="1"/>
  <c r="AH64" i="1"/>
  <c r="AI64" i="1"/>
  <c r="AJ64" i="1"/>
  <c r="AK64" i="1"/>
  <c r="AE65" i="1"/>
  <c r="AF65" i="1"/>
  <c r="AG65" i="1"/>
  <c r="AH65" i="1"/>
  <c r="AI65" i="1"/>
  <c r="AJ65" i="1"/>
  <c r="AK65" i="1"/>
  <c r="AE66" i="1"/>
  <c r="AF66" i="1"/>
  <c r="AG66" i="1"/>
  <c r="AH66" i="1"/>
  <c r="AI66" i="1"/>
  <c r="AJ66" i="1"/>
  <c r="AK66" i="1"/>
  <c r="AE67" i="1"/>
  <c r="AF67" i="1"/>
  <c r="AG67" i="1"/>
  <c r="AH67" i="1"/>
  <c r="AI67" i="1"/>
  <c r="AJ67" i="1"/>
  <c r="AK67" i="1"/>
  <c r="AE68" i="1"/>
  <c r="AF68" i="1"/>
  <c r="AG68" i="1"/>
  <c r="AH68" i="1"/>
  <c r="AI68" i="1"/>
  <c r="AJ68" i="1"/>
  <c r="AK68" i="1"/>
  <c r="AE69" i="1"/>
  <c r="AF69" i="1"/>
  <c r="AG69" i="1"/>
  <c r="AH69" i="1"/>
  <c r="AI69" i="1"/>
  <c r="AJ69" i="1"/>
  <c r="AK69" i="1"/>
  <c r="AE70" i="1"/>
  <c r="AF70" i="1"/>
  <c r="AG70" i="1"/>
  <c r="AH70" i="1"/>
  <c r="AI70" i="1"/>
  <c r="AJ70" i="1"/>
  <c r="AK70" i="1"/>
  <c r="AE71" i="1"/>
  <c r="AF71" i="1"/>
  <c r="AG71" i="1"/>
  <c r="AH71" i="1"/>
  <c r="AI71" i="1"/>
  <c r="AJ71" i="1"/>
  <c r="AK71" i="1"/>
  <c r="AE72" i="1"/>
  <c r="AF72" i="1"/>
  <c r="AG72" i="1"/>
  <c r="AH72" i="1"/>
  <c r="AI72" i="1"/>
  <c r="AJ72" i="1"/>
  <c r="AK72" i="1"/>
  <c r="AE73" i="1"/>
  <c r="AF73" i="1"/>
  <c r="AG73" i="1"/>
  <c r="AH73" i="1"/>
  <c r="AI73" i="1"/>
  <c r="AJ73" i="1"/>
  <c r="AK73" i="1"/>
  <c r="AE74" i="1"/>
  <c r="AF74" i="1"/>
  <c r="AG74" i="1"/>
  <c r="AH74" i="1"/>
  <c r="AI74" i="1"/>
  <c r="AJ74" i="1"/>
  <c r="AK74" i="1"/>
  <c r="AE75" i="1"/>
  <c r="AF75" i="1"/>
  <c r="AG75" i="1"/>
  <c r="AH75" i="1"/>
  <c r="AI75" i="1"/>
  <c r="AJ75" i="1"/>
  <c r="AK75" i="1"/>
  <c r="AE76" i="1"/>
  <c r="AF76" i="1"/>
  <c r="AG76" i="1"/>
  <c r="AH76" i="1"/>
  <c r="AI76" i="1"/>
  <c r="AJ76" i="1"/>
  <c r="AK76" i="1"/>
  <c r="AE77" i="1"/>
  <c r="AF77" i="1"/>
  <c r="AG77" i="1"/>
  <c r="AH77" i="1"/>
  <c r="AI77" i="1"/>
  <c r="AJ77" i="1"/>
  <c r="AK77" i="1"/>
  <c r="AE78" i="1"/>
  <c r="AF78" i="1"/>
  <c r="AG78" i="1"/>
  <c r="AH78" i="1"/>
  <c r="AI78" i="1"/>
  <c r="AJ78" i="1"/>
  <c r="AK78" i="1"/>
  <c r="AE79" i="1"/>
  <c r="AF79" i="1"/>
  <c r="AG79" i="1"/>
  <c r="AH79" i="1"/>
  <c r="AI79" i="1"/>
  <c r="AJ79" i="1"/>
  <c r="AK79" i="1"/>
  <c r="AE80" i="1"/>
  <c r="AF80" i="1"/>
  <c r="AG80" i="1"/>
  <c r="AH80" i="1"/>
  <c r="AI80" i="1"/>
  <c r="AJ80" i="1"/>
  <c r="AK80" i="1"/>
  <c r="AE81" i="1"/>
  <c r="AF81" i="1"/>
  <c r="AG81" i="1"/>
  <c r="AH81" i="1"/>
  <c r="AI81" i="1"/>
  <c r="AJ81" i="1"/>
  <c r="AK81" i="1"/>
  <c r="AE82" i="1"/>
  <c r="AF82" i="1"/>
  <c r="AG82" i="1"/>
  <c r="AH82" i="1"/>
  <c r="AI82" i="1"/>
  <c r="AJ82" i="1"/>
  <c r="AK82" i="1"/>
  <c r="AE83" i="1"/>
  <c r="AF83" i="1"/>
  <c r="AG83" i="1"/>
  <c r="AH83" i="1"/>
  <c r="AI83" i="1"/>
  <c r="AJ83" i="1"/>
  <c r="AK83" i="1"/>
  <c r="AE84" i="1"/>
  <c r="AF84" i="1"/>
  <c r="AG84" i="1"/>
  <c r="AH84" i="1"/>
  <c r="AI84" i="1"/>
  <c r="AJ84" i="1"/>
  <c r="AK84" i="1"/>
  <c r="AE85" i="1"/>
  <c r="AF85" i="1"/>
  <c r="AG85" i="1"/>
  <c r="AH85" i="1"/>
  <c r="AI85" i="1"/>
  <c r="AJ85" i="1"/>
  <c r="AK85" i="1"/>
  <c r="AE86" i="1"/>
  <c r="AF86" i="1"/>
  <c r="AG86" i="1"/>
  <c r="AH86" i="1"/>
  <c r="AI86" i="1"/>
  <c r="AJ86" i="1"/>
  <c r="AK86" i="1"/>
  <c r="AE87" i="1"/>
  <c r="AF87" i="1"/>
  <c r="AG87" i="1"/>
  <c r="AH87" i="1"/>
  <c r="AI87" i="1"/>
  <c r="AJ87" i="1"/>
  <c r="AK87" i="1"/>
  <c r="AE88" i="1"/>
  <c r="AF88" i="1"/>
  <c r="AG88" i="1"/>
  <c r="AH88" i="1"/>
  <c r="AI88" i="1"/>
  <c r="AJ88" i="1"/>
  <c r="AK88" i="1"/>
  <c r="AE89" i="1"/>
  <c r="AF89" i="1"/>
  <c r="AG89" i="1"/>
  <c r="AH89" i="1"/>
  <c r="AI89" i="1"/>
  <c r="AJ89" i="1"/>
  <c r="AK89" i="1"/>
  <c r="AE90" i="1"/>
  <c r="AF90" i="1"/>
  <c r="AG90" i="1"/>
  <c r="AH90" i="1"/>
  <c r="AI90" i="1"/>
  <c r="AJ90" i="1"/>
  <c r="AK90" i="1"/>
  <c r="AE91" i="1"/>
  <c r="AF91" i="1"/>
  <c r="AG91" i="1"/>
  <c r="AH91" i="1"/>
  <c r="AI91" i="1"/>
  <c r="AJ91" i="1"/>
  <c r="AK91" i="1"/>
  <c r="AE92" i="1"/>
  <c r="AF92" i="1"/>
  <c r="AG92" i="1"/>
  <c r="AH92" i="1"/>
  <c r="AI92" i="1"/>
  <c r="AJ92" i="1"/>
  <c r="AK92" i="1"/>
  <c r="AE93" i="1"/>
  <c r="AF93" i="1"/>
  <c r="AG93" i="1"/>
  <c r="AH93" i="1"/>
  <c r="AI93" i="1"/>
  <c r="AJ93" i="1"/>
  <c r="AK93" i="1"/>
  <c r="AE94" i="1"/>
  <c r="AF94" i="1"/>
  <c r="AG94" i="1"/>
  <c r="AH94" i="1"/>
  <c r="AI94" i="1"/>
  <c r="AJ94" i="1"/>
  <c r="AK94" i="1"/>
  <c r="AE95" i="1"/>
  <c r="AF95" i="1"/>
  <c r="AG95" i="1"/>
  <c r="AH95" i="1"/>
  <c r="AI95" i="1"/>
  <c r="AJ95" i="1"/>
  <c r="AK95" i="1"/>
  <c r="AE96" i="1"/>
  <c r="AF96" i="1"/>
  <c r="AG96" i="1"/>
  <c r="AH96" i="1"/>
  <c r="AI96" i="1"/>
  <c r="AJ96" i="1"/>
  <c r="AK96" i="1"/>
  <c r="AE97" i="1"/>
  <c r="AF97" i="1"/>
  <c r="AG97" i="1"/>
  <c r="AH97" i="1"/>
  <c r="AI97" i="1"/>
  <c r="AJ97" i="1"/>
  <c r="AK97" i="1"/>
  <c r="AE98" i="1"/>
  <c r="AF98" i="1"/>
  <c r="AG98" i="1"/>
  <c r="AH98" i="1"/>
  <c r="AI98" i="1"/>
  <c r="AJ98" i="1"/>
  <c r="AK98" i="1"/>
  <c r="AE99" i="1"/>
  <c r="AF99" i="1"/>
  <c r="AG99" i="1"/>
  <c r="AH99" i="1"/>
  <c r="AI99" i="1"/>
  <c r="AJ99" i="1"/>
  <c r="AK99" i="1"/>
  <c r="AE100" i="1"/>
  <c r="AF100" i="1"/>
  <c r="AG100" i="1"/>
  <c r="AH100" i="1"/>
  <c r="AI100" i="1"/>
  <c r="AJ100" i="1"/>
  <c r="AK100" i="1"/>
  <c r="AE101" i="1"/>
  <c r="AF101" i="1"/>
  <c r="AG101" i="1"/>
  <c r="AH101" i="1"/>
  <c r="AI101" i="1"/>
  <c r="AJ101" i="1"/>
  <c r="AK101" i="1"/>
  <c r="AE102" i="1"/>
  <c r="AF102" i="1"/>
  <c r="AG102" i="1"/>
  <c r="AH102" i="1"/>
  <c r="AI102" i="1"/>
  <c r="AJ102" i="1"/>
  <c r="AK102" i="1"/>
  <c r="AE103" i="1"/>
  <c r="AF103" i="1"/>
  <c r="AG103" i="1"/>
  <c r="AH103" i="1"/>
  <c r="AI103" i="1"/>
  <c r="AJ103" i="1"/>
  <c r="AK103" i="1"/>
  <c r="AE104" i="1"/>
  <c r="AF104" i="1"/>
  <c r="AG104" i="1"/>
  <c r="AH104" i="1"/>
  <c r="AI104" i="1"/>
  <c r="AJ104" i="1"/>
  <c r="AK104" i="1"/>
  <c r="AE105" i="1"/>
  <c r="AF105" i="1"/>
  <c r="AG105" i="1"/>
  <c r="AH105" i="1"/>
  <c r="AI105" i="1"/>
  <c r="AJ105" i="1"/>
  <c r="AK105" i="1"/>
  <c r="AE106" i="1"/>
  <c r="AF106" i="1"/>
  <c r="AG106" i="1"/>
  <c r="AH106" i="1"/>
  <c r="AI106" i="1"/>
  <c r="AJ106" i="1"/>
  <c r="AK106" i="1"/>
  <c r="AE107" i="1"/>
  <c r="AF107" i="1"/>
  <c r="AG107" i="1"/>
  <c r="AH107" i="1"/>
  <c r="AI107" i="1"/>
  <c r="AJ107" i="1"/>
  <c r="AK107" i="1"/>
  <c r="AE108" i="1"/>
  <c r="AF108" i="1"/>
  <c r="AG108" i="1"/>
  <c r="AH108" i="1"/>
  <c r="AI108" i="1"/>
  <c r="AJ108" i="1"/>
  <c r="AK108" i="1"/>
  <c r="AE109" i="1"/>
  <c r="AF109" i="1"/>
  <c r="AG109" i="1"/>
  <c r="AH109" i="1"/>
  <c r="AI109" i="1"/>
  <c r="AJ109" i="1"/>
  <c r="AK109" i="1"/>
  <c r="AE110" i="1"/>
  <c r="AF110" i="1"/>
  <c r="AG110" i="1"/>
  <c r="AH110" i="1"/>
  <c r="AI110" i="1"/>
  <c r="AJ110" i="1"/>
  <c r="AK110" i="1"/>
  <c r="AE111" i="1"/>
  <c r="AF111" i="1"/>
  <c r="AG111" i="1"/>
  <c r="AH111" i="1"/>
  <c r="AI111" i="1"/>
  <c r="AJ111" i="1"/>
  <c r="AK111" i="1"/>
  <c r="AE112" i="1"/>
  <c r="AF112" i="1"/>
  <c r="AG112" i="1"/>
  <c r="AH112" i="1"/>
  <c r="AI112" i="1"/>
  <c r="AJ112" i="1"/>
  <c r="AK112" i="1"/>
  <c r="AE113" i="1"/>
  <c r="AF113" i="1"/>
  <c r="AG113" i="1"/>
  <c r="AH113" i="1"/>
  <c r="AI113" i="1"/>
  <c r="AJ113" i="1"/>
  <c r="AK113" i="1"/>
  <c r="AE114" i="1"/>
  <c r="AF114" i="1"/>
  <c r="AG114" i="1"/>
  <c r="AH114" i="1"/>
  <c r="AI114" i="1"/>
  <c r="AJ114" i="1"/>
  <c r="AK114" i="1"/>
  <c r="AE115" i="1"/>
  <c r="AF115" i="1"/>
  <c r="AG115" i="1"/>
  <c r="AH115" i="1"/>
  <c r="AI115" i="1"/>
  <c r="AJ115" i="1"/>
  <c r="AK115" i="1"/>
  <c r="AE116" i="1"/>
  <c r="AF116" i="1"/>
  <c r="AG116" i="1"/>
  <c r="AH116" i="1"/>
  <c r="AI116" i="1"/>
  <c r="AJ116" i="1"/>
  <c r="AK116" i="1"/>
  <c r="AE117" i="1"/>
  <c r="AF117" i="1"/>
  <c r="AG117" i="1"/>
  <c r="AH117" i="1"/>
  <c r="AI117" i="1"/>
  <c r="AJ117" i="1"/>
  <c r="AK117" i="1"/>
  <c r="AE118" i="1"/>
  <c r="AF118" i="1"/>
  <c r="AG118" i="1"/>
  <c r="AH118" i="1"/>
  <c r="AI118" i="1"/>
  <c r="AJ118" i="1"/>
  <c r="AK118" i="1"/>
  <c r="AE119" i="1"/>
  <c r="AF119" i="1"/>
  <c r="AG119" i="1"/>
  <c r="AH119" i="1"/>
  <c r="AI119" i="1"/>
  <c r="AJ119" i="1"/>
  <c r="AK119" i="1"/>
  <c r="AE120" i="1"/>
  <c r="AF120" i="1"/>
  <c r="AG120" i="1"/>
  <c r="AH120" i="1"/>
  <c r="AI120" i="1"/>
  <c r="AJ120" i="1"/>
  <c r="AK120" i="1"/>
  <c r="AE121" i="1"/>
  <c r="AF121" i="1"/>
  <c r="AG121" i="1"/>
  <c r="AH121" i="1"/>
  <c r="AI121" i="1"/>
  <c r="AJ121" i="1"/>
  <c r="AK121" i="1"/>
  <c r="AE122" i="1"/>
  <c r="AF122" i="1"/>
  <c r="AG122" i="1"/>
  <c r="AH122" i="1"/>
  <c r="AI122" i="1"/>
  <c r="AJ122" i="1"/>
  <c r="AK122" i="1"/>
  <c r="AE123" i="1"/>
  <c r="AF123" i="1"/>
  <c r="AG123" i="1"/>
  <c r="AH123" i="1"/>
  <c r="AI123" i="1"/>
  <c r="AJ123" i="1"/>
  <c r="AK123" i="1"/>
  <c r="AE124" i="1"/>
  <c r="AF124" i="1"/>
  <c r="AG124" i="1"/>
  <c r="AH124" i="1"/>
  <c r="AI124" i="1"/>
  <c r="AJ124" i="1"/>
  <c r="AK124" i="1"/>
  <c r="AE125" i="1"/>
  <c r="AF125" i="1"/>
  <c r="AG125" i="1"/>
  <c r="AH125" i="1"/>
  <c r="AI125" i="1"/>
  <c r="AJ125" i="1"/>
  <c r="AK125" i="1"/>
  <c r="AE126" i="1"/>
  <c r="AF126" i="1"/>
  <c r="AG126" i="1"/>
  <c r="AH126" i="1"/>
  <c r="AI126" i="1"/>
  <c r="AJ126" i="1"/>
  <c r="AK126" i="1"/>
  <c r="AK2" i="1"/>
  <c r="AF2" i="1"/>
  <c r="AG2" i="1"/>
  <c r="AH2" i="1"/>
  <c r="AI2" i="1"/>
  <c r="AJ2" i="1"/>
  <c r="AE2" i="1"/>
  <c r="X3" i="1"/>
  <c r="Y3" i="1"/>
  <c r="Z3" i="1"/>
  <c r="AA3" i="1"/>
  <c r="AB3" i="1"/>
  <c r="AC3" i="1"/>
  <c r="AD3" i="1"/>
  <c r="X4" i="1"/>
  <c r="Y4" i="1"/>
  <c r="Z4" i="1"/>
  <c r="AA4" i="1"/>
  <c r="AB4" i="1"/>
  <c r="AC4" i="1"/>
  <c r="AD4" i="1"/>
  <c r="X5" i="1"/>
  <c r="Y5" i="1"/>
  <c r="Z5" i="1"/>
  <c r="AA5" i="1"/>
  <c r="AB5" i="1"/>
  <c r="AC5" i="1"/>
  <c r="AD5" i="1"/>
  <c r="X6" i="1"/>
  <c r="Y6" i="1"/>
  <c r="Z6" i="1"/>
  <c r="AA6" i="1"/>
  <c r="AB6" i="1"/>
  <c r="AC6" i="1"/>
  <c r="AD6" i="1"/>
  <c r="X7" i="1"/>
  <c r="Y7" i="1"/>
  <c r="Z7" i="1"/>
  <c r="AA7" i="1"/>
  <c r="AB7" i="1"/>
  <c r="AC7" i="1"/>
  <c r="AD7" i="1"/>
  <c r="X8" i="1"/>
  <c r="Y8" i="1"/>
  <c r="Z8" i="1"/>
  <c r="AA8" i="1"/>
  <c r="AB8" i="1"/>
  <c r="AC8" i="1"/>
  <c r="AD8" i="1"/>
  <c r="X9" i="1"/>
  <c r="Y9" i="1"/>
  <c r="Z9" i="1"/>
  <c r="AA9" i="1"/>
  <c r="AB9" i="1"/>
  <c r="AC9" i="1"/>
  <c r="AD9" i="1"/>
  <c r="X10" i="1"/>
  <c r="Y10" i="1"/>
  <c r="Z10" i="1"/>
  <c r="AA10" i="1"/>
  <c r="AB10" i="1"/>
  <c r="AC10" i="1"/>
  <c r="AD10" i="1"/>
  <c r="X11" i="1"/>
  <c r="Y11" i="1"/>
  <c r="Z11" i="1"/>
  <c r="AA11" i="1"/>
  <c r="AB11" i="1"/>
  <c r="AC11" i="1"/>
  <c r="AD11" i="1"/>
  <c r="X12" i="1"/>
  <c r="Y12" i="1"/>
  <c r="Z12" i="1"/>
  <c r="AA12" i="1"/>
  <c r="AB12" i="1"/>
  <c r="AC12" i="1"/>
  <c r="AD12" i="1"/>
  <c r="X13" i="1"/>
  <c r="Y13" i="1"/>
  <c r="Z13" i="1"/>
  <c r="AA13" i="1"/>
  <c r="AB13" i="1"/>
  <c r="AC13" i="1"/>
  <c r="AD13" i="1"/>
  <c r="X14" i="1"/>
  <c r="Y14" i="1"/>
  <c r="Z14" i="1"/>
  <c r="AA14" i="1"/>
  <c r="AB14" i="1"/>
  <c r="AC14" i="1"/>
  <c r="AD14" i="1"/>
  <c r="X15" i="1"/>
  <c r="Y15" i="1"/>
  <c r="Z15" i="1"/>
  <c r="AA15" i="1"/>
  <c r="AB15" i="1"/>
  <c r="AC15" i="1"/>
  <c r="AD15" i="1"/>
  <c r="X16" i="1"/>
  <c r="Y16" i="1"/>
  <c r="Z16" i="1"/>
  <c r="AA16" i="1"/>
  <c r="AB16" i="1"/>
  <c r="AC16" i="1"/>
  <c r="AD16" i="1"/>
  <c r="X17" i="1"/>
  <c r="Y17" i="1"/>
  <c r="Z17" i="1"/>
  <c r="AA17" i="1"/>
  <c r="AB17" i="1"/>
  <c r="AC17" i="1"/>
  <c r="AD17" i="1"/>
  <c r="X18" i="1"/>
  <c r="Y18" i="1"/>
  <c r="Z18" i="1"/>
  <c r="AA18" i="1"/>
  <c r="AB18" i="1"/>
  <c r="AC18" i="1"/>
  <c r="AD18" i="1"/>
  <c r="X19" i="1"/>
  <c r="Y19" i="1"/>
  <c r="Z19" i="1"/>
  <c r="AA19" i="1"/>
  <c r="AB19" i="1"/>
  <c r="AC19" i="1"/>
  <c r="AD19" i="1"/>
  <c r="X20" i="1"/>
  <c r="Y20" i="1"/>
  <c r="Z20" i="1"/>
  <c r="AA20" i="1"/>
  <c r="AB20" i="1"/>
  <c r="AC20" i="1"/>
  <c r="AD20" i="1"/>
  <c r="X21" i="1"/>
  <c r="Y21" i="1"/>
  <c r="Z21" i="1"/>
  <c r="AA21" i="1"/>
  <c r="AB21" i="1"/>
  <c r="AC21" i="1"/>
  <c r="AD21" i="1"/>
  <c r="X22" i="1"/>
  <c r="Y22" i="1"/>
  <c r="Z22" i="1"/>
  <c r="AA22" i="1"/>
  <c r="AB22" i="1"/>
  <c r="AC22" i="1"/>
  <c r="AD22" i="1"/>
  <c r="X23" i="1"/>
  <c r="Y23" i="1"/>
  <c r="Z23" i="1"/>
  <c r="AA23" i="1"/>
  <c r="AB23" i="1"/>
  <c r="AC23" i="1"/>
  <c r="AD23" i="1"/>
  <c r="X24" i="1"/>
  <c r="Y24" i="1"/>
  <c r="Z24" i="1"/>
  <c r="AA24" i="1"/>
  <c r="AB24" i="1"/>
  <c r="AC24" i="1"/>
  <c r="AD24" i="1"/>
  <c r="X25" i="1"/>
  <c r="Y25" i="1"/>
  <c r="Z25" i="1"/>
  <c r="AA25" i="1"/>
  <c r="AB25" i="1"/>
  <c r="AC25" i="1"/>
  <c r="AD25" i="1"/>
  <c r="X26" i="1"/>
  <c r="Y26" i="1"/>
  <c r="Z26" i="1"/>
  <c r="AA26" i="1"/>
  <c r="AB26" i="1"/>
  <c r="AC26" i="1"/>
  <c r="AD26" i="1"/>
  <c r="X27" i="1"/>
  <c r="Y27" i="1"/>
  <c r="Z27" i="1"/>
  <c r="AA27" i="1"/>
  <c r="AB27" i="1"/>
  <c r="AC27" i="1"/>
  <c r="AD27" i="1"/>
  <c r="X28" i="1"/>
  <c r="Y28" i="1"/>
  <c r="Z28" i="1"/>
  <c r="AA28" i="1"/>
  <c r="AB28" i="1"/>
  <c r="AC28" i="1"/>
  <c r="AD28" i="1"/>
  <c r="X29" i="1"/>
  <c r="Y29" i="1"/>
  <c r="Z29" i="1"/>
  <c r="AA29" i="1"/>
  <c r="AB29" i="1"/>
  <c r="AC29" i="1"/>
  <c r="AD29" i="1"/>
  <c r="X30" i="1"/>
  <c r="Y30" i="1"/>
  <c r="Z30" i="1"/>
  <c r="AA30" i="1"/>
  <c r="AB30" i="1"/>
  <c r="AC30" i="1"/>
  <c r="AD30" i="1"/>
  <c r="X31" i="1"/>
  <c r="Y31" i="1"/>
  <c r="Z31" i="1"/>
  <c r="AA31" i="1"/>
  <c r="AB31" i="1"/>
  <c r="AC31" i="1"/>
  <c r="AD31" i="1"/>
  <c r="X32" i="1"/>
  <c r="Y32" i="1"/>
  <c r="Z32" i="1"/>
  <c r="AA32" i="1"/>
  <c r="AB32" i="1"/>
  <c r="AC32" i="1"/>
  <c r="AD32" i="1"/>
  <c r="X33" i="1"/>
  <c r="Y33" i="1"/>
  <c r="Z33" i="1"/>
  <c r="AA33" i="1"/>
  <c r="AB33" i="1"/>
  <c r="AC33" i="1"/>
  <c r="AD33" i="1"/>
  <c r="X34" i="1"/>
  <c r="Y34" i="1"/>
  <c r="Z34" i="1"/>
  <c r="AA34" i="1"/>
  <c r="AB34" i="1"/>
  <c r="AC34" i="1"/>
  <c r="AD34" i="1"/>
  <c r="X35" i="1"/>
  <c r="Y35" i="1"/>
  <c r="Z35" i="1"/>
  <c r="AA35" i="1"/>
  <c r="AB35" i="1"/>
  <c r="AC35" i="1"/>
  <c r="AD35" i="1"/>
  <c r="X36" i="1"/>
  <c r="Y36" i="1"/>
  <c r="Z36" i="1"/>
  <c r="AA36" i="1"/>
  <c r="AB36" i="1"/>
  <c r="AC36" i="1"/>
  <c r="AD36" i="1"/>
  <c r="X37" i="1"/>
  <c r="Y37" i="1"/>
  <c r="Z37" i="1"/>
  <c r="AA37" i="1"/>
  <c r="AB37" i="1"/>
  <c r="AC37" i="1"/>
  <c r="AD37" i="1"/>
  <c r="X38" i="1"/>
  <c r="Y38" i="1"/>
  <c r="Z38" i="1"/>
  <c r="AA38" i="1"/>
  <c r="AB38" i="1"/>
  <c r="AC38" i="1"/>
  <c r="AD38" i="1"/>
  <c r="X39" i="1"/>
  <c r="Y39" i="1"/>
  <c r="Z39" i="1"/>
  <c r="AA39" i="1"/>
  <c r="AB39" i="1"/>
  <c r="AC39" i="1"/>
  <c r="AD39" i="1"/>
  <c r="X40" i="1"/>
  <c r="Y40" i="1"/>
  <c r="Z40" i="1"/>
  <c r="AA40" i="1"/>
  <c r="AB40" i="1"/>
  <c r="AC40" i="1"/>
  <c r="AD40" i="1"/>
  <c r="X41" i="1"/>
  <c r="Y41" i="1"/>
  <c r="Z41" i="1"/>
  <c r="AA41" i="1"/>
  <c r="AB41" i="1"/>
  <c r="AC41" i="1"/>
  <c r="AD41" i="1"/>
  <c r="X42" i="1"/>
  <c r="Y42" i="1"/>
  <c r="Z42" i="1"/>
  <c r="AA42" i="1"/>
  <c r="AB42" i="1"/>
  <c r="AC42" i="1"/>
  <c r="AD42" i="1"/>
  <c r="X43" i="1"/>
  <c r="Y43" i="1"/>
  <c r="Z43" i="1"/>
  <c r="AA43" i="1"/>
  <c r="AB43" i="1"/>
  <c r="AC43" i="1"/>
  <c r="AD43" i="1"/>
  <c r="X44" i="1"/>
  <c r="Y44" i="1"/>
  <c r="Z44" i="1"/>
  <c r="AA44" i="1"/>
  <c r="AB44" i="1"/>
  <c r="AC44" i="1"/>
  <c r="AD44" i="1"/>
  <c r="X45" i="1"/>
  <c r="Y45" i="1"/>
  <c r="Z45" i="1"/>
  <c r="AA45" i="1"/>
  <c r="AB45" i="1"/>
  <c r="AC45" i="1"/>
  <c r="AD45" i="1"/>
  <c r="X46" i="1"/>
  <c r="Y46" i="1"/>
  <c r="Z46" i="1"/>
  <c r="AA46" i="1"/>
  <c r="AB46" i="1"/>
  <c r="AC46" i="1"/>
  <c r="AD46" i="1"/>
  <c r="X47" i="1"/>
  <c r="Y47" i="1"/>
  <c r="Z47" i="1"/>
  <c r="AA47" i="1"/>
  <c r="AB47" i="1"/>
  <c r="AC47" i="1"/>
  <c r="AD47" i="1"/>
  <c r="X48" i="1"/>
  <c r="Y48" i="1"/>
  <c r="Z48" i="1"/>
  <c r="AA48" i="1"/>
  <c r="AB48" i="1"/>
  <c r="AC48" i="1"/>
  <c r="AD48" i="1"/>
  <c r="X49" i="1"/>
  <c r="Y49" i="1"/>
  <c r="Z49" i="1"/>
  <c r="AA49" i="1"/>
  <c r="AB49" i="1"/>
  <c r="AC49" i="1"/>
  <c r="AD49" i="1"/>
  <c r="X50" i="1"/>
  <c r="Y50" i="1"/>
  <c r="Z50" i="1"/>
  <c r="AA50" i="1"/>
  <c r="AB50" i="1"/>
  <c r="AC50" i="1"/>
  <c r="AD50" i="1"/>
  <c r="X51" i="1"/>
  <c r="Y51" i="1"/>
  <c r="Z51" i="1"/>
  <c r="AA51" i="1"/>
  <c r="AB51" i="1"/>
  <c r="AC51" i="1"/>
  <c r="AD51" i="1"/>
  <c r="X52" i="1"/>
  <c r="Y52" i="1"/>
  <c r="Z52" i="1"/>
  <c r="AA52" i="1"/>
  <c r="AB52" i="1"/>
  <c r="AC52" i="1"/>
  <c r="AD52" i="1"/>
  <c r="X53" i="1"/>
  <c r="Y53" i="1"/>
  <c r="Z53" i="1"/>
  <c r="AA53" i="1"/>
  <c r="AB53" i="1"/>
  <c r="AC53" i="1"/>
  <c r="AD53" i="1"/>
  <c r="X54" i="1"/>
  <c r="Y54" i="1"/>
  <c r="Z54" i="1"/>
  <c r="AA54" i="1"/>
  <c r="AB54" i="1"/>
  <c r="AC54" i="1"/>
  <c r="AD54" i="1"/>
  <c r="X55" i="1"/>
  <c r="Y55" i="1"/>
  <c r="Z55" i="1"/>
  <c r="AA55" i="1"/>
  <c r="AB55" i="1"/>
  <c r="AC55" i="1"/>
  <c r="AD55" i="1"/>
  <c r="X56" i="1"/>
  <c r="Y56" i="1"/>
  <c r="Z56" i="1"/>
  <c r="AA56" i="1"/>
  <c r="AB56" i="1"/>
  <c r="AC56" i="1"/>
  <c r="AD56" i="1"/>
  <c r="X57" i="1"/>
  <c r="Y57" i="1"/>
  <c r="Z57" i="1"/>
  <c r="AA57" i="1"/>
  <c r="AB57" i="1"/>
  <c r="AC57" i="1"/>
  <c r="AD57" i="1"/>
  <c r="X58" i="1"/>
  <c r="Y58" i="1"/>
  <c r="Z58" i="1"/>
  <c r="AA58" i="1"/>
  <c r="AB58" i="1"/>
  <c r="AC58" i="1"/>
  <c r="AD58" i="1"/>
  <c r="X59" i="1"/>
  <c r="Y59" i="1"/>
  <c r="Z59" i="1"/>
  <c r="AA59" i="1"/>
  <c r="AB59" i="1"/>
  <c r="AC59" i="1"/>
  <c r="AD59" i="1"/>
  <c r="X60" i="1"/>
  <c r="Y60" i="1"/>
  <c r="Z60" i="1"/>
  <c r="AA60" i="1"/>
  <c r="AB60" i="1"/>
  <c r="AC60" i="1"/>
  <c r="AD60" i="1"/>
  <c r="X61" i="1"/>
  <c r="Y61" i="1"/>
  <c r="Z61" i="1"/>
  <c r="AA61" i="1"/>
  <c r="AB61" i="1"/>
  <c r="AC61" i="1"/>
  <c r="AD61" i="1"/>
  <c r="X62" i="1"/>
  <c r="Y62" i="1"/>
  <c r="Z62" i="1"/>
  <c r="AA62" i="1"/>
  <c r="AB62" i="1"/>
  <c r="AC62" i="1"/>
  <c r="AD62" i="1"/>
  <c r="X63" i="1"/>
  <c r="Y63" i="1"/>
  <c r="Z63" i="1"/>
  <c r="AA63" i="1"/>
  <c r="AB63" i="1"/>
  <c r="AC63" i="1"/>
  <c r="AD63" i="1"/>
  <c r="X64" i="1"/>
  <c r="Y64" i="1"/>
  <c r="Z64" i="1"/>
  <c r="AA64" i="1"/>
  <c r="AB64" i="1"/>
  <c r="AC64" i="1"/>
  <c r="AD64" i="1"/>
  <c r="X65" i="1"/>
  <c r="Y65" i="1"/>
  <c r="Z65" i="1"/>
  <c r="AA65" i="1"/>
  <c r="AB65" i="1"/>
  <c r="AC65" i="1"/>
  <c r="AD65" i="1"/>
  <c r="X66" i="1"/>
  <c r="Y66" i="1"/>
  <c r="Z66" i="1"/>
  <c r="AA66" i="1"/>
  <c r="AB66" i="1"/>
  <c r="AC66" i="1"/>
  <c r="AD66" i="1"/>
  <c r="X67" i="1"/>
  <c r="Y67" i="1"/>
  <c r="Z67" i="1"/>
  <c r="AA67" i="1"/>
  <c r="AB67" i="1"/>
  <c r="AC67" i="1"/>
  <c r="AD67" i="1"/>
  <c r="X68" i="1"/>
  <c r="Y68" i="1"/>
  <c r="Z68" i="1"/>
  <c r="AA68" i="1"/>
  <c r="AB68" i="1"/>
  <c r="AC68" i="1"/>
  <c r="AD68" i="1"/>
  <c r="X69" i="1"/>
  <c r="Y69" i="1"/>
  <c r="Z69" i="1"/>
  <c r="AA69" i="1"/>
  <c r="AB69" i="1"/>
  <c r="AC69" i="1"/>
  <c r="AD69" i="1"/>
  <c r="X70" i="1"/>
  <c r="Y70" i="1"/>
  <c r="Z70" i="1"/>
  <c r="AA70" i="1"/>
  <c r="AB70" i="1"/>
  <c r="AC70" i="1"/>
  <c r="AD70" i="1"/>
  <c r="X71" i="1"/>
  <c r="Y71" i="1"/>
  <c r="Z71" i="1"/>
  <c r="AA71" i="1"/>
  <c r="AB71" i="1"/>
  <c r="AC71" i="1"/>
  <c r="AD71" i="1"/>
  <c r="X72" i="1"/>
  <c r="Y72" i="1"/>
  <c r="Z72" i="1"/>
  <c r="AA72" i="1"/>
  <c r="AB72" i="1"/>
  <c r="AC72" i="1"/>
  <c r="AD72" i="1"/>
  <c r="X73" i="1"/>
  <c r="Y73" i="1"/>
  <c r="Z73" i="1"/>
  <c r="AA73" i="1"/>
  <c r="AB73" i="1"/>
  <c r="AC73" i="1"/>
  <c r="AD73" i="1"/>
  <c r="X74" i="1"/>
  <c r="Y74" i="1"/>
  <c r="Z74" i="1"/>
  <c r="AA74" i="1"/>
  <c r="AB74" i="1"/>
  <c r="AC74" i="1"/>
  <c r="AD74" i="1"/>
  <c r="X75" i="1"/>
  <c r="Y75" i="1"/>
  <c r="Z75" i="1"/>
  <c r="AA75" i="1"/>
  <c r="AB75" i="1"/>
  <c r="AC75" i="1"/>
  <c r="AD75" i="1"/>
  <c r="X76" i="1"/>
  <c r="Y76" i="1"/>
  <c r="Z76" i="1"/>
  <c r="AA76" i="1"/>
  <c r="AB76" i="1"/>
  <c r="AC76" i="1"/>
  <c r="AD76" i="1"/>
  <c r="X77" i="1"/>
  <c r="Y77" i="1"/>
  <c r="Z77" i="1"/>
  <c r="AA77" i="1"/>
  <c r="AB77" i="1"/>
  <c r="AC77" i="1"/>
  <c r="AD77" i="1"/>
  <c r="X78" i="1"/>
  <c r="Y78" i="1"/>
  <c r="Z78" i="1"/>
  <c r="AA78" i="1"/>
  <c r="AB78" i="1"/>
  <c r="AC78" i="1"/>
  <c r="AD78" i="1"/>
  <c r="X79" i="1"/>
  <c r="Y79" i="1"/>
  <c r="Z79" i="1"/>
  <c r="AA79" i="1"/>
  <c r="AB79" i="1"/>
  <c r="AC79" i="1"/>
  <c r="AD79" i="1"/>
  <c r="X80" i="1"/>
  <c r="Y80" i="1"/>
  <c r="Z80" i="1"/>
  <c r="AA80" i="1"/>
  <c r="AB80" i="1"/>
  <c r="AC80" i="1"/>
  <c r="AD80" i="1"/>
  <c r="X81" i="1"/>
  <c r="Y81" i="1"/>
  <c r="Z81" i="1"/>
  <c r="AA81" i="1"/>
  <c r="AB81" i="1"/>
  <c r="AC81" i="1"/>
  <c r="AD81" i="1"/>
  <c r="X82" i="1"/>
  <c r="Y82" i="1"/>
  <c r="Z82" i="1"/>
  <c r="AA82" i="1"/>
  <c r="AB82" i="1"/>
  <c r="AC82" i="1"/>
  <c r="AD82" i="1"/>
  <c r="X83" i="1"/>
  <c r="Y83" i="1"/>
  <c r="Z83" i="1"/>
  <c r="AA83" i="1"/>
  <c r="AB83" i="1"/>
  <c r="AC83" i="1"/>
  <c r="AD83" i="1"/>
  <c r="X84" i="1"/>
  <c r="Y84" i="1"/>
  <c r="Z84" i="1"/>
  <c r="AA84" i="1"/>
  <c r="AB84" i="1"/>
  <c r="AC84" i="1"/>
  <c r="AD84" i="1"/>
  <c r="X85" i="1"/>
  <c r="Y85" i="1"/>
  <c r="Z85" i="1"/>
  <c r="AA85" i="1"/>
  <c r="AB85" i="1"/>
  <c r="AC85" i="1"/>
  <c r="AD85" i="1"/>
  <c r="X86" i="1"/>
  <c r="Y86" i="1"/>
  <c r="Z86" i="1"/>
  <c r="AA86" i="1"/>
  <c r="AB86" i="1"/>
  <c r="AC86" i="1"/>
  <c r="AD86" i="1"/>
  <c r="X87" i="1"/>
  <c r="Y87" i="1"/>
  <c r="Z87" i="1"/>
  <c r="AA87" i="1"/>
  <c r="AB87" i="1"/>
  <c r="AC87" i="1"/>
  <c r="AD87" i="1"/>
  <c r="X88" i="1"/>
  <c r="Y88" i="1"/>
  <c r="Z88" i="1"/>
  <c r="AA88" i="1"/>
  <c r="AB88" i="1"/>
  <c r="AC88" i="1"/>
  <c r="AD88" i="1"/>
  <c r="X89" i="1"/>
  <c r="Y89" i="1"/>
  <c r="Z89" i="1"/>
  <c r="AA89" i="1"/>
  <c r="AB89" i="1"/>
  <c r="AC89" i="1"/>
  <c r="AD89" i="1"/>
  <c r="X90" i="1"/>
  <c r="Y90" i="1"/>
  <c r="Z90" i="1"/>
  <c r="AA90" i="1"/>
  <c r="AB90" i="1"/>
  <c r="AC90" i="1"/>
  <c r="AD90" i="1"/>
  <c r="X91" i="1"/>
  <c r="Y91" i="1"/>
  <c r="Z91" i="1"/>
  <c r="AA91" i="1"/>
  <c r="AB91" i="1"/>
  <c r="AC91" i="1"/>
  <c r="AD91" i="1"/>
  <c r="X92" i="1"/>
  <c r="Y92" i="1"/>
  <c r="Z92" i="1"/>
  <c r="AA92" i="1"/>
  <c r="AB92" i="1"/>
  <c r="AC92" i="1"/>
  <c r="AD92" i="1"/>
  <c r="X93" i="1"/>
  <c r="Y93" i="1"/>
  <c r="Z93" i="1"/>
  <c r="AA93" i="1"/>
  <c r="AB93" i="1"/>
  <c r="AC93" i="1"/>
  <c r="AD93" i="1"/>
  <c r="X94" i="1"/>
  <c r="Y94" i="1"/>
  <c r="Z94" i="1"/>
  <c r="AA94" i="1"/>
  <c r="AB94" i="1"/>
  <c r="AC94" i="1"/>
  <c r="AD94" i="1"/>
  <c r="X95" i="1"/>
  <c r="Y95" i="1"/>
  <c r="Z95" i="1"/>
  <c r="AA95" i="1"/>
  <c r="AB95" i="1"/>
  <c r="AC95" i="1"/>
  <c r="AD95" i="1"/>
  <c r="X96" i="1"/>
  <c r="Y96" i="1"/>
  <c r="Z96" i="1"/>
  <c r="AA96" i="1"/>
  <c r="AB96" i="1"/>
  <c r="AC96" i="1"/>
  <c r="AD96" i="1"/>
  <c r="X97" i="1"/>
  <c r="Y97" i="1"/>
  <c r="Z97" i="1"/>
  <c r="AA97" i="1"/>
  <c r="AB97" i="1"/>
  <c r="AC97" i="1"/>
  <c r="AD97" i="1"/>
  <c r="X98" i="1"/>
  <c r="Y98" i="1"/>
  <c r="Z98" i="1"/>
  <c r="AA98" i="1"/>
  <c r="AB98" i="1"/>
  <c r="AC98" i="1"/>
  <c r="AD98" i="1"/>
  <c r="X99" i="1"/>
  <c r="Y99" i="1"/>
  <c r="Z99" i="1"/>
  <c r="AA99" i="1"/>
  <c r="AB99" i="1"/>
  <c r="AC99" i="1"/>
  <c r="AD99" i="1"/>
  <c r="X100" i="1"/>
  <c r="Y100" i="1"/>
  <c r="Z100" i="1"/>
  <c r="AA100" i="1"/>
  <c r="AB100" i="1"/>
  <c r="AC100" i="1"/>
  <c r="AD100" i="1"/>
  <c r="X101" i="1"/>
  <c r="Y101" i="1"/>
  <c r="Z101" i="1"/>
  <c r="AA101" i="1"/>
  <c r="AB101" i="1"/>
  <c r="AC101" i="1"/>
  <c r="AD101" i="1"/>
  <c r="X102" i="1"/>
  <c r="Y102" i="1"/>
  <c r="Z102" i="1"/>
  <c r="AA102" i="1"/>
  <c r="AB102" i="1"/>
  <c r="AC102" i="1"/>
  <c r="AD102" i="1"/>
  <c r="X103" i="1"/>
  <c r="Y103" i="1"/>
  <c r="Z103" i="1"/>
  <c r="AA103" i="1"/>
  <c r="AB103" i="1"/>
  <c r="AC103" i="1"/>
  <c r="AD103" i="1"/>
  <c r="X104" i="1"/>
  <c r="Y104" i="1"/>
  <c r="Z104" i="1"/>
  <c r="AA104" i="1"/>
  <c r="AB104" i="1"/>
  <c r="AC104" i="1"/>
  <c r="AD104" i="1"/>
  <c r="X105" i="1"/>
  <c r="Y105" i="1"/>
  <c r="Z105" i="1"/>
  <c r="AA105" i="1"/>
  <c r="AB105" i="1"/>
  <c r="AC105" i="1"/>
  <c r="AD105" i="1"/>
  <c r="X106" i="1"/>
  <c r="Y106" i="1"/>
  <c r="Z106" i="1"/>
  <c r="AA106" i="1"/>
  <c r="AB106" i="1"/>
  <c r="AC106" i="1"/>
  <c r="AD106" i="1"/>
  <c r="X107" i="1"/>
  <c r="Y107" i="1"/>
  <c r="Z107" i="1"/>
  <c r="AA107" i="1"/>
  <c r="AB107" i="1"/>
  <c r="AC107" i="1"/>
  <c r="AD107" i="1"/>
  <c r="X108" i="1"/>
  <c r="Y108" i="1"/>
  <c r="Z108" i="1"/>
  <c r="AA108" i="1"/>
  <c r="AB108" i="1"/>
  <c r="AC108" i="1"/>
  <c r="AD108" i="1"/>
  <c r="X109" i="1"/>
  <c r="Y109" i="1"/>
  <c r="Z109" i="1"/>
  <c r="AA109" i="1"/>
  <c r="AB109" i="1"/>
  <c r="AC109" i="1"/>
  <c r="AD109" i="1"/>
  <c r="X110" i="1"/>
  <c r="Y110" i="1"/>
  <c r="Z110" i="1"/>
  <c r="AA110" i="1"/>
  <c r="AB110" i="1"/>
  <c r="AC110" i="1"/>
  <c r="AD110" i="1"/>
  <c r="X111" i="1"/>
  <c r="Y111" i="1"/>
  <c r="Z111" i="1"/>
  <c r="AA111" i="1"/>
  <c r="AB111" i="1"/>
  <c r="AC111" i="1"/>
  <c r="AD111" i="1"/>
  <c r="X112" i="1"/>
  <c r="Y112" i="1"/>
  <c r="Z112" i="1"/>
  <c r="AA112" i="1"/>
  <c r="AB112" i="1"/>
  <c r="AC112" i="1"/>
  <c r="AD112" i="1"/>
  <c r="X113" i="1"/>
  <c r="Y113" i="1"/>
  <c r="Z113" i="1"/>
  <c r="AA113" i="1"/>
  <c r="AB113" i="1"/>
  <c r="AC113" i="1"/>
  <c r="AD113" i="1"/>
  <c r="X114" i="1"/>
  <c r="Y114" i="1"/>
  <c r="Z114" i="1"/>
  <c r="AA114" i="1"/>
  <c r="AB114" i="1"/>
  <c r="AC114" i="1"/>
  <c r="AD114" i="1"/>
  <c r="X115" i="1"/>
  <c r="Y115" i="1"/>
  <c r="Z115" i="1"/>
  <c r="AA115" i="1"/>
  <c r="AB115" i="1"/>
  <c r="AC115" i="1"/>
  <c r="AD115" i="1"/>
  <c r="X116" i="1"/>
  <c r="Y116" i="1"/>
  <c r="Z116" i="1"/>
  <c r="AA116" i="1"/>
  <c r="AB116" i="1"/>
  <c r="AC116" i="1"/>
  <c r="AD116" i="1"/>
  <c r="X117" i="1"/>
  <c r="Y117" i="1"/>
  <c r="Z117" i="1"/>
  <c r="AA117" i="1"/>
  <c r="AB117" i="1"/>
  <c r="AC117" i="1"/>
  <c r="AD117" i="1"/>
  <c r="X118" i="1"/>
  <c r="Y118" i="1"/>
  <c r="Z118" i="1"/>
  <c r="AA118" i="1"/>
  <c r="AB118" i="1"/>
  <c r="AC118" i="1"/>
  <c r="AD118" i="1"/>
  <c r="X119" i="1"/>
  <c r="Y119" i="1"/>
  <c r="Z119" i="1"/>
  <c r="AA119" i="1"/>
  <c r="AB119" i="1"/>
  <c r="AC119" i="1"/>
  <c r="AD119" i="1"/>
  <c r="X120" i="1"/>
  <c r="Y120" i="1"/>
  <c r="Z120" i="1"/>
  <c r="AA120" i="1"/>
  <c r="AB120" i="1"/>
  <c r="AC120" i="1"/>
  <c r="AD120" i="1"/>
  <c r="X121" i="1"/>
  <c r="Y121" i="1"/>
  <c r="Z121" i="1"/>
  <c r="AA121" i="1"/>
  <c r="AB121" i="1"/>
  <c r="AC121" i="1"/>
  <c r="AD121" i="1"/>
  <c r="X122" i="1"/>
  <c r="Y122" i="1"/>
  <c r="Z122" i="1"/>
  <c r="AA122" i="1"/>
  <c r="AB122" i="1"/>
  <c r="AC122" i="1"/>
  <c r="AD122" i="1"/>
  <c r="X123" i="1"/>
  <c r="Y123" i="1"/>
  <c r="Z123" i="1"/>
  <c r="AA123" i="1"/>
  <c r="AB123" i="1"/>
  <c r="AC123" i="1"/>
  <c r="AD123" i="1"/>
  <c r="X124" i="1"/>
  <c r="Y124" i="1"/>
  <c r="Z124" i="1"/>
  <c r="AA124" i="1"/>
  <c r="AB124" i="1"/>
  <c r="AC124" i="1"/>
  <c r="AD124" i="1"/>
  <c r="X125" i="1"/>
  <c r="Y125" i="1"/>
  <c r="Z125" i="1"/>
  <c r="AA125" i="1"/>
  <c r="AB125" i="1"/>
  <c r="AC125" i="1"/>
  <c r="AD125" i="1"/>
  <c r="X126" i="1"/>
  <c r="Y126" i="1"/>
  <c r="Z126" i="1"/>
  <c r="AA126" i="1"/>
  <c r="AB126" i="1"/>
  <c r="AC126" i="1"/>
  <c r="AD126" i="1"/>
  <c r="Y2" i="1"/>
  <c r="Z2" i="1"/>
  <c r="AA2" i="1"/>
  <c r="AB2" i="1"/>
  <c r="AC2" i="1"/>
  <c r="AD2" i="1"/>
  <c r="X2" i="1"/>
  <c r="BG124" i="1" l="1"/>
  <c r="AP124" i="1" s="1"/>
  <c r="BG116" i="1"/>
  <c r="AP116" i="1" s="1"/>
  <c r="BG112" i="1"/>
  <c r="AP112" i="1" s="1"/>
  <c r="BG104" i="1"/>
  <c r="AP104" i="1" s="1"/>
  <c r="BG96" i="1"/>
  <c r="AP96" i="1" s="1"/>
  <c r="BG88" i="1"/>
  <c r="AP88" i="1" s="1"/>
  <c r="BG80" i="1"/>
  <c r="AP80" i="1" s="1"/>
  <c r="BG72" i="1"/>
  <c r="AP72" i="1" s="1"/>
  <c r="BG64" i="1"/>
  <c r="AP64" i="1" s="1"/>
  <c r="BG56" i="1"/>
  <c r="AP56" i="1" s="1"/>
  <c r="BG52" i="1"/>
  <c r="AP52" i="1" s="1"/>
  <c r="BG44" i="1"/>
  <c r="AP44" i="1" s="1"/>
  <c r="BG36" i="1"/>
  <c r="AP36" i="1" s="1"/>
  <c r="BG28" i="1"/>
  <c r="AP28" i="1" s="1"/>
  <c r="BG20" i="1"/>
  <c r="AP20" i="1" s="1"/>
  <c r="BG12" i="1"/>
  <c r="AP12" i="1" s="1"/>
  <c r="BG8" i="1"/>
  <c r="AP8" i="1" s="1"/>
  <c r="AP120" i="1"/>
  <c r="AP108" i="1"/>
  <c r="AP100" i="1"/>
  <c r="AP92" i="1"/>
  <c r="AP84" i="1"/>
  <c r="AP76" i="1"/>
  <c r="AP68" i="1"/>
  <c r="AP60" i="1"/>
  <c r="AP48" i="1"/>
  <c r="AP40" i="1"/>
  <c r="AP32" i="1"/>
  <c r="AP24" i="1"/>
  <c r="AP16" i="1"/>
  <c r="AP4" i="1"/>
  <c r="BG123" i="1"/>
  <c r="AP123" i="1" s="1"/>
  <c r="BG119" i="1"/>
  <c r="AP119" i="1" s="1"/>
  <c r="BG115" i="1"/>
  <c r="AP115" i="1" s="1"/>
  <c r="BG111" i="1"/>
  <c r="AP111" i="1" s="1"/>
  <c r="BG107" i="1"/>
  <c r="AP107" i="1" s="1"/>
  <c r="BG103" i="1"/>
  <c r="AP103" i="1" s="1"/>
  <c r="BG99" i="1"/>
  <c r="AP99" i="1" s="1"/>
  <c r="BG95" i="1"/>
  <c r="AP95" i="1" s="1"/>
  <c r="BG91" i="1"/>
  <c r="AP91" i="1" s="1"/>
  <c r="BG87" i="1"/>
  <c r="AP87" i="1" s="1"/>
  <c r="BG83" i="1"/>
  <c r="AP83" i="1" s="1"/>
  <c r="BG79" i="1"/>
  <c r="AP79" i="1" s="1"/>
  <c r="BG75" i="1"/>
  <c r="AP75" i="1" s="1"/>
  <c r="BG71" i="1"/>
  <c r="AP71" i="1" s="1"/>
  <c r="BG67" i="1"/>
  <c r="AP67" i="1" s="1"/>
  <c r="BG63" i="1"/>
  <c r="AP63" i="1" s="1"/>
  <c r="BG59" i="1"/>
  <c r="AP59" i="1" s="1"/>
  <c r="BG55" i="1"/>
  <c r="AP55" i="1" s="1"/>
  <c r="BG51" i="1"/>
  <c r="AP51" i="1" s="1"/>
  <c r="BG47" i="1"/>
  <c r="AP47" i="1" s="1"/>
  <c r="BG43" i="1"/>
  <c r="AP43" i="1" s="1"/>
  <c r="BG39" i="1"/>
  <c r="AP39" i="1" s="1"/>
  <c r="BG35" i="1"/>
  <c r="AP35" i="1" s="1"/>
  <c r="BG31" i="1"/>
  <c r="AP31" i="1" s="1"/>
  <c r="BG27" i="1"/>
  <c r="AP27" i="1" s="1"/>
  <c r="BG23" i="1"/>
  <c r="AP23" i="1" s="1"/>
  <c r="BG19" i="1"/>
  <c r="AP19" i="1" s="1"/>
  <c r="BG15" i="1"/>
  <c r="AP15" i="1" s="1"/>
  <c r="BG11" i="1"/>
  <c r="AP11" i="1" s="1"/>
  <c r="BG7" i="1"/>
  <c r="AP7" i="1" s="1"/>
  <c r="BG3" i="1"/>
  <c r="AP3" i="1" s="1"/>
  <c r="AP125" i="1"/>
  <c r="AP121" i="1"/>
  <c r="AP117" i="1"/>
  <c r="AP113" i="1"/>
  <c r="AP109" i="1"/>
  <c r="AP105" i="1"/>
  <c r="AP101" i="1"/>
  <c r="AP97" i="1"/>
  <c r="AP93" i="1"/>
  <c r="AP89" i="1"/>
  <c r="AP85" i="1"/>
  <c r="AP81" i="1"/>
  <c r="AP77" i="1"/>
  <c r="AP73" i="1"/>
  <c r="AP69" i="1"/>
  <c r="AP65" i="1"/>
  <c r="AP61" i="1"/>
  <c r="AP57" i="1"/>
  <c r="AP53" i="1"/>
  <c r="AP49" i="1"/>
  <c r="AP45" i="1"/>
  <c r="AP41" i="1"/>
  <c r="AP37" i="1"/>
  <c r="AP33" i="1"/>
  <c r="AP29" i="1"/>
  <c r="AP25" i="1"/>
  <c r="AP21" i="1"/>
  <c r="AP17" i="1"/>
  <c r="AP13" i="1"/>
  <c r="AP9" i="1"/>
  <c r="AP5" i="1"/>
  <c r="AP126" i="1"/>
  <c r="AP122" i="1"/>
  <c r="AP118" i="1"/>
  <c r="AP114" i="1"/>
  <c r="AP110" i="1"/>
  <c r="AP106" i="1"/>
  <c r="AP102" i="1"/>
  <c r="AP98" i="1"/>
  <c r="AP94" i="1"/>
  <c r="AP90" i="1"/>
  <c r="AP86" i="1"/>
  <c r="AP82" i="1"/>
  <c r="AP78" i="1"/>
  <c r="AP74" i="1"/>
  <c r="AP70" i="1"/>
  <c r="AP66" i="1"/>
  <c r="AP62" i="1"/>
  <c r="AP58" i="1"/>
  <c r="AP54" i="1"/>
  <c r="AP50" i="1"/>
  <c r="AP46" i="1"/>
  <c r="AP42" i="1"/>
  <c r="AP38" i="1"/>
  <c r="AP34" i="1"/>
  <c r="AP30" i="1"/>
  <c r="AP26" i="1"/>
  <c r="AP22" i="1"/>
  <c r="AP18" i="1"/>
  <c r="AP14" i="1"/>
  <c r="AP10" i="1"/>
  <c r="AP6" i="1"/>
  <c r="BI2" i="1" l="1"/>
  <c r="AU2" i="1"/>
  <c r="AW3" i="1"/>
  <c r="AV3" i="1" s="1"/>
  <c r="AW4" i="1"/>
  <c r="AV4" i="1" s="1"/>
  <c r="AW5" i="1"/>
  <c r="AV5" i="1" s="1"/>
  <c r="AW6" i="1"/>
  <c r="AV6" i="1" s="1"/>
  <c r="AW7" i="1"/>
  <c r="AV7" i="1" s="1"/>
  <c r="AW8" i="1"/>
  <c r="AV8" i="1" s="1"/>
  <c r="AW9" i="1"/>
  <c r="AV9" i="1" s="1"/>
  <c r="AW10" i="1"/>
  <c r="AV10" i="1" s="1"/>
  <c r="AW11" i="1"/>
  <c r="AV11" i="1" s="1"/>
  <c r="AW12" i="1"/>
  <c r="AV12" i="1" s="1"/>
  <c r="AW13" i="1"/>
  <c r="AV13" i="1" s="1"/>
  <c r="AW14" i="1"/>
  <c r="AV14" i="1" s="1"/>
  <c r="AW15" i="1"/>
  <c r="AV15" i="1" s="1"/>
  <c r="AW16" i="1"/>
  <c r="AV16" i="1" s="1"/>
  <c r="AW17" i="1"/>
  <c r="AV17" i="1" s="1"/>
  <c r="AW18" i="1"/>
  <c r="AV18" i="1" s="1"/>
  <c r="AW19" i="1"/>
  <c r="AV19" i="1" s="1"/>
  <c r="AW20" i="1"/>
  <c r="AV20" i="1" s="1"/>
  <c r="AW21" i="1"/>
  <c r="AV21" i="1" s="1"/>
  <c r="AW22" i="1"/>
  <c r="AV22" i="1" s="1"/>
  <c r="AW23" i="1"/>
  <c r="AV23" i="1" s="1"/>
  <c r="AW24" i="1"/>
  <c r="AV24" i="1" s="1"/>
  <c r="AW25" i="1"/>
  <c r="AV25" i="1" s="1"/>
  <c r="AW26" i="1"/>
  <c r="AV26" i="1" s="1"/>
  <c r="AW27" i="1"/>
  <c r="AV27" i="1" s="1"/>
  <c r="AW28" i="1"/>
  <c r="AV28" i="1" s="1"/>
  <c r="AW29" i="1"/>
  <c r="AV29" i="1" s="1"/>
  <c r="AW30" i="1"/>
  <c r="AV30" i="1" s="1"/>
  <c r="AW31" i="1"/>
  <c r="AV31" i="1" s="1"/>
  <c r="AW32" i="1"/>
  <c r="AV32" i="1" s="1"/>
  <c r="AW33" i="1"/>
  <c r="AV33" i="1" s="1"/>
  <c r="AW34" i="1"/>
  <c r="AV34" i="1" s="1"/>
  <c r="AW35" i="1"/>
  <c r="AV35" i="1" s="1"/>
  <c r="AW36" i="1"/>
  <c r="AV36" i="1" s="1"/>
  <c r="AW37" i="1"/>
  <c r="AV37" i="1" s="1"/>
  <c r="AW38" i="1"/>
  <c r="AV38" i="1" s="1"/>
  <c r="AW39" i="1"/>
  <c r="AV39" i="1" s="1"/>
  <c r="AW40" i="1"/>
  <c r="AV40" i="1" s="1"/>
  <c r="AW41" i="1"/>
  <c r="AV41" i="1" s="1"/>
  <c r="AW42" i="1"/>
  <c r="AV42" i="1" s="1"/>
  <c r="AW43" i="1"/>
  <c r="AV43" i="1" s="1"/>
  <c r="AW44" i="1"/>
  <c r="AV44" i="1" s="1"/>
  <c r="AW45" i="1"/>
  <c r="AV45" i="1" s="1"/>
  <c r="AW46" i="1"/>
  <c r="AV46" i="1" s="1"/>
  <c r="AW47" i="1"/>
  <c r="AV47" i="1" s="1"/>
  <c r="AW48" i="1"/>
  <c r="AV48" i="1" s="1"/>
  <c r="AW49" i="1"/>
  <c r="AV49" i="1" s="1"/>
  <c r="AW50" i="1"/>
  <c r="AV50" i="1" s="1"/>
  <c r="AW51" i="1"/>
  <c r="AV51" i="1" s="1"/>
  <c r="AW52" i="1"/>
  <c r="AV52" i="1" s="1"/>
  <c r="AW53" i="1"/>
  <c r="AV53" i="1" s="1"/>
  <c r="AW54" i="1"/>
  <c r="AV54" i="1" s="1"/>
  <c r="AW55" i="1"/>
  <c r="AV55" i="1" s="1"/>
  <c r="AW56" i="1"/>
  <c r="AV56" i="1" s="1"/>
  <c r="AW57" i="1"/>
  <c r="AV57" i="1" s="1"/>
  <c r="AW58" i="1"/>
  <c r="AV58" i="1" s="1"/>
  <c r="AW59" i="1"/>
  <c r="AV59" i="1" s="1"/>
  <c r="AW60" i="1"/>
  <c r="AV60" i="1" s="1"/>
  <c r="AW61" i="1"/>
  <c r="AV61" i="1" s="1"/>
  <c r="AW62" i="1"/>
  <c r="AV62" i="1" s="1"/>
  <c r="AW63" i="1"/>
  <c r="AV63" i="1" s="1"/>
  <c r="AW64" i="1"/>
  <c r="AV64" i="1" s="1"/>
  <c r="AW65" i="1"/>
  <c r="AV65" i="1" s="1"/>
  <c r="AW66" i="1"/>
  <c r="AV66" i="1" s="1"/>
  <c r="AW67" i="1"/>
  <c r="AV67" i="1" s="1"/>
  <c r="AW68" i="1"/>
  <c r="AV68" i="1" s="1"/>
  <c r="AW69" i="1"/>
  <c r="AV69" i="1" s="1"/>
  <c r="AW70" i="1"/>
  <c r="AV70" i="1" s="1"/>
  <c r="AW71" i="1"/>
  <c r="AV71" i="1" s="1"/>
  <c r="AW72" i="1"/>
  <c r="AV72" i="1" s="1"/>
  <c r="AW73" i="1"/>
  <c r="AV73" i="1" s="1"/>
  <c r="AW74" i="1"/>
  <c r="AV74" i="1" s="1"/>
  <c r="AW75" i="1"/>
  <c r="AV75" i="1" s="1"/>
  <c r="AW76" i="1"/>
  <c r="AV76" i="1" s="1"/>
  <c r="AW77" i="1"/>
  <c r="AV77" i="1" s="1"/>
  <c r="AW78" i="1"/>
  <c r="AV78" i="1" s="1"/>
  <c r="AW79" i="1"/>
  <c r="AV79" i="1" s="1"/>
  <c r="AW80" i="1"/>
  <c r="AV80" i="1" s="1"/>
  <c r="AW81" i="1"/>
  <c r="AV81" i="1" s="1"/>
  <c r="AW82" i="1"/>
  <c r="AV82" i="1" s="1"/>
  <c r="AW83" i="1"/>
  <c r="AV83" i="1" s="1"/>
  <c r="AW84" i="1"/>
  <c r="AV84" i="1" s="1"/>
  <c r="AW85" i="1"/>
  <c r="AV85" i="1" s="1"/>
  <c r="AW86" i="1"/>
  <c r="AV86" i="1" s="1"/>
  <c r="AW87" i="1"/>
  <c r="AV87" i="1" s="1"/>
  <c r="AW88" i="1"/>
  <c r="AV88" i="1" s="1"/>
  <c r="AW89" i="1"/>
  <c r="AV89" i="1" s="1"/>
  <c r="AW90" i="1"/>
  <c r="AV90" i="1" s="1"/>
  <c r="AW91" i="1"/>
  <c r="AV91" i="1" s="1"/>
  <c r="AW92" i="1"/>
  <c r="AV92" i="1" s="1"/>
  <c r="AW93" i="1"/>
  <c r="AV93" i="1" s="1"/>
  <c r="AW94" i="1"/>
  <c r="AV94" i="1" s="1"/>
  <c r="AW95" i="1"/>
  <c r="AV95" i="1" s="1"/>
  <c r="AW96" i="1"/>
  <c r="AV96" i="1" s="1"/>
  <c r="AW97" i="1"/>
  <c r="AV97" i="1" s="1"/>
  <c r="AW98" i="1"/>
  <c r="AV98" i="1" s="1"/>
  <c r="AW99" i="1"/>
  <c r="AV99" i="1" s="1"/>
  <c r="AW100" i="1"/>
  <c r="AV100" i="1" s="1"/>
  <c r="AW101" i="1"/>
  <c r="AV101" i="1" s="1"/>
  <c r="AW102" i="1"/>
  <c r="AV102" i="1" s="1"/>
  <c r="AW103" i="1"/>
  <c r="AV103" i="1" s="1"/>
  <c r="AW104" i="1"/>
  <c r="AV104" i="1" s="1"/>
  <c r="AW105" i="1"/>
  <c r="AV105" i="1" s="1"/>
  <c r="AW106" i="1"/>
  <c r="AV106" i="1" s="1"/>
  <c r="AW107" i="1"/>
  <c r="AV107" i="1" s="1"/>
  <c r="AW108" i="1"/>
  <c r="AV108" i="1" s="1"/>
  <c r="AW109" i="1"/>
  <c r="AV109" i="1" s="1"/>
  <c r="AW110" i="1"/>
  <c r="AV110" i="1" s="1"/>
  <c r="AW111" i="1"/>
  <c r="AV111" i="1" s="1"/>
  <c r="AW112" i="1"/>
  <c r="AV112" i="1" s="1"/>
  <c r="AW113" i="1"/>
  <c r="AV113" i="1" s="1"/>
  <c r="AW114" i="1"/>
  <c r="AV114" i="1" s="1"/>
  <c r="AW115" i="1"/>
  <c r="AV115" i="1" s="1"/>
  <c r="AW116" i="1"/>
  <c r="AV116" i="1" s="1"/>
  <c r="AW117" i="1"/>
  <c r="AV117" i="1" s="1"/>
  <c r="AW118" i="1"/>
  <c r="AV118" i="1" s="1"/>
  <c r="AW119" i="1"/>
  <c r="AV119" i="1" s="1"/>
  <c r="AW120" i="1"/>
  <c r="AV120" i="1" s="1"/>
  <c r="AW121" i="1"/>
  <c r="AV121" i="1" s="1"/>
  <c r="AW122" i="1"/>
  <c r="AV122" i="1" s="1"/>
  <c r="AW123" i="1"/>
  <c r="AV123" i="1" s="1"/>
  <c r="AW124" i="1"/>
  <c r="AV124" i="1" s="1"/>
  <c r="AW125" i="1"/>
  <c r="AV125" i="1" s="1"/>
  <c r="AW126" i="1"/>
  <c r="AV126" i="1" s="1"/>
  <c r="AW2" i="1"/>
  <c r="AS2" i="1"/>
  <c r="AR2" i="1" s="1"/>
  <c r="AS3" i="1"/>
  <c r="AR3" i="1" s="1"/>
  <c r="AS4" i="1"/>
  <c r="AR4" i="1" s="1"/>
  <c r="AS5" i="1"/>
  <c r="AR5" i="1" s="1"/>
  <c r="AS6" i="1"/>
  <c r="AR6" i="1" s="1"/>
  <c r="AS7" i="1"/>
  <c r="AR7" i="1" s="1"/>
  <c r="AS8" i="1"/>
  <c r="AR8" i="1" s="1"/>
  <c r="AS9" i="1"/>
  <c r="AR9" i="1" s="1"/>
  <c r="AS10" i="1"/>
  <c r="AR10" i="1" s="1"/>
  <c r="AS11" i="1"/>
  <c r="AR11" i="1" s="1"/>
  <c r="AS12" i="1"/>
  <c r="AR12" i="1" s="1"/>
  <c r="AS13" i="1"/>
  <c r="AR13" i="1" s="1"/>
  <c r="AS14" i="1"/>
  <c r="AR14" i="1" s="1"/>
  <c r="AS15" i="1"/>
  <c r="AR15" i="1" s="1"/>
  <c r="AS16" i="1"/>
  <c r="AR16" i="1" s="1"/>
  <c r="AS17" i="1"/>
  <c r="AR17" i="1" s="1"/>
  <c r="AS18" i="1"/>
  <c r="AR18" i="1" s="1"/>
  <c r="AS19" i="1"/>
  <c r="AR19" i="1" s="1"/>
  <c r="AS20" i="1"/>
  <c r="AR20" i="1" s="1"/>
  <c r="AS21" i="1"/>
  <c r="AR21" i="1" s="1"/>
  <c r="AS22" i="1"/>
  <c r="AR22" i="1" s="1"/>
  <c r="AS23" i="1"/>
  <c r="AR23" i="1" s="1"/>
  <c r="AS24" i="1"/>
  <c r="AR24" i="1" s="1"/>
  <c r="AS25" i="1"/>
  <c r="AR25" i="1" s="1"/>
  <c r="AS26" i="1"/>
  <c r="AR26" i="1" s="1"/>
  <c r="AS27" i="1"/>
  <c r="AR27" i="1" s="1"/>
  <c r="AS28" i="1"/>
  <c r="AR28" i="1" s="1"/>
  <c r="AS29" i="1"/>
  <c r="AR29" i="1" s="1"/>
  <c r="AS30" i="1"/>
  <c r="AR30" i="1" s="1"/>
  <c r="AS31" i="1"/>
  <c r="AR31" i="1" s="1"/>
  <c r="AS32" i="1"/>
  <c r="AR32" i="1" s="1"/>
  <c r="AS33" i="1"/>
  <c r="AR33" i="1" s="1"/>
  <c r="AS34" i="1"/>
  <c r="AR34" i="1" s="1"/>
  <c r="AS35" i="1"/>
  <c r="AR35" i="1" s="1"/>
  <c r="AS36" i="1"/>
  <c r="AR36" i="1" s="1"/>
  <c r="AS37" i="1"/>
  <c r="AR37" i="1" s="1"/>
  <c r="AS38" i="1"/>
  <c r="AR38" i="1" s="1"/>
  <c r="AS39" i="1"/>
  <c r="AR39" i="1" s="1"/>
  <c r="AS40" i="1"/>
  <c r="AR40" i="1" s="1"/>
  <c r="AS41" i="1"/>
  <c r="AR41" i="1" s="1"/>
  <c r="AS42" i="1"/>
  <c r="AR42" i="1" s="1"/>
  <c r="AS43" i="1"/>
  <c r="AR43" i="1" s="1"/>
  <c r="AS44" i="1"/>
  <c r="AR44" i="1" s="1"/>
  <c r="AS45" i="1"/>
  <c r="AR45" i="1" s="1"/>
  <c r="AS46" i="1"/>
  <c r="AR46" i="1" s="1"/>
  <c r="AS47" i="1"/>
  <c r="AR47" i="1" s="1"/>
  <c r="AS48" i="1"/>
  <c r="AR48" i="1" s="1"/>
  <c r="AS49" i="1"/>
  <c r="AR49" i="1" s="1"/>
  <c r="AS50" i="1"/>
  <c r="AR50" i="1" s="1"/>
  <c r="AS51" i="1"/>
  <c r="AR51" i="1" s="1"/>
  <c r="AS52" i="1"/>
  <c r="AR52" i="1" s="1"/>
  <c r="AS53" i="1"/>
  <c r="AR53" i="1" s="1"/>
  <c r="AS54" i="1"/>
  <c r="AR54" i="1" s="1"/>
  <c r="AS55" i="1"/>
  <c r="AR55" i="1" s="1"/>
  <c r="AS56" i="1"/>
  <c r="AR56" i="1" s="1"/>
  <c r="AS57" i="1"/>
  <c r="AR57" i="1" s="1"/>
  <c r="AS58" i="1"/>
  <c r="AR58" i="1" s="1"/>
  <c r="AS59" i="1"/>
  <c r="AR59" i="1" s="1"/>
  <c r="AS60" i="1"/>
  <c r="AR60" i="1" s="1"/>
  <c r="AS61" i="1"/>
  <c r="AR61" i="1" s="1"/>
  <c r="AS62" i="1"/>
  <c r="AR62" i="1" s="1"/>
  <c r="AS63" i="1"/>
  <c r="AR63" i="1" s="1"/>
  <c r="AS64" i="1"/>
  <c r="AR64" i="1" s="1"/>
  <c r="AS65" i="1"/>
  <c r="AR65" i="1" s="1"/>
  <c r="AS66" i="1"/>
  <c r="AR66" i="1" s="1"/>
  <c r="AS67" i="1"/>
  <c r="AR67" i="1" s="1"/>
  <c r="AS68" i="1"/>
  <c r="AR68" i="1" s="1"/>
  <c r="AS69" i="1"/>
  <c r="AR69" i="1" s="1"/>
  <c r="AS70" i="1"/>
  <c r="AR70" i="1" s="1"/>
  <c r="AS71" i="1"/>
  <c r="AR71" i="1" s="1"/>
  <c r="AS72" i="1"/>
  <c r="AR72" i="1" s="1"/>
  <c r="AS73" i="1"/>
  <c r="AR73" i="1" s="1"/>
  <c r="AS74" i="1"/>
  <c r="AR74" i="1" s="1"/>
  <c r="AS75" i="1"/>
  <c r="AR75" i="1" s="1"/>
  <c r="AS76" i="1"/>
  <c r="AR76" i="1" s="1"/>
  <c r="AS77" i="1"/>
  <c r="AR77" i="1" s="1"/>
  <c r="AS78" i="1"/>
  <c r="AR78" i="1" s="1"/>
  <c r="AS79" i="1"/>
  <c r="AR79" i="1" s="1"/>
  <c r="AS80" i="1"/>
  <c r="AR80" i="1" s="1"/>
  <c r="AS81" i="1"/>
  <c r="AR81" i="1" s="1"/>
  <c r="AS82" i="1"/>
  <c r="AR82" i="1" s="1"/>
  <c r="AS83" i="1"/>
  <c r="AR83" i="1" s="1"/>
  <c r="AS84" i="1"/>
  <c r="AR84" i="1" s="1"/>
  <c r="AS85" i="1"/>
  <c r="AR85" i="1" s="1"/>
  <c r="AS86" i="1"/>
  <c r="AR86" i="1" s="1"/>
  <c r="AS87" i="1"/>
  <c r="AR87" i="1" s="1"/>
  <c r="AS88" i="1"/>
  <c r="AR88" i="1" s="1"/>
  <c r="AS89" i="1"/>
  <c r="AR89" i="1" s="1"/>
  <c r="AS90" i="1"/>
  <c r="AR90" i="1" s="1"/>
  <c r="AS91" i="1"/>
  <c r="AR91" i="1" s="1"/>
  <c r="AS92" i="1"/>
  <c r="AR92" i="1" s="1"/>
  <c r="AS93" i="1"/>
  <c r="AR93" i="1" s="1"/>
  <c r="AS94" i="1"/>
  <c r="AR94" i="1" s="1"/>
  <c r="AS95" i="1"/>
  <c r="AR95" i="1" s="1"/>
  <c r="AS96" i="1"/>
  <c r="AR96" i="1" s="1"/>
  <c r="AS97" i="1"/>
  <c r="AR97" i="1" s="1"/>
  <c r="AS98" i="1"/>
  <c r="AR98" i="1" s="1"/>
  <c r="AS99" i="1"/>
  <c r="AR99" i="1" s="1"/>
  <c r="AS100" i="1"/>
  <c r="AR100" i="1" s="1"/>
  <c r="AS101" i="1"/>
  <c r="AR101" i="1" s="1"/>
  <c r="AS102" i="1"/>
  <c r="AR102" i="1" s="1"/>
  <c r="AS103" i="1"/>
  <c r="AR103" i="1" s="1"/>
  <c r="AS104" i="1"/>
  <c r="AR104" i="1" s="1"/>
  <c r="AS105" i="1"/>
  <c r="AR105" i="1" s="1"/>
  <c r="AS106" i="1"/>
  <c r="AR106" i="1" s="1"/>
  <c r="AS107" i="1"/>
  <c r="AR107" i="1" s="1"/>
  <c r="AS108" i="1"/>
  <c r="AR108" i="1" s="1"/>
  <c r="AS109" i="1"/>
  <c r="AR109" i="1" s="1"/>
  <c r="AS110" i="1"/>
  <c r="AR110" i="1" s="1"/>
  <c r="AS111" i="1"/>
  <c r="AR111" i="1" s="1"/>
  <c r="AS112" i="1"/>
  <c r="AR112" i="1" s="1"/>
  <c r="AS113" i="1"/>
  <c r="AR113" i="1" s="1"/>
  <c r="AS114" i="1"/>
  <c r="AR114" i="1" s="1"/>
  <c r="AS115" i="1"/>
  <c r="AR115" i="1" s="1"/>
  <c r="AS116" i="1"/>
  <c r="AR116" i="1" s="1"/>
  <c r="AS117" i="1"/>
  <c r="AR117" i="1" s="1"/>
  <c r="AS118" i="1"/>
  <c r="AR118" i="1" s="1"/>
  <c r="AS119" i="1"/>
  <c r="AR119" i="1" s="1"/>
  <c r="AS120" i="1"/>
  <c r="AR120" i="1" s="1"/>
  <c r="AS121" i="1"/>
  <c r="AR121" i="1" s="1"/>
  <c r="AS122" i="1"/>
  <c r="AR122" i="1" s="1"/>
  <c r="AS123" i="1"/>
  <c r="AR123" i="1" s="1"/>
  <c r="AS124" i="1"/>
  <c r="AR124" i="1" s="1"/>
  <c r="AS125" i="1"/>
  <c r="AR125" i="1" s="1"/>
  <c r="AS126" i="1"/>
  <c r="AR126" i="1" s="1"/>
  <c r="AP128" i="1" l="1"/>
</calcChain>
</file>

<file path=xl/sharedStrings.xml><?xml version="1.0" encoding="utf-8"?>
<sst xmlns="http://schemas.openxmlformats.org/spreadsheetml/2006/main" count="234" uniqueCount="191">
  <si>
    <t>Solid_Volume_Fraction</t>
  </si>
  <si>
    <t>Average_Pore_Size</t>
  </si>
  <si>
    <t>Pore_Size_Std</t>
  </si>
  <si>
    <t>Average_Sphere_Radius</t>
  </si>
  <si>
    <t>Sphere_Radius_Std</t>
  </si>
  <si>
    <t>Particle_Radius</t>
  </si>
  <si>
    <t>Particle_Rate</t>
  </si>
  <si>
    <t>Atom_Atom_CohesiveEnergy</t>
  </si>
  <si>
    <t>Atom_Wall_CohesiveEnergy</t>
  </si>
  <si>
    <t>Thickness</t>
  </si>
  <si>
    <t>Fluid_Velocity</t>
  </si>
  <si>
    <t>Umedian</t>
  </si>
  <si>
    <t>Umean</t>
  </si>
  <si>
    <t>Skew</t>
  </si>
  <si>
    <t>Kurt</t>
  </si>
  <si>
    <t>Mean_Min_Dist10</t>
  </si>
  <si>
    <t>Mean_Min_Dist25</t>
  </si>
  <si>
    <t>Mean_Min_Dist33</t>
  </si>
  <si>
    <t>Mean_Min_Dist50</t>
  </si>
  <si>
    <t>Mean_Min_Dist66</t>
  </si>
  <si>
    <t>Mean_Min_Dist75</t>
  </si>
  <si>
    <t>Mean_Min_Dist100</t>
  </si>
  <si>
    <t>Names</t>
  </si>
  <si>
    <t>EndTime</t>
  </si>
  <si>
    <t>Clogged?</t>
  </si>
  <si>
    <t>U1.2C300dRatio0.6Case</t>
  </si>
  <si>
    <t>U0.3C300dRatio0.8Case</t>
  </si>
  <si>
    <t>U0.6C1500dRatio0.8Case</t>
  </si>
  <si>
    <t>U0.3C1500dRatio0.7Case</t>
  </si>
  <si>
    <t>U0.075C11000dRatio0.6Case</t>
  </si>
  <si>
    <t>U0.3C300dRatio0.7Case</t>
  </si>
  <si>
    <t>U0.075C750dRatio0.4Case</t>
  </si>
  <si>
    <t>U0.3C750dRatio0.5Case</t>
  </si>
  <si>
    <t>U0.075C11000dRatio0.4Case</t>
  </si>
  <si>
    <t>U0.6C300dRatio0.4Case</t>
  </si>
  <si>
    <t>U1.2C4500dRatio0.8Case</t>
  </si>
  <si>
    <t>U0.15C750dRatio0.4Case</t>
  </si>
  <si>
    <t>U0.075C300dRatio0.4Case</t>
  </si>
  <si>
    <t>U0.15C300dRatio0.7Case</t>
  </si>
  <si>
    <t>U0.6C4500dRatio0.5Case</t>
  </si>
  <si>
    <t>U0.15C300dRatio0.6Case</t>
  </si>
  <si>
    <t>U0.075C11000dRatio0.5Case</t>
  </si>
  <si>
    <t>U1.2C4500dRatio0.6Case</t>
  </si>
  <si>
    <t>U0.3C11000dRatio0.8Case</t>
  </si>
  <si>
    <t>U0.075C300dRatio0.5Case</t>
  </si>
  <si>
    <t>U0.3C300dRatio0.5Case</t>
  </si>
  <si>
    <t>U0.075C11000dRatio0.8Case</t>
  </si>
  <si>
    <t>U0.3C750dRatio0.7Case</t>
  </si>
  <si>
    <t>U0.6C300dRatio0.7Case</t>
  </si>
  <si>
    <t>U0.6C750dRatio0.8Case</t>
  </si>
  <si>
    <t>U1.2C11000dRatio0.8Case</t>
  </si>
  <si>
    <t>U0.3C1500dRatio0.5Case</t>
  </si>
  <si>
    <t>U0.15C4500dRatio0.4Case</t>
  </si>
  <si>
    <t>U0.075C300dRatio0.6Case</t>
  </si>
  <si>
    <t>U0.6C750dRatio0.7Case</t>
  </si>
  <si>
    <t>U1.2C1500dRatio0.6Case</t>
  </si>
  <si>
    <t>U0.3C4500dRatio0.8Case</t>
  </si>
  <si>
    <t>U0.15C300dRatio0.8Case</t>
  </si>
  <si>
    <t>U0.6C11000dRatio0.7Case</t>
  </si>
  <si>
    <t>U0.075C750dRatio0.5Case</t>
  </si>
  <si>
    <t>U0.3C11000dRatio0.6Case</t>
  </si>
  <si>
    <t>U1.2C300dRatio0.4Case</t>
  </si>
  <si>
    <t>U0.15C750dRatio0.6Case</t>
  </si>
  <si>
    <t>U0.6C750dRatio0.6Case</t>
  </si>
  <si>
    <t>U0.6C4500dRatio0.8Case</t>
  </si>
  <si>
    <t>U0.15C11000dRatio0.8Case</t>
  </si>
  <si>
    <t>U0.3C11000dRatio0.7Case</t>
  </si>
  <si>
    <t>U1.2C4500dRatio0.5Case</t>
  </si>
  <si>
    <t>U1.2C11000dRatio0.6Case</t>
  </si>
  <si>
    <t>U0.3C300dRatio0.4Case</t>
  </si>
  <si>
    <t>U0.6C300dRatio0.5Case</t>
  </si>
  <si>
    <t>U0.075C750dRatio0.6Case</t>
  </si>
  <si>
    <t>U0.15C750dRatio0.8Case</t>
  </si>
  <si>
    <t>U1.2C1500dRatio0.8Case</t>
  </si>
  <si>
    <t>U0.3C750dRatio0.8Case</t>
  </si>
  <si>
    <t>U0.6C750dRatio0.4Case</t>
  </si>
  <si>
    <t>U0.6C1500dRatio0.6Case</t>
  </si>
  <si>
    <t>U1.2C4500dRatio0.4Case</t>
  </si>
  <si>
    <t>U0.6C300dRatio0.8Case</t>
  </si>
  <si>
    <t>U0.15C11000dRatio0.7Case</t>
  </si>
  <si>
    <t>U0.075C750dRatio0.8Case</t>
  </si>
  <si>
    <t>U0.15C300dRatio0.4Case</t>
  </si>
  <si>
    <t>U1.2C11000dRatio0.5Case</t>
  </si>
  <si>
    <t>U1.2C750dRatio0.8Case</t>
  </si>
  <si>
    <t>U0.6C4500dRatio0.7Case</t>
  </si>
  <si>
    <t>U0.6C750dRatio0.5Case</t>
  </si>
  <si>
    <t>U1.2C11000dRatio0.4Case</t>
  </si>
  <si>
    <t>U0.15C4500dRatio0.8Case</t>
  </si>
  <si>
    <t>U1.2C300dRatio0.8Case</t>
  </si>
  <si>
    <t>U0.075C4500dRatio0.4Case</t>
  </si>
  <si>
    <t>U0.15C11000dRatio0.5Case</t>
  </si>
  <si>
    <t>U0.075C1500dRatio0.8Case</t>
  </si>
  <si>
    <t>U0.15C1500dRatio0.5Case</t>
  </si>
  <si>
    <t>U0.15C1500dRatio0.7Case</t>
  </si>
  <si>
    <t>U0.6C11000dRatio0.6Case</t>
  </si>
  <si>
    <t>U0.6C4500dRatio0.6Case</t>
  </si>
  <si>
    <t>U0.6C4500dRatio0.4Case</t>
  </si>
  <si>
    <t>U0.075C4500dRatio0.7Case</t>
  </si>
  <si>
    <t>U0.15C4500dRatio0.7Case</t>
  </si>
  <si>
    <t>U0.6C11000dRatio0.8Case</t>
  </si>
  <si>
    <t>U0.3C1500dRatio0.8Case</t>
  </si>
  <si>
    <t>U0.075C11000dRatio0.7Case</t>
  </si>
  <si>
    <t>U0.15C1500dRatio0.8Case</t>
  </si>
  <si>
    <t>U0.075C4500dRatio0.5Case</t>
  </si>
  <si>
    <t>U0.3C4500dRatio0.6Case</t>
  </si>
  <si>
    <t>U1.2C300dRatio0.7Case</t>
  </si>
  <si>
    <t>U0.075C4500dRatio0.6Case</t>
  </si>
  <si>
    <t>U0.075C4500dRatio0.8Case</t>
  </si>
  <si>
    <t>U0.075C1500dRatio0.6Case</t>
  </si>
  <si>
    <t>U0.6C11000dRatio0.4Case</t>
  </si>
  <si>
    <t>U0.15C750dRatio0.5Case</t>
  </si>
  <si>
    <t>U0.6C300dRatio0.6Case</t>
  </si>
  <si>
    <t>U0.3C1500dRatio0.4Case</t>
  </si>
  <si>
    <t>U1.2C11000dRatio0.7Case</t>
  </si>
  <si>
    <t>U0.6C1500dRatio0.4Case</t>
  </si>
  <si>
    <t>U0.15C300dRatio0.5Case</t>
  </si>
  <si>
    <t>U0.6C1500dRatio0.7Case</t>
  </si>
  <si>
    <t>U1.2C750dRatio0.7Case</t>
  </si>
  <si>
    <t>U0.15C11000dRatio0.4Case</t>
  </si>
  <si>
    <t>U0.075C1500dRatio0.4Case</t>
  </si>
  <si>
    <t>U0.15C11000dRatio0.6Case</t>
  </si>
  <si>
    <t>U0.3C300dRatio0.6Case</t>
  </si>
  <si>
    <t>U0.075C300dRatio0.7Case</t>
  </si>
  <si>
    <t>U0.3C4500dRatio0.5Case</t>
  </si>
  <si>
    <t>U0.3C4500dRatio0.7Case</t>
  </si>
  <si>
    <t>U0.3C4500dRatio0.4Case</t>
  </si>
  <si>
    <t>U0.3C750dRatio0.6Case</t>
  </si>
  <si>
    <t>U1.2C750dRatio0.4Case</t>
  </si>
  <si>
    <t>U0.6C1500dRatio0.5Case</t>
  </si>
  <si>
    <t>U0.6C11000dRatio0.5Case</t>
  </si>
  <si>
    <t>U1.2C300dRatio0.5Case</t>
  </si>
  <si>
    <t>U0.15C1500dRatio0.6Case</t>
  </si>
  <si>
    <t>U1.2C750dRatio0.5Case</t>
  </si>
  <si>
    <t>U0.3C1500dRatio0.6Case</t>
  </si>
  <si>
    <t>U1.2C1500dRatio0.7Case</t>
  </si>
  <si>
    <t>U1.2C1500dRatio0.5Case</t>
  </si>
  <si>
    <t>U1.2C4500dRatio0.7Case</t>
  </si>
  <si>
    <t>U0.3C750dRatio0.4Case</t>
  </si>
  <si>
    <t>U1.2C1500dRatio0.4Case</t>
  </si>
  <si>
    <t>U0.15C4500dRatio0.5Case</t>
  </si>
  <si>
    <t>U0.15C1500dRatio0.4Case</t>
  </si>
  <si>
    <t>U0.15C750dRatio0.7Case</t>
  </si>
  <si>
    <t>U0.075C1500dRatio0.5Case</t>
  </si>
  <si>
    <t>U0.3C11000dRatio0.5Case</t>
  </si>
  <si>
    <t>U0.075C750dRatio0.7Case</t>
  </si>
  <si>
    <t>U0.3C11000dRatio0.4Case</t>
  </si>
  <si>
    <t>U0.075C300dRatio0.8Case</t>
  </si>
  <si>
    <t>U0.075C1500dRatio0.7Case</t>
  </si>
  <si>
    <t>U1.2C750dRatio0.6Case</t>
  </si>
  <si>
    <t>U0.15C4500dRatio0.6Case</t>
  </si>
  <si>
    <t>Real Clogged?</t>
  </si>
  <si>
    <t>Same?</t>
  </si>
  <si>
    <t>very little</t>
  </si>
  <si>
    <t>sand clock</t>
  </si>
  <si>
    <t>notes</t>
  </si>
  <si>
    <t>either way</t>
  </si>
  <si>
    <t>little</t>
  </si>
  <si>
    <t>some</t>
  </si>
  <si>
    <t>test50</t>
  </si>
  <si>
    <t>D50</t>
  </si>
  <si>
    <t>D50 result</t>
  </si>
  <si>
    <t>test50^2 result</t>
  </si>
  <si>
    <t>test50^2</t>
  </si>
  <si>
    <t>D10</t>
  </si>
  <si>
    <t>D33</t>
  </si>
  <si>
    <t>D25</t>
  </si>
  <si>
    <t>D66</t>
  </si>
  <si>
    <t>D75</t>
  </si>
  <si>
    <t>D100</t>
  </si>
  <si>
    <t>t10</t>
  </si>
  <si>
    <t>t25</t>
  </si>
  <si>
    <t>t33</t>
  </si>
  <si>
    <t>t50</t>
  </si>
  <si>
    <t>t66</t>
  </si>
  <si>
    <t>t75</t>
  </si>
  <si>
    <t>t100</t>
  </si>
  <si>
    <t>test10 (4)</t>
  </si>
  <si>
    <t>test25 (4)</t>
  </si>
  <si>
    <t>test33 (1) 0.6</t>
  </si>
  <si>
    <t>test 50 result (0.7)</t>
  </si>
  <si>
    <t>test 66</t>
  </si>
  <si>
    <t>mixed</t>
  </si>
  <si>
    <t>Diff</t>
  </si>
  <si>
    <t>Mux</t>
  </si>
  <si>
    <t>with particle rate</t>
  </si>
  <si>
    <t>weigthed sum</t>
  </si>
  <si>
    <t>weigthed multip</t>
  </si>
  <si>
    <t>answer</t>
  </si>
  <si>
    <t>thresh</t>
  </si>
  <si>
    <t>weight rat</t>
  </si>
  <si>
    <t>weight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</si>
</sst>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28"/>
  <sheetViews>
    <sheetView tabSelected="1" topLeftCell="BE1" zoomScale="125" workbookViewId="0">
      <selection activeCell="BI5" sqref="BI5"/>
    </sheetView>
  </sheetViews>
  <sheetFormatPr baseColWidth="10" defaultRowHeight="16"/>
  <cols>
    <col min="39" max="39" width="24.83203125" customWidth="1"/>
    <col min="41" max="41" width="16" customWidth="1"/>
    <col min="46" max="46" width="12.6640625" customWidth="1"/>
    <col min="48" max="48" width="13.6640625" customWidth="1"/>
    <col min="52" max="52" width="14.33203125" customWidth="1"/>
    <col min="58" max="59" width="12.83203125" customWidth="1"/>
    <col min="60" max="60" width="14.83203125" customWidth="1"/>
  </cols>
  <sheetData>
    <row r="1" spans="1:6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163</v>
      </c>
      <c r="Y1" t="s">
        <v>165</v>
      </c>
      <c r="Z1" t="s">
        <v>164</v>
      </c>
      <c r="AA1" t="s">
        <v>159</v>
      </c>
      <c r="AB1" t="s">
        <v>166</v>
      </c>
      <c r="AC1" t="s">
        <v>167</v>
      </c>
      <c r="AD1" t="s">
        <v>168</v>
      </c>
      <c r="AE1" t="s">
        <v>169</v>
      </c>
      <c r="AF1" t="s">
        <v>170</v>
      </c>
      <c r="AG1" t="s">
        <v>171</v>
      </c>
      <c r="AH1" t="s">
        <v>172</v>
      </c>
      <c r="AI1" t="s">
        <v>173</v>
      </c>
      <c r="AJ1" t="s">
        <v>174</v>
      </c>
      <c r="AK1" t="s">
        <v>175</v>
      </c>
      <c r="AL1" t="s">
        <v>23</v>
      </c>
      <c r="AM1" t="s">
        <v>22</v>
      </c>
      <c r="AN1" t="s">
        <v>24</v>
      </c>
      <c r="AO1" t="s">
        <v>150</v>
      </c>
      <c r="AP1" t="s">
        <v>151</v>
      </c>
      <c r="AQ1" t="s">
        <v>154</v>
      </c>
      <c r="AR1" t="s">
        <v>160</v>
      </c>
      <c r="AS1" t="s">
        <v>159</v>
      </c>
      <c r="AT1" t="s">
        <v>179</v>
      </c>
      <c r="AU1" t="s">
        <v>158</v>
      </c>
      <c r="AV1" t="s">
        <v>161</v>
      </c>
      <c r="AW1" t="s">
        <v>162</v>
      </c>
      <c r="AX1" t="s">
        <v>176</v>
      </c>
      <c r="AY1" t="s">
        <v>177</v>
      </c>
      <c r="AZ1" t="s">
        <v>178</v>
      </c>
      <c r="BA1" t="s">
        <v>180</v>
      </c>
      <c r="BB1" t="s">
        <v>181</v>
      </c>
      <c r="BC1" t="s">
        <v>182</v>
      </c>
      <c r="BD1" t="s">
        <v>183</v>
      </c>
      <c r="BE1" t="s">
        <v>184</v>
      </c>
      <c r="BF1" t="s">
        <v>185</v>
      </c>
      <c r="BG1" t="s">
        <v>187</v>
      </c>
      <c r="BH1" t="s">
        <v>186</v>
      </c>
    </row>
    <row r="2" spans="1:64">
      <c r="A2">
        <v>0</v>
      </c>
      <c r="B2">
        <v>0.63943320400000003</v>
      </c>
      <c r="C2">
        <v>1.1064880000000001E-3</v>
      </c>
      <c r="D2">
        <v>7.4185699999999995E-4</v>
      </c>
      <c r="E2">
        <v>7.6239230000000003E-3</v>
      </c>
      <c r="F2">
        <v>6.1755839999999996E-3</v>
      </c>
      <c r="G2">
        <v>2.0000000000000001E-4</v>
      </c>
      <c r="H2">
        <v>11000</v>
      </c>
      <c r="I2">
        <v>0</v>
      </c>
      <c r="J2">
        <v>0</v>
      </c>
      <c r="K2">
        <v>1E-3</v>
      </c>
      <c r="L2">
        <v>7.4999999999999997E-2</v>
      </c>
      <c r="M2">
        <v>8.2562900999999994E-2</v>
      </c>
      <c r="N2">
        <v>0.177533254</v>
      </c>
      <c r="O2">
        <v>1.447396159</v>
      </c>
      <c r="P2">
        <v>1.433298771</v>
      </c>
      <c r="Q2">
        <v>5.3318199999999999E-4</v>
      </c>
      <c r="R2">
        <v>6.8679699999999995E-4</v>
      </c>
      <c r="S2">
        <v>7.9680099999999998E-4</v>
      </c>
      <c r="T2">
        <v>1.143792E-3</v>
      </c>
      <c r="U2">
        <v>1.6732870000000001E-3</v>
      </c>
      <c r="V2">
        <v>2.08807E-3</v>
      </c>
      <c r="W2">
        <v>5.5085680000000001E-3</v>
      </c>
      <c r="X2">
        <f>Q2/$G2</f>
        <v>2.6659099999999998</v>
      </c>
      <c r="Y2">
        <f t="shared" ref="Y2:AD2" si="0">R2/$G2</f>
        <v>3.4339849999999994</v>
      </c>
      <c r="Z2">
        <f t="shared" si="0"/>
        <v>3.9840049999999998</v>
      </c>
      <c r="AA2">
        <f t="shared" si="0"/>
        <v>5.71896</v>
      </c>
      <c r="AB2">
        <f t="shared" si="0"/>
        <v>8.3664349999999992</v>
      </c>
      <c r="AC2">
        <f t="shared" si="0"/>
        <v>10.44035</v>
      </c>
      <c r="AD2">
        <f t="shared" si="0"/>
        <v>27.542839999999998</v>
      </c>
      <c r="AE2">
        <f>X2*$M2/$N2</f>
        <v>1.2397973813115033</v>
      </c>
      <c r="AF2">
        <f t="shared" ref="AF2:AJ2" si="1">Y2*$M2/$N2</f>
        <v>1.596995251326182</v>
      </c>
      <c r="AG2">
        <f t="shared" si="1"/>
        <v>1.8527853401397407</v>
      </c>
      <c r="AH2">
        <f t="shared" si="1"/>
        <v>2.6596365338009291</v>
      </c>
      <c r="AI2">
        <f t="shared" si="1"/>
        <v>3.8908606081649069</v>
      </c>
      <c r="AJ2">
        <f t="shared" si="1"/>
        <v>4.8553471760020237</v>
      </c>
      <c r="AK2">
        <f>AD2*$M2/$N2</f>
        <v>12.808962382781761</v>
      </c>
      <c r="AL2">
        <v>211000</v>
      </c>
      <c r="AM2" t="s">
        <v>33</v>
      </c>
      <c r="AN2" t="b">
        <v>0</v>
      </c>
      <c r="AO2" t="b">
        <v>0</v>
      </c>
      <c r="AP2">
        <f>IF(BG2=AO2,0,1)</f>
        <v>1</v>
      </c>
      <c r="AR2" t="b">
        <f>IF(AS2&lt;5.5,TRUE,FALSE)</f>
        <v>0</v>
      </c>
      <c r="AS2">
        <f>T2/G2</f>
        <v>5.71896</v>
      </c>
      <c r="AT2" t="b">
        <f>IF(AU2&lt;2.5,TRUE,FALSE)</f>
        <v>0</v>
      </c>
      <c r="AU2">
        <f>(T2/G2)*(M2/N2)</f>
        <v>2.6596365338009291</v>
      </c>
      <c r="AV2" t="b">
        <f>IF(AW2&lt;0.5,TRUE,FALSE)</f>
        <v>0</v>
      </c>
      <c r="AW2">
        <f>AU2^2</f>
        <v>7.0736664919286207</v>
      </c>
      <c r="AX2" t="b">
        <f>IF(AE2&lt;0.35,TRUE,FALSE)</f>
        <v>0</v>
      </c>
      <c r="AY2" t="b">
        <f>IF(AF2&lt;0.45,TRUE,FALSE)</f>
        <v>0</v>
      </c>
      <c r="AZ2" t="b">
        <f>IF(AG2&lt;0.5,TRUE,FALSE)</f>
        <v>0</v>
      </c>
      <c r="BA2" t="b">
        <f>IF(AI2&lt;0.8,TRUE,FALSE)</f>
        <v>0</v>
      </c>
      <c r="BB2" t="b">
        <f>IF(AND(OR((M2/N2)&lt;0.2,Z2&lt;1),AND((M2/N2)&lt;0.75,Z2&lt;100)), TRUE, FALSE)</f>
        <v>0</v>
      </c>
      <c r="BC2" t="b">
        <f>IF((Z2*AC2)&lt;$BI$3,TRUE,FALSE)</f>
        <v>0</v>
      </c>
      <c r="BD2" t="b">
        <f>IF((Z2*AC2*(M2/N2)^2)&lt;$BI$3,TRUE,FALSE)</f>
        <v>1</v>
      </c>
      <c r="BE2" t="b">
        <f>IF(AH2*H2/$H$2&lt;$BI$3,TRUE,FALSE)</f>
        <v>1</v>
      </c>
      <c r="BF2">
        <f>AA2*($BI$5)+M2/N2*(1-$BI$4)</f>
        <v>16.691824022374536</v>
      </c>
      <c r="BG2" t="b">
        <f>IF(BF2&lt;$BI$3,TRUE,FALSE)</f>
        <v>1</v>
      </c>
      <c r="BI2">
        <f>SUM(AP2:AP101)</f>
        <v>16</v>
      </c>
      <c r="BK2">
        <v>13</v>
      </c>
      <c r="BL2">
        <v>11</v>
      </c>
    </row>
    <row r="3" spans="1:64">
      <c r="A3">
        <v>0</v>
      </c>
      <c r="B3">
        <v>0.63943320400000003</v>
      </c>
      <c r="C3">
        <v>1.1064880000000001E-3</v>
      </c>
      <c r="D3">
        <v>7.4185699999999995E-4</v>
      </c>
      <c r="E3">
        <v>7.6239230000000003E-3</v>
      </c>
      <c r="F3">
        <v>6.1755839999999996E-3</v>
      </c>
      <c r="G3">
        <v>2.5000000000000001E-4</v>
      </c>
      <c r="H3">
        <v>11000</v>
      </c>
      <c r="I3">
        <v>0</v>
      </c>
      <c r="J3">
        <v>0</v>
      </c>
      <c r="K3">
        <v>1E-3</v>
      </c>
      <c r="L3">
        <v>7.4999999999999997E-2</v>
      </c>
      <c r="M3">
        <v>4.7761775999999999E-2</v>
      </c>
      <c r="N3">
        <v>0.151783049</v>
      </c>
      <c r="O3">
        <v>1.6827764510000001</v>
      </c>
      <c r="P3">
        <v>2.187617532</v>
      </c>
      <c r="Q3">
        <v>6.12508E-4</v>
      </c>
      <c r="R3">
        <v>7.0694799999999999E-4</v>
      </c>
      <c r="S3">
        <v>7.6893399999999998E-4</v>
      </c>
      <c r="T3">
        <v>9.7708699999999996E-4</v>
      </c>
      <c r="U3">
        <v>1.3714370000000001E-3</v>
      </c>
      <c r="V3">
        <v>1.7289219999999999E-3</v>
      </c>
      <c r="W3">
        <v>4.9916650000000002E-3</v>
      </c>
      <c r="X3">
        <f t="shared" ref="X3:X66" si="2">Q3/$G3</f>
        <v>2.4500319999999998</v>
      </c>
      <c r="Y3">
        <f t="shared" ref="Y3:Y66" si="3">R3/$G3</f>
        <v>2.8277920000000001</v>
      </c>
      <c r="Z3">
        <f t="shared" ref="Z3:Z66" si="4">S3/$G3</f>
        <v>3.075736</v>
      </c>
      <c r="AA3">
        <f t="shared" ref="AA3:AA66" si="5">T3/$G3</f>
        <v>3.9083479999999997</v>
      </c>
      <c r="AB3">
        <f t="shared" ref="AB3:AB66" si="6">U3/$G3</f>
        <v>5.4857480000000001</v>
      </c>
      <c r="AC3">
        <f t="shared" ref="AC3:AC66" si="7">V3/$G3</f>
        <v>6.9156879999999994</v>
      </c>
      <c r="AD3">
        <f t="shared" ref="AD3:AD66" si="8">W3/$G3</f>
        <v>19.966660000000001</v>
      </c>
      <c r="AE3">
        <f t="shared" ref="AE3:AE66" si="9">X3*$M3/$N3</f>
        <v>0.77095486187546536</v>
      </c>
      <c r="AF3">
        <f t="shared" ref="AF3:AF66" si="10">Y3*$M3/$N3</f>
        <v>0.88982510872206821</v>
      </c>
      <c r="AG3">
        <f t="shared" ref="AG3:AG66" si="11">Z3*$M3/$N3</f>
        <v>0.96784598039756065</v>
      </c>
      <c r="AH3">
        <f t="shared" ref="AH3:AH66" si="12">AA3*$M3/$N3</f>
        <v>1.2298451173295906</v>
      </c>
      <c r="AI3">
        <f t="shared" ref="AI3:AI66" si="13">AB3*$M3/$N3</f>
        <v>1.7262076950928031</v>
      </c>
      <c r="AJ3">
        <f t="shared" ref="AJ3:AJ66" si="14">AC3*$M3/$N3</f>
        <v>2.1761688364943041</v>
      </c>
      <c r="AK3">
        <f t="shared" ref="AK3:AK66" si="15">AD3*$M3/$N3</f>
        <v>6.2829357340697509</v>
      </c>
      <c r="AL3">
        <v>202000</v>
      </c>
      <c r="AM3" t="s">
        <v>41</v>
      </c>
      <c r="AN3" t="b">
        <v>0</v>
      </c>
      <c r="AO3" t="b">
        <v>0</v>
      </c>
      <c r="AP3">
        <f t="shared" ref="AP3:AP66" si="16">IF(BG3=AO3,0,1)</f>
        <v>1</v>
      </c>
      <c r="AQ3" t="s">
        <v>153</v>
      </c>
      <c r="AR3" t="b">
        <f t="shared" ref="AR3:AR66" si="17">IF(AS3&lt;5.5,TRUE,FALSE)</f>
        <v>1</v>
      </c>
      <c r="AS3">
        <f>T3/G3</f>
        <v>3.9083479999999997</v>
      </c>
      <c r="AT3" t="b">
        <f t="shared" ref="AT3:AT66" si="18">IF(AU3&lt;2.5,TRUE,FALSE)</f>
        <v>1</v>
      </c>
      <c r="AU3">
        <f>(T3/G3)*(M3/N3)</f>
        <v>1.2298451173295903</v>
      </c>
      <c r="AV3" t="b">
        <f t="shared" ref="AV3:AV66" si="19">IF(AW3&lt;0.5,TRUE,FALSE)</f>
        <v>0</v>
      </c>
      <c r="AW3">
        <f t="shared" ref="AW3:AW66" si="20">AU3^2</f>
        <v>1.5125190126194339</v>
      </c>
      <c r="AX3" t="b">
        <f t="shared" ref="AX3:AX66" si="21">IF(AE3&lt;0.35,TRUE,FALSE)</f>
        <v>0</v>
      </c>
      <c r="AY3" t="b">
        <f t="shared" ref="AY3:AY66" si="22">IF(AF3&lt;0.45,TRUE,FALSE)</f>
        <v>0</v>
      </c>
      <c r="AZ3" t="b">
        <f t="shared" ref="AZ3:AZ66" si="23">IF(AG3&lt;0.5,TRUE,FALSE)</f>
        <v>0</v>
      </c>
      <c r="BA3" t="b">
        <f t="shared" ref="BA3:BA66" si="24">IF(AI3&lt;0.8,TRUE,FALSE)</f>
        <v>0</v>
      </c>
      <c r="BB3" t="b">
        <f t="shared" ref="BB3:BB66" si="25">IF(AND(OR((M3/N3)&lt;0.2,Z3&lt;1),AND((M3/N3)&lt;0.75,Z3&lt;100)), TRUE, FALSE)</f>
        <v>0</v>
      </c>
      <c r="BC3" t="b">
        <f t="shared" ref="BC3:BC66" si="26">IF((Z3*AC3)&lt;$BI$3,TRUE,FALSE)</f>
        <v>0</v>
      </c>
      <c r="BD3" t="b">
        <f t="shared" ref="BD3:BD66" si="27">IF((Z3*AC3*(M3/N3)^2)&lt;$BI$3,TRUE,FALSE)</f>
        <v>1</v>
      </c>
      <c r="BE3" t="b">
        <f t="shared" ref="BE3:BE66" si="28">IF(AH3*H3/$H$2&lt;$BI$3,TRUE,FALSE)</f>
        <v>1</v>
      </c>
      <c r="BF3">
        <f t="shared" ref="BF3:BF66" si="29">AA3*($BI$5)+M3/N3*(1-$BI$4)</f>
        <v>11.41037265616634</v>
      </c>
      <c r="BG3" t="b">
        <f t="shared" ref="BG3:BG66" si="30">IF(BF3&lt;$BI$3,TRUE,FALSE)</f>
        <v>1</v>
      </c>
      <c r="BI3">
        <v>20</v>
      </c>
      <c r="BJ3" t="s">
        <v>188</v>
      </c>
      <c r="BK3">
        <v>3</v>
      </c>
      <c r="BL3">
        <v>1.1000000000000001</v>
      </c>
    </row>
    <row r="4" spans="1:64">
      <c r="A4">
        <v>0</v>
      </c>
      <c r="B4">
        <v>0.63943320400000003</v>
      </c>
      <c r="C4">
        <v>1.1064880000000001E-3</v>
      </c>
      <c r="D4">
        <v>7.4185699999999995E-4</v>
      </c>
      <c r="E4">
        <v>7.6239230000000003E-3</v>
      </c>
      <c r="F4">
        <v>6.1755839999999996E-3</v>
      </c>
      <c r="G4">
        <v>2.9999999999999997E-4</v>
      </c>
      <c r="H4">
        <v>11000</v>
      </c>
      <c r="I4">
        <v>0</v>
      </c>
      <c r="J4">
        <v>0</v>
      </c>
      <c r="K4">
        <v>1E-3</v>
      </c>
      <c r="L4">
        <v>7.4999999999999997E-2</v>
      </c>
      <c r="M4">
        <v>1.5827619000000001E-2</v>
      </c>
      <c r="N4">
        <v>0.127498642</v>
      </c>
      <c r="O4">
        <v>1.9570356609999999</v>
      </c>
      <c r="P4">
        <v>3.2531900519999999</v>
      </c>
      <c r="Q4">
        <v>7.4449900000000003E-4</v>
      </c>
      <c r="R4">
        <v>8.2598899999999996E-4</v>
      </c>
      <c r="S4">
        <v>8.7675399999999999E-4</v>
      </c>
      <c r="T4">
        <v>1.022773E-3</v>
      </c>
      <c r="U4">
        <v>1.301221E-3</v>
      </c>
      <c r="V4">
        <v>1.6009049999999999E-3</v>
      </c>
      <c r="W4">
        <v>4.8532419999999998E-3</v>
      </c>
      <c r="X4">
        <f t="shared" si="2"/>
        <v>2.4816633333333336</v>
      </c>
      <c r="Y4">
        <f t="shared" si="3"/>
        <v>2.7532966666666669</v>
      </c>
      <c r="Z4">
        <f t="shared" si="4"/>
        <v>2.9225133333333337</v>
      </c>
      <c r="AA4">
        <f t="shared" si="5"/>
        <v>3.4092433333333338</v>
      </c>
      <c r="AB4">
        <f t="shared" si="6"/>
        <v>4.3374033333333335</v>
      </c>
      <c r="AC4">
        <f t="shared" si="7"/>
        <v>5.3363500000000004</v>
      </c>
      <c r="AD4">
        <f t="shared" si="8"/>
        <v>16.177473333333335</v>
      </c>
      <c r="AE4">
        <f t="shared" si="9"/>
        <v>0.30807247128381188</v>
      </c>
      <c r="AF4">
        <f t="shared" si="10"/>
        <v>0.34179290030375392</v>
      </c>
      <c r="AG4">
        <f t="shared" si="11"/>
        <v>0.36279937446251398</v>
      </c>
      <c r="AH4">
        <f t="shared" si="12"/>
        <v>0.42322179838033108</v>
      </c>
      <c r="AI4">
        <f t="shared" si="13"/>
        <v>0.53844312639290703</v>
      </c>
      <c r="AJ4">
        <f t="shared" si="14"/>
        <v>0.66245187655135984</v>
      </c>
      <c r="AK4">
        <f t="shared" si="15"/>
        <v>2.0082636198012214</v>
      </c>
      <c r="AL4">
        <v>178000</v>
      </c>
      <c r="AM4" t="s">
        <v>29</v>
      </c>
      <c r="AN4" t="b">
        <v>1</v>
      </c>
      <c r="AO4" t="b">
        <v>1</v>
      </c>
      <c r="AP4">
        <f t="shared" si="16"/>
        <v>0</v>
      </c>
      <c r="AQ4" t="s">
        <v>153</v>
      </c>
      <c r="AR4" t="b">
        <f t="shared" si="17"/>
        <v>1</v>
      </c>
      <c r="AS4">
        <f>T4/G4</f>
        <v>3.4092433333333338</v>
      </c>
      <c r="AT4" t="b">
        <f t="shared" si="18"/>
        <v>1</v>
      </c>
      <c r="AU4">
        <f>(T4/G4)*(M4/N4)</f>
        <v>0.42322179838033108</v>
      </c>
      <c r="AV4" t="b">
        <f t="shared" si="19"/>
        <v>1</v>
      </c>
      <c r="AW4">
        <f t="shared" si="20"/>
        <v>0.17911669062428162</v>
      </c>
      <c r="AX4" t="b">
        <f t="shared" si="21"/>
        <v>1</v>
      </c>
      <c r="AY4" t="b">
        <f t="shared" si="22"/>
        <v>1</v>
      </c>
      <c r="AZ4" t="b">
        <f t="shared" si="23"/>
        <v>1</v>
      </c>
      <c r="BA4" t="b">
        <f t="shared" si="24"/>
        <v>1</v>
      </c>
      <c r="BB4" t="b">
        <f t="shared" si="25"/>
        <v>1</v>
      </c>
      <c r="BC4" t="b">
        <f t="shared" si="26"/>
        <v>1</v>
      </c>
      <c r="BD4" t="b">
        <f t="shared" si="27"/>
        <v>1</v>
      </c>
      <c r="BE4" t="b">
        <f t="shared" si="28"/>
        <v>1</v>
      </c>
      <c r="BF4">
        <f t="shared" si="29"/>
        <v>10.103590489557215</v>
      </c>
      <c r="BG4" t="b">
        <f t="shared" si="30"/>
        <v>1</v>
      </c>
      <c r="BI4">
        <v>2</v>
      </c>
      <c r="BJ4" t="s">
        <v>189</v>
      </c>
      <c r="BK4">
        <v>0.5</v>
      </c>
      <c r="BL4">
        <v>0.2</v>
      </c>
    </row>
    <row r="5" spans="1:64">
      <c r="A5">
        <v>0</v>
      </c>
      <c r="B5">
        <v>0.63943320400000003</v>
      </c>
      <c r="C5">
        <v>1.1064880000000001E-3</v>
      </c>
      <c r="D5">
        <v>7.4185699999999995E-4</v>
      </c>
      <c r="E5">
        <v>7.6239230000000003E-3</v>
      </c>
      <c r="F5">
        <v>6.1755839999999996E-3</v>
      </c>
      <c r="G5">
        <v>3.5E-4</v>
      </c>
      <c r="H5">
        <v>11000</v>
      </c>
      <c r="I5">
        <v>0</v>
      </c>
      <c r="J5">
        <v>0</v>
      </c>
      <c r="K5">
        <v>1E-3</v>
      </c>
      <c r="L5">
        <v>7.4999999999999997E-2</v>
      </c>
      <c r="M5">
        <v>7.4212009999999997E-3</v>
      </c>
      <c r="N5">
        <v>0.111571461</v>
      </c>
      <c r="O5">
        <v>2.177350283</v>
      </c>
      <c r="P5">
        <v>4.2043051719999998</v>
      </c>
      <c r="Q5">
        <v>9.3539199999999995E-4</v>
      </c>
      <c r="R5">
        <v>1.019355E-3</v>
      </c>
      <c r="S5">
        <v>1.0732210000000001E-3</v>
      </c>
      <c r="T5">
        <v>1.226237E-3</v>
      </c>
      <c r="U5">
        <v>1.4939650000000001E-3</v>
      </c>
      <c r="V5">
        <v>1.7715529999999999E-3</v>
      </c>
      <c r="W5">
        <v>4.9480460000000002E-3</v>
      </c>
      <c r="X5">
        <f t="shared" si="2"/>
        <v>2.6725485714285715</v>
      </c>
      <c r="Y5">
        <f t="shared" si="3"/>
        <v>2.9124428571428571</v>
      </c>
      <c r="Z5">
        <f t="shared" si="4"/>
        <v>3.0663457142857147</v>
      </c>
      <c r="AA5">
        <f t="shared" si="5"/>
        <v>3.5035342857142857</v>
      </c>
      <c r="AB5">
        <f t="shared" si="6"/>
        <v>4.2684714285714289</v>
      </c>
      <c r="AC5">
        <f t="shared" si="7"/>
        <v>5.0615800000000002</v>
      </c>
      <c r="AD5">
        <f t="shared" si="8"/>
        <v>14.137274285714286</v>
      </c>
      <c r="AE5">
        <f t="shared" si="9"/>
        <v>0.17776517357637081</v>
      </c>
      <c r="AF5">
        <f t="shared" si="10"/>
        <v>0.19372179632810785</v>
      </c>
      <c r="AG5">
        <f t="shared" si="11"/>
        <v>0.20395867973085752</v>
      </c>
      <c r="AH5">
        <f t="shared" si="12"/>
        <v>0.23303837658518375</v>
      </c>
      <c r="AI5">
        <f t="shared" si="13"/>
        <v>0.28391834390503962</v>
      </c>
      <c r="AJ5">
        <f t="shared" si="14"/>
        <v>0.3366721401773165</v>
      </c>
      <c r="AK5">
        <f t="shared" si="15"/>
        <v>0.94034400128915718</v>
      </c>
      <c r="AL5">
        <v>177000</v>
      </c>
      <c r="AM5" t="s">
        <v>101</v>
      </c>
      <c r="AN5" t="b">
        <v>1</v>
      </c>
      <c r="AO5" t="b">
        <v>1</v>
      </c>
      <c r="AP5">
        <f t="shared" si="16"/>
        <v>0</v>
      </c>
      <c r="AQ5" t="s">
        <v>153</v>
      </c>
      <c r="AR5" t="b">
        <f t="shared" si="17"/>
        <v>1</v>
      </c>
      <c r="AS5">
        <f>T5/G5</f>
        <v>3.5035342857142857</v>
      </c>
      <c r="AT5" t="b">
        <f t="shared" si="18"/>
        <v>1</v>
      </c>
      <c r="AU5">
        <f>(T5/G5)*(M5/N5)</f>
        <v>0.23303837658518375</v>
      </c>
      <c r="AV5" t="b">
        <f t="shared" si="19"/>
        <v>1</v>
      </c>
      <c r="AW5">
        <f t="shared" si="20"/>
        <v>5.430688496145792E-2</v>
      </c>
      <c r="AX5" t="b">
        <f t="shared" si="21"/>
        <v>1</v>
      </c>
      <c r="AY5" t="b">
        <f t="shared" si="22"/>
        <v>1</v>
      </c>
      <c r="AZ5" t="b">
        <f t="shared" si="23"/>
        <v>1</v>
      </c>
      <c r="BA5" t="b">
        <f t="shared" si="24"/>
        <v>1</v>
      </c>
      <c r="BB5" t="b">
        <f t="shared" si="25"/>
        <v>1</v>
      </c>
      <c r="BC5" t="b">
        <f t="shared" si="26"/>
        <v>1</v>
      </c>
      <c r="BD5" t="b">
        <f t="shared" si="27"/>
        <v>1</v>
      </c>
      <c r="BE5" t="b">
        <f t="shared" si="28"/>
        <v>1</v>
      </c>
      <c r="BF5">
        <f t="shared" si="29"/>
        <v>10.444087630637039</v>
      </c>
      <c r="BG5" t="b">
        <f t="shared" si="30"/>
        <v>1</v>
      </c>
      <c r="BI5">
        <v>3</v>
      </c>
      <c r="BJ5" t="s">
        <v>190</v>
      </c>
    </row>
    <row r="6" spans="1:64">
      <c r="A6">
        <v>0</v>
      </c>
      <c r="B6">
        <v>0.63943320400000003</v>
      </c>
      <c r="C6">
        <v>1.1064880000000001E-3</v>
      </c>
      <c r="D6">
        <v>7.4185699999999995E-4</v>
      </c>
      <c r="E6">
        <v>7.6239230000000003E-3</v>
      </c>
      <c r="F6">
        <v>6.1755839999999996E-3</v>
      </c>
      <c r="G6">
        <v>4.0000000000000002E-4</v>
      </c>
      <c r="H6">
        <v>11000</v>
      </c>
      <c r="I6">
        <v>0</v>
      </c>
      <c r="J6">
        <v>0</v>
      </c>
      <c r="K6">
        <v>1E-3</v>
      </c>
      <c r="L6">
        <v>7.4999999999999997E-2</v>
      </c>
      <c r="M6">
        <v>1.698927E-3</v>
      </c>
      <c r="N6">
        <v>9.5132842999999995E-2</v>
      </c>
      <c r="O6">
        <v>2.4650282859999999</v>
      </c>
      <c r="P6">
        <v>5.6339024640000002</v>
      </c>
      <c r="Q6">
        <v>1.0716009999999999E-3</v>
      </c>
      <c r="R6">
        <v>1.1511990000000001E-3</v>
      </c>
      <c r="S6">
        <v>1.2034859999999999E-3</v>
      </c>
      <c r="T6">
        <v>1.349603E-3</v>
      </c>
      <c r="U6">
        <v>1.585475E-3</v>
      </c>
      <c r="V6">
        <v>1.82278E-3</v>
      </c>
      <c r="W6">
        <v>4.9764850000000001E-3</v>
      </c>
      <c r="X6">
        <f t="shared" si="2"/>
        <v>2.6790024999999997</v>
      </c>
      <c r="Y6">
        <f t="shared" si="3"/>
        <v>2.8779975000000002</v>
      </c>
      <c r="Z6">
        <f t="shared" si="4"/>
        <v>3.0087149999999996</v>
      </c>
      <c r="AA6">
        <f t="shared" si="5"/>
        <v>3.3740074999999998</v>
      </c>
      <c r="AB6">
        <f t="shared" si="6"/>
        <v>3.9636874999999998</v>
      </c>
      <c r="AC6">
        <f t="shared" si="7"/>
        <v>4.5569499999999996</v>
      </c>
      <c r="AD6">
        <f t="shared" si="8"/>
        <v>12.441212499999999</v>
      </c>
      <c r="AE6">
        <f t="shared" si="9"/>
        <v>4.7842885136077554E-2</v>
      </c>
      <c r="AF6">
        <f t="shared" si="10"/>
        <v>5.1396631326181441E-2</v>
      </c>
      <c r="AG6">
        <f t="shared" si="11"/>
        <v>5.3731045847173933E-2</v>
      </c>
      <c r="AH6">
        <f t="shared" si="12"/>
        <v>6.0254610912369139E-2</v>
      </c>
      <c r="AI6">
        <f t="shared" si="13"/>
        <v>7.0785393361076157E-2</v>
      </c>
      <c r="AJ6">
        <f t="shared" si="14"/>
        <v>8.1380153777702191E-2</v>
      </c>
      <c r="AK6">
        <f t="shared" si="15"/>
        <v>0.22218101722228042</v>
      </c>
      <c r="AL6">
        <v>168000</v>
      </c>
      <c r="AM6" t="s">
        <v>46</v>
      </c>
      <c r="AN6" t="b">
        <v>1</v>
      </c>
      <c r="AO6" t="b">
        <v>1</v>
      </c>
      <c r="AP6">
        <f t="shared" si="16"/>
        <v>0</v>
      </c>
      <c r="AQ6" t="s">
        <v>153</v>
      </c>
      <c r="AR6" t="b">
        <f t="shared" si="17"/>
        <v>1</v>
      </c>
      <c r="AS6">
        <f>T6/G6</f>
        <v>3.3740074999999998</v>
      </c>
      <c r="AT6" t="b">
        <f t="shared" si="18"/>
        <v>1</v>
      </c>
      <c r="AU6">
        <f>(T6/G6)*(M6/N6)</f>
        <v>6.0254610912369139E-2</v>
      </c>
      <c r="AV6" t="b">
        <f t="shared" si="19"/>
        <v>1</v>
      </c>
      <c r="AW6">
        <f t="shared" si="20"/>
        <v>3.630618136200994E-3</v>
      </c>
      <c r="AX6" t="b">
        <f t="shared" si="21"/>
        <v>1</v>
      </c>
      <c r="AY6" t="b">
        <f t="shared" si="22"/>
        <v>1</v>
      </c>
      <c r="AZ6" t="b">
        <f t="shared" si="23"/>
        <v>1</v>
      </c>
      <c r="BA6" t="b">
        <f t="shared" si="24"/>
        <v>1</v>
      </c>
      <c r="BB6" t="b">
        <f t="shared" si="25"/>
        <v>1</v>
      </c>
      <c r="BC6" t="b">
        <f t="shared" si="26"/>
        <v>1</v>
      </c>
      <c r="BD6" t="b">
        <f t="shared" si="27"/>
        <v>1</v>
      </c>
      <c r="BE6" t="b">
        <f t="shared" si="28"/>
        <v>1</v>
      </c>
      <c r="BF6">
        <f t="shared" si="29"/>
        <v>10.10416403023893</v>
      </c>
      <c r="BG6" t="b">
        <f t="shared" si="30"/>
        <v>1</v>
      </c>
    </row>
    <row r="7" spans="1:64">
      <c r="A7">
        <v>0</v>
      </c>
      <c r="B7">
        <v>0.63943320400000003</v>
      </c>
      <c r="C7">
        <v>1.1064880000000001E-3</v>
      </c>
      <c r="D7">
        <v>7.4185699999999995E-4</v>
      </c>
      <c r="E7">
        <v>7.6239230000000003E-3</v>
      </c>
      <c r="F7">
        <v>6.1755839999999996E-3</v>
      </c>
      <c r="G7">
        <v>2.0000000000000001E-4</v>
      </c>
      <c r="H7">
        <v>1500</v>
      </c>
      <c r="I7">
        <v>0</v>
      </c>
      <c r="J7">
        <v>0</v>
      </c>
      <c r="K7">
        <v>1E-3</v>
      </c>
      <c r="L7">
        <v>7.4999999999999997E-2</v>
      </c>
      <c r="M7">
        <v>3.1078972E-2</v>
      </c>
      <c r="N7">
        <v>0.129110798</v>
      </c>
      <c r="O7">
        <v>1.7905908820000001</v>
      </c>
      <c r="P7">
        <v>2.804362051</v>
      </c>
      <c r="Q7">
        <v>5.0415799999999999E-4</v>
      </c>
      <c r="R7">
        <v>6.9618200000000005E-4</v>
      </c>
      <c r="S7">
        <v>1.0321869999999999E-3</v>
      </c>
      <c r="T7">
        <v>2.345204E-3</v>
      </c>
      <c r="U7">
        <v>3.9797950000000004E-3</v>
      </c>
      <c r="V7">
        <v>5.0762139999999999E-3</v>
      </c>
      <c r="W7">
        <v>1.2048583E-2</v>
      </c>
      <c r="X7">
        <f t="shared" si="2"/>
        <v>2.5207899999999999</v>
      </c>
      <c r="Y7">
        <f t="shared" si="3"/>
        <v>3.4809100000000002</v>
      </c>
      <c r="Z7">
        <f t="shared" si="4"/>
        <v>5.1609349999999994</v>
      </c>
      <c r="AA7">
        <f t="shared" si="5"/>
        <v>11.72602</v>
      </c>
      <c r="AB7">
        <f t="shared" si="6"/>
        <v>19.898975</v>
      </c>
      <c r="AC7">
        <f t="shared" si="7"/>
        <v>25.381069999999998</v>
      </c>
      <c r="AD7">
        <f t="shared" si="8"/>
        <v>60.242914999999996</v>
      </c>
      <c r="AE7">
        <f t="shared" si="9"/>
        <v>0.6067932585149074</v>
      </c>
      <c r="AF7">
        <f t="shared" si="10"/>
        <v>0.83790903704676978</v>
      </c>
      <c r="AG7">
        <f t="shared" si="11"/>
        <v>1.2423171171075866</v>
      </c>
      <c r="AH7">
        <f t="shared" si="12"/>
        <v>2.8226349220724356</v>
      </c>
      <c r="AI7">
        <f t="shared" si="13"/>
        <v>4.7899919792432852</v>
      </c>
      <c r="AJ7">
        <f t="shared" si="14"/>
        <v>6.1096172905696076</v>
      </c>
      <c r="AK7">
        <f t="shared" si="15"/>
        <v>14.501404200780945</v>
      </c>
      <c r="AL7">
        <v>500000</v>
      </c>
      <c r="AM7" t="s">
        <v>119</v>
      </c>
      <c r="AN7" t="b">
        <v>0</v>
      </c>
      <c r="AO7" t="b">
        <v>0</v>
      </c>
      <c r="AP7">
        <f t="shared" si="16"/>
        <v>0</v>
      </c>
      <c r="AQ7" t="s">
        <v>152</v>
      </c>
      <c r="AR7" t="b">
        <f t="shared" si="17"/>
        <v>0</v>
      </c>
      <c r="AS7">
        <f>T7/G7</f>
        <v>11.72602</v>
      </c>
      <c r="AT7" t="b">
        <f t="shared" si="18"/>
        <v>0</v>
      </c>
      <c r="AU7">
        <f>(T7/G7)*(M7/N7)</f>
        <v>2.822634922072436</v>
      </c>
      <c r="AV7" t="b">
        <f t="shared" si="19"/>
        <v>0</v>
      </c>
      <c r="AW7">
        <f t="shared" si="20"/>
        <v>7.9672679033028668</v>
      </c>
      <c r="AX7" t="b">
        <f t="shared" si="21"/>
        <v>0</v>
      </c>
      <c r="AY7" t="b">
        <f t="shared" si="22"/>
        <v>0</v>
      </c>
      <c r="AZ7" t="b">
        <f t="shared" si="23"/>
        <v>0</v>
      </c>
      <c r="BA7" t="b">
        <f t="shared" si="24"/>
        <v>0</v>
      </c>
      <c r="BB7" t="b">
        <f t="shared" si="25"/>
        <v>0</v>
      </c>
      <c r="BC7" t="b">
        <f t="shared" si="26"/>
        <v>0</v>
      </c>
      <c r="BD7" t="b">
        <f t="shared" si="27"/>
        <v>1</v>
      </c>
      <c r="BE7" t="b">
        <f t="shared" si="28"/>
        <v>1</v>
      </c>
      <c r="BF7">
        <f t="shared" si="29"/>
        <v>34.937344486801798</v>
      </c>
      <c r="BG7" t="b">
        <f t="shared" si="30"/>
        <v>0</v>
      </c>
    </row>
    <row r="8" spans="1:64">
      <c r="A8">
        <v>0</v>
      </c>
      <c r="B8">
        <v>0.63943320400000003</v>
      </c>
      <c r="C8">
        <v>1.1064880000000001E-3</v>
      </c>
      <c r="D8">
        <v>7.4185699999999995E-4</v>
      </c>
      <c r="E8">
        <v>7.6239230000000003E-3</v>
      </c>
      <c r="F8">
        <v>6.1755839999999996E-3</v>
      </c>
      <c r="G8">
        <v>2.5000000000000001E-4</v>
      </c>
      <c r="H8">
        <v>1500</v>
      </c>
      <c r="I8">
        <v>0</v>
      </c>
      <c r="J8">
        <v>0</v>
      </c>
      <c r="K8">
        <v>1E-3</v>
      </c>
      <c r="L8">
        <v>7.4999999999999997E-2</v>
      </c>
      <c r="M8">
        <v>3.9011921999999997E-2</v>
      </c>
      <c r="N8">
        <v>0.13269656899999999</v>
      </c>
      <c r="O8">
        <v>1.79959929</v>
      </c>
      <c r="P8">
        <v>2.7963017049999999</v>
      </c>
      <c r="Q8">
        <v>6.60455E-4</v>
      </c>
      <c r="R8">
        <v>9.7095799999999996E-4</v>
      </c>
      <c r="S8">
        <v>1.354931E-3</v>
      </c>
      <c r="T8">
        <v>2.6643359999999998E-3</v>
      </c>
      <c r="U8">
        <v>4.2499749999999996E-3</v>
      </c>
      <c r="V8">
        <v>5.3068550000000001E-3</v>
      </c>
      <c r="W8">
        <v>1.2224604999999999E-2</v>
      </c>
      <c r="X8">
        <f t="shared" si="2"/>
        <v>2.6418200000000001</v>
      </c>
      <c r="Y8">
        <f t="shared" si="3"/>
        <v>3.883832</v>
      </c>
      <c r="Z8">
        <f t="shared" si="4"/>
        <v>5.4197239999999995</v>
      </c>
      <c r="AA8">
        <f t="shared" si="5"/>
        <v>10.657343999999998</v>
      </c>
      <c r="AB8">
        <f t="shared" si="6"/>
        <v>16.999899999999997</v>
      </c>
      <c r="AC8">
        <f t="shared" si="7"/>
        <v>21.227419999999999</v>
      </c>
      <c r="AD8">
        <f t="shared" si="8"/>
        <v>48.898419999999994</v>
      </c>
      <c r="AE8">
        <f t="shared" si="9"/>
        <v>0.77667777362080859</v>
      </c>
      <c r="AF8">
        <f t="shared" si="10"/>
        <v>1.1418211652865267</v>
      </c>
      <c r="AG8">
        <f t="shared" si="11"/>
        <v>1.593363351764792</v>
      </c>
      <c r="AH8">
        <f t="shared" si="12"/>
        <v>3.1331893204802301</v>
      </c>
      <c r="AI8">
        <f t="shared" si="13"/>
        <v>4.9978592348367341</v>
      </c>
      <c r="AJ8">
        <f t="shared" si="14"/>
        <v>6.2407224206470628</v>
      </c>
      <c r="AK8">
        <f t="shared" si="15"/>
        <v>14.375815149849428</v>
      </c>
      <c r="AL8">
        <v>500000</v>
      </c>
      <c r="AM8" t="s">
        <v>142</v>
      </c>
      <c r="AN8" t="b">
        <v>0</v>
      </c>
      <c r="AO8" t="b">
        <v>0</v>
      </c>
      <c r="AP8">
        <f t="shared" si="16"/>
        <v>0</v>
      </c>
      <c r="AQ8" t="s">
        <v>152</v>
      </c>
      <c r="AR8" t="b">
        <f t="shared" si="17"/>
        <v>0</v>
      </c>
      <c r="AS8">
        <f>T8/G8</f>
        <v>10.657343999999998</v>
      </c>
      <c r="AT8" t="b">
        <f t="shared" si="18"/>
        <v>0</v>
      </c>
      <c r="AU8">
        <f>(T8/G8)*(M8/N8)</f>
        <v>3.1331893204802301</v>
      </c>
      <c r="AV8" t="b">
        <f t="shared" si="19"/>
        <v>0</v>
      </c>
      <c r="AW8">
        <f t="shared" si="20"/>
        <v>9.8168753179713661</v>
      </c>
      <c r="AX8" t="b">
        <f t="shared" si="21"/>
        <v>0</v>
      </c>
      <c r="AY8" t="b">
        <f t="shared" si="22"/>
        <v>0</v>
      </c>
      <c r="AZ8" t="b">
        <f t="shared" si="23"/>
        <v>0</v>
      </c>
      <c r="BA8" t="b">
        <f t="shared" si="24"/>
        <v>0</v>
      </c>
      <c r="BB8" t="b">
        <f t="shared" si="25"/>
        <v>0</v>
      </c>
      <c r="BC8" t="b">
        <f t="shared" si="26"/>
        <v>0</v>
      </c>
      <c r="BD8" t="b">
        <f t="shared" si="27"/>
        <v>1</v>
      </c>
      <c r="BE8" t="b">
        <f t="shared" si="28"/>
        <v>1</v>
      </c>
      <c r="BF8">
        <f t="shared" si="29"/>
        <v>31.678038550930488</v>
      </c>
      <c r="BG8" t="b">
        <f t="shared" si="30"/>
        <v>0</v>
      </c>
    </row>
    <row r="9" spans="1:64">
      <c r="A9">
        <v>0</v>
      </c>
      <c r="B9">
        <v>0.63943320400000003</v>
      </c>
      <c r="C9">
        <v>1.1064880000000001E-3</v>
      </c>
      <c r="D9">
        <v>7.4185699999999995E-4</v>
      </c>
      <c r="E9">
        <v>7.6239230000000003E-3</v>
      </c>
      <c r="F9">
        <v>6.1755839999999996E-3</v>
      </c>
      <c r="G9">
        <v>2.9999999999999997E-4</v>
      </c>
      <c r="H9">
        <v>1500</v>
      </c>
      <c r="I9">
        <v>0</v>
      </c>
      <c r="J9">
        <v>0</v>
      </c>
      <c r="K9">
        <v>1E-3</v>
      </c>
      <c r="L9">
        <v>7.4999999999999997E-2</v>
      </c>
      <c r="M9">
        <v>1.2009799999999999E-3</v>
      </c>
      <c r="N9">
        <v>9.1817915E-2</v>
      </c>
      <c r="O9">
        <v>2.4045357699999999</v>
      </c>
      <c r="P9">
        <v>5.6352340559999998</v>
      </c>
      <c r="Q9">
        <v>7.5191500000000003E-4</v>
      </c>
      <c r="R9">
        <v>8.5935199999999997E-4</v>
      </c>
      <c r="S9">
        <v>9.3422600000000002E-4</v>
      </c>
      <c r="T9">
        <v>1.2708489999999999E-3</v>
      </c>
      <c r="U9">
        <v>2.348195E-3</v>
      </c>
      <c r="V9">
        <v>3.3473909999999999E-3</v>
      </c>
      <c r="W9">
        <v>1.0472476E-2</v>
      </c>
      <c r="X9">
        <f t="shared" si="2"/>
        <v>2.5063833333333339</v>
      </c>
      <c r="Y9">
        <f t="shared" si="3"/>
        <v>2.8645066666666668</v>
      </c>
      <c r="Z9">
        <f t="shared" si="4"/>
        <v>3.1140866666666671</v>
      </c>
      <c r="AA9">
        <f t="shared" si="5"/>
        <v>4.2361633333333337</v>
      </c>
      <c r="AB9">
        <f t="shared" si="6"/>
        <v>7.8273166666666674</v>
      </c>
      <c r="AC9">
        <f t="shared" si="7"/>
        <v>11.157970000000001</v>
      </c>
      <c r="AD9">
        <f t="shared" si="8"/>
        <v>34.908253333333334</v>
      </c>
      <c r="AE9">
        <f t="shared" si="9"/>
        <v>3.2783539635665514E-2</v>
      </c>
      <c r="AF9">
        <f t="shared" si="10"/>
        <v>3.746779935629483E-2</v>
      </c>
      <c r="AG9">
        <f t="shared" si="11"/>
        <v>4.073231030059149E-2</v>
      </c>
      <c r="AH9">
        <f t="shared" si="12"/>
        <v>5.5409093531111731E-2</v>
      </c>
      <c r="AI9">
        <f t="shared" si="13"/>
        <v>0.10238144451802607</v>
      </c>
      <c r="AJ9">
        <f t="shared" si="14"/>
        <v>0.14594645076181484</v>
      </c>
      <c r="AK9">
        <f t="shared" si="15"/>
        <v>0.45660058920164615</v>
      </c>
      <c r="AL9">
        <v>489000</v>
      </c>
      <c r="AM9" t="s">
        <v>108</v>
      </c>
      <c r="AN9" t="b">
        <v>1</v>
      </c>
      <c r="AO9" t="b">
        <v>1</v>
      </c>
      <c r="AP9">
        <f t="shared" si="16"/>
        <v>0</v>
      </c>
      <c r="AQ9" t="s">
        <v>155</v>
      </c>
      <c r="AR9" t="b">
        <f t="shared" si="17"/>
        <v>1</v>
      </c>
      <c r="AS9">
        <f>T9/G9</f>
        <v>4.2361633333333337</v>
      </c>
      <c r="AT9" t="b">
        <f t="shared" si="18"/>
        <v>1</v>
      </c>
      <c r="AU9">
        <f>(T9/G9)*(M9/N9)</f>
        <v>5.5409093531111731E-2</v>
      </c>
      <c r="AV9" t="b">
        <f t="shared" si="19"/>
        <v>1</v>
      </c>
      <c r="AW9">
        <f t="shared" si="20"/>
        <v>3.0701676459394876E-3</v>
      </c>
      <c r="AX9" t="b">
        <f t="shared" si="21"/>
        <v>1</v>
      </c>
      <c r="AY9" t="b">
        <f t="shared" si="22"/>
        <v>1</v>
      </c>
      <c r="AZ9" t="b">
        <f t="shared" si="23"/>
        <v>1</v>
      </c>
      <c r="BA9" t="b">
        <f t="shared" si="24"/>
        <v>1</v>
      </c>
      <c r="BB9" t="b">
        <f t="shared" si="25"/>
        <v>1</v>
      </c>
      <c r="BC9" t="b">
        <f t="shared" si="26"/>
        <v>0</v>
      </c>
      <c r="BD9" t="b">
        <f t="shared" si="27"/>
        <v>1</v>
      </c>
      <c r="BE9" t="b">
        <f t="shared" si="28"/>
        <v>1</v>
      </c>
      <c r="BF9">
        <f t="shared" si="29"/>
        <v>12.695409981792226</v>
      </c>
      <c r="BG9" t="b">
        <f t="shared" si="30"/>
        <v>1</v>
      </c>
    </row>
    <row r="10" spans="1:64">
      <c r="A10">
        <v>0</v>
      </c>
      <c r="B10">
        <v>0.63943320400000003</v>
      </c>
      <c r="C10">
        <v>1.1064880000000001E-3</v>
      </c>
      <c r="D10">
        <v>7.4185699999999995E-4</v>
      </c>
      <c r="E10">
        <v>7.6239230000000003E-3</v>
      </c>
      <c r="F10">
        <v>6.1755839999999996E-3</v>
      </c>
      <c r="G10">
        <v>3.5E-4</v>
      </c>
      <c r="H10">
        <v>1500</v>
      </c>
      <c r="I10">
        <v>0</v>
      </c>
      <c r="J10">
        <v>0</v>
      </c>
      <c r="K10">
        <v>1E-3</v>
      </c>
      <c r="L10">
        <v>7.4999999999999997E-2</v>
      </c>
      <c r="M10">
        <v>5.5864900000000004E-4</v>
      </c>
      <c r="N10">
        <v>8.4299161999999997E-2</v>
      </c>
      <c r="O10">
        <v>2.5454399589999999</v>
      </c>
      <c r="P10">
        <v>6.4546462780000002</v>
      </c>
      <c r="Q10">
        <v>9.5403800000000004E-4</v>
      </c>
      <c r="R10">
        <v>1.07949E-3</v>
      </c>
      <c r="S10">
        <v>1.1656419999999999E-3</v>
      </c>
      <c r="T10">
        <v>1.472674E-3</v>
      </c>
      <c r="U10">
        <v>2.317216E-3</v>
      </c>
      <c r="V10">
        <v>3.1927750000000001E-3</v>
      </c>
      <c r="W10">
        <v>1.0262581E-2</v>
      </c>
      <c r="X10">
        <f t="shared" si="2"/>
        <v>2.7258228571428571</v>
      </c>
      <c r="Y10">
        <f t="shared" si="3"/>
        <v>3.084257142857143</v>
      </c>
      <c r="Z10">
        <f t="shared" si="4"/>
        <v>3.330405714285714</v>
      </c>
      <c r="AA10">
        <f t="shared" si="5"/>
        <v>4.2076399999999996</v>
      </c>
      <c r="AB10">
        <f t="shared" si="6"/>
        <v>6.6206171428571432</v>
      </c>
      <c r="AC10">
        <f t="shared" si="7"/>
        <v>9.1222142857142856</v>
      </c>
      <c r="AD10">
        <f t="shared" si="8"/>
        <v>29.321660000000001</v>
      </c>
      <c r="AE10">
        <f t="shared" si="9"/>
        <v>1.8063978065641983E-2</v>
      </c>
      <c r="AF10">
        <f t="shared" si="10"/>
        <v>2.0439315501143418E-2</v>
      </c>
      <c r="AG10">
        <f t="shared" si="11"/>
        <v>2.2070537568095874E-2</v>
      </c>
      <c r="AH10">
        <f t="shared" si="12"/>
        <v>2.7883953085559736E-2</v>
      </c>
      <c r="AI10">
        <f t="shared" si="13"/>
        <v>4.3874708342177833E-2</v>
      </c>
      <c r="AJ10">
        <f t="shared" si="14"/>
        <v>6.0452746712950721E-2</v>
      </c>
      <c r="AK10">
        <f t="shared" si="15"/>
        <v>0.19431410287732162</v>
      </c>
      <c r="AL10">
        <v>452000</v>
      </c>
      <c r="AM10" t="s">
        <v>147</v>
      </c>
      <c r="AN10" t="b">
        <v>1</v>
      </c>
      <c r="AO10" t="b">
        <v>1</v>
      </c>
      <c r="AP10">
        <f t="shared" si="16"/>
        <v>0</v>
      </c>
      <c r="AR10" t="b">
        <f t="shared" si="17"/>
        <v>1</v>
      </c>
      <c r="AS10">
        <f>T10/G10</f>
        <v>4.2076399999999996</v>
      </c>
      <c r="AT10" t="b">
        <f t="shared" si="18"/>
        <v>1</v>
      </c>
      <c r="AU10">
        <f>(T10/G10)*(M10/N10)</f>
        <v>2.7883953085559736E-2</v>
      </c>
      <c r="AV10" t="b">
        <f t="shared" si="19"/>
        <v>1</v>
      </c>
      <c r="AW10">
        <f t="shared" si="20"/>
        <v>7.7751483967769628E-4</v>
      </c>
      <c r="AX10" t="b">
        <f t="shared" si="21"/>
        <v>1</v>
      </c>
      <c r="AY10" t="b">
        <f t="shared" si="22"/>
        <v>1</v>
      </c>
      <c r="AZ10" t="b">
        <f t="shared" si="23"/>
        <v>1</v>
      </c>
      <c r="BA10" t="b">
        <f t="shared" si="24"/>
        <v>1</v>
      </c>
      <c r="BB10" t="b">
        <f t="shared" si="25"/>
        <v>1</v>
      </c>
      <c r="BC10" t="b">
        <f t="shared" si="26"/>
        <v>0</v>
      </c>
      <c r="BD10" t="b">
        <f t="shared" si="27"/>
        <v>1</v>
      </c>
      <c r="BE10" t="b">
        <f t="shared" si="28"/>
        <v>1</v>
      </c>
      <c r="BF10">
        <f t="shared" si="29"/>
        <v>12.616293018346255</v>
      </c>
      <c r="BG10" t="b">
        <f t="shared" si="30"/>
        <v>1</v>
      </c>
    </row>
    <row r="11" spans="1:64">
      <c r="A11">
        <v>0</v>
      </c>
      <c r="B11">
        <v>0.63943320400000003</v>
      </c>
      <c r="C11">
        <v>1.1064880000000001E-3</v>
      </c>
      <c r="D11">
        <v>7.4185699999999995E-4</v>
      </c>
      <c r="E11">
        <v>7.6239230000000003E-3</v>
      </c>
      <c r="F11">
        <v>6.1755839999999996E-3</v>
      </c>
      <c r="G11">
        <v>4.0000000000000002E-4</v>
      </c>
      <c r="H11">
        <v>1500</v>
      </c>
      <c r="I11">
        <v>0</v>
      </c>
      <c r="J11">
        <v>0</v>
      </c>
      <c r="K11">
        <v>1E-3</v>
      </c>
      <c r="L11">
        <v>7.4999999999999997E-2</v>
      </c>
      <c r="M11">
        <v>2.2662569999999998E-3</v>
      </c>
      <c r="N11">
        <v>9.0936593999999996E-2</v>
      </c>
      <c r="O11">
        <v>2.4391272069999999</v>
      </c>
      <c r="P11">
        <v>5.8707290820000004</v>
      </c>
      <c r="Q11">
        <v>1.1098939999999999E-3</v>
      </c>
      <c r="R11">
        <v>1.2527199999999999E-3</v>
      </c>
      <c r="S11">
        <v>1.353721E-3</v>
      </c>
      <c r="T11">
        <v>1.7048709999999999E-3</v>
      </c>
      <c r="U11">
        <v>2.6158689999999998E-3</v>
      </c>
      <c r="V11">
        <v>3.522383E-3</v>
      </c>
      <c r="W11">
        <v>1.0748501000000001E-2</v>
      </c>
      <c r="X11">
        <f t="shared" si="2"/>
        <v>2.7747349999999997</v>
      </c>
      <c r="Y11">
        <f t="shared" si="3"/>
        <v>3.1317999999999997</v>
      </c>
      <c r="Z11">
        <f t="shared" si="4"/>
        <v>3.3843025</v>
      </c>
      <c r="AA11">
        <f t="shared" si="5"/>
        <v>4.2621775</v>
      </c>
      <c r="AB11">
        <f t="shared" si="6"/>
        <v>6.5396724999999991</v>
      </c>
      <c r="AC11">
        <f t="shared" si="7"/>
        <v>8.8059574999999999</v>
      </c>
      <c r="AD11">
        <f t="shared" si="8"/>
        <v>26.871252500000001</v>
      </c>
      <c r="AE11">
        <f t="shared" si="9"/>
        <v>6.9149968569253858E-2</v>
      </c>
      <c r="AF11">
        <f t="shared" si="10"/>
        <v>7.804848807730802E-2</v>
      </c>
      <c r="AG11">
        <f t="shared" si="11"/>
        <v>8.4341175464989371E-2</v>
      </c>
      <c r="AH11">
        <f t="shared" si="12"/>
        <v>0.1062189506967624</v>
      </c>
      <c r="AI11">
        <f t="shared" si="13"/>
        <v>0.16297705828780543</v>
      </c>
      <c r="AJ11">
        <f t="shared" si="14"/>
        <v>0.21945579824638584</v>
      </c>
      <c r="AK11">
        <f t="shared" si="15"/>
        <v>0.66966620804923149</v>
      </c>
      <c r="AL11">
        <v>441000</v>
      </c>
      <c r="AM11" t="s">
        <v>91</v>
      </c>
      <c r="AN11" t="b">
        <v>1</v>
      </c>
      <c r="AO11" t="b">
        <v>1</v>
      </c>
      <c r="AP11">
        <f t="shared" si="16"/>
        <v>0</v>
      </c>
      <c r="AR11" t="b">
        <f t="shared" si="17"/>
        <v>1</v>
      </c>
      <c r="AS11">
        <f>T11/G11</f>
        <v>4.2621775</v>
      </c>
      <c r="AT11" t="b">
        <f t="shared" si="18"/>
        <v>1</v>
      </c>
      <c r="AU11">
        <f>(T11/G11)*(M11/N11)</f>
        <v>0.1062189506967624</v>
      </c>
      <c r="AV11" t="b">
        <f t="shared" si="19"/>
        <v>1</v>
      </c>
      <c r="AW11">
        <f t="shared" si="20"/>
        <v>1.1282465487121243E-2</v>
      </c>
      <c r="AX11" t="b">
        <f t="shared" si="21"/>
        <v>1</v>
      </c>
      <c r="AY11" t="b">
        <f t="shared" si="22"/>
        <v>1</v>
      </c>
      <c r="AZ11" t="b">
        <f t="shared" si="23"/>
        <v>1</v>
      </c>
      <c r="BA11" t="b">
        <f t="shared" si="24"/>
        <v>1</v>
      </c>
      <c r="BB11" t="b">
        <f t="shared" si="25"/>
        <v>1</v>
      </c>
      <c r="BC11" t="b">
        <f t="shared" si="26"/>
        <v>0</v>
      </c>
      <c r="BD11" t="b">
        <f t="shared" si="27"/>
        <v>1</v>
      </c>
      <c r="BE11" t="b">
        <f t="shared" si="28"/>
        <v>1</v>
      </c>
      <c r="BF11">
        <f t="shared" si="29"/>
        <v>12.761611212536781</v>
      </c>
      <c r="BG11" t="b">
        <f t="shared" si="30"/>
        <v>1</v>
      </c>
    </row>
    <row r="12" spans="1:64">
      <c r="A12">
        <v>0</v>
      </c>
      <c r="B12">
        <v>0.63943320400000003</v>
      </c>
      <c r="C12">
        <v>1.1064880000000001E-3</v>
      </c>
      <c r="D12">
        <v>7.4185699999999995E-4</v>
      </c>
      <c r="E12">
        <v>7.6239230000000003E-3</v>
      </c>
      <c r="F12">
        <v>6.1755839999999996E-3</v>
      </c>
      <c r="G12">
        <v>2.0000000000000001E-4</v>
      </c>
      <c r="H12">
        <v>300</v>
      </c>
      <c r="I12">
        <v>0</v>
      </c>
      <c r="J12">
        <v>0</v>
      </c>
      <c r="K12">
        <v>1E-3</v>
      </c>
      <c r="L12">
        <v>7.4999999999999997E-2</v>
      </c>
      <c r="M12">
        <v>1.6877295E-2</v>
      </c>
      <c r="N12">
        <v>0.121715672</v>
      </c>
      <c r="O12">
        <v>1.8688342570000001</v>
      </c>
      <c r="P12">
        <v>3.0722214299999999</v>
      </c>
      <c r="Q12">
        <v>6.3871100000000003E-4</v>
      </c>
      <c r="R12">
        <v>2.824043E-3</v>
      </c>
      <c r="S12">
        <v>4.9214180000000003E-3</v>
      </c>
      <c r="T12">
        <v>9.3209529999999999E-3</v>
      </c>
      <c r="U12">
        <v>1.3112883000000001E-2</v>
      </c>
      <c r="V12">
        <v>1.5424991000000001E-2</v>
      </c>
      <c r="W12">
        <v>2.9788121000000001E-2</v>
      </c>
      <c r="X12">
        <f t="shared" si="2"/>
        <v>3.1935549999999999</v>
      </c>
      <c r="Y12">
        <f t="shared" si="3"/>
        <v>14.120215</v>
      </c>
      <c r="Z12">
        <f t="shared" si="4"/>
        <v>24.607089999999999</v>
      </c>
      <c r="AA12">
        <f t="shared" si="5"/>
        <v>46.604765</v>
      </c>
      <c r="AB12">
        <f t="shared" si="6"/>
        <v>65.564414999999997</v>
      </c>
      <c r="AC12">
        <f t="shared" si="7"/>
        <v>77.124955</v>
      </c>
      <c r="AD12">
        <f t="shared" si="8"/>
        <v>148.94060500000001</v>
      </c>
      <c r="AE12">
        <f t="shared" si="9"/>
        <v>0.44282358177938663</v>
      </c>
      <c r="AF12">
        <f t="shared" si="10"/>
        <v>1.9579322046418559</v>
      </c>
      <c r="AG12">
        <f t="shared" si="11"/>
        <v>3.41205951704847</v>
      </c>
      <c r="AH12">
        <f t="shared" si="12"/>
        <v>6.4622932641794488</v>
      </c>
      <c r="AI12">
        <f t="shared" si="13"/>
        <v>9.0912694747922433</v>
      </c>
      <c r="AJ12">
        <f t="shared" si="14"/>
        <v>10.694272939615574</v>
      </c>
      <c r="AK12">
        <f t="shared" si="15"/>
        <v>20.652348927289125</v>
      </c>
      <c r="AL12">
        <v>500000</v>
      </c>
      <c r="AM12" t="s">
        <v>37</v>
      </c>
      <c r="AN12" t="b">
        <v>1</v>
      </c>
      <c r="AO12" t="b">
        <v>0</v>
      </c>
      <c r="AP12">
        <f t="shared" si="16"/>
        <v>0</v>
      </c>
      <c r="AR12" t="b">
        <f t="shared" si="17"/>
        <v>0</v>
      </c>
      <c r="AS12">
        <f>T12/G12</f>
        <v>46.604765</v>
      </c>
      <c r="AT12" t="b">
        <f t="shared" si="18"/>
        <v>0</v>
      </c>
      <c r="AU12">
        <f>(T12/G12)*(M12/N12)</f>
        <v>6.4622932641794479</v>
      </c>
      <c r="AV12" t="b">
        <f t="shared" si="19"/>
        <v>0</v>
      </c>
      <c r="AW12">
        <f t="shared" si="20"/>
        <v>41.761234232259064</v>
      </c>
      <c r="AX12" t="b">
        <f t="shared" si="21"/>
        <v>0</v>
      </c>
      <c r="AY12" t="b">
        <f t="shared" si="22"/>
        <v>0</v>
      </c>
      <c r="AZ12" t="b">
        <f t="shared" si="23"/>
        <v>0</v>
      </c>
      <c r="BA12" t="b">
        <f t="shared" si="24"/>
        <v>0</v>
      </c>
      <c r="BB12" t="b">
        <f t="shared" si="25"/>
        <v>1</v>
      </c>
      <c r="BC12" t="b">
        <f t="shared" si="26"/>
        <v>0</v>
      </c>
      <c r="BD12" t="b">
        <f t="shared" si="27"/>
        <v>0</v>
      </c>
      <c r="BE12" t="b">
        <f t="shared" si="28"/>
        <v>1</v>
      </c>
      <c r="BF12">
        <f t="shared" si="29"/>
        <v>139.67563335747957</v>
      </c>
      <c r="BG12" t="b">
        <f t="shared" si="30"/>
        <v>0</v>
      </c>
    </row>
    <row r="13" spans="1:64">
      <c r="A13">
        <v>0</v>
      </c>
      <c r="B13">
        <v>0.63943320400000003</v>
      </c>
      <c r="C13">
        <v>1.1064880000000001E-3</v>
      </c>
      <c r="D13">
        <v>7.4185699999999995E-4</v>
      </c>
      <c r="E13">
        <v>7.6239230000000003E-3</v>
      </c>
      <c r="F13">
        <v>6.1755839999999996E-3</v>
      </c>
      <c r="G13">
        <v>2.5000000000000001E-4</v>
      </c>
      <c r="H13">
        <v>300</v>
      </c>
      <c r="I13">
        <v>0</v>
      </c>
      <c r="J13">
        <v>0</v>
      </c>
      <c r="K13">
        <v>1E-3</v>
      </c>
      <c r="L13">
        <v>7.4999999999999997E-2</v>
      </c>
      <c r="M13">
        <v>2.1207400000000001E-2</v>
      </c>
      <c r="N13">
        <v>0.12390811</v>
      </c>
      <c r="O13">
        <v>1.974922895</v>
      </c>
      <c r="P13">
        <v>3.910393982</v>
      </c>
      <c r="Q13">
        <v>7.6671599999999997E-4</v>
      </c>
      <c r="R13">
        <v>2.5324340000000001E-3</v>
      </c>
      <c r="S13">
        <v>4.6875959999999996E-3</v>
      </c>
      <c r="T13">
        <v>9.022314E-3</v>
      </c>
      <c r="U13">
        <v>1.3033911E-2</v>
      </c>
      <c r="V13">
        <v>1.5453603E-2</v>
      </c>
      <c r="W13">
        <v>2.9830552E-2</v>
      </c>
      <c r="X13">
        <f t="shared" si="2"/>
        <v>3.0668639999999998</v>
      </c>
      <c r="Y13">
        <f t="shared" si="3"/>
        <v>10.129735999999999</v>
      </c>
      <c r="Z13">
        <f t="shared" si="4"/>
        <v>18.750383999999997</v>
      </c>
      <c r="AA13">
        <f t="shared" si="5"/>
        <v>36.089255999999999</v>
      </c>
      <c r="AB13">
        <f t="shared" si="6"/>
        <v>52.135643999999999</v>
      </c>
      <c r="AC13">
        <f t="shared" si="7"/>
        <v>61.814411999999997</v>
      </c>
      <c r="AD13">
        <f t="shared" si="8"/>
        <v>119.322208</v>
      </c>
      <c r="AE13">
        <f t="shared" si="9"/>
        <v>0.52490681678221063</v>
      </c>
      <c r="AF13">
        <f t="shared" si="10"/>
        <v>1.7337473975383855</v>
      </c>
      <c r="AG13">
        <f t="shared" si="11"/>
        <v>3.2092079658191861</v>
      </c>
      <c r="AH13">
        <f t="shared" si="12"/>
        <v>6.1768296497654589</v>
      </c>
      <c r="AI13">
        <f t="shared" si="13"/>
        <v>8.923237200257514</v>
      </c>
      <c r="AJ13">
        <f t="shared" si="14"/>
        <v>10.57979950665699</v>
      </c>
      <c r="AK13">
        <f t="shared" si="15"/>
        <v>20.422503369143474</v>
      </c>
      <c r="AL13">
        <v>500000</v>
      </c>
      <c r="AM13" t="s">
        <v>44</v>
      </c>
      <c r="AN13" t="b">
        <v>1</v>
      </c>
      <c r="AO13" t="b">
        <v>0</v>
      </c>
      <c r="AP13">
        <f t="shared" si="16"/>
        <v>0</v>
      </c>
      <c r="AR13" t="b">
        <f t="shared" si="17"/>
        <v>0</v>
      </c>
      <c r="AS13">
        <f>T13/G13</f>
        <v>36.089255999999999</v>
      </c>
      <c r="AT13" t="b">
        <f t="shared" si="18"/>
        <v>0</v>
      </c>
      <c r="AU13">
        <f>(T13/G13)*(M13/N13)</f>
        <v>6.1768296497654589</v>
      </c>
      <c r="AV13" t="b">
        <f t="shared" si="19"/>
        <v>0</v>
      </c>
      <c r="AW13">
        <f t="shared" si="20"/>
        <v>38.153224522221684</v>
      </c>
      <c r="AX13" t="b">
        <f t="shared" si="21"/>
        <v>0</v>
      </c>
      <c r="AY13" t="b">
        <f t="shared" si="22"/>
        <v>0</v>
      </c>
      <c r="AZ13" t="b">
        <f t="shared" si="23"/>
        <v>0</v>
      </c>
      <c r="BA13" t="b">
        <f t="shared" si="24"/>
        <v>0</v>
      </c>
      <c r="BB13" t="b">
        <f t="shared" si="25"/>
        <v>1</v>
      </c>
      <c r="BC13" t="b">
        <f t="shared" si="26"/>
        <v>0</v>
      </c>
      <c r="BD13" t="b">
        <f t="shared" si="27"/>
        <v>0</v>
      </c>
      <c r="BE13" t="b">
        <f t="shared" si="28"/>
        <v>1</v>
      </c>
      <c r="BF13">
        <f t="shared" si="29"/>
        <v>108.09661374706207</v>
      </c>
      <c r="BG13" t="b">
        <f t="shared" si="30"/>
        <v>0</v>
      </c>
    </row>
    <row r="14" spans="1:64">
      <c r="A14">
        <v>0</v>
      </c>
      <c r="B14">
        <v>0.63943320400000003</v>
      </c>
      <c r="C14">
        <v>1.1064880000000001E-3</v>
      </c>
      <c r="D14">
        <v>7.4185699999999995E-4</v>
      </c>
      <c r="E14">
        <v>7.6239230000000003E-3</v>
      </c>
      <c r="F14">
        <v>6.1755839999999996E-3</v>
      </c>
      <c r="G14">
        <v>2.9999999999999997E-4</v>
      </c>
      <c r="H14">
        <v>300</v>
      </c>
      <c r="I14">
        <v>0</v>
      </c>
      <c r="J14">
        <v>0</v>
      </c>
      <c r="K14">
        <v>1E-3</v>
      </c>
      <c r="L14">
        <v>7.4999999999999997E-2</v>
      </c>
      <c r="M14">
        <v>2.9870341000000002E-2</v>
      </c>
      <c r="N14">
        <v>0.12597751600000001</v>
      </c>
      <c r="O14">
        <v>1.8685865399999999</v>
      </c>
      <c r="P14">
        <v>3.0385752479999999</v>
      </c>
      <c r="Q14">
        <v>9.6181999999999995E-4</v>
      </c>
      <c r="R14">
        <v>3.050297E-3</v>
      </c>
      <c r="S14">
        <v>5.3676679999999999E-3</v>
      </c>
      <c r="T14">
        <v>9.7587490000000006E-3</v>
      </c>
      <c r="U14">
        <v>1.3586437999999999E-2</v>
      </c>
      <c r="V14">
        <v>1.6001258000000001E-2</v>
      </c>
      <c r="W14">
        <v>2.9876083000000001E-2</v>
      </c>
      <c r="X14">
        <f t="shared" si="2"/>
        <v>3.2060666666666666</v>
      </c>
      <c r="Y14">
        <f t="shared" si="3"/>
        <v>10.167656666666668</v>
      </c>
      <c r="Z14">
        <f t="shared" si="4"/>
        <v>17.892226666666669</v>
      </c>
      <c r="AA14">
        <f t="shared" si="5"/>
        <v>32.529163333333337</v>
      </c>
      <c r="AB14">
        <f t="shared" si="6"/>
        <v>45.28812666666667</v>
      </c>
      <c r="AC14">
        <f t="shared" si="7"/>
        <v>53.337526666666676</v>
      </c>
      <c r="AD14">
        <f t="shared" si="8"/>
        <v>99.586943333333352</v>
      </c>
      <c r="AE14">
        <f t="shared" si="9"/>
        <v>0.76018568743700787</v>
      </c>
      <c r="AF14">
        <f t="shared" si="10"/>
        <v>2.4108379133642921</v>
      </c>
      <c r="AG14">
        <f t="shared" si="11"/>
        <v>4.2423991895714694</v>
      </c>
      <c r="AH14">
        <f t="shared" si="12"/>
        <v>7.7129414205258922</v>
      </c>
      <c r="AI14">
        <f t="shared" si="13"/>
        <v>10.738200194267417</v>
      </c>
      <c r="AJ14">
        <f t="shared" si="14"/>
        <v>12.646781427488431</v>
      </c>
      <c r="AK14">
        <f t="shared" si="15"/>
        <v>23.612911660477128</v>
      </c>
      <c r="AL14">
        <v>500000</v>
      </c>
      <c r="AM14" t="s">
        <v>53</v>
      </c>
      <c r="AN14" t="b">
        <v>0</v>
      </c>
      <c r="AO14" t="b">
        <v>0</v>
      </c>
      <c r="AP14">
        <f t="shared" si="16"/>
        <v>0</v>
      </c>
      <c r="AQ14" t="s">
        <v>152</v>
      </c>
      <c r="AR14" t="b">
        <f t="shared" si="17"/>
        <v>0</v>
      </c>
      <c r="AS14">
        <f>T14/G14</f>
        <v>32.529163333333337</v>
      </c>
      <c r="AT14" t="b">
        <f t="shared" si="18"/>
        <v>0</v>
      </c>
      <c r="AU14">
        <f>(T14/G14)*(M14/N14)</f>
        <v>7.712941420525893</v>
      </c>
      <c r="AV14" t="b">
        <f t="shared" si="19"/>
        <v>0</v>
      </c>
      <c r="AW14">
        <f t="shared" si="20"/>
        <v>59.489465356463981</v>
      </c>
      <c r="AX14" t="b">
        <f t="shared" si="21"/>
        <v>0</v>
      </c>
      <c r="AY14" t="b">
        <f t="shared" si="22"/>
        <v>0</v>
      </c>
      <c r="AZ14" t="b">
        <f t="shared" si="23"/>
        <v>0</v>
      </c>
      <c r="BA14" t="b">
        <f t="shared" si="24"/>
        <v>0</v>
      </c>
      <c r="BB14" t="b">
        <f t="shared" si="25"/>
        <v>0</v>
      </c>
      <c r="BC14" t="b">
        <f t="shared" si="26"/>
        <v>0</v>
      </c>
      <c r="BD14" t="b">
        <f t="shared" si="27"/>
        <v>0</v>
      </c>
      <c r="BE14" t="b">
        <f t="shared" si="28"/>
        <v>1</v>
      </c>
      <c r="BF14">
        <f t="shared" si="29"/>
        <v>97.350381490891124</v>
      </c>
      <c r="BG14" t="b">
        <f t="shared" si="30"/>
        <v>0</v>
      </c>
    </row>
    <row r="15" spans="1:64">
      <c r="A15">
        <v>0</v>
      </c>
      <c r="B15">
        <v>0.63943320400000003</v>
      </c>
      <c r="C15">
        <v>1.1064880000000001E-3</v>
      </c>
      <c r="D15">
        <v>7.4185699999999995E-4</v>
      </c>
      <c r="E15">
        <v>7.6239230000000003E-3</v>
      </c>
      <c r="F15">
        <v>6.1755839999999996E-3</v>
      </c>
      <c r="G15">
        <v>3.5E-4</v>
      </c>
      <c r="H15">
        <v>300</v>
      </c>
      <c r="I15">
        <v>0</v>
      </c>
      <c r="J15">
        <v>0</v>
      </c>
      <c r="K15">
        <v>1E-3</v>
      </c>
      <c r="L15">
        <v>7.4999999999999997E-2</v>
      </c>
      <c r="M15">
        <v>2.4590206999999999E-2</v>
      </c>
      <c r="N15">
        <v>0.116938792</v>
      </c>
      <c r="O15">
        <v>2.107304096</v>
      </c>
      <c r="P15">
        <v>4.4796692020000002</v>
      </c>
      <c r="Q15">
        <v>1.2209320000000001E-3</v>
      </c>
      <c r="R15">
        <v>2.7941369999999999E-3</v>
      </c>
      <c r="S15">
        <v>4.6187509999999999E-3</v>
      </c>
      <c r="T15">
        <v>8.7575310000000007E-3</v>
      </c>
      <c r="U15">
        <v>1.2650778999999999E-2</v>
      </c>
      <c r="V15">
        <v>1.5061685E-2</v>
      </c>
      <c r="W15">
        <v>2.8723713000000001E-2</v>
      </c>
      <c r="X15">
        <f t="shared" si="2"/>
        <v>3.4883771428571433</v>
      </c>
      <c r="Y15">
        <f t="shared" si="3"/>
        <v>7.9832485714285717</v>
      </c>
      <c r="Z15">
        <f t="shared" si="4"/>
        <v>13.196431428571428</v>
      </c>
      <c r="AA15">
        <f t="shared" si="5"/>
        <v>25.021517142857146</v>
      </c>
      <c r="AB15">
        <f t="shared" si="6"/>
        <v>36.145082857142853</v>
      </c>
      <c r="AC15">
        <f t="shared" si="7"/>
        <v>43.033385714285714</v>
      </c>
      <c r="AD15">
        <f t="shared" si="8"/>
        <v>82.067751428571427</v>
      </c>
      <c r="AE15">
        <f t="shared" si="9"/>
        <v>0.73354542637079512</v>
      </c>
      <c r="AF15">
        <f t="shared" si="10"/>
        <v>1.6787392066088973</v>
      </c>
      <c r="AG15">
        <f t="shared" si="11"/>
        <v>2.7749814662860306</v>
      </c>
      <c r="AH15">
        <f t="shared" si="12"/>
        <v>5.2615926287053298</v>
      </c>
      <c r="AI15">
        <f t="shared" si="13"/>
        <v>7.600686258921626</v>
      </c>
      <c r="AJ15">
        <f t="shared" si="14"/>
        <v>9.0491773048684188</v>
      </c>
      <c r="AK15">
        <f t="shared" si="15"/>
        <v>17.257429815532188</v>
      </c>
      <c r="AL15">
        <v>500000</v>
      </c>
      <c r="AM15" t="s">
        <v>122</v>
      </c>
      <c r="AN15" t="b">
        <v>0</v>
      </c>
      <c r="AO15" t="b">
        <v>0</v>
      </c>
      <c r="AP15">
        <f t="shared" si="16"/>
        <v>0</v>
      </c>
      <c r="AQ15" t="s">
        <v>152</v>
      </c>
      <c r="AR15" t="b">
        <f t="shared" si="17"/>
        <v>0</v>
      </c>
      <c r="AS15">
        <f>T15/G15</f>
        <v>25.021517142857146</v>
      </c>
      <c r="AT15" t="b">
        <f t="shared" si="18"/>
        <v>0</v>
      </c>
      <c r="AU15">
        <f>(T15/G15)*(M15/N15)</f>
        <v>5.2615926287053298</v>
      </c>
      <c r="AV15" t="b">
        <f t="shared" si="19"/>
        <v>0</v>
      </c>
      <c r="AW15">
        <f t="shared" si="20"/>
        <v>27.684356990446265</v>
      </c>
      <c r="AX15" t="b">
        <f t="shared" si="21"/>
        <v>0</v>
      </c>
      <c r="AY15" t="b">
        <f t="shared" si="22"/>
        <v>0</v>
      </c>
      <c r="AZ15" t="b">
        <f t="shared" si="23"/>
        <v>0</v>
      </c>
      <c r="BA15" t="b">
        <f t="shared" si="24"/>
        <v>0</v>
      </c>
      <c r="BB15" t="b">
        <f t="shared" si="25"/>
        <v>0</v>
      </c>
      <c r="BC15" t="b">
        <f t="shared" si="26"/>
        <v>0</v>
      </c>
      <c r="BD15" t="b">
        <f t="shared" si="27"/>
        <v>0</v>
      </c>
      <c r="BE15" t="b">
        <f t="shared" si="28"/>
        <v>1</v>
      </c>
      <c r="BF15">
        <f t="shared" si="29"/>
        <v>74.854268710754411</v>
      </c>
      <c r="BG15" t="b">
        <f t="shared" si="30"/>
        <v>0</v>
      </c>
    </row>
    <row r="16" spans="1:64">
      <c r="A16">
        <v>0</v>
      </c>
      <c r="B16">
        <v>0.63943320400000003</v>
      </c>
      <c r="C16">
        <v>1.1064880000000001E-3</v>
      </c>
      <c r="D16">
        <v>7.4185699999999995E-4</v>
      </c>
      <c r="E16">
        <v>7.6239230000000003E-3</v>
      </c>
      <c r="F16">
        <v>6.1755839999999996E-3</v>
      </c>
      <c r="G16">
        <v>4.0000000000000002E-4</v>
      </c>
      <c r="H16">
        <v>300</v>
      </c>
      <c r="I16">
        <v>0</v>
      </c>
      <c r="J16">
        <v>0</v>
      </c>
      <c r="K16">
        <v>1E-3</v>
      </c>
      <c r="L16">
        <v>7.4999999999999997E-2</v>
      </c>
      <c r="M16">
        <v>1.4793722E-2</v>
      </c>
      <c r="N16">
        <v>0.11199846099999999</v>
      </c>
      <c r="O16">
        <v>2.2246499059999998</v>
      </c>
      <c r="P16">
        <v>5.3425081170000004</v>
      </c>
      <c r="Q16">
        <v>1.3606689999999999E-3</v>
      </c>
      <c r="R16">
        <v>2.3181439999999998E-3</v>
      </c>
      <c r="S16">
        <v>3.9494539999999998E-3</v>
      </c>
      <c r="T16">
        <v>8.1700350000000008E-3</v>
      </c>
      <c r="U16">
        <v>1.2269044999999999E-2</v>
      </c>
      <c r="V16">
        <v>1.4707101E-2</v>
      </c>
      <c r="W16">
        <v>2.8789671999999999E-2</v>
      </c>
      <c r="X16">
        <f t="shared" si="2"/>
        <v>3.4016724999999997</v>
      </c>
      <c r="Y16">
        <f t="shared" si="3"/>
        <v>5.7953599999999996</v>
      </c>
      <c r="Z16">
        <f t="shared" si="4"/>
        <v>9.8736349999999984</v>
      </c>
      <c r="AA16">
        <f t="shared" si="5"/>
        <v>20.4250875</v>
      </c>
      <c r="AB16">
        <f t="shared" si="6"/>
        <v>30.672612499999996</v>
      </c>
      <c r="AC16">
        <f t="shared" si="7"/>
        <v>36.7677525</v>
      </c>
      <c r="AD16">
        <f t="shared" si="8"/>
        <v>71.97417999999999</v>
      </c>
      <c r="AE16">
        <f t="shared" si="9"/>
        <v>0.44932222149057027</v>
      </c>
      <c r="AF16">
        <f t="shared" si="10"/>
        <v>0.76550109675096334</v>
      </c>
      <c r="AG16">
        <f t="shared" si="11"/>
        <v>1.304194807814993</v>
      </c>
      <c r="AH16">
        <f t="shared" si="12"/>
        <v>2.697921592875058</v>
      </c>
      <c r="AI16">
        <f t="shared" si="13"/>
        <v>4.0515030143023569</v>
      </c>
      <c r="AJ16">
        <f t="shared" si="14"/>
        <v>4.8566016371403986</v>
      </c>
      <c r="AK16">
        <f t="shared" si="15"/>
        <v>9.5069700118286438</v>
      </c>
      <c r="AL16">
        <v>500000</v>
      </c>
      <c r="AM16" t="s">
        <v>146</v>
      </c>
      <c r="AN16" t="b">
        <v>1</v>
      </c>
      <c r="AO16" t="b">
        <v>1</v>
      </c>
      <c r="AP16">
        <f t="shared" si="16"/>
        <v>1</v>
      </c>
      <c r="AQ16" t="s">
        <v>157</v>
      </c>
      <c r="AR16" t="b">
        <f t="shared" si="17"/>
        <v>0</v>
      </c>
      <c r="AS16">
        <f>T16/G16</f>
        <v>20.4250875</v>
      </c>
      <c r="AT16" t="b">
        <f t="shared" si="18"/>
        <v>0</v>
      </c>
      <c r="AU16">
        <f>(T16/G16)*(M16/N16)</f>
        <v>2.6979215928750575</v>
      </c>
      <c r="AV16" t="b">
        <f t="shared" si="19"/>
        <v>0</v>
      </c>
      <c r="AW16">
        <f t="shared" si="20"/>
        <v>7.2787809213014878</v>
      </c>
      <c r="AX16" t="b">
        <f t="shared" si="21"/>
        <v>0</v>
      </c>
      <c r="AY16" t="b">
        <f t="shared" si="22"/>
        <v>0</v>
      </c>
      <c r="AZ16" t="b">
        <f t="shared" si="23"/>
        <v>0</v>
      </c>
      <c r="BA16" t="b">
        <f t="shared" si="24"/>
        <v>0</v>
      </c>
      <c r="BB16" t="b">
        <f t="shared" si="25"/>
        <v>1</v>
      </c>
      <c r="BC16" t="b">
        <f t="shared" si="26"/>
        <v>0</v>
      </c>
      <c r="BD16" t="b">
        <f t="shared" si="27"/>
        <v>1</v>
      </c>
      <c r="BE16" t="b">
        <f t="shared" si="28"/>
        <v>1</v>
      </c>
      <c r="BF16">
        <f t="shared" si="29"/>
        <v>61.143173881389423</v>
      </c>
      <c r="BG16" t="b">
        <f t="shared" si="30"/>
        <v>0</v>
      </c>
    </row>
    <row r="17" spans="1:59">
      <c r="A17">
        <v>0</v>
      </c>
      <c r="B17">
        <v>0.63943320400000003</v>
      </c>
      <c r="C17">
        <v>1.1064880000000001E-3</v>
      </c>
      <c r="D17">
        <v>7.4185699999999995E-4</v>
      </c>
      <c r="E17">
        <v>7.6239230000000003E-3</v>
      </c>
      <c r="F17">
        <v>6.1755839999999996E-3</v>
      </c>
      <c r="G17">
        <v>2.0000000000000001E-4</v>
      </c>
      <c r="H17">
        <v>4500</v>
      </c>
      <c r="I17">
        <v>0</v>
      </c>
      <c r="J17">
        <v>0</v>
      </c>
      <c r="K17">
        <v>1E-3</v>
      </c>
      <c r="L17">
        <v>7.4999999999999997E-2</v>
      </c>
      <c r="M17">
        <v>7.2131663999999998E-2</v>
      </c>
      <c r="N17">
        <v>0.162173867</v>
      </c>
      <c r="O17">
        <v>1.561007142</v>
      </c>
      <c r="P17">
        <v>1.9897401240000001</v>
      </c>
      <c r="Q17">
        <v>5.4562700000000003E-4</v>
      </c>
      <c r="R17">
        <v>8.2108500000000004E-4</v>
      </c>
      <c r="S17">
        <v>1.0481500000000001E-3</v>
      </c>
      <c r="T17">
        <v>1.701955E-3</v>
      </c>
      <c r="U17">
        <v>2.5703700000000002E-3</v>
      </c>
      <c r="V17">
        <v>3.2167210000000001E-3</v>
      </c>
      <c r="W17">
        <v>7.9718889999999994E-3</v>
      </c>
      <c r="X17">
        <f t="shared" si="2"/>
        <v>2.728135</v>
      </c>
      <c r="Y17">
        <f t="shared" si="3"/>
        <v>4.1054250000000003</v>
      </c>
      <c r="Z17">
        <f t="shared" si="4"/>
        <v>5.2407500000000002</v>
      </c>
      <c r="AA17">
        <f t="shared" si="5"/>
        <v>8.5097749999999994</v>
      </c>
      <c r="AB17">
        <f t="shared" si="6"/>
        <v>12.851850000000001</v>
      </c>
      <c r="AC17">
        <f t="shared" si="7"/>
        <v>16.083604999999999</v>
      </c>
      <c r="AD17">
        <f t="shared" si="8"/>
        <v>39.859444999999994</v>
      </c>
      <c r="AE17">
        <f t="shared" si="9"/>
        <v>1.2134194047838791</v>
      </c>
      <c r="AF17">
        <f t="shared" si="10"/>
        <v>1.8260102083968932</v>
      </c>
      <c r="AG17">
        <f t="shared" si="11"/>
        <v>2.3309798619280628</v>
      </c>
      <c r="AH17">
        <f t="shared" si="12"/>
        <v>3.7849762256430619</v>
      </c>
      <c r="AI17">
        <f t="shared" si="13"/>
        <v>5.7162435793579496</v>
      </c>
      <c r="AJ17">
        <f t="shared" si="14"/>
        <v>7.1536629990374454</v>
      </c>
      <c r="AK17">
        <f t="shared" si="15"/>
        <v>17.728676926514183</v>
      </c>
      <c r="AL17">
        <v>349000</v>
      </c>
      <c r="AM17" t="s">
        <v>89</v>
      </c>
      <c r="AN17" t="b">
        <v>0</v>
      </c>
      <c r="AO17" t="b">
        <v>0</v>
      </c>
      <c r="AP17">
        <f t="shared" si="16"/>
        <v>0</v>
      </c>
      <c r="AQ17" t="s">
        <v>153</v>
      </c>
      <c r="AR17" t="b">
        <f t="shared" si="17"/>
        <v>0</v>
      </c>
      <c r="AS17">
        <f>T17/G17</f>
        <v>8.5097749999999994</v>
      </c>
      <c r="AT17" t="b">
        <f t="shared" si="18"/>
        <v>0</v>
      </c>
      <c r="AU17">
        <f>(T17/G17)*(M17/N17)</f>
        <v>3.7849762256430619</v>
      </c>
      <c r="AV17" t="b">
        <f t="shared" si="19"/>
        <v>0</v>
      </c>
      <c r="AW17">
        <f t="shared" si="20"/>
        <v>14.326045028683199</v>
      </c>
      <c r="AX17" t="b">
        <f t="shared" si="21"/>
        <v>0</v>
      </c>
      <c r="AY17" t="b">
        <f t="shared" si="22"/>
        <v>0</v>
      </c>
      <c r="AZ17" t="b">
        <f t="shared" si="23"/>
        <v>0</v>
      </c>
      <c r="BA17" t="b">
        <f t="shared" si="24"/>
        <v>0</v>
      </c>
      <c r="BB17" t="b">
        <f t="shared" si="25"/>
        <v>0</v>
      </c>
      <c r="BC17" t="b">
        <f t="shared" si="26"/>
        <v>0</v>
      </c>
      <c r="BD17" t="b">
        <f t="shared" si="27"/>
        <v>1</v>
      </c>
      <c r="BE17" t="b">
        <f t="shared" si="28"/>
        <v>1</v>
      </c>
      <c r="BF17">
        <f t="shared" si="29"/>
        <v>25.084545176133556</v>
      </c>
      <c r="BG17" t="b">
        <f t="shared" si="30"/>
        <v>0</v>
      </c>
    </row>
    <row r="18" spans="1:59">
      <c r="A18">
        <v>0</v>
      </c>
      <c r="B18">
        <v>0.63943320400000003</v>
      </c>
      <c r="C18">
        <v>1.1064880000000001E-3</v>
      </c>
      <c r="D18">
        <v>7.4185699999999995E-4</v>
      </c>
      <c r="E18">
        <v>7.6239230000000003E-3</v>
      </c>
      <c r="F18">
        <v>6.1755839999999996E-3</v>
      </c>
      <c r="G18">
        <v>2.5000000000000001E-4</v>
      </c>
      <c r="H18">
        <v>4500</v>
      </c>
      <c r="I18">
        <v>0</v>
      </c>
      <c r="J18">
        <v>0</v>
      </c>
      <c r="K18">
        <v>1E-3</v>
      </c>
      <c r="L18">
        <v>7.4999999999999997E-2</v>
      </c>
      <c r="M18">
        <v>3.5661906E-2</v>
      </c>
      <c r="N18">
        <v>0.13345710899999999</v>
      </c>
      <c r="O18">
        <v>1.861559749</v>
      </c>
      <c r="P18">
        <v>3.0282073820000002</v>
      </c>
      <c r="Q18">
        <v>6.2604999999999996E-4</v>
      </c>
      <c r="R18">
        <v>7.6637500000000002E-4</v>
      </c>
      <c r="S18">
        <v>8.8097700000000002E-4</v>
      </c>
      <c r="T18">
        <v>1.3094070000000001E-3</v>
      </c>
      <c r="U18">
        <v>2.0268600000000001E-3</v>
      </c>
      <c r="V18">
        <v>2.6146020000000002E-3</v>
      </c>
      <c r="W18">
        <v>7.3599490000000002E-3</v>
      </c>
      <c r="X18">
        <f t="shared" si="2"/>
        <v>2.5042</v>
      </c>
      <c r="Y18">
        <f t="shared" si="3"/>
        <v>3.0655000000000001</v>
      </c>
      <c r="Z18">
        <f t="shared" si="4"/>
        <v>3.523908</v>
      </c>
      <c r="AA18">
        <f t="shared" si="5"/>
        <v>5.237628</v>
      </c>
      <c r="AB18">
        <f t="shared" si="6"/>
        <v>8.1074400000000004</v>
      </c>
      <c r="AC18">
        <f t="shared" si="7"/>
        <v>10.458408</v>
      </c>
      <c r="AD18">
        <f t="shared" si="8"/>
        <v>29.439796000000001</v>
      </c>
      <c r="AE18">
        <f t="shared" si="9"/>
        <v>0.6691628919160838</v>
      </c>
      <c r="AF18">
        <f t="shared" si="10"/>
        <v>0.81915136377635767</v>
      </c>
      <c r="AG18">
        <f t="shared" si="11"/>
        <v>0.94164542293995013</v>
      </c>
      <c r="AH18">
        <f t="shared" si="12"/>
        <v>1.3995792266035676</v>
      </c>
      <c r="AI18">
        <f t="shared" si="13"/>
        <v>2.1664395800799192</v>
      </c>
      <c r="AJ18">
        <f t="shared" si="14"/>
        <v>2.7946563941052256</v>
      </c>
      <c r="AK18">
        <f t="shared" si="15"/>
        <v>7.8667914019565357</v>
      </c>
      <c r="AL18">
        <v>329000</v>
      </c>
      <c r="AM18" t="s">
        <v>103</v>
      </c>
      <c r="AN18" t="b">
        <v>0</v>
      </c>
      <c r="AO18" t="b">
        <v>0</v>
      </c>
      <c r="AP18">
        <f t="shared" si="16"/>
        <v>1</v>
      </c>
      <c r="AQ18" t="s">
        <v>152</v>
      </c>
      <c r="AR18" t="b">
        <f t="shared" si="17"/>
        <v>1</v>
      </c>
      <c r="AS18">
        <f>T18/G18</f>
        <v>5.237628</v>
      </c>
      <c r="AT18" t="b">
        <f t="shared" si="18"/>
        <v>1</v>
      </c>
      <c r="AU18">
        <f>(T18/G18)*(M18/N18)</f>
        <v>1.3995792266035674</v>
      </c>
      <c r="AV18" t="b">
        <f t="shared" si="19"/>
        <v>0</v>
      </c>
      <c r="AW18">
        <f t="shared" si="20"/>
        <v>1.9588220115402397</v>
      </c>
      <c r="AX18" t="b">
        <f t="shared" si="21"/>
        <v>0</v>
      </c>
      <c r="AY18" t="b">
        <f t="shared" si="22"/>
        <v>0</v>
      </c>
      <c r="AZ18" t="b">
        <f t="shared" si="23"/>
        <v>0</v>
      </c>
      <c r="BA18" t="b">
        <f t="shared" si="24"/>
        <v>0</v>
      </c>
      <c r="BB18" t="b">
        <f t="shared" si="25"/>
        <v>0</v>
      </c>
      <c r="BC18" t="b">
        <f t="shared" si="26"/>
        <v>0</v>
      </c>
      <c r="BD18" t="b">
        <f t="shared" si="27"/>
        <v>1</v>
      </c>
      <c r="BE18" t="b">
        <f t="shared" si="28"/>
        <v>1</v>
      </c>
      <c r="BF18">
        <f t="shared" si="29"/>
        <v>15.445667766505835</v>
      </c>
      <c r="BG18" t="b">
        <f t="shared" si="30"/>
        <v>1</v>
      </c>
    </row>
    <row r="19" spans="1:59">
      <c r="A19">
        <v>0</v>
      </c>
      <c r="B19">
        <v>0.63943320400000003</v>
      </c>
      <c r="C19">
        <v>1.1064880000000001E-3</v>
      </c>
      <c r="D19">
        <v>7.4185699999999995E-4</v>
      </c>
      <c r="E19">
        <v>7.6239230000000003E-3</v>
      </c>
      <c r="F19">
        <v>6.1755839999999996E-3</v>
      </c>
      <c r="G19">
        <v>2.9999999999999997E-4</v>
      </c>
      <c r="H19">
        <v>4500</v>
      </c>
      <c r="I19">
        <v>0</v>
      </c>
      <c r="J19">
        <v>0</v>
      </c>
      <c r="K19">
        <v>1E-3</v>
      </c>
      <c r="L19">
        <v>7.4999999999999997E-2</v>
      </c>
      <c r="M19">
        <v>5.897205E-3</v>
      </c>
      <c r="N19">
        <v>0.108888306</v>
      </c>
      <c r="O19">
        <v>2.1709442139999999</v>
      </c>
      <c r="P19">
        <v>4.3379922940000002</v>
      </c>
      <c r="Q19">
        <v>7.4719800000000002E-4</v>
      </c>
      <c r="R19">
        <v>8.4350099999999997E-4</v>
      </c>
      <c r="S19">
        <v>9.0864600000000004E-4</v>
      </c>
      <c r="T19">
        <v>1.1255639999999999E-3</v>
      </c>
      <c r="U19">
        <v>1.6018619999999999E-3</v>
      </c>
      <c r="V19">
        <v>2.100027E-3</v>
      </c>
      <c r="W19">
        <v>6.8294310000000004E-3</v>
      </c>
      <c r="X19">
        <f t="shared" si="2"/>
        <v>2.4906600000000001</v>
      </c>
      <c r="Y19">
        <f t="shared" si="3"/>
        <v>2.8116700000000003</v>
      </c>
      <c r="Z19">
        <f t="shared" si="4"/>
        <v>3.0288200000000005</v>
      </c>
      <c r="AA19">
        <f t="shared" si="5"/>
        <v>3.7518799999999999</v>
      </c>
      <c r="AB19">
        <f t="shared" si="6"/>
        <v>5.3395400000000004</v>
      </c>
      <c r="AC19">
        <f t="shared" si="7"/>
        <v>7.0000900000000001</v>
      </c>
      <c r="AD19">
        <f t="shared" si="8"/>
        <v>22.764770000000002</v>
      </c>
      <c r="AE19">
        <f t="shared" si="9"/>
        <v>0.13488989906133722</v>
      </c>
      <c r="AF19">
        <f t="shared" si="10"/>
        <v>0.15227525334400924</v>
      </c>
      <c r="AG19">
        <f t="shared" si="11"/>
        <v>0.1640357271064535</v>
      </c>
      <c r="AH19">
        <f t="shared" si="12"/>
        <v>0.20319542389978953</v>
      </c>
      <c r="AI19">
        <f t="shared" si="13"/>
        <v>0.28918038256284379</v>
      </c>
      <c r="AJ19">
        <f t="shared" si="14"/>
        <v>0.37911293934952023</v>
      </c>
      <c r="AK19">
        <f t="shared" si="15"/>
        <v>1.2329011296020165</v>
      </c>
      <c r="AL19">
        <v>279000</v>
      </c>
      <c r="AM19" t="s">
        <v>106</v>
      </c>
      <c r="AN19" t="b">
        <v>1</v>
      </c>
      <c r="AO19" t="b">
        <v>1</v>
      </c>
      <c r="AP19">
        <f t="shared" si="16"/>
        <v>0</v>
      </c>
      <c r="AQ19" t="s">
        <v>157</v>
      </c>
      <c r="AR19" t="b">
        <f t="shared" si="17"/>
        <v>1</v>
      </c>
      <c r="AS19">
        <f>T19/G19</f>
        <v>3.7518799999999999</v>
      </c>
      <c r="AT19" t="b">
        <f t="shared" si="18"/>
        <v>1</v>
      </c>
      <c r="AU19">
        <f>(T19/G19)*(M19/N19)</f>
        <v>0.20319542389978953</v>
      </c>
      <c r="AV19" t="b">
        <f t="shared" si="19"/>
        <v>1</v>
      </c>
      <c r="AW19">
        <f t="shared" si="20"/>
        <v>4.1288380293815159E-2</v>
      </c>
      <c r="AX19" t="b">
        <f t="shared" si="21"/>
        <v>1</v>
      </c>
      <c r="AY19" t="b">
        <f t="shared" si="22"/>
        <v>1</v>
      </c>
      <c r="AZ19" t="b">
        <f t="shared" si="23"/>
        <v>1</v>
      </c>
      <c r="BA19" t="b">
        <f t="shared" si="24"/>
        <v>1</v>
      </c>
      <c r="BB19" t="b">
        <f t="shared" si="25"/>
        <v>1</v>
      </c>
      <c r="BC19" t="b">
        <f t="shared" si="26"/>
        <v>0</v>
      </c>
      <c r="BD19" t="b">
        <f t="shared" si="27"/>
        <v>1</v>
      </c>
      <c r="BE19" t="b">
        <f t="shared" si="28"/>
        <v>1</v>
      </c>
      <c r="BF19">
        <f t="shared" si="29"/>
        <v>11.201481704985289</v>
      </c>
      <c r="BG19" t="b">
        <f t="shared" si="30"/>
        <v>1</v>
      </c>
    </row>
    <row r="20" spans="1:59">
      <c r="A20">
        <v>0</v>
      </c>
      <c r="B20">
        <v>0.63943320400000003</v>
      </c>
      <c r="C20">
        <v>1.1064880000000001E-3</v>
      </c>
      <c r="D20">
        <v>7.4185699999999995E-4</v>
      </c>
      <c r="E20">
        <v>7.6239230000000003E-3</v>
      </c>
      <c r="F20">
        <v>6.1755839999999996E-3</v>
      </c>
      <c r="G20">
        <v>3.5E-4</v>
      </c>
      <c r="H20">
        <v>4500</v>
      </c>
      <c r="I20">
        <v>0</v>
      </c>
      <c r="J20">
        <v>0</v>
      </c>
      <c r="K20">
        <v>1E-3</v>
      </c>
      <c r="L20">
        <v>7.4999999999999997E-2</v>
      </c>
      <c r="M20">
        <v>3.3102769999999999E-3</v>
      </c>
      <c r="N20">
        <v>0.102246299</v>
      </c>
      <c r="O20">
        <v>2.2405767440000002</v>
      </c>
      <c r="P20">
        <v>4.6230407480000002</v>
      </c>
      <c r="Q20">
        <v>9.4307099999999997E-4</v>
      </c>
      <c r="R20">
        <v>1.047791E-3</v>
      </c>
      <c r="S20">
        <v>1.1183740000000001E-3</v>
      </c>
      <c r="T20">
        <v>1.3375870000000001E-3</v>
      </c>
      <c r="U20">
        <v>1.767385E-3</v>
      </c>
      <c r="V20">
        <v>2.230409E-3</v>
      </c>
      <c r="W20">
        <v>6.9516400000000002E-3</v>
      </c>
      <c r="X20">
        <f t="shared" si="2"/>
        <v>2.6944885714285713</v>
      </c>
      <c r="Y20">
        <f t="shared" si="3"/>
        <v>2.9936885714285713</v>
      </c>
      <c r="Z20">
        <f t="shared" si="4"/>
        <v>3.195354285714286</v>
      </c>
      <c r="AA20">
        <f t="shared" si="5"/>
        <v>3.8216771428571432</v>
      </c>
      <c r="AB20">
        <f t="shared" si="6"/>
        <v>5.049671428571429</v>
      </c>
      <c r="AC20">
        <f t="shared" si="7"/>
        <v>6.3725971428571428</v>
      </c>
      <c r="AD20">
        <f t="shared" si="8"/>
        <v>19.861828571428571</v>
      </c>
      <c r="AE20">
        <f t="shared" si="9"/>
        <v>8.7235466046187718E-2</v>
      </c>
      <c r="AF20">
        <f t="shared" si="10"/>
        <v>9.6922221342826853E-2</v>
      </c>
      <c r="AG20">
        <f t="shared" si="11"/>
        <v>0.10345125351531237</v>
      </c>
      <c r="AH20">
        <f t="shared" si="12"/>
        <v>0.12372878110165841</v>
      </c>
      <c r="AI20">
        <f t="shared" si="13"/>
        <v>0.16348573347928363</v>
      </c>
      <c r="AJ20">
        <f t="shared" si="14"/>
        <v>0.20631614013007663</v>
      </c>
      <c r="AK20">
        <f t="shared" si="15"/>
        <v>0.6430370090749481</v>
      </c>
      <c r="AL20">
        <v>266000</v>
      </c>
      <c r="AM20" t="s">
        <v>97</v>
      </c>
      <c r="AN20" t="b">
        <v>1</v>
      </c>
      <c r="AO20" t="b">
        <v>1</v>
      </c>
      <c r="AP20">
        <f t="shared" si="16"/>
        <v>0</v>
      </c>
      <c r="AR20" t="b">
        <f t="shared" si="17"/>
        <v>1</v>
      </c>
      <c r="AS20">
        <f>T20/G20</f>
        <v>3.8216771428571432</v>
      </c>
      <c r="AT20" t="b">
        <f t="shared" si="18"/>
        <v>1</v>
      </c>
      <c r="AU20">
        <f>(T20/G20)*(M20/N20)</f>
        <v>0.12372878110165841</v>
      </c>
      <c r="AV20" t="b">
        <f t="shared" si="19"/>
        <v>1</v>
      </c>
      <c r="AW20">
        <f t="shared" si="20"/>
        <v>1.5308811272902104E-2</v>
      </c>
      <c r="AX20" t="b">
        <f t="shared" si="21"/>
        <v>1</v>
      </c>
      <c r="AY20" t="b">
        <f t="shared" si="22"/>
        <v>1</v>
      </c>
      <c r="AZ20" t="b">
        <f t="shared" si="23"/>
        <v>1</v>
      </c>
      <c r="BA20" t="b">
        <f t="shared" si="24"/>
        <v>1</v>
      </c>
      <c r="BB20" t="b">
        <f t="shared" si="25"/>
        <v>1</v>
      </c>
      <c r="BC20" t="b">
        <f t="shared" si="26"/>
        <v>0</v>
      </c>
      <c r="BD20" t="b">
        <f t="shared" si="27"/>
        <v>1</v>
      </c>
      <c r="BE20" t="b">
        <f t="shared" si="28"/>
        <v>1</v>
      </c>
      <c r="BF20">
        <f t="shared" si="29"/>
        <v>11.43265590953186</v>
      </c>
      <c r="BG20" t="b">
        <f t="shared" si="30"/>
        <v>1</v>
      </c>
    </row>
    <row r="21" spans="1:59">
      <c r="A21">
        <v>0</v>
      </c>
      <c r="B21">
        <v>0.63943320400000003</v>
      </c>
      <c r="C21">
        <v>1.1064880000000001E-3</v>
      </c>
      <c r="D21">
        <v>7.4185699999999995E-4</v>
      </c>
      <c r="E21">
        <v>7.6239230000000003E-3</v>
      </c>
      <c r="F21">
        <v>6.1755839999999996E-3</v>
      </c>
      <c r="G21">
        <v>4.0000000000000002E-4</v>
      </c>
      <c r="H21">
        <v>4500</v>
      </c>
      <c r="I21">
        <v>0</v>
      </c>
      <c r="J21">
        <v>0</v>
      </c>
      <c r="K21">
        <v>1E-3</v>
      </c>
      <c r="L21">
        <v>7.4999999999999997E-2</v>
      </c>
      <c r="M21">
        <v>2.2810310000000002E-3</v>
      </c>
      <c r="N21">
        <v>9.7735277999999995E-2</v>
      </c>
      <c r="O21">
        <v>2.377701998</v>
      </c>
      <c r="P21">
        <v>5.3763713449999999</v>
      </c>
      <c r="Q21">
        <v>1.0884169999999999E-3</v>
      </c>
      <c r="R21">
        <v>1.1996629999999999E-3</v>
      </c>
      <c r="S21">
        <v>1.2738630000000001E-3</v>
      </c>
      <c r="T21">
        <v>1.49204E-3</v>
      </c>
      <c r="U21">
        <v>1.9012289999999999E-3</v>
      </c>
      <c r="V21">
        <v>2.3325889999999999E-3</v>
      </c>
      <c r="W21">
        <v>6.9082630000000004E-3</v>
      </c>
      <c r="X21">
        <f t="shared" si="2"/>
        <v>2.7210424999999998</v>
      </c>
      <c r="Y21">
        <f t="shared" si="3"/>
        <v>2.9991574999999995</v>
      </c>
      <c r="Z21">
        <f t="shared" si="4"/>
        <v>3.1846575000000001</v>
      </c>
      <c r="AA21">
        <f t="shared" si="5"/>
        <v>3.7300999999999997</v>
      </c>
      <c r="AB21">
        <f t="shared" si="6"/>
        <v>4.7530725</v>
      </c>
      <c r="AC21">
        <f t="shared" si="7"/>
        <v>5.8314724999999994</v>
      </c>
      <c r="AD21">
        <f t="shared" si="8"/>
        <v>17.270657499999999</v>
      </c>
      <c r="AE21">
        <f t="shared" si="9"/>
        <v>6.3506058629285336E-2</v>
      </c>
      <c r="AF21">
        <f t="shared" si="10"/>
        <v>6.9996948608285536E-2</v>
      </c>
      <c r="AG21">
        <f t="shared" si="11"/>
        <v>7.4326309092633894E-2</v>
      </c>
      <c r="AH21">
        <f t="shared" si="12"/>
        <v>8.7056320984731844E-2</v>
      </c>
      <c r="AI21">
        <f t="shared" si="13"/>
        <v>0.11093134372368084</v>
      </c>
      <c r="AJ21">
        <f t="shared" si="14"/>
        <v>0.13609998170924015</v>
      </c>
      <c r="AK21">
        <f t="shared" si="15"/>
        <v>0.40307763945668112</v>
      </c>
      <c r="AL21">
        <v>264000</v>
      </c>
      <c r="AM21" t="s">
        <v>107</v>
      </c>
      <c r="AN21" t="b">
        <v>1</v>
      </c>
      <c r="AO21" t="b">
        <v>1</v>
      </c>
      <c r="AP21">
        <f t="shared" si="16"/>
        <v>0</v>
      </c>
      <c r="AR21" t="b">
        <f t="shared" si="17"/>
        <v>1</v>
      </c>
      <c r="AS21">
        <f>T21/G21</f>
        <v>3.7300999999999997</v>
      </c>
      <c r="AT21" t="b">
        <f t="shared" si="18"/>
        <v>1</v>
      </c>
      <c r="AU21">
        <f>(T21/G21)*(M21/N21)</f>
        <v>8.7056320984731844E-2</v>
      </c>
      <c r="AV21" t="b">
        <f t="shared" si="19"/>
        <v>1</v>
      </c>
      <c r="AW21">
        <f t="shared" si="20"/>
        <v>7.5788030233966625E-3</v>
      </c>
      <c r="AX21" t="b">
        <f t="shared" si="21"/>
        <v>1</v>
      </c>
      <c r="AY21" t="b">
        <f t="shared" si="22"/>
        <v>1</v>
      </c>
      <c r="AZ21" t="b">
        <f t="shared" si="23"/>
        <v>1</v>
      </c>
      <c r="BA21" t="b">
        <f t="shared" si="24"/>
        <v>1</v>
      </c>
      <c r="BB21" t="b">
        <f t="shared" si="25"/>
        <v>1</v>
      </c>
      <c r="BC21" t="b">
        <f t="shared" si="26"/>
        <v>1</v>
      </c>
      <c r="BD21" t="b">
        <f t="shared" si="27"/>
        <v>1</v>
      </c>
      <c r="BE21" t="b">
        <f t="shared" si="28"/>
        <v>1</v>
      </c>
      <c r="BF21">
        <f t="shared" si="29"/>
        <v>11.166961129464429</v>
      </c>
      <c r="BG21" t="b">
        <f t="shared" si="30"/>
        <v>1</v>
      </c>
    </row>
    <row r="22" spans="1:59">
      <c r="A22">
        <v>0</v>
      </c>
      <c r="B22">
        <v>0.63943320400000003</v>
      </c>
      <c r="C22">
        <v>1.1064880000000001E-3</v>
      </c>
      <c r="D22">
        <v>7.4185699999999995E-4</v>
      </c>
      <c r="E22">
        <v>7.6239230000000003E-3</v>
      </c>
      <c r="F22">
        <v>6.1755839999999996E-3</v>
      </c>
      <c r="G22">
        <v>2.0000000000000001E-4</v>
      </c>
      <c r="H22">
        <v>750</v>
      </c>
      <c r="I22">
        <v>0</v>
      </c>
      <c r="J22">
        <v>0</v>
      </c>
      <c r="K22">
        <v>1E-3</v>
      </c>
      <c r="L22">
        <v>7.4999999999999997E-2</v>
      </c>
      <c r="M22">
        <v>2.3838120000000001E-2</v>
      </c>
      <c r="N22">
        <v>0.13062293799999999</v>
      </c>
      <c r="O22">
        <v>1.7426705360000001</v>
      </c>
      <c r="P22">
        <v>2.5131729859999998</v>
      </c>
      <c r="Q22">
        <v>5.2587399999999996E-4</v>
      </c>
      <c r="R22">
        <v>8.6499299999999999E-4</v>
      </c>
      <c r="S22">
        <v>1.6476780000000001E-3</v>
      </c>
      <c r="T22">
        <v>4.0592129999999999E-3</v>
      </c>
      <c r="U22">
        <v>6.572507E-3</v>
      </c>
      <c r="V22">
        <v>8.1621239999999998E-3</v>
      </c>
      <c r="W22">
        <v>1.7790811E-2</v>
      </c>
      <c r="X22">
        <f t="shared" si="2"/>
        <v>2.6293699999999998</v>
      </c>
      <c r="Y22">
        <f t="shared" si="3"/>
        <v>4.3249649999999997</v>
      </c>
      <c r="Z22">
        <f t="shared" si="4"/>
        <v>8.2383900000000008</v>
      </c>
      <c r="AA22">
        <f t="shared" si="5"/>
        <v>20.296064999999999</v>
      </c>
      <c r="AB22">
        <f t="shared" si="6"/>
        <v>32.862535000000001</v>
      </c>
      <c r="AC22">
        <f t="shared" si="7"/>
        <v>40.81062</v>
      </c>
      <c r="AD22">
        <f t="shared" si="8"/>
        <v>88.954054999999997</v>
      </c>
      <c r="AE22">
        <f t="shared" si="9"/>
        <v>0.4798486279982464</v>
      </c>
      <c r="AF22">
        <f t="shared" si="10"/>
        <v>0.78928736594333837</v>
      </c>
      <c r="AG22">
        <f t="shared" si="11"/>
        <v>1.503470465706414</v>
      </c>
      <c r="AH22">
        <f t="shared" si="12"/>
        <v>3.7039438892256427</v>
      </c>
      <c r="AI22">
        <f t="shared" si="13"/>
        <v>5.9972701948734306</v>
      </c>
      <c r="AJ22">
        <f t="shared" si="14"/>
        <v>7.44776125640659</v>
      </c>
      <c r="AK22">
        <f t="shared" si="15"/>
        <v>16.233729466233566</v>
      </c>
      <c r="AL22">
        <v>500000</v>
      </c>
      <c r="AM22" t="s">
        <v>31</v>
      </c>
      <c r="AN22" t="b">
        <v>1</v>
      </c>
      <c r="AO22" t="b">
        <v>0</v>
      </c>
      <c r="AP22">
        <f t="shared" si="16"/>
        <v>0</v>
      </c>
      <c r="AR22" t="b">
        <f t="shared" si="17"/>
        <v>0</v>
      </c>
      <c r="AS22">
        <f>T22/G22</f>
        <v>20.296064999999999</v>
      </c>
      <c r="AT22" t="b">
        <f t="shared" si="18"/>
        <v>0</v>
      </c>
      <c r="AU22">
        <f>(T22/G22)*(M22/N22)</f>
        <v>3.7039438892256427</v>
      </c>
      <c r="AV22" t="b">
        <f t="shared" si="19"/>
        <v>0</v>
      </c>
      <c r="AW22">
        <f t="shared" si="20"/>
        <v>13.71920033453198</v>
      </c>
      <c r="AX22" t="b">
        <f t="shared" si="21"/>
        <v>0</v>
      </c>
      <c r="AY22" t="b">
        <f t="shared" si="22"/>
        <v>0</v>
      </c>
      <c r="AZ22" t="b">
        <f t="shared" si="23"/>
        <v>0</v>
      </c>
      <c r="BA22" t="b">
        <f t="shared" si="24"/>
        <v>0</v>
      </c>
      <c r="BB22" t="b">
        <f t="shared" si="25"/>
        <v>1</v>
      </c>
      <c r="BC22" t="b">
        <f t="shared" si="26"/>
        <v>0</v>
      </c>
      <c r="BD22" t="b">
        <f t="shared" si="27"/>
        <v>1</v>
      </c>
      <c r="BE22" t="b">
        <f t="shared" si="28"/>
        <v>1</v>
      </c>
      <c r="BF22">
        <f t="shared" si="29"/>
        <v>60.705699334499037</v>
      </c>
      <c r="BG22" t="b">
        <f t="shared" si="30"/>
        <v>0</v>
      </c>
    </row>
    <row r="23" spans="1:59">
      <c r="A23">
        <v>0</v>
      </c>
      <c r="B23">
        <v>0.63943320400000003</v>
      </c>
      <c r="C23">
        <v>1.1064880000000001E-3</v>
      </c>
      <c r="D23">
        <v>7.4185699999999995E-4</v>
      </c>
      <c r="E23">
        <v>7.6239230000000003E-3</v>
      </c>
      <c r="F23">
        <v>6.1755839999999996E-3</v>
      </c>
      <c r="G23">
        <v>2.5000000000000001E-4</v>
      </c>
      <c r="H23">
        <v>750</v>
      </c>
      <c r="I23">
        <v>0</v>
      </c>
      <c r="J23">
        <v>0</v>
      </c>
      <c r="K23">
        <v>1E-3</v>
      </c>
      <c r="L23">
        <v>7.4999999999999997E-2</v>
      </c>
      <c r="M23">
        <v>3.2268837000000002E-2</v>
      </c>
      <c r="N23">
        <v>0.12932607500000001</v>
      </c>
      <c r="O23">
        <v>1.856558323</v>
      </c>
      <c r="P23">
        <v>3.0894235320000001</v>
      </c>
      <c r="Q23">
        <v>6.73063E-4</v>
      </c>
      <c r="R23">
        <v>1.1231889999999999E-3</v>
      </c>
      <c r="S23">
        <v>1.977548E-3</v>
      </c>
      <c r="T23">
        <v>4.3424240000000001E-3</v>
      </c>
      <c r="U23">
        <v>6.8388900000000002E-3</v>
      </c>
      <c r="V23">
        <v>8.3842180000000006E-3</v>
      </c>
      <c r="W23">
        <v>1.7697704000000002E-2</v>
      </c>
      <c r="X23">
        <f t="shared" si="2"/>
        <v>2.6922519999999999</v>
      </c>
      <c r="Y23">
        <f t="shared" si="3"/>
        <v>4.492756</v>
      </c>
      <c r="Z23">
        <f t="shared" si="4"/>
        <v>7.9101919999999994</v>
      </c>
      <c r="AA23">
        <f t="shared" si="5"/>
        <v>17.369696000000001</v>
      </c>
      <c r="AB23">
        <f t="shared" si="6"/>
        <v>27.355560000000001</v>
      </c>
      <c r="AC23">
        <f t="shared" si="7"/>
        <v>33.536872000000002</v>
      </c>
      <c r="AD23">
        <f t="shared" si="8"/>
        <v>70.790816000000007</v>
      </c>
      <c r="AE23">
        <f t="shared" si="9"/>
        <v>0.67175811955109588</v>
      </c>
      <c r="AF23">
        <f t="shared" si="10"/>
        <v>1.1210114514398739</v>
      </c>
      <c r="AG23">
        <f t="shared" si="11"/>
        <v>1.9737140888773124</v>
      </c>
      <c r="AH23">
        <f t="shared" si="12"/>
        <v>4.3340052573585952</v>
      </c>
      <c r="AI23">
        <f t="shared" si="13"/>
        <v>6.8256313097240442</v>
      </c>
      <c r="AJ23">
        <f t="shared" si="14"/>
        <v>8.3679633519989221</v>
      </c>
      <c r="AK23">
        <f t="shared" si="15"/>
        <v>17.663393113886681</v>
      </c>
      <c r="AL23">
        <v>500000</v>
      </c>
      <c r="AM23" t="s">
        <v>59</v>
      </c>
      <c r="AN23" t="b">
        <v>0</v>
      </c>
      <c r="AO23" t="b">
        <v>0</v>
      </c>
      <c r="AP23">
        <f t="shared" si="16"/>
        <v>0</v>
      </c>
      <c r="AQ23" t="s">
        <v>152</v>
      </c>
      <c r="AR23" t="b">
        <f t="shared" si="17"/>
        <v>0</v>
      </c>
      <c r="AS23">
        <f>T23/G23</f>
        <v>17.369696000000001</v>
      </c>
      <c r="AT23" t="b">
        <f t="shared" si="18"/>
        <v>0</v>
      </c>
      <c r="AU23">
        <f>(T23/G23)*(M23/N23)</f>
        <v>4.3340052573585952</v>
      </c>
      <c r="AV23" t="b">
        <f t="shared" si="19"/>
        <v>0</v>
      </c>
      <c r="AW23">
        <f t="shared" si="20"/>
        <v>18.783601570811943</v>
      </c>
      <c r="AX23" t="b">
        <f t="shared" si="21"/>
        <v>0</v>
      </c>
      <c r="AY23" t="b">
        <f t="shared" si="22"/>
        <v>0</v>
      </c>
      <c r="AZ23" t="b">
        <f t="shared" si="23"/>
        <v>0</v>
      </c>
      <c r="BA23" t="b">
        <f t="shared" si="24"/>
        <v>0</v>
      </c>
      <c r="BB23" t="b">
        <f t="shared" si="25"/>
        <v>0</v>
      </c>
      <c r="BC23" t="b">
        <f t="shared" si="26"/>
        <v>0</v>
      </c>
      <c r="BD23" t="b">
        <f t="shared" si="27"/>
        <v>1</v>
      </c>
      <c r="BE23" t="b">
        <f t="shared" si="28"/>
        <v>1</v>
      </c>
      <c r="BF23">
        <f t="shared" si="29"/>
        <v>51.859572679906968</v>
      </c>
      <c r="BG23" t="b">
        <f t="shared" si="30"/>
        <v>0</v>
      </c>
    </row>
    <row r="24" spans="1:59">
      <c r="A24">
        <v>0</v>
      </c>
      <c r="B24">
        <v>0.63943320400000003</v>
      </c>
      <c r="C24">
        <v>1.1064880000000001E-3</v>
      </c>
      <c r="D24">
        <v>7.4185699999999995E-4</v>
      </c>
      <c r="E24">
        <v>7.6239230000000003E-3</v>
      </c>
      <c r="F24">
        <v>6.1755839999999996E-3</v>
      </c>
      <c r="G24">
        <v>2.9999999999999997E-4</v>
      </c>
      <c r="H24">
        <v>750</v>
      </c>
      <c r="I24">
        <v>0</v>
      </c>
      <c r="J24">
        <v>0</v>
      </c>
      <c r="K24">
        <v>1E-3</v>
      </c>
      <c r="L24">
        <v>7.4999999999999997E-2</v>
      </c>
      <c r="M24">
        <v>1.0313045999999999E-2</v>
      </c>
      <c r="N24">
        <v>0.11470767900000001</v>
      </c>
      <c r="O24">
        <v>2.0010814670000001</v>
      </c>
      <c r="P24">
        <v>3.7258744319999999</v>
      </c>
      <c r="Q24">
        <v>8.2359800000000004E-4</v>
      </c>
      <c r="R24">
        <v>1.061773E-3</v>
      </c>
      <c r="S24">
        <v>1.3618129999999999E-3</v>
      </c>
      <c r="T24">
        <v>3.2754139999999999E-3</v>
      </c>
      <c r="U24">
        <v>5.7993029999999996E-3</v>
      </c>
      <c r="V24">
        <v>7.3926340000000004E-3</v>
      </c>
      <c r="W24">
        <v>1.6747187E-2</v>
      </c>
      <c r="X24">
        <f t="shared" si="2"/>
        <v>2.7453266666666671</v>
      </c>
      <c r="Y24">
        <f t="shared" si="3"/>
        <v>3.5392433333333337</v>
      </c>
      <c r="Z24">
        <f t="shared" si="4"/>
        <v>4.5393766666666666</v>
      </c>
      <c r="AA24">
        <f t="shared" si="5"/>
        <v>10.918046666666667</v>
      </c>
      <c r="AB24">
        <f t="shared" si="6"/>
        <v>19.331009999999999</v>
      </c>
      <c r="AC24">
        <f t="shared" si="7"/>
        <v>24.642113333333338</v>
      </c>
      <c r="AD24">
        <f t="shared" si="8"/>
        <v>55.823956666666675</v>
      </c>
      <c r="AE24">
        <f t="shared" si="9"/>
        <v>0.24682462800384969</v>
      </c>
      <c r="AF24">
        <f t="shared" si="10"/>
        <v>0.31820345089416374</v>
      </c>
      <c r="AG24">
        <f t="shared" si="11"/>
        <v>0.40812263645104346</v>
      </c>
      <c r="AH24">
        <f t="shared" si="12"/>
        <v>0.9816109826743159</v>
      </c>
      <c r="AI24">
        <f t="shared" si="13"/>
        <v>1.7379969422662624</v>
      </c>
      <c r="AJ24">
        <f t="shared" si="14"/>
        <v>2.2155033608855428</v>
      </c>
      <c r="AK24">
        <f t="shared" si="15"/>
        <v>5.0189755212930427</v>
      </c>
      <c r="AL24">
        <v>500000</v>
      </c>
      <c r="AM24" t="s">
        <v>71</v>
      </c>
      <c r="AN24" t="b">
        <v>1</v>
      </c>
      <c r="AO24" t="b">
        <v>0</v>
      </c>
      <c r="AP24">
        <f t="shared" si="16"/>
        <v>0</v>
      </c>
      <c r="AQ24" t="s">
        <v>152</v>
      </c>
      <c r="AR24" t="b">
        <f t="shared" si="17"/>
        <v>0</v>
      </c>
      <c r="AS24">
        <f>T24/G24</f>
        <v>10.918046666666667</v>
      </c>
      <c r="AT24" t="b">
        <f t="shared" si="18"/>
        <v>1</v>
      </c>
      <c r="AU24">
        <f>(T24/G24)*(M24/N24)</f>
        <v>0.98161098267431579</v>
      </c>
      <c r="AV24" t="b">
        <f t="shared" si="19"/>
        <v>0</v>
      </c>
      <c r="AW24">
        <f t="shared" si="20"/>
        <v>0.96356012130683588</v>
      </c>
      <c r="AX24" t="b">
        <f t="shared" si="21"/>
        <v>1</v>
      </c>
      <c r="AY24" t="b">
        <f t="shared" si="22"/>
        <v>1</v>
      </c>
      <c r="AZ24" t="b">
        <f t="shared" si="23"/>
        <v>1</v>
      </c>
      <c r="BA24" t="b">
        <f t="shared" si="24"/>
        <v>0</v>
      </c>
      <c r="BB24" t="b">
        <f t="shared" si="25"/>
        <v>1</v>
      </c>
      <c r="BC24" t="b">
        <f t="shared" si="26"/>
        <v>0</v>
      </c>
      <c r="BD24" t="b">
        <f t="shared" si="27"/>
        <v>1</v>
      </c>
      <c r="BE24" t="b">
        <f t="shared" si="28"/>
        <v>1</v>
      </c>
      <c r="BF24">
        <f t="shared" si="29"/>
        <v>32.664232802069513</v>
      </c>
      <c r="BG24" t="b">
        <f t="shared" si="30"/>
        <v>0</v>
      </c>
    </row>
    <row r="25" spans="1:59">
      <c r="A25">
        <v>0</v>
      </c>
      <c r="B25">
        <v>0.63943320400000003</v>
      </c>
      <c r="C25">
        <v>1.1064880000000001E-3</v>
      </c>
      <c r="D25">
        <v>7.4185699999999995E-4</v>
      </c>
      <c r="E25">
        <v>7.6239230000000003E-3</v>
      </c>
      <c r="F25">
        <v>6.1755839999999996E-3</v>
      </c>
      <c r="G25">
        <v>3.5E-4</v>
      </c>
      <c r="H25">
        <v>750</v>
      </c>
      <c r="I25">
        <v>0</v>
      </c>
      <c r="J25">
        <v>0</v>
      </c>
      <c r="K25">
        <v>1E-3</v>
      </c>
      <c r="L25">
        <v>7.4999999999999997E-2</v>
      </c>
      <c r="M25">
        <v>1.61156E-4</v>
      </c>
      <c r="N25">
        <v>8.5679754999999996E-2</v>
      </c>
      <c r="O25">
        <v>2.5560717579999999</v>
      </c>
      <c r="P25">
        <v>6.9985160610000001</v>
      </c>
      <c r="Q25">
        <v>9.8322600000000002E-4</v>
      </c>
      <c r="R25">
        <v>1.1576189999999999E-3</v>
      </c>
      <c r="S25">
        <v>1.28903E-3</v>
      </c>
      <c r="T25">
        <v>1.9570630000000002E-3</v>
      </c>
      <c r="U25">
        <v>3.868509E-3</v>
      </c>
      <c r="V25">
        <v>5.3391589999999996E-3</v>
      </c>
      <c r="W25">
        <v>1.4988266E-2</v>
      </c>
      <c r="X25">
        <f t="shared" si="2"/>
        <v>2.8092171428571429</v>
      </c>
      <c r="Y25">
        <f t="shared" si="3"/>
        <v>3.3074828571428569</v>
      </c>
      <c r="Z25">
        <f t="shared" si="4"/>
        <v>3.6829428571428573</v>
      </c>
      <c r="AA25">
        <f t="shared" si="5"/>
        <v>5.5916085714285719</v>
      </c>
      <c r="AB25">
        <f t="shared" si="6"/>
        <v>11.052882857142857</v>
      </c>
      <c r="AC25">
        <f t="shared" si="7"/>
        <v>15.254739999999998</v>
      </c>
      <c r="AD25">
        <f t="shared" si="8"/>
        <v>42.823617142857145</v>
      </c>
      <c r="AE25">
        <f t="shared" si="9"/>
        <v>5.2838876333654982E-3</v>
      </c>
      <c r="AF25">
        <f t="shared" si="10"/>
        <v>6.2210811331768427E-3</v>
      </c>
      <c r="AG25">
        <f t="shared" si="11"/>
        <v>6.9272880050335623E-3</v>
      </c>
      <c r="AH25">
        <f t="shared" si="12"/>
        <v>1.0517318483662132E-2</v>
      </c>
      <c r="AI25">
        <f t="shared" si="13"/>
        <v>2.0789489765997982E-2</v>
      </c>
      <c r="AJ25">
        <f t="shared" si="14"/>
        <v>2.8692809397505861E-2</v>
      </c>
      <c r="AK25">
        <f t="shared" si="15"/>
        <v>8.0547415714182266E-2</v>
      </c>
      <c r="AL25">
        <v>500000</v>
      </c>
      <c r="AM25" t="s">
        <v>144</v>
      </c>
      <c r="AN25" t="b">
        <v>1</v>
      </c>
      <c r="AO25" t="b">
        <v>1</v>
      </c>
      <c r="AP25">
        <f t="shared" si="16"/>
        <v>0</v>
      </c>
      <c r="AQ25" t="s">
        <v>157</v>
      </c>
      <c r="AR25" t="b">
        <f t="shared" si="17"/>
        <v>0</v>
      </c>
      <c r="AS25">
        <f>T25/G25</f>
        <v>5.5916085714285719</v>
      </c>
      <c r="AT25" t="b">
        <f t="shared" si="18"/>
        <v>1</v>
      </c>
      <c r="AU25">
        <f>(T25/G25)*(M25/N25)</f>
        <v>1.0517318483662132E-2</v>
      </c>
      <c r="AV25" t="b">
        <f t="shared" si="19"/>
        <v>1</v>
      </c>
      <c r="AW25">
        <f t="shared" si="20"/>
        <v>1.1061398808678113E-4</v>
      </c>
      <c r="AX25" t="b">
        <f t="shared" si="21"/>
        <v>1</v>
      </c>
      <c r="AY25" t="b">
        <f t="shared" si="22"/>
        <v>1</v>
      </c>
      <c r="AZ25" t="b">
        <f t="shared" si="23"/>
        <v>1</v>
      </c>
      <c r="BA25" t="b">
        <f t="shared" si="24"/>
        <v>1</v>
      </c>
      <c r="BB25" t="b">
        <f t="shared" si="25"/>
        <v>1</v>
      </c>
      <c r="BC25" t="b">
        <f t="shared" si="26"/>
        <v>0</v>
      </c>
      <c r="BD25" t="b">
        <f t="shared" si="27"/>
        <v>1</v>
      </c>
      <c r="BE25" t="b">
        <f t="shared" si="28"/>
        <v>1</v>
      </c>
      <c r="BF25">
        <f t="shared" si="29"/>
        <v>16.772944803211683</v>
      </c>
      <c r="BG25" t="b">
        <f t="shared" si="30"/>
        <v>1</v>
      </c>
    </row>
    <row r="26" spans="1:59">
      <c r="A26">
        <v>0</v>
      </c>
      <c r="B26">
        <v>0.63943320400000003</v>
      </c>
      <c r="C26">
        <v>1.1064880000000001E-3</v>
      </c>
      <c r="D26">
        <v>7.4185699999999995E-4</v>
      </c>
      <c r="E26">
        <v>7.6239230000000003E-3</v>
      </c>
      <c r="F26">
        <v>6.1755839999999996E-3</v>
      </c>
      <c r="G26">
        <v>4.0000000000000002E-4</v>
      </c>
      <c r="H26">
        <v>750</v>
      </c>
      <c r="I26">
        <v>0</v>
      </c>
      <c r="J26">
        <v>0</v>
      </c>
      <c r="K26">
        <v>1E-3</v>
      </c>
      <c r="L26">
        <v>7.4999999999999997E-2</v>
      </c>
      <c r="M26">
        <v>4.0074799999999999E-3</v>
      </c>
      <c r="N26">
        <v>9.5816776000000006E-2</v>
      </c>
      <c r="O26">
        <v>2.3992214199999999</v>
      </c>
      <c r="P26">
        <v>5.9790047499999996</v>
      </c>
      <c r="Q26">
        <v>1.1724140000000001E-3</v>
      </c>
      <c r="R26">
        <v>1.414539E-3</v>
      </c>
      <c r="S26">
        <v>1.5970649999999999E-3</v>
      </c>
      <c r="T26">
        <v>2.6256780000000002E-3</v>
      </c>
      <c r="U26">
        <v>4.8012879999999999E-3</v>
      </c>
      <c r="V26">
        <v>6.304975E-3</v>
      </c>
      <c r="W26">
        <v>1.5508004000000001E-2</v>
      </c>
      <c r="X26">
        <f t="shared" si="2"/>
        <v>2.9310350000000001</v>
      </c>
      <c r="Y26">
        <f t="shared" si="3"/>
        <v>3.5363474999999998</v>
      </c>
      <c r="Z26">
        <f t="shared" si="4"/>
        <v>3.9926624999999998</v>
      </c>
      <c r="AA26">
        <f t="shared" si="5"/>
        <v>6.5641949999999998</v>
      </c>
      <c r="AB26">
        <f t="shared" si="6"/>
        <v>12.003219999999999</v>
      </c>
      <c r="AC26">
        <f t="shared" si="7"/>
        <v>15.762437499999999</v>
      </c>
      <c r="AD26">
        <f t="shared" si="8"/>
        <v>38.770009999999999</v>
      </c>
      <c r="AE26">
        <f t="shared" si="9"/>
        <v>0.12258880576194714</v>
      </c>
      <c r="AF26">
        <f t="shared" si="10"/>
        <v>0.14790564315480617</v>
      </c>
      <c r="AG26">
        <f t="shared" si="11"/>
        <v>0.16699074821198323</v>
      </c>
      <c r="AH26">
        <f t="shared" si="12"/>
        <v>0.27454357448428446</v>
      </c>
      <c r="AI26">
        <f t="shared" si="13"/>
        <v>0.50202757902854078</v>
      </c>
      <c r="AJ26">
        <f t="shared" si="14"/>
        <v>0.65925462815091995</v>
      </c>
      <c r="AK26">
        <f t="shared" si="15"/>
        <v>1.6215327436481475</v>
      </c>
      <c r="AL26">
        <v>500000</v>
      </c>
      <c r="AM26" t="s">
        <v>80</v>
      </c>
      <c r="AN26" t="b">
        <v>1</v>
      </c>
      <c r="AO26" t="b">
        <v>1</v>
      </c>
      <c r="AP26">
        <f t="shared" si="16"/>
        <v>0</v>
      </c>
      <c r="AR26" t="b">
        <f t="shared" si="17"/>
        <v>0</v>
      </c>
      <c r="AS26">
        <f>T26/G26</f>
        <v>6.5641949999999998</v>
      </c>
      <c r="AT26" t="b">
        <f t="shared" si="18"/>
        <v>1</v>
      </c>
      <c r="AU26">
        <f>(T26/G26)*(M26/N26)</f>
        <v>0.2745435744842844</v>
      </c>
      <c r="AV26" t="b">
        <f t="shared" si="19"/>
        <v>1</v>
      </c>
      <c r="AW26">
        <f t="shared" si="20"/>
        <v>7.5374174290607818E-2</v>
      </c>
      <c r="AX26" t="b">
        <f t="shared" si="21"/>
        <v>1</v>
      </c>
      <c r="AY26" t="b">
        <f t="shared" si="22"/>
        <v>1</v>
      </c>
      <c r="AZ26" t="b">
        <f t="shared" si="23"/>
        <v>1</v>
      </c>
      <c r="BA26" t="b">
        <f t="shared" si="24"/>
        <v>1</v>
      </c>
      <c r="BB26" t="b">
        <f t="shared" si="25"/>
        <v>1</v>
      </c>
      <c r="BC26" t="b">
        <f t="shared" si="26"/>
        <v>0</v>
      </c>
      <c r="BD26" t="b">
        <f t="shared" si="27"/>
        <v>1</v>
      </c>
      <c r="BE26" t="b">
        <f t="shared" si="28"/>
        <v>1</v>
      </c>
      <c r="BF26">
        <f t="shared" si="29"/>
        <v>19.650760591297292</v>
      </c>
      <c r="BG26" t="b">
        <f t="shared" si="30"/>
        <v>1</v>
      </c>
    </row>
    <row r="27" spans="1:59">
      <c r="A27">
        <v>0</v>
      </c>
      <c r="B27">
        <v>0.63943320400000003</v>
      </c>
      <c r="C27">
        <v>1.1064880000000001E-3</v>
      </c>
      <c r="D27">
        <v>7.4185699999999995E-4</v>
      </c>
      <c r="E27">
        <v>7.6239230000000003E-3</v>
      </c>
      <c r="F27">
        <v>6.1755839999999996E-3</v>
      </c>
      <c r="G27">
        <v>2.0000000000000001E-4</v>
      </c>
      <c r="H27">
        <v>11000</v>
      </c>
      <c r="I27">
        <v>0</v>
      </c>
      <c r="J27">
        <v>0</v>
      </c>
      <c r="K27">
        <v>1E-3</v>
      </c>
      <c r="L27">
        <v>0.15</v>
      </c>
      <c r="M27">
        <v>0.12640570100000001</v>
      </c>
      <c r="N27">
        <v>0.24767060599999999</v>
      </c>
      <c r="O27">
        <v>72.705162049999998</v>
      </c>
      <c r="P27">
        <v>5719.8215980000004</v>
      </c>
      <c r="Q27">
        <v>5.3979500000000003E-4</v>
      </c>
      <c r="R27">
        <v>7.4163699999999996E-4</v>
      </c>
      <c r="S27">
        <v>9.0094600000000002E-4</v>
      </c>
      <c r="T27">
        <v>1.379849E-3</v>
      </c>
      <c r="U27">
        <v>2.0219539999999999E-3</v>
      </c>
      <c r="V27">
        <v>2.5025899999999998E-3</v>
      </c>
      <c r="W27">
        <v>6.2974980000000003E-3</v>
      </c>
      <c r="X27">
        <f t="shared" si="2"/>
        <v>2.6989749999999999</v>
      </c>
      <c r="Y27">
        <f t="shared" si="3"/>
        <v>3.7081849999999998</v>
      </c>
      <c r="Z27">
        <f t="shared" si="4"/>
        <v>4.5047299999999995</v>
      </c>
      <c r="AA27">
        <f t="shared" si="5"/>
        <v>6.8992449999999996</v>
      </c>
      <c r="AB27">
        <f t="shared" si="6"/>
        <v>10.109769999999999</v>
      </c>
      <c r="AC27">
        <f t="shared" si="7"/>
        <v>12.512949999999998</v>
      </c>
      <c r="AD27">
        <f t="shared" si="8"/>
        <v>31.487490000000001</v>
      </c>
      <c r="AE27">
        <f t="shared" si="9"/>
        <v>1.3774982520795183</v>
      </c>
      <c r="AF27">
        <f t="shared" si="10"/>
        <v>1.8925771286831068</v>
      </c>
      <c r="AG27">
        <f t="shared" si="11"/>
        <v>2.2991164057059317</v>
      </c>
      <c r="AH27">
        <f t="shared" si="12"/>
        <v>3.5212248828419512</v>
      </c>
      <c r="AI27">
        <f t="shared" si="13"/>
        <v>5.1598071504648804</v>
      </c>
      <c r="AJ27">
        <f t="shared" si="14"/>
        <v>6.3863380555056661</v>
      </c>
      <c r="AK27">
        <f t="shared" si="15"/>
        <v>16.070531382236336</v>
      </c>
      <c r="AL27">
        <v>233000</v>
      </c>
      <c r="AM27" t="s">
        <v>118</v>
      </c>
      <c r="AN27" t="b">
        <v>0</v>
      </c>
      <c r="AO27" t="b">
        <v>0</v>
      </c>
      <c r="AP27">
        <f t="shared" si="16"/>
        <v>0</v>
      </c>
      <c r="AQ27" t="s">
        <v>153</v>
      </c>
      <c r="AR27" t="b">
        <f t="shared" si="17"/>
        <v>0</v>
      </c>
      <c r="AS27">
        <f>T27/G27</f>
        <v>6.8992449999999996</v>
      </c>
      <c r="AT27" t="b">
        <f t="shared" si="18"/>
        <v>0</v>
      </c>
      <c r="AU27">
        <f>(T27/G27)*(M27/N27)</f>
        <v>3.5212248828419512</v>
      </c>
      <c r="AV27" t="b">
        <f t="shared" si="19"/>
        <v>0</v>
      </c>
      <c r="AW27">
        <f t="shared" si="20"/>
        <v>12.399024675545313</v>
      </c>
      <c r="AX27" t="b">
        <f t="shared" si="21"/>
        <v>0</v>
      </c>
      <c r="AY27" t="b">
        <f t="shared" si="22"/>
        <v>0</v>
      </c>
      <c r="AZ27" t="b">
        <f t="shared" si="23"/>
        <v>0</v>
      </c>
      <c r="BA27" t="b">
        <f t="shared" si="24"/>
        <v>0</v>
      </c>
      <c r="BB27" t="b">
        <f t="shared" si="25"/>
        <v>0</v>
      </c>
      <c r="BC27" t="b">
        <f t="shared" si="26"/>
        <v>0</v>
      </c>
      <c r="BD27" t="b">
        <f t="shared" si="27"/>
        <v>1</v>
      </c>
      <c r="BE27" t="b">
        <f t="shared" si="28"/>
        <v>1</v>
      </c>
      <c r="BF27">
        <f t="shared" si="29"/>
        <v>20.187356707470606</v>
      </c>
      <c r="BG27" t="b">
        <f t="shared" si="30"/>
        <v>0</v>
      </c>
    </row>
    <row r="28" spans="1:59">
      <c r="A28">
        <v>0</v>
      </c>
      <c r="B28">
        <v>0.63943320400000003</v>
      </c>
      <c r="C28">
        <v>1.1064880000000001E-3</v>
      </c>
      <c r="D28">
        <v>7.4185699999999995E-4</v>
      </c>
      <c r="E28">
        <v>7.6239230000000003E-3</v>
      </c>
      <c r="F28">
        <v>6.1755839999999996E-3</v>
      </c>
      <c r="G28">
        <v>2.5000000000000001E-4</v>
      </c>
      <c r="H28">
        <v>11000</v>
      </c>
      <c r="I28">
        <v>0</v>
      </c>
      <c r="J28">
        <v>0</v>
      </c>
      <c r="K28">
        <v>1E-3</v>
      </c>
      <c r="L28">
        <v>0.15</v>
      </c>
      <c r="M28">
        <v>6.0088862E-2</v>
      </c>
      <c r="N28">
        <v>0.17347516099999999</v>
      </c>
      <c r="O28">
        <v>1.525251508</v>
      </c>
      <c r="P28">
        <v>1.589140644</v>
      </c>
      <c r="Q28">
        <v>6.1259599999999997E-4</v>
      </c>
      <c r="R28">
        <v>7.1707499999999996E-4</v>
      </c>
      <c r="S28">
        <v>7.9059699999999998E-4</v>
      </c>
      <c r="T28">
        <v>1.0439449999999999E-3</v>
      </c>
      <c r="U28">
        <v>1.509879E-3</v>
      </c>
      <c r="V28">
        <v>1.9109179999999999E-3</v>
      </c>
      <c r="W28">
        <v>5.4199139999999996E-3</v>
      </c>
      <c r="X28">
        <f t="shared" si="2"/>
        <v>2.4503839999999997</v>
      </c>
      <c r="Y28">
        <f t="shared" si="3"/>
        <v>2.8682999999999996</v>
      </c>
      <c r="Z28">
        <f t="shared" si="4"/>
        <v>3.162388</v>
      </c>
      <c r="AA28">
        <f t="shared" si="5"/>
        <v>4.1757799999999996</v>
      </c>
      <c r="AB28">
        <f t="shared" si="6"/>
        <v>6.0395159999999999</v>
      </c>
      <c r="AC28">
        <f t="shared" si="7"/>
        <v>7.6436719999999996</v>
      </c>
      <c r="AD28">
        <f t="shared" si="8"/>
        <v>21.679655999999998</v>
      </c>
      <c r="AE28">
        <f t="shared" si="9"/>
        <v>0.84877157729231323</v>
      </c>
      <c r="AF28">
        <f t="shared" si="10"/>
        <v>0.99353061199695325</v>
      </c>
      <c r="AG28">
        <f t="shared" si="11"/>
        <v>1.09539772165109</v>
      </c>
      <c r="AH28">
        <f t="shared" si="12"/>
        <v>1.4464195722081503</v>
      </c>
      <c r="AI28">
        <f t="shared" si="13"/>
        <v>2.0919862035510204</v>
      </c>
      <c r="AJ28">
        <f t="shared" si="14"/>
        <v>2.6476387128487175</v>
      </c>
      <c r="AK28">
        <f t="shared" si="15"/>
        <v>7.5094661972469474</v>
      </c>
      <c r="AL28">
        <v>216000</v>
      </c>
      <c r="AM28" t="s">
        <v>90</v>
      </c>
      <c r="AN28" t="b">
        <v>0</v>
      </c>
      <c r="AO28" t="b">
        <v>0</v>
      </c>
      <c r="AP28">
        <f t="shared" si="16"/>
        <v>1</v>
      </c>
      <c r="AQ28" t="s">
        <v>152</v>
      </c>
      <c r="AR28" t="b">
        <f t="shared" si="17"/>
        <v>1</v>
      </c>
      <c r="AS28">
        <f>T28/G28</f>
        <v>4.1757799999999996</v>
      </c>
      <c r="AT28" t="b">
        <f t="shared" si="18"/>
        <v>1</v>
      </c>
      <c r="AU28">
        <f>(T28/G28)*(M28/N28)</f>
        <v>1.4464195722081503</v>
      </c>
      <c r="AV28" t="b">
        <f t="shared" si="19"/>
        <v>0</v>
      </c>
      <c r="AW28">
        <f t="shared" si="20"/>
        <v>2.0921295788668086</v>
      </c>
      <c r="AX28" t="b">
        <f t="shared" si="21"/>
        <v>0</v>
      </c>
      <c r="AY28" t="b">
        <f t="shared" si="22"/>
        <v>0</v>
      </c>
      <c r="AZ28" t="b">
        <f t="shared" si="23"/>
        <v>0</v>
      </c>
      <c r="BA28" t="b">
        <f t="shared" si="24"/>
        <v>0</v>
      </c>
      <c r="BB28" t="b">
        <f t="shared" si="25"/>
        <v>0</v>
      </c>
      <c r="BC28" t="b">
        <f t="shared" si="26"/>
        <v>0</v>
      </c>
      <c r="BD28" t="b">
        <f t="shared" si="27"/>
        <v>1</v>
      </c>
      <c r="BE28" t="b">
        <f t="shared" si="28"/>
        <v>1</v>
      </c>
      <c r="BF28">
        <f t="shared" si="29"/>
        <v>12.18095691176064</v>
      </c>
      <c r="BG28" t="b">
        <f t="shared" si="30"/>
        <v>1</v>
      </c>
    </row>
    <row r="29" spans="1:59">
      <c r="A29">
        <v>0</v>
      </c>
      <c r="B29">
        <v>0.63943320400000003</v>
      </c>
      <c r="C29">
        <v>1.1064880000000001E-3</v>
      </c>
      <c r="D29">
        <v>7.4185699999999995E-4</v>
      </c>
      <c r="E29">
        <v>7.6239230000000003E-3</v>
      </c>
      <c r="F29">
        <v>6.1755839999999996E-3</v>
      </c>
      <c r="G29">
        <v>2.9999999999999997E-4</v>
      </c>
      <c r="H29">
        <v>11000</v>
      </c>
      <c r="I29">
        <v>0</v>
      </c>
      <c r="J29">
        <v>0</v>
      </c>
      <c r="K29">
        <v>1E-3</v>
      </c>
      <c r="L29">
        <v>0.15</v>
      </c>
      <c r="M29">
        <v>1.1981524E-2</v>
      </c>
      <c r="N29">
        <v>0.13880129199999999</v>
      </c>
      <c r="O29">
        <v>1.8762074710000001</v>
      </c>
      <c r="P29">
        <v>2.847575269</v>
      </c>
      <c r="Q29">
        <v>7.4372999999999996E-4</v>
      </c>
      <c r="R29">
        <v>8.2644800000000003E-4</v>
      </c>
      <c r="S29">
        <v>8.7836399999999997E-4</v>
      </c>
      <c r="T29">
        <v>1.0355060000000001E-3</v>
      </c>
      <c r="U29">
        <v>1.3414740000000001E-3</v>
      </c>
      <c r="V29">
        <v>1.669757E-3</v>
      </c>
      <c r="W29">
        <v>5.1371020000000002E-3</v>
      </c>
      <c r="X29">
        <f t="shared" si="2"/>
        <v>2.4790999999999999</v>
      </c>
      <c r="Y29">
        <f t="shared" si="3"/>
        <v>2.7548266666666672</v>
      </c>
      <c r="Z29">
        <f t="shared" si="4"/>
        <v>2.92788</v>
      </c>
      <c r="AA29">
        <f t="shared" si="5"/>
        <v>3.4516866666666672</v>
      </c>
      <c r="AB29">
        <f t="shared" si="6"/>
        <v>4.4715800000000003</v>
      </c>
      <c r="AC29">
        <f t="shared" si="7"/>
        <v>5.5658566666666669</v>
      </c>
      <c r="AD29">
        <f t="shared" si="8"/>
        <v>17.123673333333336</v>
      </c>
      <c r="AE29">
        <f t="shared" si="9"/>
        <v>0.21399942118982582</v>
      </c>
      <c r="AF29">
        <f t="shared" si="10"/>
        <v>0.23780053735023354</v>
      </c>
      <c r="AG29">
        <f t="shared" si="11"/>
        <v>0.25273874604221985</v>
      </c>
      <c r="AH29">
        <f t="shared" si="12"/>
        <v>0.2979544789622468</v>
      </c>
      <c r="AI29">
        <f t="shared" si="13"/>
        <v>0.38599311516437473</v>
      </c>
      <c r="AJ29">
        <f t="shared" si="14"/>
        <v>0.4804526259901577</v>
      </c>
      <c r="AK29">
        <f t="shared" si="15"/>
        <v>1.4781397208571616</v>
      </c>
      <c r="AL29">
        <v>181000</v>
      </c>
      <c r="AM29" t="s">
        <v>120</v>
      </c>
      <c r="AN29" t="b">
        <v>1</v>
      </c>
      <c r="AO29" t="b">
        <v>1</v>
      </c>
      <c r="AP29">
        <f t="shared" si="16"/>
        <v>0</v>
      </c>
      <c r="AQ29" t="s">
        <v>157</v>
      </c>
      <c r="AR29" t="b">
        <f t="shared" si="17"/>
        <v>1</v>
      </c>
      <c r="AS29">
        <f>T29/G29</f>
        <v>3.4516866666666672</v>
      </c>
      <c r="AT29" t="b">
        <f t="shared" si="18"/>
        <v>1</v>
      </c>
      <c r="AU29">
        <f>(T29/G29)*(M29/N29)</f>
        <v>0.2979544789622468</v>
      </c>
      <c r="AV29" t="b">
        <f t="shared" si="19"/>
        <v>1</v>
      </c>
      <c r="AW29">
        <f t="shared" si="20"/>
        <v>8.8776871533663967E-2</v>
      </c>
      <c r="AX29" t="b">
        <f t="shared" si="21"/>
        <v>1</v>
      </c>
      <c r="AY29" t="b">
        <f t="shared" si="22"/>
        <v>1</v>
      </c>
      <c r="AZ29" t="b">
        <f t="shared" si="23"/>
        <v>1</v>
      </c>
      <c r="BA29" t="b">
        <f t="shared" si="24"/>
        <v>1</v>
      </c>
      <c r="BB29" t="b">
        <f t="shared" si="25"/>
        <v>1</v>
      </c>
      <c r="BC29" t="b">
        <f t="shared" si="26"/>
        <v>1</v>
      </c>
      <c r="BD29" t="b">
        <f t="shared" si="27"/>
        <v>1</v>
      </c>
      <c r="BE29" t="b">
        <f t="shared" si="28"/>
        <v>1</v>
      </c>
      <c r="BF29">
        <f t="shared" si="29"/>
        <v>10.268738584490411</v>
      </c>
      <c r="BG29" t="b">
        <f t="shared" si="30"/>
        <v>1</v>
      </c>
    </row>
    <row r="30" spans="1:59">
      <c r="A30">
        <v>0</v>
      </c>
      <c r="B30">
        <v>0.63943320400000003</v>
      </c>
      <c r="C30">
        <v>1.1064880000000001E-3</v>
      </c>
      <c r="D30">
        <v>7.4185699999999995E-4</v>
      </c>
      <c r="E30">
        <v>7.6239230000000003E-3</v>
      </c>
      <c r="F30">
        <v>6.1755839999999996E-3</v>
      </c>
      <c r="G30">
        <v>3.5E-4</v>
      </c>
      <c r="H30">
        <v>11000</v>
      </c>
      <c r="I30">
        <v>0</v>
      </c>
      <c r="J30">
        <v>0</v>
      </c>
      <c r="K30">
        <v>1E-3</v>
      </c>
      <c r="L30">
        <v>0.15</v>
      </c>
      <c r="M30">
        <v>1.0244704E-2</v>
      </c>
      <c r="N30">
        <v>0.130118966</v>
      </c>
      <c r="O30">
        <v>1.961923718</v>
      </c>
      <c r="P30">
        <v>3.2707977939999999</v>
      </c>
      <c r="Q30">
        <v>9.3979899999999995E-4</v>
      </c>
      <c r="R30">
        <v>1.030761E-3</v>
      </c>
      <c r="S30">
        <v>1.090143E-3</v>
      </c>
      <c r="T30">
        <v>1.2622779999999999E-3</v>
      </c>
      <c r="U30">
        <v>1.5680410000000001E-3</v>
      </c>
      <c r="V30">
        <v>1.874517E-3</v>
      </c>
      <c r="W30">
        <v>5.2428919999999999E-3</v>
      </c>
      <c r="X30">
        <f t="shared" si="2"/>
        <v>2.6851400000000001</v>
      </c>
      <c r="Y30">
        <f t="shared" si="3"/>
        <v>2.9450314285714287</v>
      </c>
      <c r="Z30">
        <f t="shared" si="4"/>
        <v>3.1146942857142856</v>
      </c>
      <c r="AA30">
        <f t="shared" si="5"/>
        <v>3.6065085714285714</v>
      </c>
      <c r="AB30">
        <f t="shared" si="6"/>
        <v>4.4801171428571429</v>
      </c>
      <c r="AC30">
        <f t="shared" si="7"/>
        <v>5.3557628571428575</v>
      </c>
      <c r="AD30">
        <f t="shared" si="8"/>
        <v>14.979691428571428</v>
      </c>
      <c r="AE30">
        <f t="shared" si="9"/>
        <v>0.21141010679842015</v>
      </c>
      <c r="AF30">
        <f t="shared" si="10"/>
        <v>0.23187223341762056</v>
      </c>
      <c r="AG30">
        <f t="shared" si="11"/>
        <v>0.24523036101927129</v>
      </c>
      <c r="AH30">
        <f t="shared" si="12"/>
        <v>0.28395255452420803</v>
      </c>
      <c r="AI30">
        <f t="shared" si="13"/>
        <v>0.35273469675356278</v>
      </c>
      <c r="AJ30">
        <f t="shared" si="14"/>
        <v>0.42167723009436503</v>
      </c>
      <c r="AK30">
        <f t="shared" si="15"/>
        <v>1.1794015078251652</v>
      </c>
      <c r="AL30">
        <v>178000</v>
      </c>
      <c r="AM30" t="s">
        <v>79</v>
      </c>
      <c r="AN30" t="b">
        <v>1</v>
      </c>
      <c r="AO30" t="b">
        <v>1</v>
      </c>
      <c r="AP30">
        <f t="shared" si="16"/>
        <v>0</v>
      </c>
      <c r="AR30" t="b">
        <f t="shared" si="17"/>
        <v>1</v>
      </c>
      <c r="AS30">
        <f>T30/G30</f>
        <v>3.6065085714285714</v>
      </c>
      <c r="AT30" t="b">
        <f t="shared" si="18"/>
        <v>1</v>
      </c>
      <c r="AU30">
        <f>(T30/G30)*(M30/N30)</f>
        <v>0.28395255452420803</v>
      </c>
      <c r="AV30" t="b">
        <f t="shared" si="19"/>
        <v>1</v>
      </c>
      <c r="AW30">
        <f t="shared" si="20"/>
        <v>8.0629053220823338E-2</v>
      </c>
      <c r="AX30" t="b">
        <f t="shared" si="21"/>
        <v>1</v>
      </c>
      <c r="AY30" t="b">
        <f t="shared" si="22"/>
        <v>1</v>
      </c>
      <c r="AZ30" t="b">
        <f t="shared" si="23"/>
        <v>1</v>
      </c>
      <c r="BA30" t="b">
        <f t="shared" si="24"/>
        <v>1</v>
      </c>
      <c r="BB30" t="b">
        <f t="shared" si="25"/>
        <v>1</v>
      </c>
      <c r="BC30" t="b">
        <f t="shared" si="26"/>
        <v>1</v>
      </c>
      <c r="BD30" t="b">
        <f t="shared" si="27"/>
        <v>1</v>
      </c>
      <c r="BE30" t="b">
        <f t="shared" si="28"/>
        <v>1</v>
      </c>
      <c r="BF30">
        <f t="shared" si="29"/>
        <v>10.740792349620028</v>
      </c>
      <c r="BG30" t="b">
        <f t="shared" si="30"/>
        <v>1</v>
      </c>
    </row>
    <row r="31" spans="1:59">
      <c r="A31">
        <v>0</v>
      </c>
      <c r="B31">
        <v>0.63943320400000003</v>
      </c>
      <c r="C31">
        <v>1.1064880000000001E-3</v>
      </c>
      <c r="D31">
        <v>7.4185699999999995E-4</v>
      </c>
      <c r="E31">
        <v>7.6239230000000003E-3</v>
      </c>
      <c r="F31">
        <v>6.1755839999999996E-3</v>
      </c>
      <c r="G31">
        <v>4.0000000000000002E-4</v>
      </c>
      <c r="H31">
        <v>11000</v>
      </c>
      <c r="I31">
        <v>0</v>
      </c>
      <c r="J31">
        <v>0</v>
      </c>
      <c r="K31">
        <v>1E-3</v>
      </c>
      <c r="L31">
        <v>0.15</v>
      </c>
      <c r="M31">
        <v>2.3006049999999998E-3</v>
      </c>
      <c r="N31">
        <v>0.104855955</v>
      </c>
      <c r="O31">
        <v>2.3176825050000001</v>
      </c>
      <c r="P31">
        <v>4.824809084</v>
      </c>
      <c r="Q31">
        <v>1.07354E-3</v>
      </c>
      <c r="R31">
        <v>1.160667E-3</v>
      </c>
      <c r="S31">
        <v>1.2175899999999999E-3</v>
      </c>
      <c r="T31">
        <v>1.373586E-3</v>
      </c>
      <c r="U31">
        <v>1.634068E-3</v>
      </c>
      <c r="V31">
        <v>1.8952870000000001E-3</v>
      </c>
      <c r="W31">
        <v>5.1494870000000003E-3</v>
      </c>
      <c r="X31">
        <f t="shared" si="2"/>
        <v>2.6838500000000001</v>
      </c>
      <c r="Y31">
        <f t="shared" si="3"/>
        <v>2.9016674999999998</v>
      </c>
      <c r="Z31">
        <f t="shared" si="4"/>
        <v>3.0439749999999997</v>
      </c>
      <c r="AA31">
        <f t="shared" si="5"/>
        <v>3.4339649999999997</v>
      </c>
      <c r="AB31">
        <f t="shared" si="6"/>
        <v>4.0851699999999997</v>
      </c>
      <c r="AC31">
        <f t="shared" si="7"/>
        <v>4.7382175000000002</v>
      </c>
      <c r="AD31">
        <f t="shared" si="8"/>
        <v>12.8737175</v>
      </c>
      <c r="AE31">
        <f t="shared" si="9"/>
        <v>5.8885341602677686E-2</v>
      </c>
      <c r="AF31">
        <f t="shared" si="10"/>
        <v>6.3664393298763999E-2</v>
      </c>
      <c r="AG31">
        <f t="shared" si="11"/>
        <v>6.6786708536248601E-2</v>
      </c>
      <c r="AH31">
        <f t="shared" si="12"/>
        <v>7.5343332181991948E-2</v>
      </c>
      <c r="AI31">
        <f t="shared" si="13"/>
        <v>8.9631175719585968E-2</v>
      </c>
      <c r="AJ31">
        <f t="shared" si="14"/>
        <v>0.10395944485544478</v>
      </c>
      <c r="AK31">
        <f t="shared" si="15"/>
        <v>0.28245738498197359</v>
      </c>
      <c r="AL31">
        <v>176000</v>
      </c>
      <c r="AM31" t="s">
        <v>65</v>
      </c>
      <c r="AN31" t="b">
        <v>1</v>
      </c>
      <c r="AO31" t="b">
        <v>1</v>
      </c>
      <c r="AP31">
        <f t="shared" si="16"/>
        <v>0</v>
      </c>
      <c r="AR31" t="b">
        <f t="shared" si="17"/>
        <v>1</v>
      </c>
      <c r="AS31">
        <f>T31/G31</f>
        <v>3.4339649999999997</v>
      </c>
      <c r="AT31" t="b">
        <f t="shared" si="18"/>
        <v>1</v>
      </c>
      <c r="AU31">
        <f>(T31/G31)*(M31/N31)</f>
        <v>7.5343332181991934E-2</v>
      </c>
      <c r="AV31" t="b">
        <f t="shared" si="19"/>
        <v>1</v>
      </c>
      <c r="AW31">
        <f t="shared" si="20"/>
        <v>5.6766177042859812E-3</v>
      </c>
      <c r="AX31" t="b">
        <f t="shared" si="21"/>
        <v>1</v>
      </c>
      <c r="AY31" t="b">
        <f t="shared" si="22"/>
        <v>1</v>
      </c>
      <c r="AZ31" t="b">
        <f t="shared" si="23"/>
        <v>1</v>
      </c>
      <c r="BA31" t="b">
        <f t="shared" si="24"/>
        <v>1</v>
      </c>
      <c r="BB31" t="b">
        <f t="shared" si="25"/>
        <v>1</v>
      </c>
      <c r="BC31" t="b">
        <f t="shared" si="26"/>
        <v>1</v>
      </c>
      <c r="BD31" t="b">
        <f t="shared" si="27"/>
        <v>1</v>
      </c>
      <c r="BE31" t="b">
        <f t="shared" si="28"/>
        <v>1</v>
      </c>
      <c r="BF31">
        <f t="shared" si="29"/>
        <v>10.279954376789805</v>
      </c>
      <c r="BG31" t="b">
        <f t="shared" si="30"/>
        <v>1</v>
      </c>
    </row>
    <row r="32" spans="1:59">
      <c r="A32">
        <v>0</v>
      </c>
      <c r="B32">
        <v>0.63943320400000003</v>
      </c>
      <c r="C32">
        <v>1.1064880000000001E-3</v>
      </c>
      <c r="D32">
        <v>7.4185699999999995E-4</v>
      </c>
      <c r="E32">
        <v>7.6239230000000003E-3</v>
      </c>
      <c r="F32">
        <v>6.1755839999999996E-3</v>
      </c>
      <c r="G32">
        <v>2.0000000000000001E-4</v>
      </c>
      <c r="H32">
        <v>1500</v>
      </c>
      <c r="I32">
        <v>0</v>
      </c>
      <c r="J32">
        <v>0</v>
      </c>
      <c r="K32">
        <v>1E-3</v>
      </c>
      <c r="L32">
        <v>0.15</v>
      </c>
      <c r="M32">
        <v>1.8977688999999999E-2</v>
      </c>
      <c r="N32">
        <v>0.15216411699999999</v>
      </c>
      <c r="O32">
        <v>1.7375719549999999</v>
      </c>
      <c r="P32">
        <v>2.5428707130000001</v>
      </c>
      <c r="Q32">
        <v>5.11657E-4</v>
      </c>
      <c r="R32">
        <v>7.1077200000000003E-4</v>
      </c>
      <c r="S32">
        <v>1.054763E-3</v>
      </c>
      <c r="T32">
        <v>2.6037019999999998E-3</v>
      </c>
      <c r="U32">
        <v>4.4862469999999996E-3</v>
      </c>
      <c r="V32">
        <v>5.6939959999999998E-3</v>
      </c>
      <c r="W32">
        <v>1.3207994000000001E-2</v>
      </c>
      <c r="X32">
        <f t="shared" si="2"/>
        <v>2.5582849999999997</v>
      </c>
      <c r="Y32">
        <f t="shared" si="3"/>
        <v>3.5538599999999998</v>
      </c>
      <c r="Z32">
        <f t="shared" si="4"/>
        <v>5.2738149999999999</v>
      </c>
      <c r="AA32">
        <f t="shared" si="5"/>
        <v>13.018509999999999</v>
      </c>
      <c r="AB32">
        <f t="shared" si="6"/>
        <v>22.431234999999997</v>
      </c>
      <c r="AC32">
        <f t="shared" si="7"/>
        <v>28.469979999999996</v>
      </c>
      <c r="AD32">
        <f t="shared" si="8"/>
        <v>66.039969999999997</v>
      </c>
      <c r="AE32">
        <f t="shared" si="9"/>
        <v>0.31906561192324334</v>
      </c>
      <c r="AF32">
        <f t="shared" si="10"/>
        <v>0.44323228865804154</v>
      </c>
      <c r="AG32">
        <f t="shared" si="11"/>
        <v>0.65774259323921291</v>
      </c>
      <c r="AH32">
        <f t="shared" si="12"/>
        <v>1.6236497729841917</v>
      </c>
      <c r="AI32">
        <f t="shared" si="13"/>
        <v>2.7975912462720434</v>
      </c>
      <c r="AJ32">
        <f t="shared" si="14"/>
        <v>3.5507348048174849</v>
      </c>
      <c r="AK32">
        <f t="shared" si="15"/>
        <v>8.2364097195748851</v>
      </c>
      <c r="AL32">
        <v>500000</v>
      </c>
      <c r="AM32" t="s">
        <v>140</v>
      </c>
      <c r="AN32" t="b">
        <v>1</v>
      </c>
      <c r="AO32" t="b">
        <v>0</v>
      </c>
      <c r="AP32">
        <f t="shared" si="16"/>
        <v>0</v>
      </c>
      <c r="AR32" t="b">
        <f t="shared" si="17"/>
        <v>0</v>
      </c>
      <c r="AS32">
        <f>T32/G32</f>
        <v>13.018509999999999</v>
      </c>
      <c r="AT32" t="b">
        <f t="shared" si="18"/>
        <v>1</v>
      </c>
      <c r="AU32">
        <f>(T32/G32)*(M32/N32)</f>
        <v>1.6236497729841919</v>
      </c>
      <c r="AV32" t="b">
        <f t="shared" si="19"/>
        <v>0</v>
      </c>
      <c r="AW32">
        <f t="shared" si="20"/>
        <v>2.6362385853116179</v>
      </c>
      <c r="AX32" t="b">
        <f t="shared" si="21"/>
        <v>1</v>
      </c>
      <c r="AY32" t="b">
        <f t="shared" si="22"/>
        <v>1</v>
      </c>
      <c r="AZ32" t="b">
        <f t="shared" si="23"/>
        <v>0</v>
      </c>
      <c r="BA32" t="b">
        <f t="shared" si="24"/>
        <v>0</v>
      </c>
      <c r="BB32" t="b">
        <f t="shared" si="25"/>
        <v>1</v>
      </c>
      <c r="BC32" t="b">
        <f t="shared" si="26"/>
        <v>0</v>
      </c>
      <c r="BD32" t="b">
        <f t="shared" si="27"/>
        <v>1</v>
      </c>
      <c r="BE32" t="b">
        <f t="shared" si="28"/>
        <v>1</v>
      </c>
      <c r="BF32">
        <f t="shared" si="29"/>
        <v>38.930811443653369</v>
      </c>
      <c r="BG32" t="b">
        <f t="shared" si="30"/>
        <v>0</v>
      </c>
    </row>
    <row r="33" spans="1:59">
      <c r="A33">
        <v>0</v>
      </c>
      <c r="B33">
        <v>0.63943320400000003</v>
      </c>
      <c r="C33">
        <v>1.1064880000000001E-3</v>
      </c>
      <c r="D33">
        <v>7.4185699999999995E-4</v>
      </c>
      <c r="E33">
        <v>7.6239230000000003E-3</v>
      </c>
      <c r="F33">
        <v>6.1755839999999996E-3</v>
      </c>
      <c r="G33">
        <v>2.5000000000000001E-4</v>
      </c>
      <c r="H33">
        <v>1500</v>
      </c>
      <c r="I33">
        <v>0</v>
      </c>
      <c r="J33">
        <v>0</v>
      </c>
      <c r="K33">
        <v>1E-3</v>
      </c>
      <c r="L33">
        <v>0.15</v>
      </c>
      <c r="M33">
        <v>4.6119973000000002E-2</v>
      </c>
      <c r="N33">
        <v>0.16085417599999999</v>
      </c>
      <c r="O33">
        <v>1.569447517</v>
      </c>
      <c r="P33">
        <v>1.775537811</v>
      </c>
      <c r="Q33">
        <v>6.5231800000000004E-4</v>
      </c>
      <c r="R33">
        <v>9.2358100000000003E-4</v>
      </c>
      <c r="S33">
        <v>1.332763E-3</v>
      </c>
      <c r="T33">
        <v>2.8364570000000001E-3</v>
      </c>
      <c r="U33">
        <v>4.6414519999999999E-3</v>
      </c>
      <c r="V33">
        <v>5.8044990000000003E-3</v>
      </c>
      <c r="W33">
        <v>1.3046792E-2</v>
      </c>
      <c r="X33">
        <f t="shared" si="2"/>
        <v>2.6092720000000003</v>
      </c>
      <c r="Y33">
        <f t="shared" si="3"/>
        <v>3.6943239999999999</v>
      </c>
      <c r="Z33">
        <f t="shared" si="4"/>
        <v>5.3310519999999997</v>
      </c>
      <c r="AA33">
        <f t="shared" si="5"/>
        <v>11.345828000000001</v>
      </c>
      <c r="AB33">
        <f t="shared" si="6"/>
        <v>18.565808000000001</v>
      </c>
      <c r="AC33">
        <f t="shared" si="7"/>
        <v>23.217995999999999</v>
      </c>
      <c r="AD33">
        <f t="shared" si="8"/>
        <v>52.187168</v>
      </c>
      <c r="AE33">
        <f t="shared" si="9"/>
        <v>0.74812825617692402</v>
      </c>
      <c r="AF33">
        <f t="shared" si="10"/>
        <v>1.059233445908498</v>
      </c>
      <c r="AG33">
        <f t="shared" si="11"/>
        <v>1.5285147107501642</v>
      </c>
      <c r="AH33">
        <f t="shared" si="12"/>
        <v>3.2530661872443032</v>
      </c>
      <c r="AI33">
        <f t="shared" si="13"/>
        <v>5.3231727330671488</v>
      </c>
      <c r="AJ33">
        <f t="shared" si="14"/>
        <v>6.6570441331539199</v>
      </c>
      <c r="AK33">
        <f t="shared" si="15"/>
        <v>14.963060574233795</v>
      </c>
      <c r="AL33">
        <v>500000</v>
      </c>
      <c r="AM33" t="s">
        <v>92</v>
      </c>
      <c r="AN33" t="b">
        <v>0</v>
      </c>
      <c r="AO33" t="b">
        <v>0</v>
      </c>
      <c r="AP33">
        <f t="shared" si="16"/>
        <v>0</v>
      </c>
      <c r="AQ33" t="s">
        <v>152</v>
      </c>
      <c r="AR33" t="b">
        <f t="shared" si="17"/>
        <v>0</v>
      </c>
      <c r="AS33">
        <f>T33/G33</f>
        <v>11.345828000000001</v>
      </c>
      <c r="AT33" t="b">
        <f t="shared" si="18"/>
        <v>0</v>
      </c>
      <c r="AU33">
        <f>(T33/G33)*(M33/N33)</f>
        <v>3.2530661872443036</v>
      </c>
      <c r="AV33" t="b">
        <f t="shared" si="19"/>
        <v>0</v>
      </c>
      <c r="AW33">
        <f t="shared" si="20"/>
        <v>10.58243961859219</v>
      </c>
      <c r="AX33" t="b">
        <f t="shared" si="21"/>
        <v>0</v>
      </c>
      <c r="AY33" t="b">
        <f t="shared" si="22"/>
        <v>0</v>
      </c>
      <c r="AZ33" t="b">
        <f t="shared" si="23"/>
        <v>0</v>
      </c>
      <c r="BA33" t="b">
        <f t="shared" si="24"/>
        <v>0</v>
      </c>
      <c r="BB33" t="b">
        <f t="shared" si="25"/>
        <v>0</v>
      </c>
      <c r="BC33" t="b">
        <f t="shared" si="26"/>
        <v>0</v>
      </c>
      <c r="BD33" t="b">
        <f t="shared" si="27"/>
        <v>1</v>
      </c>
      <c r="BE33" t="b">
        <f t="shared" si="28"/>
        <v>1</v>
      </c>
      <c r="BF33">
        <f t="shared" si="29"/>
        <v>33.750764847616921</v>
      </c>
      <c r="BG33" t="b">
        <f t="shared" si="30"/>
        <v>0</v>
      </c>
    </row>
    <row r="34" spans="1:59">
      <c r="A34">
        <v>0</v>
      </c>
      <c r="B34">
        <v>0.63943320400000003</v>
      </c>
      <c r="C34">
        <v>1.1064880000000001E-3</v>
      </c>
      <c r="D34">
        <v>7.4185699999999995E-4</v>
      </c>
      <c r="E34">
        <v>7.6239230000000003E-3</v>
      </c>
      <c r="F34">
        <v>6.1755839999999996E-3</v>
      </c>
      <c r="G34">
        <v>2.9999999999999997E-4</v>
      </c>
      <c r="H34">
        <v>1500</v>
      </c>
      <c r="I34">
        <v>0</v>
      </c>
      <c r="J34">
        <v>0</v>
      </c>
      <c r="K34">
        <v>1E-3</v>
      </c>
      <c r="L34">
        <v>0.15</v>
      </c>
      <c r="M34">
        <v>8.49418E-4</v>
      </c>
      <c r="N34">
        <v>0.10947977</v>
      </c>
      <c r="O34">
        <v>2.2088232040000002</v>
      </c>
      <c r="P34">
        <v>4.5509936140000002</v>
      </c>
      <c r="Q34">
        <v>7.5860299999999995E-4</v>
      </c>
      <c r="R34">
        <v>8.6849699999999998E-4</v>
      </c>
      <c r="S34">
        <v>9.4931200000000001E-4</v>
      </c>
      <c r="T34">
        <v>1.347462E-3</v>
      </c>
      <c r="U34">
        <v>2.672144E-3</v>
      </c>
      <c r="V34">
        <v>3.75896E-3</v>
      </c>
      <c r="W34">
        <v>1.1077854E-2</v>
      </c>
      <c r="X34">
        <f t="shared" si="2"/>
        <v>2.5286766666666667</v>
      </c>
      <c r="Y34">
        <f t="shared" si="3"/>
        <v>2.89499</v>
      </c>
      <c r="Z34">
        <f t="shared" si="4"/>
        <v>3.1643733333333337</v>
      </c>
      <c r="AA34">
        <f t="shared" si="5"/>
        <v>4.4915400000000005</v>
      </c>
      <c r="AB34">
        <f t="shared" si="6"/>
        <v>8.9071466666666677</v>
      </c>
      <c r="AC34">
        <f t="shared" si="7"/>
        <v>12.529866666666667</v>
      </c>
      <c r="AD34">
        <f t="shared" si="8"/>
        <v>36.926180000000002</v>
      </c>
      <c r="AE34">
        <f t="shared" si="9"/>
        <v>1.9619181487563107E-2</v>
      </c>
      <c r="AF34">
        <f t="shared" si="10"/>
        <v>2.2461287741287726E-2</v>
      </c>
      <c r="AG34">
        <f t="shared" si="11"/>
        <v>2.4551345586982267E-2</v>
      </c>
      <c r="AH34">
        <f t="shared" si="12"/>
        <v>3.4848400975997666E-2</v>
      </c>
      <c r="AI34">
        <f t="shared" si="13"/>
        <v>6.9107659865440596E-2</v>
      </c>
      <c r="AJ34">
        <f t="shared" si="14"/>
        <v>9.721516846689271E-2</v>
      </c>
      <c r="AK34">
        <f t="shared" si="15"/>
        <v>0.28649824495648829</v>
      </c>
      <c r="AL34">
        <v>500000</v>
      </c>
      <c r="AM34" t="s">
        <v>131</v>
      </c>
      <c r="AN34" t="b">
        <v>1</v>
      </c>
      <c r="AO34" t="b">
        <v>1</v>
      </c>
      <c r="AP34">
        <f t="shared" si="16"/>
        <v>0</v>
      </c>
      <c r="AQ34" t="s">
        <v>157</v>
      </c>
      <c r="AR34" t="b">
        <f t="shared" si="17"/>
        <v>1</v>
      </c>
      <c r="AS34">
        <f>T34/G34</f>
        <v>4.4915400000000005</v>
      </c>
      <c r="AT34" t="b">
        <f t="shared" si="18"/>
        <v>1</v>
      </c>
      <c r="AU34">
        <f>(T34/G34)*(M34/N34)</f>
        <v>3.4848400975997673E-2</v>
      </c>
      <c r="AV34" t="b">
        <f t="shared" si="19"/>
        <v>1</v>
      </c>
      <c r="AW34">
        <f t="shared" si="20"/>
        <v>1.2144110505839156E-3</v>
      </c>
      <c r="AX34" t="b">
        <f t="shared" si="21"/>
        <v>1</v>
      </c>
      <c r="AY34" t="b">
        <f t="shared" si="22"/>
        <v>1</v>
      </c>
      <c r="AZ34" t="b">
        <f t="shared" si="23"/>
        <v>1</v>
      </c>
      <c r="BA34" t="b">
        <f t="shared" si="24"/>
        <v>1</v>
      </c>
      <c r="BB34" t="b">
        <f t="shared" si="25"/>
        <v>1</v>
      </c>
      <c r="BC34" t="b">
        <f t="shared" si="26"/>
        <v>0</v>
      </c>
      <c r="BD34" t="b">
        <f t="shared" si="27"/>
        <v>1</v>
      </c>
      <c r="BE34" t="b">
        <f t="shared" si="28"/>
        <v>1</v>
      </c>
      <c r="BF34">
        <f t="shared" si="29"/>
        <v>13.466861324584443</v>
      </c>
      <c r="BG34" t="b">
        <f t="shared" si="30"/>
        <v>1</v>
      </c>
    </row>
    <row r="35" spans="1:59">
      <c r="A35">
        <v>0</v>
      </c>
      <c r="B35">
        <v>0.63943320400000003</v>
      </c>
      <c r="C35">
        <v>1.1064880000000001E-3</v>
      </c>
      <c r="D35">
        <v>7.4185699999999995E-4</v>
      </c>
      <c r="E35">
        <v>7.6239230000000003E-3</v>
      </c>
      <c r="F35">
        <v>6.1755839999999996E-3</v>
      </c>
      <c r="G35">
        <v>3.5E-4</v>
      </c>
      <c r="H35">
        <v>1500</v>
      </c>
      <c r="I35">
        <v>0</v>
      </c>
      <c r="J35">
        <v>0</v>
      </c>
      <c r="K35">
        <v>1E-3</v>
      </c>
      <c r="L35">
        <v>0.15</v>
      </c>
      <c r="M35">
        <v>1.68145E-4</v>
      </c>
      <c r="N35">
        <v>8.2967794999999997E-2</v>
      </c>
      <c r="O35">
        <v>2.6098713870000001</v>
      </c>
      <c r="P35">
        <v>6.6727716069999996</v>
      </c>
      <c r="Q35">
        <v>9.4355600000000002E-4</v>
      </c>
      <c r="R35">
        <v>1.047692E-3</v>
      </c>
      <c r="S35">
        <v>1.117395E-3</v>
      </c>
      <c r="T35">
        <v>1.3388600000000001E-3</v>
      </c>
      <c r="U35">
        <v>1.9279869999999999E-3</v>
      </c>
      <c r="V35">
        <v>2.750447E-3</v>
      </c>
      <c r="W35">
        <v>9.9089699999999996E-3</v>
      </c>
      <c r="X35">
        <f t="shared" si="2"/>
        <v>2.6958742857142859</v>
      </c>
      <c r="Y35">
        <f t="shared" si="3"/>
        <v>2.9934057142857142</v>
      </c>
      <c r="Z35">
        <f t="shared" si="4"/>
        <v>3.1925571428571429</v>
      </c>
      <c r="AA35">
        <f t="shared" si="5"/>
        <v>3.8253142857142861</v>
      </c>
      <c r="AB35">
        <f t="shared" si="6"/>
        <v>5.5085342857142852</v>
      </c>
      <c r="AC35">
        <f t="shared" si="7"/>
        <v>7.8584200000000006</v>
      </c>
      <c r="AD35">
        <f t="shared" si="8"/>
        <v>28.311342857142858</v>
      </c>
      <c r="AE35">
        <f t="shared" si="9"/>
        <v>5.4635389764357192E-3</v>
      </c>
      <c r="AF35">
        <f t="shared" si="10"/>
        <v>6.0665250152613006E-3</v>
      </c>
      <c r="AG35">
        <f t="shared" si="11"/>
        <v>6.470131221225227E-3</v>
      </c>
      <c r="AH35">
        <f t="shared" si="12"/>
        <v>7.7524956589653691E-3</v>
      </c>
      <c r="AI35">
        <f t="shared" si="13"/>
        <v>1.1163759353510943E-2</v>
      </c>
      <c r="AJ35">
        <f t="shared" si="14"/>
        <v>1.5926107604763994E-2</v>
      </c>
      <c r="AK35">
        <f t="shared" si="15"/>
        <v>5.7376609137488654E-2</v>
      </c>
      <c r="AL35">
        <v>453000</v>
      </c>
      <c r="AM35" t="s">
        <v>93</v>
      </c>
      <c r="AN35" t="b">
        <v>1</v>
      </c>
      <c r="AO35" t="b">
        <v>1</v>
      </c>
      <c r="AP35">
        <f t="shared" si="16"/>
        <v>0</v>
      </c>
      <c r="AR35" t="b">
        <f t="shared" si="17"/>
        <v>1</v>
      </c>
      <c r="AS35">
        <f>T35/G35</f>
        <v>3.8253142857142861</v>
      </c>
      <c r="AT35" t="b">
        <f t="shared" si="18"/>
        <v>1</v>
      </c>
      <c r="AU35">
        <f>(T35/G35)*(M35/N35)</f>
        <v>7.7524956589653683E-3</v>
      </c>
      <c r="AV35" t="b">
        <f t="shared" si="19"/>
        <v>1</v>
      </c>
      <c r="AW35">
        <f t="shared" si="20"/>
        <v>6.0101188942276876E-5</v>
      </c>
      <c r="AX35" t="b">
        <f t="shared" si="21"/>
        <v>1</v>
      </c>
      <c r="AY35" t="b">
        <f t="shared" si="22"/>
        <v>1</v>
      </c>
      <c r="AZ35" t="b">
        <f t="shared" si="23"/>
        <v>1</v>
      </c>
      <c r="BA35" t="b">
        <f t="shared" si="24"/>
        <v>1</v>
      </c>
      <c r="BB35" t="b">
        <f t="shared" si="25"/>
        <v>1</v>
      </c>
      <c r="BC35" t="b">
        <f t="shared" si="26"/>
        <v>0</v>
      </c>
      <c r="BD35" t="b">
        <f t="shared" si="27"/>
        <v>1</v>
      </c>
      <c r="BE35" t="b">
        <f t="shared" si="28"/>
        <v>1</v>
      </c>
      <c r="BF35">
        <f t="shared" si="29"/>
        <v>11.473916227412611</v>
      </c>
      <c r="BG35" t="b">
        <f t="shared" si="30"/>
        <v>1</v>
      </c>
    </row>
    <row r="36" spans="1:59">
      <c r="A36">
        <v>0</v>
      </c>
      <c r="B36">
        <v>0.63943320400000003</v>
      </c>
      <c r="C36">
        <v>1.1064880000000001E-3</v>
      </c>
      <c r="D36">
        <v>7.4185699999999995E-4</v>
      </c>
      <c r="E36">
        <v>7.6239230000000003E-3</v>
      </c>
      <c r="F36">
        <v>6.1755839999999996E-3</v>
      </c>
      <c r="G36">
        <v>4.0000000000000002E-4</v>
      </c>
      <c r="H36">
        <v>1500</v>
      </c>
      <c r="I36">
        <v>0</v>
      </c>
      <c r="J36">
        <v>0</v>
      </c>
      <c r="K36">
        <v>1E-3</v>
      </c>
      <c r="L36">
        <v>0.15</v>
      </c>
      <c r="M36">
        <v>5.7285099999999998E-4</v>
      </c>
      <c r="N36">
        <v>0.100095317</v>
      </c>
      <c r="O36">
        <v>2.3000946039999999</v>
      </c>
      <c r="P36">
        <v>4.930115947</v>
      </c>
      <c r="Q36">
        <v>1.1073299999999999E-3</v>
      </c>
      <c r="R36">
        <v>1.2469130000000001E-3</v>
      </c>
      <c r="S36">
        <v>1.3409660000000001E-3</v>
      </c>
      <c r="T36">
        <v>1.6677269999999999E-3</v>
      </c>
      <c r="U36">
        <v>2.585164E-3</v>
      </c>
      <c r="V36">
        <v>3.551968E-3</v>
      </c>
      <c r="W36">
        <v>1.0682423E-2</v>
      </c>
      <c r="X36">
        <f t="shared" si="2"/>
        <v>2.7683249999999995</v>
      </c>
      <c r="Y36">
        <f t="shared" si="3"/>
        <v>3.1172825</v>
      </c>
      <c r="Z36">
        <f t="shared" si="4"/>
        <v>3.3524150000000001</v>
      </c>
      <c r="AA36">
        <f t="shared" si="5"/>
        <v>4.1693175</v>
      </c>
      <c r="AB36">
        <f t="shared" si="6"/>
        <v>6.4629099999999999</v>
      </c>
      <c r="AC36">
        <f t="shared" si="7"/>
        <v>8.8799200000000003</v>
      </c>
      <c r="AD36">
        <f t="shared" si="8"/>
        <v>26.7060575</v>
      </c>
      <c r="AE36">
        <f t="shared" si="9"/>
        <v>1.5843276110259978E-2</v>
      </c>
      <c r="AF36">
        <f t="shared" si="10"/>
        <v>1.784037905996641E-2</v>
      </c>
      <c r="AG36">
        <f t="shared" si="11"/>
        <v>1.9186055279339392E-2</v>
      </c>
      <c r="AH36">
        <f t="shared" si="12"/>
        <v>2.3861233180294535E-2</v>
      </c>
      <c r="AI36">
        <f t="shared" si="13"/>
        <v>3.6987589103793933E-2</v>
      </c>
      <c r="AJ36">
        <f t="shared" si="14"/>
        <v>5.0820270162289412E-2</v>
      </c>
      <c r="AK36">
        <f t="shared" si="15"/>
        <v>0.15284023472279426</v>
      </c>
      <c r="AL36">
        <v>471000</v>
      </c>
      <c r="AM36" t="s">
        <v>102</v>
      </c>
      <c r="AN36" t="b">
        <v>1</v>
      </c>
      <c r="AO36" t="b">
        <v>1</v>
      </c>
      <c r="AP36">
        <f t="shared" si="16"/>
        <v>0</v>
      </c>
      <c r="AR36" t="b">
        <f t="shared" si="17"/>
        <v>1</v>
      </c>
      <c r="AS36">
        <f>T36/G36</f>
        <v>4.1693175</v>
      </c>
      <c r="AT36" t="b">
        <f t="shared" si="18"/>
        <v>1</v>
      </c>
      <c r="AU36">
        <f>(T36/G36)*(M36/N36)</f>
        <v>2.3861233180294539E-2</v>
      </c>
      <c r="AV36" t="b">
        <f t="shared" si="19"/>
        <v>1</v>
      </c>
      <c r="AW36">
        <f t="shared" si="20"/>
        <v>5.6935844888438903E-4</v>
      </c>
      <c r="AX36" t="b">
        <f t="shared" si="21"/>
        <v>1</v>
      </c>
      <c r="AY36" t="b">
        <f t="shared" si="22"/>
        <v>1</v>
      </c>
      <c r="AZ36" t="b">
        <f t="shared" si="23"/>
        <v>1</v>
      </c>
      <c r="BA36" t="b">
        <f t="shared" si="24"/>
        <v>1</v>
      </c>
      <c r="BB36" t="b">
        <f t="shared" si="25"/>
        <v>1</v>
      </c>
      <c r="BC36" t="b">
        <f t="shared" si="26"/>
        <v>0</v>
      </c>
      <c r="BD36" t="b">
        <f t="shared" si="27"/>
        <v>1</v>
      </c>
      <c r="BE36" t="b">
        <f t="shared" si="28"/>
        <v>1</v>
      </c>
      <c r="BF36">
        <f t="shared" si="29"/>
        <v>12.502229445044293</v>
      </c>
      <c r="BG36" t="b">
        <f t="shared" si="30"/>
        <v>1</v>
      </c>
    </row>
    <row r="37" spans="1:59">
      <c r="A37">
        <v>0</v>
      </c>
      <c r="B37">
        <v>0.63943320400000003</v>
      </c>
      <c r="C37">
        <v>1.1064880000000001E-3</v>
      </c>
      <c r="D37">
        <v>7.4185699999999995E-4</v>
      </c>
      <c r="E37">
        <v>7.6239230000000003E-3</v>
      </c>
      <c r="F37">
        <v>6.1755839999999996E-3</v>
      </c>
      <c r="G37">
        <v>2.0000000000000001E-4</v>
      </c>
      <c r="H37">
        <v>300</v>
      </c>
      <c r="I37">
        <v>0</v>
      </c>
      <c r="J37">
        <v>0</v>
      </c>
      <c r="K37">
        <v>1E-3</v>
      </c>
      <c r="L37">
        <v>0.15</v>
      </c>
      <c r="M37">
        <v>2.2063989999999999E-3</v>
      </c>
      <c r="N37">
        <v>0.14032356400000001</v>
      </c>
      <c r="O37">
        <v>1.80213654</v>
      </c>
      <c r="P37">
        <v>2.7670098279999999</v>
      </c>
      <c r="Q37">
        <v>6.6984399999999995E-4</v>
      </c>
      <c r="R37">
        <v>3.1515480000000001E-3</v>
      </c>
      <c r="S37">
        <v>5.2395139999999998E-3</v>
      </c>
      <c r="T37">
        <v>9.6799020000000006E-3</v>
      </c>
      <c r="U37">
        <v>1.3858212999999999E-2</v>
      </c>
      <c r="V37">
        <v>1.6318688000000001E-2</v>
      </c>
      <c r="W37">
        <v>3.0608203E-2</v>
      </c>
      <c r="X37">
        <f t="shared" si="2"/>
        <v>3.3492199999999994</v>
      </c>
      <c r="Y37">
        <f t="shared" si="3"/>
        <v>15.75774</v>
      </c>
      <c r="Z37">
        <f t="shared" si="4"/>
        <v>26.197569999999999</v>
      </c>
      <c r="AA37">
        <f t="shared" si="5"/>
        <v>48.399509999999999</v>
      </c>
      <c r="AB37">
        <f t="shared" si="6"/>
        <v>69.291064999999989</v>
      </c>
      <c r="AC37">
        <f t="shared" si="7"/>
        <v>81.593440000000001</v>
      </c>
      <c r="AD37">
        <f t="shared" si="8"/>
        <v>153.04101499999999</v>
      </c>
      <c r="AE37">
        <f t="shared" si="9"/>
        <v>5.2661972430945364E-2</v>
      </c>
      <c r="AF37">
        <f t="shared" si="10"/>
        <v>0.24776923267328071</v>
      </c>
      <c r="AG37">
        <f t="shared" si="11"/>
        <v>0.41192149488470797</v>
      </c>
      <c r="AH37">
        <f t="shared" si="12"/>
        <v>0.76101709093199765</v>
      </c>
      <c r="AI37">
        <f t="shared" si="13"/>
        <v>1.0895086482049086</v>
      </c>
      <c r="AJ37">
        <f t="shared" si="14"/>
        <v>1.282946921320784</v>
      </c>
      <c r="AK37">
        <f t="shared" si="15"/>
        <v>2.4063637840255039</v>
      </c>
      <c r="AL37">
        <v>500000</v>
      </c>
      <c r="AM37" t="s">
        <v>81</v>
      </c>
      <c r="AN37" t="b">
        <v>1</v>
      </c>
      <c r="AO37" t="b">
        <v>0</v>
      </c>
      <c r="AP37">
        <f t="shared" si="16"/>
        <v>0</v>
      </c>
      <c r="AR37" t="b">
        <f t="shared" si="17"/>
        <v>0</v>
      </c>
      <c r="AS37">
        <f>T37/G37</f>
        <v>48.399509999999999</v>
      </c>
      <c r="AT37" t="b">
        <f t="shared" si="18"/>
        <v>1</v>
      </c>
      <c r="AU37">
        <f>(T37/G37)*(M37/N37)</f>
        <v>0.76101709093199765</v>
      </c>
      <c r="AV37" t="b">
        <f t="shared" si="19"/>
        <v>0</v>
      </c>
      <c r="AW37">
        <f t="shared" si="20"/>
        <v>0.57914701269060043</v>
      </c>
      <c r="AX37" t="b">
        <f t="shared" si="21"/>
        <v>1</v>
      </c>
      <c r="AY37" t="b">
        <f t="shared" si="22"/>
        <v>1</v>
      </c>
      <c r="AZ37" t="b">
        <f t="shared" si="23"/>
        <v>1</v>
      </c>
      <c r="BA37" t="b">
        <f t="shared" si="24"/>
        <v>0</v>
      </c>
      <c r="BB37" t="b">
        <f t="shared" si="25"/>
        <v>1</v>
      </c>
      <c r="BC37" t="b">
        <f t="shared" si="26"/>
        <v>0</v>
      </c>
      <c r="BD37" t="b">
        <f t="shared" si="27"/>
        <v>1</v>
      </c>
      <c r="BE37" t="b">
        <f t="shared" si="28"/>
        <v>1</v>
      </c>
      <c r="BF37">
        <f t="shared" si="29"/>
        <v>145.18280634719997</v>
      </c>
      <c r="BG37" t="b">
        <f t="shared" si="30"/>
        <v>0</v>
      </c>
    </row>
    <row r="38" spans="1:59">
      <c r="A38">
        <v>0</v>
      </c>
      <c r="B38">
        <v>0.63943320400000003</v>
      </c>
      <c r="C38">
        <v>1.1064880000000001E-3</v>
      </c>
      <c r="D38">
        <v>7.4185699999999995E-4</v>
      </c>
      <c r="E38">
        <v>7.6239230000000003E-3</v>
      </c>
      <c r="F38">
        <v>6.1755839999999996E-3</v>
      </c>
      <c r="G38">
        <v>2.5000000000000001E-4</v>
      </c>
      <c r="H38">
        <v>300</v>
      </c>
      <c r="I38">
        <v>0</v>
      </c>
      <c r="J38">
        <v>0</v>
      </c>
      <c r="K38">
        <v>1E-3</v>
      </c>
      <c r="L38">
        <v>0.15</v>
      </c>
      <c r="M38">
        <v>9.0390729999999999E-3</v>
      </c>
      <c r="N38">
        <v>0.12641228700000001</v>
      </c>
      <c r="O38">
        <v>1.9115784170000001</v>
      </c>
      <c r="P38">
        <v>3.5585449040000001</v>
      </c>
      <c r="Q38">
        <v>8.3183599999999997E-4</v>
      </c>
      <c r="R38">
        <v>3.3722700000000001E-3</v>
      </c>
      <c r="S38">
        <v>5.6341250000000002E-3</v>
      </c>
      <c r="T38">
        <v>1.0169691E-2</v>
      </c>
      <c r="U38">
        <v>1.4337348999999999E-2</v>
      </c>
      <c r="V38">
        <v>1.6869945000000001E-2</v>
      </c>
      <c r="W38">
        <v>3.2259077999999997E-2</v>
      </c>
      <c r="X38">
        <f t="shared" si="2"/>
        <v>3.3273439999999996</v>
      </c>
      <c r="Y38">
        <f t="shared" si="3"/>
        <v>13.48908</v>
      </c>
      <c r="Z38">
        <f t="shared" si="4"/>
        <v>22.5365</v>
      </c>
      <c r="AA38">
        <f t="shared" si="5"/>
        <v>40.678764000000001</v>
      </c>
      <c r="AB38">
        <f t="shared" si="6"/>
        <v>57.349395999999999</v>
      </c>
      <c r="AC38">
        <f t="shared" si="7"/>
        <v>67.479780000000005</v>
      </c>
      <c r="AD38">
        <f t="shared" si="8"/>
        <v>129.03631199999998</v>
      </c>
      <c r="AE38">
        <f t="shared" si="9"/>
        <v>0.23792074351215553</v>
      </c>
      <c r="AF38">
        <f t="shared" si="10"/>
        <v>0.96453265514324549</v>
      </c>
      <c r="AG38">
        <f t="shared" si="11"/>
        <v>1.6114657324766222</v>
      </c>
      <c r="AH38">
        <f t="shared" si="12"/>
        <v>2.9087229261643843</v>
      </c>
      <c r="AI38">
        <f t="shared" si="13"/>
        <v>4.1007515112032413</v>
      </c>
      <c r="AJ38">
        <f t="shared" si="14"/>
        <v>4.8251216073951735</v>
      </c>
      <c r="AK38">
        <f t="shared" si="15"/>
        <v>9.2267031275114562</v>
      </c>
      <c r="AL38">
        <v>500000</v>
      </c>
      <c r="AM38" t="s">
        <v>115</v>
      </c>
      <c r="AN38" t="b">
        <v>1</v>
      </c>
      <c r="AO38" t="b">
        <v>0</v>
      </c>
      <c r="AP38">
        <f t="shared" si="16"/>
        <v>0</v>
      </c>
      <c r="AR38" t="b">
        <f t="shared" si="17"/>
        <v>0</v>
      </c>
      <c r="AS38">
        <f>T38/G38</f>
        <v>40.678764000000001</v>
      </c>
      <c r="AT38" t="b">
        <f t="shared" si="18"/>
        <v>0</v>
      </c>
      <c r="AU38">
        <f>(T38/G38)*(M38/N38)</f>
        <v>2.9087229261643843</v>
      </c>
      <c r="AV38" t="b">
        <f t="shared" si="19"/>
        <v>0</v>
      </c>
      <c r="AW38">
        <f t="shared" si="20"/>
        <v>8.4606690611942987</v>
      </c>
      <c r="AX38" t="b">
        <f t="shared" si="21"/>
        <v>1</v>
      </c>
      <c r="AY38" t="b">
        <f t="shared" si="22"/>
        <v>0</v>
      </c>
      <c r="AZ38" t="b">
        <f t="shared" si="23"/>
        <v>0</v>
      </c>
      <c r="BA38" t="b">
        <f t="shared" si="24"/>
        <v>0</v>
      </c>
      <c r="BB38" t="b">
        <f t="shared" si="25"/>
        <v>1</v>
      </c>
      <c r="BC38" t="b">
        <f t="shared" si="26"/>
        <v>0</v>
      </c>
      <c r="BD38" t="b">
        <f t="shared" si="27"/>
        <v>1</v>
      </c>
      <c r="BE38" t="b">
        <f t="shared" si="28"/>
        <v>1</v>
      </c>
      <c r="BF38">
        <f t="shared" si="29"/>
        <v>121.96478729729654</v>
      </c>
      <c r="BG38" t="b">
        <f t="shared" si="30"/>
        <v>0</v>
      </c>
    </row>
    <row r="39" spans="1:59">
      <c r="A39">
        <v>0</v>
      </c>
      <c r="B39">
        <v>0.63943320400000003</v>
      </c>
      <c r="C39">
        <v>1.1064880000000001E-3</v>
      </c>
      <c r="D39">
        <v>7.4185699999999995E-4</v>
      </c>
      <c r="E39">
        <v>7.6239230000000003E-3</v>
      </c>
      <c r="F39">
        <v>6.1755839999999996E-3</v>
      </c>
      <c r="G39">
        <v>2.9999999999999997E-4</v>
      </c>
      <c r="H39">
        <v>300</v>
      </c>
      <c r="I39">
        <v>0</v>
      </c>
      <c r="J39">
        <v>0</v>
      </c>
      <c r="K39">
        <v>1E-3</v>
      </c>
      <c r="L39">
        <v>0.15</v>
      </c>
      <c r="M39">
        <v>2.5040113999999999E-2</v>
      </c>
      <c r="N39">
        <v>0.14752970600000001</v>
      </c>
      <c r="O39">
        <v>1.7483121159999999</v>
      </c>
      <c r="P39">
        <v>2.5187521959999999</v>
      </c>
      <c r="Q39">
        <v>1.021964E-3</v>
      </c>
      <c r="R39">
        <v>4.3809130000000002E-3</v>
      </c>
      <c r="S39">
        <v>6.8079239999999999E-3</v>
      </c>
      <c r="T39">
        <v>1.1378839999999999E-2</v>
      </c>
      <c r="U39">
        <v>1.5420213E-2</v>
      </c>
      <c r="V39">
        <v>1.792233E-2</v>
      </c>
      <c r="W39">
        <v>3.2365651000000002E-2</v>
      </c>
      <c r="X39">
        <f t="shared" si="2"/>
        <v>3.4065466666666668</v>
      </c>
      <c r="Y39">
        <f t="shared" si="3"/>
        <v>14.603043333333336</v>
      </c>
      <c r="Z39">
        <f t="shared" si="4"/>
        <v>22.693080000000002</v>
      </c>
      <c r="AA39">
        <f t="shared" si="5"/>
        <v>37.92946666666667</v>
      </c>
      <c r="AB39">
        <f t="shared" si="6"/>
        <v>51.400710000000004</v>
      </c>
      <c r="AC39">
        <f t="shared" si="7"/>
        <v>59.741100000000003</v>
      </c>
      <c r="AD39">
        <f t="shared" si="8"/>
        <v>107.88550333333335</v>
      </c>
      <c r="AE39">
        <f t="shared" si="9"/>
        <v>0.5781907874177783</v>
      </c>
      <c r="AF39">
        <f t="shared" si="10"/>
        <v>2.4785643497019283</v>
      </c>
      <c r="AG39">
        <f t="shared" si="11"/>
        <v>3.8516806249930435</v>
      </c>
      <c r="AH39">
        <f t="shared" si="12"/>
        <v>6.4377418964864832</v>
      </c>
      <c r="AI39">
        <f t="shared" si="13"/>
        <v>8.7242066223662089</v>
      </c>
      <c r="AJ39">
        <f t="shared" si="14"/>
        <v>10.13981519413724</v>
      </c>
      <c r="AK39">
        <f t="shared" si="15"/>
        <v>18.311331159394072</v>
      </c>
      <c r="AL39">
        <v>500000</v>
      </c>
      <c r="AM39" t="s">
        <v>40</v>
      </c>
      <c r="AN39" t="b">
        <v>1</v>
      </c>
      <c r="AO39" t="b">
        <v>0</v>
      </c>
      <c r="AP39">
        <f t="shared" si="16"/>
        <v>0</v>
      </c>
      <c r="AQ39" t="s">
        <v>152</v>
      </c>
      <c r="AR39" t="b">
        <f t="shared" si="17"/>
        <v>0</v>
      </c>
      <c r="AS39">
        <f>T39/G39</f>
        <v>37.92946666666667</v>
      </c>
      <c r="AT39" t="b">
        <f t="shared" si="18"/>
        <v>0</v>
      </c>
      <c r="AU39">
        <f>(T39/G39)*(M39/N39)</f>
        <v>6.4377418964864832</v>
      </c>
      <c r="AV39" t="b">
        <f t="shared" si="19"/>
        <v>0</v>
      </c>
      <c r="AW39">
        <f t="shared" si="20"/>
        <v>41.44452072577738</v>
      </c>
      <c r="AX39" t="b">
        <f t="shared" si="21"/>
        <v>0</v>
      </c>
      <c r="AY39" t="b">
        <f t="shared" si="22"/>
        <v>0</v>
      </c>
      <c r="AZ39" t="b">
        <f t="shared" si="23"/>
        <v>0</v>
      </c>
      <c r="BA39" t="b">
        <f t="shared" si="24"/>
        <v>0</v>
      </c>
      <c r="BB39" t="b">
        <f t="shared" si="25"/>
        <v>1</v>
      </c>
      <c r="BC39" t="b">
        <f t="shared" si="26"/>
        <v>0</v>
      </c>
      <c r="BD39" t="b">
        <f t="shared" si="27"/>
        <v>0</v>
      </c>
      <c r="BE39" t="b">
        <f t="shared" si="28"/>
        <v>1</v>
      </c>
      <c r="BF39">
        <f t="shared" si="29"/>
        <v>113.61867069816029</v>
      </c>
      <c r="BG39" t="b">
        <f t="shared" si="30"/>
        <v>0</v>
      </c>
    </row>
    <row r="40" spans="1:59">
      <c r="A40">
        <v>0</v>
      </c>
      <c r="B40">
        <v>0.63943320400000003</v>
      </c>
      <c r="C40">
        <v>1.1064880000000001E-3</v>
      </c>
      <c r="D40">
        <v>7.4185699999999995E-4</v>
      </c>
      <c r="E40">
        <v>7.6239230000000003E-3</v>
      </c>
      <c r="F40">
        <v>6.1755839999999996E-3</v>
      </c>
      <c r="G40">
        <v>3.5E-4</v>
      </c>
      <c r="H40">
        <v>300</v>
      </c>
      <c r="I40">
        <v>0</v>
      </c>
      <c r="J40">
        <v>0</v>
      </c>
      <c r="K40">
        <v>1E-3</v>
      </c>
      <c r="L40">
        <v>0.15</v>
      </c>
      <c r="M40">
        <v>1.1586406E-2</v>
      </c>
      <c r="N40">
        <v>0.13872362699999999</v>
      </c>
      <c r="O40">
        <v>1.8275464770000001</v>
      </c>
      <c r="P40">
        <v>2.8995284629999998</v>
      </c>
      <c r="Q40">
        <v>1.236565E-3</v>
      </c>
      <c r="R40">
        <v>3.0093390000000002E-3</v>
      </c>
      <c r="S40">
        <v>5.0981730000000001E-3</v>
      </c>
      <c r="T40">
        <v>9.5939949999999993E-3</v>
      </c>
      <c r="U40">
        <v>1.3667E-2</v>
      </c>
      <c r="V40">
        <v>1.6117016000000001E-2</v>
      </c>
      <c r="W40">
        <v>3.0532061999999999E-2</v>
      </c>
      <c r="X40">
        <f t="shared" si="2"/>
        <v>3.5330428571428572</v>
      </c>
      <c r="Y40">
        <f t="shared" si="3"/>
        <v>8.5981114285714284</v>
      </c>
      <c r="Z40">
        <f t="shared" si="4"/>
        <v>14.566208571428572</v>
      </c>
      <c r="AA40">
        <f t="shared" si="5"/>
        <v>27.411414285714283</v>
      </c>
      <c r="AB40">
        <f t="shared" si="6"/>
        <v>39.048571428571428</v>
      </c>
      <c r="AC40">
        <f t="shared" si="7"/>
        <v>46.048617142857147</v>
      </c>
      <c r="AD40">
        <f t="shared" si="8"/>
        <v>87.234462857142859</v>
      </c>
      <c r="AE40">
        <f t="shared" si="9"/>
        <v>0.29508505395592882</v>
      </c>
      <c r="AF40">
        <f t="shared" si="10"/>
        <v>0.7181272000959763</v>
      </c>
      <c r="AG40">
        <f t="shared" si="11"/>
        <v>1.2165916508890835</v>
      </c>
      <c r="AH40">
        <f t="shared" si="12"/>
        <v>2.2894425543565533</v>
      </c>
      <c r="AI40">
        <f t="shared" si="13"/>
        <v>3.2613954239491489</v>
      </c>
      <c r="AJ40">
        <f t="shared" si="14"/>
        <v>3.8460497717213156</v>
      </c>
      <c r="AK40">
        <f t="shared" si="15"/>
        <v>7.285953558976491</v>
      </c>
      <c r="AL40">
        <v>500000</v>
      </c>
      <c r="AM40" t="s">
        <v>38</v>
      </c>
      <c r="AN40" t="b">
        <v>1</v>
      </c>
      <c r="AO40" t="b">
        <v>0</v>
      </c>
      <c r="AP40">
        <f t="shared" si="16"/>
        <v>0</v>
      </c>
      <c r="AQ40" t="s">
        <v>152</v>
      </c>
      <c r="AR40" t="b">
        <f t="shared" si="17"/>
        <v>0</v>
      </c>
      <c r="AS40">
        <f>T40/G40</f>
        <v>27.411414285714283</v>
      </c>
      <c r="AT40" t="b">
        <f t="shared" si="18"/>
        <v>1</v>
      </c>
      <c r="AU40">
        <f>(T40/G40)*(M40/N40)</f>
        <v>2.2894425543565533</v>
      </c>
      <c r="AV40" t="b">
        <f t="shared" si="19"/>
        <v>0</v>
      </c>
      <c r="AW40">
        <f t="shared" si="20"/>
        <v>5.2415472096986599</v>
      </c>
      <c r="AX40" t="b">
        <f t="shared" si="21"/>
        <v>1</v>
      </c>
      <c r="AY40" t="b">
        <f t="shared" si="22"/>
        <v>0</v>
      </c>
      <c r="AZ40" t="b">
        <f t="shared" si="23"/>
        <v>0</v>
      </c>
      <c r="BA40" t="b">
        <f t="shared" si="24"/>
        <v>0</v>
      </c>
      <c r="BB40" t="b">
        <f t="shared" si="25"/>
        <v>1</v>
      </c>
      <c r="BC40" t="b">
        <f t="shared" si="26"/>
        <v>0</v>
      </c>
      <c r="BD40" t="b">
        <f t="shared" si="27"/>
        <v>1</v>
      </c>
      <c r="BE40" t="b">
        <f t="shared" si="28"/>
        <v>1</v>
      </c>
      <c r="BF40">
        <f t="shared" si="29"/>
        <v>82.150721352907667</v>
      </c>
      <c r="BG40" t="b">
        <f t="shared" si="30"/>
        <v>0</v>
      </c>
    </row>
    <row r="41" spans="1:59">
      <c r="A41">
        <v>0</v>
      </c>
      <c r="B41">
        <v>0.63943320400000003</v>
      </c>
      <c r="C41">
        <v>1.1064880000000001E-3</v>
      </c>
      <c r="D41">
        <v>7.4185699999999995E-4</v>
      </c>
      <c r="E41">
        <v>7.6239230000000003E-3</v>
      </c>
      <c r="F41">
        <v>6.1755839999999996E-3</v>
      </c>
      <c r="G41">
        <v>4.0000000000000002E-4</v>
      </c>
      <c r="H41">
        <v>300</v>
      </c>
      <c r="I41">
        <v>0</v>
      </c>
      <c r="J41">
        <v>0</v>
      </c>
      <c r="K41">
        <v>1E-3</v>
      </c>
      <c r="L41">
        <v>0.15</v>
      </c>
      <c r="M41">
        <v>1.4957134E-2</v>
      </c>
      <c r="N41">
        <v>0.142818838</v>
      </c>
      <c r="O41">
        <v>1.796643019</v>
      </c>
      <c r="P41">
        <v>2.8706942190000002</v>
      </c>
      <c r="Q41">
        <v>1.3562100000000001E-3</v>
      </c>
      <c r="R41">
        <v>2.3090900000000002E-3</v>
      </c>
      <c r="S41">
        <v>4.0593809999999999E-3</v>
      </c>
      <c r="T41">
        <v>8.8137509999999999E-3</v>
      </c>
      <c r="U41">
        <v>1.3091869000000001E-2</v>
      </c>
      <c r="V41">
        <v>1.5700265000000001E-2</v>
      </c>
      <c r="W41">
        <v>3.0068055999999999E-2</v>
      </c>
      <c r="X41">
        <f t="shared" si="2"/>
        <v>3.3905249999999998</v>
      </c>
      <c r="Y41">
        <f t="shared" si="3"/>
        <v>5.7727250000000003</v>
      </c>
      <c r="Z41">
        <f t="shared" si="4"/>
        <v>10.148452499999999</v>
      </c>
      <c r="AA41">
        <f t="shared" si="5"/>
        <v>22.034377499999998</v>
      </c>
      <c r="AB41">
        <f t="shared" si="6"/>
        <v>32.7296725</v>
      </c>
      <c r="AC41">
        <f t="shared" si="7"/>
        <v>39.250662500000004</v>
      </c>
      <c r="AD41">
        <f t="shared" si="8"/>
        <v>75.170139999999989</v>
      </c>
      <c r="AE41">
        <f t="shared" si="9"/>
        <v>0.35508296710375137</v>
      </c>
      <c r="AF41">
        <f t="shared" si="10"/>
        <v>0.60456605430545518</v>
      </c>
      <c r="AG41">
        <f t="shared" si="11"/>
        <v>1.0628273276886273</v>
      </c>
      <c r="AH41">
        <f t="shared" si="12"/>
        <v>2.3076167086171431</v>
      </c>
      <c r="AI41">
        <f t="shared" si="13"/>
        <v>3.4277137681138043</v>
      </c>
      <c r="AJ41">
        <f t="shared" si="14"/>
        <v>4.1106441336630608</v>
      </c>
      <c r="AK41">
        <f t="shared" si="15"/>
        <v>7.8724198608782956</v>
      </c>
      <c r="AL41">
        <v>500000</v>
      </c>
      <c r="AM41" t="s">
        <v>57</v>
      </c>
      <c r="AN41" t="b">
        <v>1</v>
      </c>
      <c r="AO41" t="b">
        <v>1</v>
      </c>
      <c r="AP41">
        <f t="shared" si="16"/>
        <v>1</v>
      </c>
      <c r="AQ41" t="s">
        <v>157</v>
      </c>
      <c r="AR41" t="b">
        <f t="shared" si="17"/>
        <v>0</v>
      </c>
      <c r="AS41">
        <f>T41/G41</f>
        <v>22.034377499999998</v>
      </c>
      <c r="AT41" t="b">
        <f t="shared" si="18"/>
        <v>1</v>
      </c>
      <c r="AU41">
        <f>(T41/G41)*(M41/N41)</f>
        <v>2.3076167086171431</v>
      </c>
      <c r="AV41" t="b">
        <f t="shared" si="19"/>
        <v>0</v>
      </c>
      <c r="AW41">
        <f t="shared" si="20"/>
        <v>5.3250948738890163</v>
      </c>
      <c r="AX41" t="b">
        <f t="shared" si="21"/>
        <v>0</v>
      </c>
      <c r="AY41" t="b">
        <f t="shared" si="22"/>
        <v>0</v>
      </c>
      <c r="AZ41" t="b">
        <f t="shared" si="23"/>
        <v>0</v>
      </c>
      <c r="BA41" t="b">
        <f t="shared" si="24"/>
        <v>0</v>
      </c>
      <c r="BB41" t="b">
        <f t="shared" si="25"/>
        <v>1</v>
      </c>
      <c r="BC41" t="b">
        <f t="shared" si="26"/>
        <v>0</v>
      </c>
      <c r="BD41" t="b">
        <f t="shared" si="27"/>
        <v>1</v>
      </c>
      <c r="BE41" t="b">
        <f t="shared" si="28"/>
        <v>1</v>
      </c>
      <c r="BF41">
        <f t="shared" si="29"/>
        <v>65.998404480857303</v>
      </c>
      <c r="BG41" t="b">
        <f t="shared" si="30"/>
        <v>0</v>
      </c>
    </row>
    <row r="42" spans="1:59">
      <c r="A42">
        <v>0</v>
      </c>
      <c r="B42">
        <v>0.63943320400000003</v>
      </c>
      <c r="C42">
        <v>1.1064880000000001E-3</v>
      </c>
      <c r="D42">
        <v>7.4185699999999995E-4</v>
      </c>
      <c r="E42">
        <v>7.6239230000000003E-3</v>
      </c>
      <c r="F42">
        <v>6.1755839999999996E-3</v>
      </c>
      <c r="G42">
        <v>2.0000000000000001E-4</v>
      </c>
      <c r="H42">
        <v>4500</v>
      </c>
      <c r="I42">
        <v>0</v>
      </c>
      <c r="J42">
        <v>0</v>
      </c>
      <c r="K42">
        <v>1E-3</v>
      </c>
      <c r="L42">
        <v>0.15</v>
      </c>
      <c r="M42">
        <v>9.8050899999999996E-2</v>
      </c>
      <c r="N42">
        <v>0.19777587099999999</v>
      </c>
      <c r="O42">
        <v>1.374862432</v>
      </c>
      <c r="P42">
        <v>1.188512899</v>
      </c>
      <c r="Q42">
        <v>5.3326800000000004E-4</v>
      </c>
      <c r="R42">
        <v>8.1734500000000003E-4</v>
      </c>
      <c r="S42">
        <v>1.1108260000000001E-3</v>
      </c>
      <c r="T42">
        <v>1.9604739999999998E-3</v>
      </c>
      <c r="U42">
        <v>2.9814500000000001E-3</v>
      </c>
      <c r="V42">
        <v>3.6781359999999998E-3</v>
      </c>
      <c r="W42">
        <v>8.6144949999999998E-3</v>
      </c>
      <c r="X42">
        <f t="shared" si="2"/>
        <v>2.6663399999999999</v>
      </c>
      <c r="Y42">
        <f t="shared" si="3"/>
        <v>4.0867250000000004</v>
      </c>
      <c r="Z42">
        <f t="shared" si="4"/>
        <v>5.5541299999999998</v>
      </c>
      <c r="AA42">
        <f t="shared" si="5"/>
        <v>9.802369999999998</v>
      </c>
      <c r="AB42">
        <f t="shared" si="6"/>
        <v>14.907249999999999</v>
      </c>
      <c r="AC42">
        <f t="shared" si="7"/>
        <v>18.39068</v>
      </c>
      <c r="AD42">
        <f t="shared" si="8"/>
        <v>43.072474999999997</v>
      </c>
      <c r="AE42">
        <f t="shared" si="9"/>
        <v>1.3218854018142587</v>
      </c>
      <c r="AF42">
        <f t="shared" si="10"/>
        <v>2.0260664876682557</v>
      </c>
      <c r="AG42">
        <f t="shared" si="11"/>
        <v>2.7535585734672354</v>
      </c>
      <c r="AH42">
        <f t="shared" si="12"/>
        <v>4.8596989904445911</v>
      </c>
      <c r="AI42">
        <f t="shared" si="13"/>
        <v>7.3905338989759777</v>
      </c>
      <c r="AJ42">
        <f t="shared" si="14"/>
        <v>9.1175061775457937</v>
      </c>
      <c r="AK42">
        <f t="shared" si="15"/>
        <v>21.353944329121422</v>
      </c>
      <c r="AL42">
        <v>373000</v>
      </c>
      <c r="AM42" t="s">
        <v>52</v>
      </c>
      <c r="AN42" t="b">
        <v>0</v>
      </c>
      <c r="AO42" t="b">
        <v>0</v>
      </c>
      <c r="AP42">
        <f t="shared" si="16"/>
        <v>0</v>
      </c>
      <c r="AR42" t="b">
        <f t="shared" si="17"/>
        <v>0</v>
      </c>
      <c r="AS42">
        <f>T42/G42</f>
        <v>9.802369999999998</v>
      </c>
      <c r="AT42" t="b">
        <f t="shared" si="18"/>
        <v>0</v>
      </c>
      <c r="AU42">
        <f>(T42/G42)*(M42/N42)</f>
        <v>4.859698990444592</v>
      </c>
      <c r="AV42" t="b">
        <f t="shared" si="19"/>
        <v>0</v>
      </c>
      <c r="AW42">
        <f t="shared" si="20"/>
        <v>23.616674277728187</v>
      </c>
      <c r="AX42" t="b">
        <f t="shared" si="21"/>
        <v>0</v>
      </c>
      <c r="AY42" t="b">
        <f t="shared" si="22"/>
        <v>0</v>
      </c>
      <c r="AZ42" t="b">
        <f t="shared" si="23"/>
        <v>0</v>
      </c>
      <c r="BA42" t="b">
        <f t="shared" si="24"/>
        <v>0</v>
      </c>
      <c r="BB42" t="b">
        <f t="shared" si="25"/>
        <v>0</v>
      </c>
      <c r="BC42" t="b">
        <f t="shared" si="26"/>
        <v>0</v>
      </c>
      <c r="BD42" t="b">
        <f t="shared" si="27"/>
        <v>0</v>
      </c>
      <c r="BE42" t="b">
        <f t="shared" si="28"/>
        <v>1</v>
      </c>
      <c r="BF42">
        <f t="shared" si="29"/>
        <v>28.91134224276939</v>
      </c>
      <c r="BG42" t="b">
        <f t="shared" si="30"/>
        <v>0</v>
      </c>
    </row>
    <row r="43" spans="1:59">
      <c r="A43">
        <v>0</v>
      </c>
      <c r="B43">
        <v>0.63943320400000003</v>
      </c>
      <c r="C43">
        <v>1.1064880000000001E-3</v>
      </c>
      <c r="D43">
        <v>7.4185699999999995E-4</v>
      </c>
      <c r="E43">
        <v>7.6239230000000003E-3</v>
      </c>
      <c r="F43">
        <v>6.1755839999999996E-3</v>
      </c>
      <c r="G43">
        <v>2.5000000000000001E-4</v>
      </c>
      <c r="H43">
        <v>4500</v>
      </c>
      <c r="I43">
        <v>0</v>
      </c>
      <c r="J43">
        <v>0</v>
      </c>
      <c r="K43">
        <v>1E-3</v>
      </c>
      <c r="L43">
        <v>0.15</v>
      </c>
      <c r="M43">
        <v>4.9857073000000002E-2</v>
      </c>
      <c r="N43">
        <v>0.16475886100000001</v>
      </c>
      <c r="O43">
        <v>1.5857270960000001</v>
      </c>
      <c r="P43">
        <v>1.8233710089999999</v>
      </c>
      <c r="Q43">
        <v>6.2474399999999999E-4</v>
      </c>
      <c r="R43">
        <v>7.6999600000000001E-4</v>
      </c>
      <c r="S43">
        <v>9.0544900000000001E-4</v>
      </c>
      <c r="T43">
        <v>1.4436609999999999E-3</v>
      </c>
      <c r="U43">
        <v>2.3080840000000002E-3</v>
      </c>
      <c r="V43">
        <v>2.969345E-3</v>
      </c>
      <c r="W43">
        <v>7.7386310000000002E-3</v>
      </c>
      <c r="X43">
        <f t="shared" si="2"/>
        <v>2.4989759999999999</v>
      </c>
      <c r="Y43">
        <f t="shared" si="3"/>
        <v>3.0799840000000001</v>
      </c>
      <c r="Z43">
        <f t="shared" si="4"/>
        <v>3.6217959999999998</v>
      </c>
      <c r="AA43">
        <f t="shared" si="5"/>
        <v>5.7746439999999994</v>
      </c>
      <c r="AB43">
        <f t="shared" si="6"/>
        <v>9.2323360000000001</v>
      </c>
      <c r="AC43">
        <f t="shared" si="7"/>
        <v>11.87738</v>
      </c>
      <c r="AD43">
        <f t="shared" si="8"/>
        <v>30.954523999999999</v>
      </c>
      <c r="AE43">
        <f t="shared" si="9"/>
        <v>0.75620593697384197</v>
      </c>
      <c r="AF43">
        <f t="shared" si="10"/>
        <v>0.93202263110347672</v>
      </c>
      <c r="AG43">
        <f t="shared" si="11"/>
        <v>1.0959783678227053</v>
      </c>
      <c r="AH43">
        <f t="shared" si="12"/>
        <v>1.7474437836579362</v>
      </c>
      <c r="AI43">
        <f t="shared" si="13"/>
        <v>2.793763243559495</v>
      </c>
      <c r="AJ43">
        <f t="shared" si="14"/>
        <v>3.5941702808247746</v>
      </c>
      <c r="AK43">
        <f t="shared" si="15"/>
        <v>9.3670346673994782</v>
      </c>
      <c r="AL43">
        <v>345000</v>
      </c>
      <c r="AM43" t="s">
        <v>139</v>
      </c>
      <c r="AN43" t="b">
        <v>0</v>
      </c>
      <c r="AO43" t="b">
        <v>0</v>
      </c>
      <c r="AP43">
        <f t="shared" si="16"/>
        <v>1</v>
      </c>
      <c r="AR43" t="b">
        <f t="shared" si="17"/>
        <v>0</v>
      </c>
      <c r="AS43">
        <f>T43/G43</f>
        <v>5.7746439999999994</v>
      </c>
      <c r="AT43" t="b">
        <f t="shared" si="18"/>
        <v>1</v>
      </c>
      <c r="AU43">
        <f>(T43/G43)*(M43/N43)</f>
        <v>1.7474437836579362</v>
      </c>
      <c r="AV43" t="b">
        <f t="shared" si="19"/>
        <v>0</v>
      </c>
      <c r="AW43">
        <f t="shared" si="20"/>
        <v>3.053559777044764</v>
      </c>
      <c r="AX43" t="b">
        <f t="shared" si="21"/>
        <v>0</v>
      </c>
      <c r="AY43" t="b">
        <f t="shared" si="22"/>
        <v>0</v>
      </c>
      <c r="AZ43" t="b">
        <f t="shared" si="23"/>
        <v>0</v>
      </c>
      <c r="BA43" t="b">
        <f t="shared" si="24"/>
        <v>0</v>
      </c>
      <c r="BB43" t="b">
        <f t="shared" si="25"/>
        <v>0</v>
      </c>
      <c r="BC43" t="b">
        <f t="shared" si="26"/>
        <v>0</v>
      </c>
      <c r="BD43" t="b">
        <f t="shared" si="27"/>
        <v>1</v>
      </c>
      <c r="BE43" t="b">
        <f t="shared" si="28"/>
        <v>1</v>
      </c>
      <c r="BF43">
        <f t="shared" si="29"/>
        <v>17.021325677660833</v>
      </c>
      <c r="BG43" t="b">
        <f t="shared" si="30"/>
        <v>1</v>
      </c>
    </row>
    <row r="44" spans="1:59">
      <c r="A44">
        <v>0</v>
      </c>
      <c r="B44">
        <v>0.63943320400000003</v>
      </c>
      <c r="C44">
        <v>1.1064880000000001E-3</v>
      </c>
      <c r="D44">
        <v>7.4185699999999995E-4</v>
      </c>
      <c r="E44">
        <v>7.6239230000000003E-3</v>
      </c>
      <c r="F44">
        <v>6.1755839999999996E-3</v>
      </c>
      <c r="G44">
        <v>2.9999999999999997E-4</v>
      </c>
      <c r="H44">
        <v>4500</v>
      </c>
      <c r="I44">
        <v>0</v>
      </c>
      <c r="J44">
        <v>0</v>
      </c>
      <c r="K44">
        <v>1E-3</v>
      </c>
      <c r="L44">
        <v>0.15</v>
      </c>
      <c r="M44">
        <v>2.4703989999999999E-3</v>
      </c>
      <c r="N44">
        <v>0.115100548</v>
      </c>
      <c r="O44">
        <v>2.0943198199999999</v>
      </c>
      <c r="P44">
        <v>3.9620092690000002</v>
      </c>
      <c r="Q44">
        <v>7.4876100000000002E-4</v>
      </c>
      <c r="R44">
        <v>8.3619E-4</v>
      </c>
      <c r="S44">
        <v>8.9364000000000002E-4</v>
      </c>
      <c r="T44">
        <v>1.0963979999999999E-3</v>
      </c>
      <c r="U44">
        <v>1.604468E-3</v>
      </c>
      <c r="V44">
        <v>2.1701659999999998E-3</v>
      </c>
      <c r="W44">
        <v>7.3069349999999996E-3</v>
      </c>
      <c r="X44">
        <f t="shared" si="2"/>
        <v>2.4958700000000005</v>
      </c>
      <c r="Y44">
        <f t="shared" si="3"/>
        <v>2.7873000000000001</v>
      </c>
      <c r="Z44">
        <f t="shared" si="4"/>
        <v>2.9788000000000001</v>
      </c>
      <c r="AA44">
        <f t="shared" si="5"/>
        <v>3.6546600000000002</v>
      </c>
      <c r="AB44">
        <f t="shared" si="6"/>
        <v>5.3482266666666671</v>
      </c>
      <c r="AC44">
        <f t="shared" si="7"/>
        <v>7.2338866666666668</v>
      </c>
      <c r="AD44">
        <f t="shared" si="8"/>
        <v>24.356450000000002</v>
      </c>
      <c r="AE44">
        <f t="shared" si="9"/>
        <v>5.3568769734528121E-2</v>
      </c>
      <c r="AF44">
        <f t="shared" si="10"/>
        <v>5.9823721540404828E-2</v>
      </c>
      <c r="AG44">
        <f t="shared" si="11"/>
        <v>6.3933879282659881E-2</v>
      </c>
      <c r="AH44">
        <f t="shared" si="12"/>
        <v>7.8439838612584203E-2</v>
      </c>
      <c r="AI44">
        <f t="shared" si="13"/>
        <v>0.11478880021584839</v>
      </c>
      <c r="AJ44">
        <f t="shared" si="14"/>
        <v>0.15526065425376312</v>
      </c>
      <c r="AK44">
        <f t="shared" si="15"/>
        <v>0.52276162684777139</v>
      </c>
      <c r="AL44">
        <v>290000</v>
      </c>
      <c r="AM44" t="s">
        <v>149</v>
      </c>
      <c r="AN44" t="b">
        <v>1</v>
      </c>
      <c r="AO44" t="b">
        <v>1</v>
      </c>
      <c r="AP44">
        <f t="shared" si="16"/>
        <v>0</v>
      </c>
      <c r="AR44" t="b">
        <f t="shared" si="17"/>
        <v>1</v>
      </c>
      <c r="AS44">
        <f>T44/G44</f>
        <v>3.6546600000000002</v>
      </c>
      <c r="AT44" t="b">
        <f t="shared" si="18"/>
        <v>1</v>
      </c>
      <c r="AU44">
        <f>(T44/G44)*(M44/N44)</f>
        <v>7.843983861258419E-2</v>
      </c>
      <c r="AV44" t="b">
        <f t="shared" si="19"/>
        <v>1</v>
      </c>
      <c r="AW44">
        <f t="shared" si="20"/>
        <v>6.1528082815682532E-3</v>
      </c>
      <c r="AX44" t="b">
        <f t="shared" si="21"/>
        <v>1</v>
      </c>
      <c r="AY44" t="b">
        <f t="shared" si="22"/>
        <v>1</v>
      </c>
      <c r="AZ44" t="b">
        <f t="shared" si="23"/>
        <v>1</v>
      </c>
      <c r="BA44" t="b">
        <f t="shared" si="24"/>
        <v>1</v>
      </c>
      <c r="BB44" t="b">
        <f t="shared" si="25"/>
        <v>1</v>
      </c>
      <c r="BC44" t="b">
        <f t="shared" si="26"/>
        <v>0</v>
      </c>
      <c r="BD44" t="b">
        <f t="shared" si="27"/>
        <v>1</v>
      </c>
      <c r="BE44" t="b">
        <f t="shared" si="28"/>
        <v>1</v>
      </c>
      <c r="BF44">
        <f t="shared" si="29"/>
        <v>10.942517035288487</v>
      </c>
      <c r="BG44" t="b">
        <f t="shared" si="30"/>
        <v>1</v>
      </c>
    </row>
    <row r="45" spans="1:59">
      <c r="A45">
        <v>0</v>
      </c>
      <c r="B45">
        <v>0.63943320400000003</v>
      </c>
      <c r="C45">
        <v>1.1064880000000001E-3</v>
      </c>
      <c r="D45">
        <v>7.4185699999999995E-4</v>
      </c>
      <c r="E45">
        <v>7.6239230000000003E-3</v>
      </c>
      <c r="F45">
        <v>6.1755839999999996E-3</v>
      </c>
      <c r="G45">
        <v>3.5E-4</v>
      </c>
      <c r="H45">
        <v>4500</v>
      </c>
      <c r="I45">
        <v>0</v>
      </c>
      <c r="J45">
        <v>0</v>
      </c>
      <c r="K45">
        <v>1E-3</v>
      </c>
      <c r="L45">
        <v>0.15</v>
      </c>
      <c r="M45">
        <v>3.161344E-3</v>
      </c>
      <c r="N45">
        <v>0.114942208</v>
      </c>
      <c r="O45">
        <v>2.1590111259999998</v>
      </c>
      <c r="P45">
        <v>4.2081242479999998</v>
      </c>
      <c r="Q45">
        <v>9.4192199999999998E-4</v>
      </c>
      <c r="R45">
        <v>1.0450850000000001E-3</v>
      </c>
      <c r="S45">
        <v>1.1153859999999999E-3</v>
      </c>
      <c r="T45">
        <v>1.3379139999999999E-3</v>
      </c>
      <c r="U45">
        <v>1.795472E-3</v>
      </c>
      <c r="V45">
        <v>2.284122E-3</v>
      </c>
      <c r="W45">
        <v>7.2896749999999998E-3</v>
      </c>
      <c r="X45">
        <f t="shared" si="2"/>
        <v>2.6912057142857142</v>
      </c>
      <c r="Y45">
        <f t="shared" si="3"/>
        <v>2.985957142857143</v>
      </c>
      <c r="Z45">
        <f t="shared" si="4"/>
        <v>3.1868171428571426</v>
      </c>
      <c r="AA45">
        <f t="shared" si="5"/>
        <v>3.8226114285714283</v>
      </c>
      <c r="AB45">
        <f t="shared" si="6"/>
        <v>5.1299200000000003</v>
      </c>
      <c r="AC45">
        <f t="shared" si="7"/>
        <v>6.5260628571428567</v>
      </c>
      <c r="AD45">
        <f t="shared" si="8"/>
        <v>20.827642857142855</v>
      </c>
      <c r="AE45">
        <f t="shared" si="9"/>
        <v>7.4018301767988112E-2</v>
      </c>
      <c r="AF45">
        <f t="shared" si="10"/>
        <v>8.2125077132923802E-2</v>
      </c>
      <c r="AG45">
        <f t="shared" si="11"/>
        <v>8.7649484284037515E-2</v>
      </c>
      <c r="AH45">
        <f t="shared" si="12"/>
        <v>0.10513622379731659</v>
      </c>
      <c r="AI45">
        <f t="shared" si="13"/>
        <v>0.14109213747207638</v>
      </c>
      <c r="AJ45">
        <f t="shared" si="14"/>
        <v>0.1794913288689515</v>
      </c>
      <c r="AK45">
        <f t="shared" si="15"/>
        <v>0.57283868934005011</v>
      </c>
      <c r="AL45">
        <v>275000</v>
      </c>
      <c r="AM45" t="s">
        <v>98</v>
      </c>
      <c r="AN45" t="b">
        <v>1</v>
      </c>
      <c r="AO45" t="b">
        <v>1</v>
      </c>
      <c r="AP45">
        <f t="shared" si="16"/>
        <v>0</v>
      </c>
      <c r="AR45" t="b">
        <f t="shared" si="17"/>
        <v>1</v>
      </c>
      <c r="AS45">
        <f>T45/G45</f>
        <v>3.8226114285714283</v>
      </c>
      <c r="AT45" t="b">
        <f t="shared" si="18"/>
        <v>1</v>
      </c>
      <c r="AU45">
        <f>(T45/G45)*(M45/N45)</f>
        <v>0.10513622379731657</v>
      </c>
      <c r="AV45" t="b">
        <f t="shared" si="19"/>
        <v>1</v>
      </c>
      <c r="AW45">
        <f t="shared" si="20"/>
        <v>1.1053625554359436E-2</v>
      </c>
      <c r="AX45" t="b">
        <f t="shared" si="21"/>
        <v>1</v>
      </c>
      <c r="AY45" t="b">
        <f t="shared" si="22"/>
        <v>1</v>
      </c>
      <c r="AZ45" t="b">
        <f t="shared" si="23"/>
        <v>1</v>
      </c>
      <c r="BA45" t="b">
        <f t="shared" si="24"/>
        <v>1</v>
      </c>
      <c r="BB45" t="b">
        <f t="shared" si="25"/>
        <v>1</v>
      </c>
      <c r="BC45" t="b">
        <f t="shared" si="26"/>
        <v>0</v>
      </c>
      <c r="BD45" t="b">
        <f t="shared" si="27"/>
        <v>1</v>
      </c>
      <c r="BE45" t="b">
        <f t="shared" si="28"/>
        <v>1</v>
      </c>
      <c r="BF45">
        <f t="shared" si="29"/>
        <v>11.440330516167768</v>
      </c>
      <c r="BG45" t="b">
        <f t="shared" si="30"/>
        <v>1</v>
      </c>
    </row>
    <row r="46" spans="1:59">
      <c r="A46">
        <v>0</v>
      </c>
      <c r="B46">
        <v>0.63943320400000003</v>
      </c>
      <c r="C46">
        <v>1.1064880000000001E-3</v>
      </c>
      <c r="D46">
        <v>7.4185699999999995E-4</v>
      </c>
      <c r="E46">
        <v>7.6239230000000003E-3</v>
      </c>
      <c r="F46">
        <v>6.1755839999999996E-3</v>
      </c>
      <c r="G46">
        <v>4.0000000000000002E-4</v>
      </c>
      <c r="H46">
        <v>4500</v>
      </c>
      <c r="I46">
        <v>0</v>
      </c>
      <c r="J46">
        <v>0</v>
      </c>
      <c r="K46">
        <v>1E-3</v>
      </c>
      <c r="L46">
        <v>0.15</v>
      </c>
      <c r="M46">
        <v>2.3032930000000001E-3</v>
      </c>
      <c r="N46">
        <v>0.103456572</v>
      </c>
      <c r="O46">
        <v>2.355349302</v>
      </c>
      <c r="P46">
        <v>5.1840820949999999</v>
      </c>
      <c r="Q46">
        <v>1.089093E-3</v>
      </c>
      <c r="R46">
        <v>1.196003E-3</v>
      </c>
      <c r="S46">
        <v>1.269612E-3</v>
      </c>
      <c r="T46">
        <v>1.4890249999999999E-3</v>
      </c>
      <c r="U46">
        <v>1.901624E-3</v>
      </c>
      <c r="V46">
        <v>2.3574989999999999E-3</v>
      </c>
      <c r="W46">
        <v>7.2608619999999999E-3</v>
      </c>
      <c r="X46">
        <f t="shared" si="2"/>
        <v>2.7227324999999998</v>
      </c>
      <c r="Y46">
        <f t="shared" si="3"/>
        <v>2.9900074999999999</v>
      </c>
      <c r="Z46">
        <f t="shared" si="4"/>
        <v>3.1740300000000001</v>
      </c>
      <c r="AA46">
        <f t="shared" si="5"/>
        <v>3.7225624999999996</v>
      </c>
      <c r="AB46">
        <f t="shared" si="6"/>
        <v>4.75406</v>
      </c>
      <c r="AC46">
        <f t="shared" si="7"/>
        <v>5.893747499999999</v>
      </c>
      <c r="AD46">
        <f t="shared" si="8"/>
        <v>18.152155</v>
      </c>
      <c r="AE46">
        <f t="shared" si="9"/>
        <v>6.0617228919227092E-2</v>
      </c>
      <c r="AF46">
        <f t="shared" si="10"/>
        <v>6.656767387090208E-2</v>
      </c>
      <c r="AG46">
        <f t="shared" si="11"/>
        <v>7.0664636759760424E-2</v>
      </c>
      <c r="AH46">
        <f t="shared" si="12"/>
        <v>8.2876824377213068E-2</v>
      </c>
      <c r="AI46">
        <f t="shared" si="13"/>
        <v>0.10584144542871574</v>
      </c>
      <c r="AJ46">
        <f t="shared" si="14"/>
        <v>0.13121474158758611</v>
      </c>
      <c r="AK46">
        <f t="shared" si="15"/>
        <v>0.40412832880655475</v>
      </c>
      <c r="AL46">
        <v>264000</v>
      </c>
      <c r="AM46" t="s">
        <v>87</v>
      </c>
      <c r="AN46" t="b">
        <v>1</v>
      </c>
      <c r="AO46" t="b">
        <v>1</v>
      </c>
      <c r="AP46">
        <f t="shared" si="16"/>
        <v>0</v>
      </c>
      <c r="AR46" t="b">
        <f t="shared" si="17"/>
        <v>1</v>
      </c>
      <c r="AS46">
        <f>T46/G46</f>
        <v>3.7225624999999996</v>
      </c>
      <c r="AT46" t="b">
        <f t="shared" si="18"/>
        <v>1</v>
      </c>
      <c r="AU46">
        <f>(T46/G46)*(M46/N46)</f>
        <v>8.2876824377213068E-2</v>
      </c>
      <c r="AV46" t="b">
        <f t="shared" si="19"/>
        <v>1</v>
      </c>
      <c r="AW46">
        <f t="shared" si="20"/>
        <v>6.8685680188514181E-3</v>
      </c>
      <c r="AX46" t="b">
        <f t="shared" si="21"/>
        <v>1</v>
      </c>
      <c r="AY46" t="b">
        <f t="shared" si="22"/>
        <v>1</v>
      </c>
      <c r="AZ46" t="b">
        <f t="shared" si="23"/>
        <v>1</v>
      </c>
      <c r="BA46" t="b">
        <f t="shared" si="24"/>
        <v>1</v>
      </c>
      <c r="BB46" t="b">
        <f t="shared" si="25"/>
        <v>1</v>
      </c>
      <c r="BC46" t="b">
        <f t="shared" si="26"/>
        <v>1</v>
      </c>
      <c r="BD46" t="b">
        <f t="shared" si="27"/>
        <v>1</v>
      </c>
      <c r="BE46" t="b">
        <f t="shared" si="28"/>
        <v>1</v>
      </c>
      <c r="BF46">
        <f t="shared" si="29"/>
        <v>11.145424119767373</v>
      </c>
      <c r="BG46" t="b">
        <f t="shared" si="30"/>
        <v>1</v>
      </c>
    </row>
    <row r="47" spans="1:59">
      <c r="A47">
        <v>0</v>
      </c>
      <c r="B47">
        <v>0.63943320400000003</v>
      </c>
      <c r="C47">
        <v>1.1064880000000001E-3</v>
      </c>
      <c r="D47">
        <v>7.4185699999999995E-4</v>
      </c>
      <c r="E47">
        <v>7.6239230000000003E-3</v>
      </c>
      <c r="F47">
        <v>6.1755839999999996E-3</v>
      </c>
      <c r="G47">
        <v>2.0000000000000001E-4</v>
      </c>
      <c r="H47">
        <v>750</v>
      </c>
      <c r="I47">
        <v>0</v>
      </c>
      <c r="J47">
        <v>0</v>
      </c>
      <c r="K47">
        <v>1E-3</v>
      </c>
      <c r="L47">
        <v>0.15</v>
      </c>
      <c r="M47">
        <v>9.9659039999999994E-3</v>
      </c>
      <c r="N47">
        <v>0.152533948</v>
      </c>
      <c r="O47">
        <v>1.86905849</v>
      </c>
      <c r="P47">
        <v>3.997723208</v>
      </c>
      <c r="Q47">
        <v>5.4763999999999995E-4</v>
      </c>
      <c r="R47">
        <v>1.0460350000000001E-3</v>
      </c>
      <c r="S47">
        <v>1.971544E-3</v>
      </c>
      <c r="T47">
        <v>4.6604100000000002E-3</v>
      </c>
      <c r="U47">
        <v>7.4156029999999998E-3</v>
      </c>
      <c r="V47">
        <v>9.1017809999999998E-3</v>
      </c>
      <c r="W47">
        <v>1.8930057E-2</v>
      </c>
      <c r="X47">
        <f t="shared" si="2"/>
        <v>2.7381999999999995</v>
      </c>
      <c r="Y47">
        <f t="shared" si="3"/>
        <v>5.230175</v>
      </c>
      <c r="Z47">
        <f t="shared" si="4"/>
        <v>9.8577199999999987</v>
      </c>
      <c r="AA47">
        <f t="shared" si="5"/>
        <v>23.302050000000001</v>
      </c>
      <c r="AB47">
        <f t="shared" si="6"/>
        <v>37.078015000000001</v>
      </c>
      <c r="AC47">
        <f t="shared" si="7"/>
        <v>45.508904999999999</v>
      </c>
      <c r="AD47">
        <f t="shared" si="8"/>
        <v>94.650284999999997</v>
      </c>
      <c r="AE47">
        <f t="shared" si="9"/>
        <v>0.1789020653474464</v>
      </c>
      <c r="AF47">
        <f t="shared" si="10"/>
        <v>0.34171686130617951</v>
      </c>
      <c r="AG47">
        <f t="shared" si="11"/>
        <v>0.64406050237996848</v>
      </c>
      <c r="AH47">
        <f t="shared" si="12"/>
        <v>1.5224544853661035</v>
      </c>
      <c r="AI47">
        <f t="shared" si="13"/>
        <v>2.4225160552492877</v>
      </c>
      <c r="AJ47">
        <f t="shared" si="14"/>
        <v>2.9733536981231219</v>
      </c>
      <c r="AK47">
        <f t="shared" si="15"/>
        <v>6.1840374962473268</v>
      </c>
      <c r="AL47">
        <v>500000</v>
      </c>
      <c r="AM47" t="s">
        <v>36</v>
      </c>
      <c r="AN47" t="b">
        <v>1</v>
      </c>
      <c r="AO47" t="b">
        <v>0</v>
      </c>
      <c r="AP47">
        <f t="shared" si="16"/>
        <v>0</v>
      </c>
      <c r="AR47" t="b">
        <f t="shared" si="17"/>
        <v>0</v>
      </c>
      <c r="AS47">
        <f>T47/G47</f>
        <v>23.302050000000001</v>
      </c>
      <c r="AT47" t="b">
        <f t="shared" si="18"/>
        <v>1</v>
      </c>
      <c r="AU47">
        <f>(T47/G47)*(M47/N47)</f>
        <v>1.5224544853661035</v>
      </c>
      <c r="AV47" t="b">
        <f t="shared" si="19"/>
        <v>0</v>
      </c>
      <c r="AW47">
        <f t="shared" si="20"/>
        <v>2.317867660011367</v>
      </c>
      <c r="AX47" t="b">
        <f t="shared" si="21"/>
        <v>1</v>
      </c>
      <c r="AY47" t="b">
        <f t="shared" si="22"/>
        <v>1</v>
      </c>
      <c r="AZ47" t="b">
        <f t="shared" si="23"/>
        <v>0</v>
      </c>
      <c r="BA47" t="b">
        <f t="shared" si="24"/>
        <v>0</v>
      </c>
      <c r="BB47" t="b">
        <f t="shared" si="25"/>
        <v>1</v>
      </c>
      <c r="BC47" t="b">
        <f t="shared" si="26"/>
        <v>0</v>
      </c>
      <c r="BD47" t="b">
        <f t="shared" si="27"/>
        <v>1</v>
      </c>
      <c r="BE47" t="b">
        <f t="shared" si="28"/>
        <v>1</v>
      </c>
      <c r="BF47">
        <f t="shared" si="29"/>
        <v>69.840814354193469</v>
      </c>
      <c r="BG47" t="b">
        <f t="shared" si="30"/>
        <v>0</v>
      </c>
    </row>
    <row r="48" spans="1:59">
      <c r="A48">
        <v>0</v>
      </c>
      <c r="B48">
        <v>0.63943320400000003</v>
      </c>
      <c r="C48">
        <v>1.1064880000000001E-3</v>
      </c>
      <c r="D48">
        <v>7.4185699999999995E-4</v>
      </c>
      <c r="E48">
        <v>7.6239230000000003E-3</v>
      </c>
      <c r="F48">
        <v>6.1755839999999996E-3</v>
      </c>
      <c r="G48">
        <v>2.5000000000000001E-4</v>
      </c>
      <c r="H48">
        <v>750</v>
      </c>
      <c r="I48">
        <v>0</v>
      </c>
      <c r="J48">
        <v>0</v>
      </c>
      <c r="K48">
        <v>1E-3</v>
      </c>
      <c r="L48">
        <v>0.15</v>
      </c>
      <c r="M48">
        <v>2.9759377E-2</v>
      </c>
      <c r="N48">
        <v>0.15088020299999999</v>
      </c>
      <c r="O48">
        <v>1.6701539750000001</v>
      </c>
      <c r="P48">
        <v>2.3531959530000002</v>
      </c>
      <c r="Q48">
        <v>6.9144900000000001E-4</v>
      </c>
      <c r="R48">
        <v>1.1971340000000001E-3</v>
      </c>
      <c r="S48">
        <v>2.133818E-3</v>
      </c>
      <c r="T48">
        <v>4.9252300000000001E-3</v>
      </c>
      <c r="U48">
        <v>7.6641599999999997E-3</v>
      </c>
      <c r="V48">
        <v>9.2987299999999998E-3</v>
      </c>
      <c r="W48">
        <v>1.8966844E-2</v>
      </c>
      <c r="X48">
        <f t="shared" si="2"/>
        <v>2.7657959999999999</v>
      </c>
      <c r="Y48">
        <f t="shared" si="3"/>
        <v>4.7885360000000006</v>
      </c>
      <c r="Z48">
        <f t="shared" si="4"/>
        <v>8.5352719999999991</v>
      </c>
      <c r="AA48">
        <f t="shared" si="5"/>
        <v>19.70092</v>
      </c>
      <c r="AB48">
        <f t="shared" si="6"/>
        <v>30.656639999999999</v>
      </c>
      <c r="AC48">
        <f t="shared" si="7"/>
        <v>37.194919999999996</v>
      </c>
      <c r="AD48">
        <f t="shared" si="8"/>
        <v>75.867375999999993</v>
      </c>
      <c r="AE48">
        <f t="shared" si="9"/>
        <v>0.54552130917461716</v>
      </c>
      <c r="AF48">
        <f t="shared" si="10"/>
        <v>0.94448340649483364</v>
      </c>
      <c r="AG48">
        <f t="shared" si="11"/>
        <v>1.6834837983717719</v>
      </c>
      <c r="AH48">
        <f t="shared" si="12"/>
        <v>3.8857788753561002</v>
      </c>
      <c r="AI48">
        <f t="shared" si="13"/>
        <v>6.04666807953115</v>
      </c>
      <c r="AJ48">
        <f t="shared" si="14"/>
        <v>7.3362682761292417</v>
      </c>
      <c r="AK48">
        <f t="shared" si="15"/>
        <v>14.963963459041423</v>
      </c>
      <c r="AL48">
        <v>500000</v>
      </c>
      <c r="AM48" t="s">
        <v>110</v>
      </c>
      <c r="AN48" t="b">
        <v>1</v>
      </c>
      <c r="AO48" t="b">
        <v>0</v>
      </c>
      <c r="AP48">
        <f t="shared" si="16"/>
        <v>0</v>
      </c>
      <c r="AQ48" t="s">
        <v>152</v>
      </c>
      <c r="AR48" t="b">
        <f t="shared" si="17"/>
        <v>0</v>
      </c>
      <c r="AS48">
        <f>T48/G48</f>
        <v>19.70092</v>
      </c>
      <c r="AT48" t="b">
        <f t="shared" si="18"/>
        <v>0</v>
      </c>
      <c r="AU48">
        <f>(T48/G48)*(M48/N48)</f>
        <v>3.8857788753561002</v>
      </c>
      <c r="AV48" t="b">
        <f t="shared" si="19"/>
        <v>0</v>
      </c>
      <c r="AW48">
        <f t="shared" si="20"/>
        <v>15.099277468163718</v>
      </c>
      <c r="AX48" t="b">
        <f t="shared" si="21"/>
        <v>0</v>
      </c>
      <c r="AY48" t="b">
        <f t="shared" si="22"/>
        <v>0</v>
      </c>
      <c r="AZ48" t="b">
        <f t="shared" si="23"/>
        <v>0</v>
      </c>
      <c r="BA48" t="b">
        <f t="shared" si="24"/>
        <v>0</v>
      </c>
      <c r="BB48" t="b">
        <f t="shared" si="25"/>
        <v>1</v>
      </c>
      <c r="BC48" t="b">
        <f t="shared" si="26"/>
        <v>0</v>
      </c>
      <c r="BD48" t="b">
        <f t="shared" si="27"/>
        <v>1</v>
      </c>
      <c r="BE48" t="b">
        <f t="shared" si="28"/>
        <v>1</v>
      </c>
      <c r="BF48">
        <f t="shared" si="29"/>
        <v>58.905521552488104</v>
      </c>
      <c r="BG48" t="b">
        <f t="shared" si="30"/>
        <v>0</v>
      </c>
    </row>
    <row r="49" spans="1:59">
      <c r="A49">
        <v>0</v>
      </c>
      <c r="B49">
        <v>0.63943320400000003</v>
      </c>
      <c r="C49">
        <v>1.1064880000000001E-3</v>
      </c>
      <c r="D49">
        <v>7.4185699999999995E-4</v>
      </c>
      <c r="E49">
        <v>7.6239230000000003E-3</v>
      </c>
      <c r="F49">
        <v>6.1755839999999996E-3</v>
      </c>
      <c r="G49">
        <v>2.9999999999999997E-4</v>
      </c>
      <c r="H49">
        <v>750</v>
      </c>
      <c r="I49">
        <v>0</v>
      </c>
      <c r="J49">
        <v>0</v>
      </c>
      <c r="K49">
        <v>1E-3</v>
      </c>
      <c r="L49">
        <v>0.15</v>
      </c>
      <c r="M49">
        <v>2.3033189999999999E-3</v>
      </c>
      <c r="N49">
        <v>0.123545431</v>
      </c>
      <c r="O49">
        <v>1.9057482480000001</v>
      </c>
      <c r="P49">
        <v>3.1445595499999999</v>
      </c>
      <c r="Q49">
        <v>7.9939799999999999E-4</v>
      </c>
      <c r="R49">
        <v>9.98966E-4</v>
      </c>
      <c r="S49">
        <v>1.2116939999999999E-3</v>
      </c>
      <c r="T49">
        <v>2.990651E-3</v>
      </c>
      <c r="U49">
        <v>5.7718659999999996E-3</v>
      </c>
      <c r="V49">
        <v>7.541954E-3</v>
      </c>
      <c r="W49">
        <v>1.7501788000000001E-2</v>
      </c>
      <c r="X49">
        <f t="shared" si="2"/>
        <v>2.66466</v>
      </c>
      <c r="Y49">
        <f t="shared" si="3"/>
        <v>3.3298866666666669</v>
      </c>
      <c r="Z49">
        <f t="shared" si="4"/>
        <v>4.0389800000000005</v>
      </c>
      <c r="AA49">
        <f t="shared" si="5"/>
        <v>9.9688366666666681</v>
      </c>
      <c r="AB49">
        <f t="shared" si="6"/>
        <v>19.239553333333333</v>
      </c>
      <c r="AC49">
        <f t="shared" si="7"/>
        <v>25.139846666666671</v>
      </c>
      <c r="AD49">
        <f t="shared" si="8"/>
        <v>58.339293333333337</v>
      </c>
      <c r="AE49">
        <f t="shared" si="9"/>
        <v>4.9678583472180363E-2</v>
      </c>
      <c r="AF49">
        <f t="shared" si="10"/>
        <v>6.2080735524569906E-2</v>
      </c>
      <c r="AG49">
        <f t="shared" si="11"/>
        <v>7.5300715690732434E-2</v>
      </c>
      <c r="AH49">
        <f t="shared" si="12"/>
        <v>0.18585398679964135</v>
      </c>
      <c r="AI49">
        <f t="shared" si="13"/>
        <v>0.35869257475155025</v>
      </c>
      <c r="AJ49">
        <f t="shared" si="14"/>
        <v>0.46869468191357078</v>
      </c>
      <c r="AK49">
        <f t="shared" si="15"/>
        <v>1.0876485005846959</v>
      </c>
      <c r="AL49">
        <v>500000</v>
      </c>
      <c r="AM49" t="s">
        <v>62</v>
      </c>
      <c r="AN49" t="b">
        <v>1</v>
      </c>
      <c r="AO49" t="b">
        <v>0</v>
      </c>
      <c r="AP49">
        <f t="shared" si="16"/>
        <v>0</v>
      </c>
      <c r="AQ49" t="s">
        <v>156</v>
      </c>
      <c r="AR49" t="b">
        <f t="shared" si="17"/>
        <v>0</v>
      </c>
      <c r="AS49">
        <f>T49/G49</f>
        <v>9.9688366666666681</v>
      </c>
      <c r="AT49" t="b">
        <f t="shared" si="18"/>
        <v>1</v>
      </c>
      <c r="AU49">
        <f>(T49/G49)*(M49/N49)</f>
        <v>0.18585398679964138</v>
      </c>
      <c r="AV49" t="b">
        <f t="shared" si="19"/>
        <v>1</v>
      </c>
      <c r="AW49">
        <f t="shared" si="20"/>
        <v>3.4541704409321271E-2</v>
      </c>
      <c r="AX49" t="b">
        <f t="shared" si="21"/>
        <v>1</v>
      </c>
      <c r="AY49" t="b">
        <f t="shared" si="22"/>
        <v>1</v>
      </c>
      <c r="AZ49" t="b">
        <f t="shared" si="23"/>
        <v>1</v>
      </c>
      <c r="BA49" t="b">
        <f t="shared" si="24"/>
        <v>1</v>
      </c>
      <c r="BB49" t="b">
        <f t="shared" si="25"/>
        <v>1</v>
      </c>
      <c r="BC49" t="b">
        <f t="shared" si="26"/>
        <v>0</v>
      </c>
      <c r="BD49" t="b">
        <f t="shared" si="27"/>
        <v>1</v>
      </c>
      <c r="BE49" t="b">
        <f t="shared" si="28"/>
        <v>1</v>
      </c>
      <c r="BF49">
        <f t="shared" si="29"/>
        <v>29.887866501965664</v>
      </c>
      <c r="BG49" t="b">
        <f t="shared" si="30"/>
        <v>0</v>
      </c>
    </row>
    <row r="50" spans="1:59">
      <c r="A50">
        <v>0</v>
      </c>
      <c r="B50">
        <v>0.63943320400000003</v>
      </c>
      <c r="C50">
        <v>1.1064880000000001E-3</v>
      </c>
      <c r="D50">
        <v>7.4185699999999995E-4</v>
      </c>
      <c r="E50">
        <v>7.6239230000000003E-3</v>
      </c>
      <c r="F50">
        <v>6.1755839999999996E-3</v>
      </c>
      <c r="G50">
        <v>3.5E-4</v>
      </c>
      <c r="H50">
        <v>750</v>
      </c>
      <c r="I50">
        <v>0</v>
      </c>
      <c r="J50">
        <v>0</v>
      </c>
      <c r="K50">
        <v>1E-3</v>
      </c>
      <c r="L50">
        <v>0.15</v>
      </c>
      <c r="M50">
        <v>1.439751E-3</v>
      </c>
      <c r="N50">
        <v>0.114148691</v>
      </c>
      <c r="O50">
        <v>2.0829870700000002</v>
      </c>
      <c r="P50">
        <v>4.1019344599999998</v>
      </c>
      <c r="Q50">
        <v>1.001498E-3</v>
      </c>
      <c r="R50">
        <v>1.222817E-3</v>
      </c>
      <c r="S50">
        <v>1.42011E-3</v>
      </c>
      <c r="T50">
        <v>2.7424770000000001E-3</v>
      </c>
      <c r="U50">
        <v>5.2732020000000003E-3</v>
      </c>
      <c r="V50">
        <v>6.9705940000000001E-3</v>
      </c>
      <c r="W50">
        <v>1.6898516999999998E-2</v>
      </c>
      <c r="X50">
        <f t="shared" si="2"/>
        <v>2.8614228571428573</v>
      </c>
      <c r="Y50">
        <f t="shared" si="3"/>
        <v>3.4937628571428569</v>
      </c>
      <c r="Z50">
        <f t="shared" si="4"/>
        <v>4.0574571428571433</v>
      </c>
      <c r="AA50">
        <f t="shared" si="5"/>
        <v>7.835648571428572</v>
      </c>
      <c r="AB50">
        <f t="shared" si="6"/>
        <v>15.066291428571429</v>
      </c>
      <c r="AC50">
        <f t="shared" si="7"/>
        <v>19.915982857142858</v>
      </c>
      <c r="AD50">
        <f t="shared" si="8"/>
        <v>48.281477142857142</v>
      </c>
      <c r="AE50">
        <f t="shared" si="9"/>
        <v>3.609096507286523E-2</v>
      </c>
      <c r="AF50">
        <f t="shared" si="10"/>
        <v>4.4066633820043416E-2</v>
      </c>
      <c r="AG50">
        <f t="shared" si="11"/>
        <v>5.1176478045514472E-2</v>
      </c>
      <c r="AH50">
        <f t="shared" si="12"/>
        <v>9.8830593391236149E-2</v>
      </c>
      <c r="AI50">
        <f t="shared" si="13"/>
        <v>0.1900302838389723</v>
      </c>
      <c r="AJ50">
        <f t="shared" si="14"/>
        <v>0.25119916823710475</v>
      </c>
      <c r="AK50">
        <f t="shared" si="15"/>
        <v>0.60897154745213611</v>
      </c>
      <c r="AL50">
        <v>500000</v>
      </c>
      <c r="AM50" t="s">
        <v>141</v>
      </c>
      <c r="AN50" t="b">
        <v>1</v>
      </c>
      <c r="AO50" t="b">
        <v>0</v>
      </c>
      <c r="AP50">
        <f t="shared" si="16"/>
        <v>0</v>
      </c>
      <c r="AQ50" t="s">
        <v>155</v>
      </c>
      <c r="AR50" t="b">
        <f t="shared" si="17"/>
        <v>0</v>
      </c>
      <c r="AS50">
        <f>T50/G50</f>
        <v>7.835648571428572</v>
      </c>
      <c r="AT50" t="b">
        <f t="shared" si="18"/>
        <v>1</v>
      </c>
      <c r="AU50">
        <f>(T50/G50)*(M50/N50)</f>
        <v>9.8830593391236149E-2</v>
      </c>
      <c r="AV50" t="b">
        <f t="shared" si="19"/>
        <v>1</v>
      </c>
      <c r="AW50">
        <f t="shared" si="20"/>
        <v>9.7674861900638506E-3</v>
      </c>
      <c r="AX50" t="b">
        <f t="shared" si="21"/>
        <v>1</v>
      </c>
      <c r="AY50" t="b">
        <f t="shared" si="22"/>
        <v>1</v>
      </c>
      <c r="AZ50" t="b">
        <f t="shared" si="23"/>
        <v>1</v>
      </c>
      <c r="BA50" t="b">
        <f t="shared" si="24"/>
        <v>1</v>
      </c>
      <c r="BB50" t="b">
        <f t="shared" si="25"/>
        <v>1</v>
      </c>
      <c r="BC50" t="b">
        <f t="shared" si="26"/>
        <v>0</v>
      </c>
      <c r="BD50" t="b">
        <f t="shared" si="27"/>
        <v>1</v>
      </c>
      <c r="BE50" t="b">
        <f t="shared" si="28"/>
        <v>1</v>
      </c>
      <c r="BF50">
        <f t="shared" si="29"/>
        <v>23.494332770699707</v>
      </c>
      <c r="BG50" t="b">
        <f t="shared" si="30"/>
        <v>0</v>
      </c>
    </row>
    <row r="51" spans="1:59">
      <c r="A51">
        <v>0</v>
      </c>
      <c r="B51">
        <v>0.63943320400000003</v>
      </c>
      <c r="C51">
        <v>1.1064880000000001E-3</v>
      </c>
      <c r="D51">
        <v>7.4185699999999995E-4</v>
      </c>
      <c r="E51">
        <v>7.6239230000000003E-3</v>
      </c>
      <c r="F51">
        <v>6.1755839999999996E-3</v>
      </c>
      <c r="G51">
        <v>4.0000000000000002E-4</v>
      </c>
      <c r="H51">
        <v>750</v>
      </c>
      <c r="I51">
        <v>0</v>
      </c>
      <c r="J51">
        <v>0</v>
      </c>
      <c r="K51">
        <v>1E-3</v>
      </c>
      <c r="L51">
        <v>0.15</v>
      </c>
      <c r="M51">
        <v>9.5786510000000005E-3</v>
      </c>
      <c r="N51">
        <v>0.12973378599999999</v>
      </c>
      <c r="O51">
        <v>1.925588369</v>
      </c>
      <c r="P51">
        <v>3.3970719279999999</v>
      </c>
      <c r="Q51">
        <v>1.186023E-3</v>
      </c>
      <c r="R51">
        <v>1.482042E-3</v>
      </c>
      <c r="S51">
        <v>1.752913E-3</v>
      </c>
      <c r="T51">
        <v>3.39888E-3</v>
      </c>
      <c r="U51">
        <v>5.9629410000000002E-3</v>
      </c>
      <c r="V51">
        <v>7.6070679999999998E-3</v>
      </c>
      <c r="W51">
        <v>1.7549583000000001E-2</v>
      </c>
      <c r="X51">
        <f t="shared" si="2"/>
        <v>2.9650574999999999</v>
      </c>
      <c r="Y51">
        <f t="shared" si="3"/>
        <v>3.7051050000000001</v>
      </c>
      <c r="Z51">
        <f t="shared" si="4"/>
        <v>4.3822824999999996</v>
      </c>
      <c r="AA51">
        <f t="shared" si="5"/>
        <v>8.4971999999999994</v>
      </c>
      <c r="AB51">
        <f t="shared" si="6"/>
        <v>14.9073525</v>
      </c>
      <c r="AC51">
        <f t="shared" si="7"/>
        <v>19.017669999999999</v>
      </c>
      <c r="AD51">
        <f t="shared" si="8"/>
        <v>43.873957499999996</v>
      </c>
      <c r="AE51">
        <f t="shared" si="9"/>
        <v>0.21891946472164547</v>
      </c>
      <c r="AF51">
        <f t="shared" si="10"/>
        <v>0.27355948521655726</v>
      </c>
      <c r="AG51">
        <f t="shared" si="11"/>
        <v>0.32355761706443614</v>
      </c>
      <c r="AH51">
        <f t="shared" si="12"/>
        <v>0.62737484033033619</v>
      </c>
      <c r="AI51">
        <f t="shared" si="13"/>
        <v>1.1006564391135361</v>
      </c>
      <c r="AJ51">
        <f t="shared" si="14"/>
        <v>1.4041340299987084</v>
      </c>
      <c r="AK51">
        <f t="shared" si="15"/>
        <v>3.2393514429720915</v>
      </c>
      <c r="AL51">
        <v>500000</v>
      </c>
      <c r="AM51" t="s">
        <v>72</v>
      </c>
      <c r="AN51" t="b">
        <v>1</v>
      </c>
      <c r="AO51" t="b">
        <v>1</v>
      </c>
      <c r="AP51">
        <f t="shared" si="16"/>
        <v>1</v>
      </c>
      <c r="AQ51" t="s">
        <v>155</v>
      </c>
      <c r="AR51" t="b">
        <f t="shared" si="17"/>
        <v>0</v>
      </c>
      <c r="AS51">
        <f>T51/G51</f>
        <v>8.4971999999999994</v>
      </c>
      <c r="AT51" t="b">
        <f t="shared" si="18"/>
        <v>1</v>
      </c>
      <c r="AU51">
        <f>(T51/G51)*(M51/N51)</f>
        <v>0.62737484033033619</v>
      </c>
      <c r="AV51" t="b">
        <f t="shared" si="19"/>
        <v>1</v>
      </c>
      <c r="AW51">
        <f t="shared" si="20"/>
        <v>0.39359919027951484</v>
      </c>
      <c r="AX51" t="b">
        <f t="shared" si="21"/>
        <v>1</v>
      </c>
      <c r="AY51" t="b">
        <f t="shared" si="22"/>
        <v>1</v>
      </c>
      <c r="AZ51" t="b">
        <f t="shared" si="23"/>
        <v>1</v>
      </c>
      <c r="BA51" t="b">
        <f t="shared" si="24"/>
        <v>0</v>
      </c>
      <c r="BB51" t="b">
        <f t="shared" si="25"/>
        <v>1</v>
      </c>
      <c r="BC51" t="b">
        <f t="shared" si="26"/>
        <v>0</v>
      </c>
      <c r="BD51" t="b">
        <f t="shared" si="27"/>
        <v>1</v>
      </c>
      <c r="BE51" t="b">
        <f t="shared" si="28"/>
        <v>1</v>
      </c>
      <c r="BF51">
        <f t="shared" si="29"/>
        <v>25.417766873754843</v>
      </c>
      <c r="BG51" t="b">
        <f t="shared" si="30"/>
        <v>0</v>
      </c>
    </row>
    <row r="52" spans="1:59">
      <c r="A52">
        <v>0</v>
      </c>
      <c r="B52">
        <v>0.63943320400000003</v>
      </c>
      <c r="C52">
        <v>1.1064880000000001E-3</v>
      </c>
      <c r="D52">
        <v>7.4185699999999995E-4</v>
      </c>
      <c r="E52">
        <v>7.6239230000000003E-3</v>
      </c>
      <c r="F52">
        <v>6.1755839999999996E-3</v>
      </c>
      <c r="G52">
        <v>2.0000000000000001E-4</v>
      </c>
      <c r="H52">
        <v>11000</v>
      </c>
      <c r="I52">
        <v>0</v>
      </c>
      <c r="J52">
        <v>0</v>
      </c>
      <c r="K52">
        <v>1E-3</v>
      </c>
      <c r="L52">
        <v>0.3</v>
      </c>
      <c r="M52">
        <v>0.22696203000000001</v>
      </c>
      <c r="N52">
        <v>0.32976952199999998</v>
      </c>
      <c r="O52">
        <v>81.300048829999994</v>
      </c>
      <c r="P52">
        <v>9184.0107960000005</v>
      </c>
      <c r="Q52">
        <v>6.2200799999999996E-4</v>
      </c>
      <c r="R52">
        <v>1.12002E-3</v>
      </c>
      <c r="S52">
        <v>1.478488E-3</v>
      </c>
      <c r="T52">
        <v>2.2847520000000001E-3</v>
      </c>
      <c r="U52">
        <v>3.1402270000000002E-3</v>
      </c>
      <c r="V52">
        <v>3.7279050000000001E-3</v>
      </c>
      <c r="W52">
        <v>7.8294279999999994E-3</v>
      </c>
      <c r="X52">
        <f t="shared" si="2"/>
        <v>3.1100399999999997</v>
      </c>
      <c r="Y52">
        <f t="shared" si="3"/>
        <v>5.6000999999999994</v>
      </c>
      <c r="Z52">
        <f t="shared" si="4"/>
        <v>7.3924399999999997</v>
      </c>
      <c r="AA52">
        <f t="shared" si="5"/>
        <v>11.42376</v>
      </c>
      <c r="AB52">
        <f t="shared" si="6"/>
        <v>15.701135000000001</v>
      </c>
      <c r="AC52">
        <f t="shared" si="7"/>
        <v>18.639524999999999</v>
      </c>
      <c r="AD52">
        <f t="shared" si="8"/>
        <v>39.147139999999993</v>
      </c>
      <c r="AE52">
        <f t="shared" si="9"/>
        <v>2.1404676438873573</v>
      </c>
      <c r="AF52">
        <f t="shared" si="10"/>
        <v>3.8542375186600784</v>
      </c>
      <c r="AG52">
        <f t="shared" si="11"/>
        <v>5.0878055039094852</v>
      </c>
      <c r="AH52">
        <f t="shared" si="12"/>
        <v>7.8623389575486602</v>
      </c>
      <c r="AI52">
        <f t="shared" si="13"/>
        <v>10.806218389412138</v>
      </c>
      <c r="AJ52">
        <f t="shared" si="14"/>
        <v>12.82854888037758</v>
      </c>
      <c r="AK52">
        <f t="shared" si="15"/>
        <v>26.942800260037977</v>
      </c>
      <c r="AL52">
        <v>257000</v>
      </c>
      <c r="AM52" t="s">
        <v>145</v>
      </c>
      <c r="AN52" t="b">
        <v>0</v>
      </c>
      <c r="AO52" t="b">
        <v>0</v>
      </c>
      <c r="AP52">
        <f t="shared" si="16"/>
        <v>0</v>
      </c>
      <c r="AR52" t="b">
        <f t="shared" si="17"/>
        <v>0</v>
      </c>
      <c r="AS52">
        <f>T52/G52</f>
        <v>11.42376</v>
      </c>
      <c r="AT52" t="b">
        <f t="shared" si="18"/>
        <v>0</v>
      </c>
      <c r="AU52">
        <f>(T52/G52)*(M52/N52)</f>
        <v>7.8623389575486611</v>
      </c>
      <c r="AV52" t="b">
        <f t="shared" si="19"/>
        <v>0</v>
      </c>
      <c r="AW52">
        <f t="shared" si="20"/>
        <v>61.816373883387364</v>
      </c>
      <c r="AX52" t="b">
        <f t="shared" si="21"/>
        <v>0</v>
      </c>
      <c r="AY52" t="b">
        <f t="shared" si="22"/>
        <v>0</v>
      </c>
      <c r="AZ52" t="b">
        <f t="shared" si="23"/>
        <v>0</v>
      </c>
      <c r="BA52" t="b">
        <f t="shared" si="24"/>
        <v>0</v>
      </c>
      <c r="BB52" t="b">
        <f t="shared" si="25"/>
        <v>0</v>
      </c>
      <c r="BC52" t="b">
        <f t="shared" si="26"/>
        <v>0</v>
      </c>
      <c r="BD52" t="b">
        <f t="shared" si="27"/>
        <v>0</v>
      </c>
      <c r="BE52" t="b">
        <f t="shared" si="28"/>
        <v>1</v>
      </c>
      <c r="BF52">
        <f t="shared" si="29"/>
        <v>33.583035590318012</v>
      </c>
      <c r="BG52" t="b">
        <f t="shared" si="30"/>
        <v>0</v>
      </c>
    </row>
    <row r="53" spans="1:59">
      <c r="A53">
        <v>0</v>
      </c>
      <c r="B53">
        <v>0.63943320400000003</v>
      </c>
      <c r="C53">
        <v>1.1064880000000001E-3</v>
      </c>
      <c r="D53">
        <v>7.4185699999999995E-4</v>
      </c>
      <c r="E53">
        <v>7.6239230000000003E-3</v>
      </c>
      <c r="F53">
        <v>6.1755839999999996E-3</v>
      </c>
      <c r="G53">
        <v>2.5000000000000001E-4</v>
      </c>
      <c r="H53">
        <v>11000</v>
      </c>
      <c r="I53">
        <v>0</v>
      </c>
      <c r="J53">
        <v>0</v>
      </c>
      <c r="K53">
        <v>1E-3</v>
      </c>
      <c r="L53">
        <v>0.3</v>
      </c>
      <c r="M53">
        <v>7.8044757000000006E-2</v>
      </c>
      <c r="N53">
        <v>0.223009929</v>
      </c>
      <c r="O53">
        <v>1.581685781</v>
      </c>
      <c r="P53">
        <v>2.1886584309999999</v>
      </c>
      <c r="Q53">
        <v>6.09423E-4</v>
      </c>
      <c r="R53">
        <v>7.1484300000000005E-4</v>
      </c>
      <c r="S53">
        <v>7.9641800000000002E-4</v>
      </c>
      <c r="T53">
        <v>1.126904E-3</v>
      </c>
      <c r="U53">
        <v>1.7259490000000001E-3</v>
      </c>
      <c r="V53">
        <v>2.1978129999999999E-3</v>
      </c>
      <c r="W53">
        <v>5.9138209999999997E-3</v>
      </c>
      <c r="X53">
        <f t="shared" si="2"/>
        <v>2.4376919999999997</v>
      </c>
      <c r="Y53">
        <f t="shared" si="3"/>
        <v>2.859372</v>
      </c>
      <c r="Z53">
        <f t="shared" si="4"/>
        <v>3.1856719999999998</v>
      </c>
      <c r="AA53">
        <f t="shared" si="5"/>
        <v>4.5076159999999996</v>
      </c>
      <c r="AB53">
        <f t="shared" si="6"/>
        <v>6.9037959999999998</v>
      </c>
      <c r="AC53">
        <f t="shared" si="7"/>
        <v>8.7912520000000001</v>
      </c>
      <c r="AD53">
        <f t="shared" si="8"/>
        <v>23.655283999999998</v>
      </c>
      <c r="AE53">
        <f t="shared" si="9"/>
        <v>0.85309690305692165</v>
      </c>
      <c r="AF53">
        <f t="shared" si="10"/>
        <v>1.0006684182774841</v>
      </c>
      <c r="AG53">
        <f t="shared" si="11"/>
        <v>1.1148606621981572</v>
      </c>
      <c r="AH53">
        <f t="shared" si="12"/>
        <v>1.5774893833059425</v>
      </c>
      <c r="AI53">
        <f t="shared" si="13"/>
        <v>2.4160587091957328</v>
      </c>
      <c r="AJ53">
        <f t="shared" si="14"/>
        <v>3.07659452268497</v>
      </c>
      <c r="AK53">
        <f t="shared" si="15"/>
        <v>8.2784246415592921</v>
      </c>
      <c r="AL53">
        <v>236000</v>
      </c>
      <c r="AM53" t="s">
        <v>143</v>
      </c>
      <c r="AN53" t="b">
        <v>0</v>
      </c>
      <c r="AO53" t="b">
        <v>0</v>
      </c>
      <c r="AP53">
        <f t="shared" si="16"/>
        <v>1</v>
      </c>
      <c r="AR53" t="b">
        <f t="shared" si="17"/>
        <v>1</v>
      </c>
      <c r="AS53">
        <f>T53/G53</f>
        <v>4.5076159999999996</v>
      </c>
      <c r="AT53" t="b">
        <f t="shared" si="18"/>
        <v>1</v>
      </c>
      <c r="AU53">
        <f>(T53/G53)*(M53/N53)</f>
        <v>1.5774893833059425</v>
      </c>
      <c r="AV53" t="b">
        <f t="shared" si="19"/>
        <v>0</v>
      </c>
      <c r="AW53">
        <f t="shared" si="20"/>
        <v>2.4884727544429626</v>
      </c>
      <c r="AX53" t="b">
        <f t="shared" si="21"/>
        <v>0</v>
      </c>
      <c r="AY53" t="b">
        <f t="shared" si="22"/>
        <v>0</v>
      </c>
      <c r="AZ53" t="b">
        <f t="shared" si="23"/>
        <v>0</v>
      </c>
      <c r="BA53" t="b">
        <f t="shared" si="24"/>
        <v>0</v>
      </c>
      <c r="BB53" t="b">
        <f t="shared" si="25"/>
        <v>0</v>
      </c>
      <c r="BC53" t="b">
        <f t="shared" si="26"/>
        <v>0</v>
      </c>
      <c r="BD53" t="b">
        <f t="shared" si="27"/>
        <v>1</v>
      </c>
      <c r="BE53" t="b">
        <f t="shared" si="28"/>
        <v>1</v>
      </c>
      <c r="BF53">
        <f t="shared" si="29"/>
        <v>13.172887093102442</v>
      </c>
      <c r="BG53" t="b">
        <f t="shared" si="30"/>
        <v>1</v>
      </c>
    </row>
    <row r="54" spans="1:59">
      <c r="A54">
        <v>0</v>
      </c>
      <c r="B54">
        <v>0.63943320400000003</v>
      </c>
      <c r="C54">
        <v>1.1064880000000001E-3</v>
      </c>
      <c r="D54">
        <v>7.4185699999999995E-4</v>
      </c>
      <c r="E54">
        <v>7.6239230000000003E-3</v>
      </c>
      <c r="F54">
        <v>6.1755839999999996E-3</v>
      </c>
      <c r="G54">
        <v>2.9999999999999997E-4</v>
      </c>
      <c r="H54">
        <v>11000</v>
      </c>
      <c r="I54">
        <v>0</v>
      </c>
      <c r="J54">
        <v>0</v>
      </c>
      <c r="K54">
        <v>1E-3</v>
      </c>
      <c r="L54">
        <v>0.3</v>
      </c>
      <c r="M54">
        <v>1.0791802E-2</v>
      </c>
      <c r="N54">
        <v>0.170100734</v>
      </c>
      <c r="O54">
        <v>1.866357684</v>
      </c>
      <c r="P54">
        <v>3.2036638160000002</v>
      </c>
      <c r="Q54">
        <v>7.4297000000000002E-4</v>
      </c>
      <c r="R54">
        <v>8.29015E-4</v>
      </c>
      <c r="S54">
        <v>8.8590299999999995E-4</v>
      </c>
      <c r="T54">
        <v>1.0743129999999999E-3</v>
      </c>
      <c r="U54">
        <v>1.482925E-3</v>
      </c>
      <c r="V54">
        <v>1.897459E-3</v>
      </c>
      <c r="W54">
        <v>5.7326620000000003E-3</v>
      </c>
      <c r="X54">
        <f t="shared" si="2"/>
        <v>2.4765666666666668</v>
      </c>
      <c r="Y54">
        <f t="shared" si="3"/>
        <v>2.7633833333333335</v>
      </c>
      <c r="Z54">
        <f t="shared" si="4"/>
        <v>2.9530099999999999</v>
      </c>
      <c r="AA54">
        <f t="shared" si="5"/>
        <v>3.5810433333333336</v>
      </c>
      <c r="AB54">
        <f t="shared" si="6"/>
        <v>4.9430833333333339</v>
      </c>
      <c r="AC54">
        <f t="shared" si="7"/>
        <v>6.3248633333333339</v>
      </c>
      <c r="AD54">
        <f t="shared" si="8"/>
        <v>19.108873333333335</v>
      </c>
      <c r="AE54">
        <f t="shared" si="9"/>
        <v>0.15712229146798781</v>
      </c>
      <c r="AF54">
        <f t="shared" si="10"/>
        <v>0.17531897177723721</v>
      </c>
      <c r="AG54">
        <f t="shared" si="11"/>
        <v>0.18734956913248826</v>
      </c>
      <c r="AH54">
        <f t="shared" si="12"/>
        <v>0.22719426129433007</v>
      </c>
      <c r="AI54">
        <f t="shared" si="13"/>
        <v>0.31360697481078087</v>
      </c>
      <c r="AJ54">
        <f t="shared" si="14"/>
        <v>0.40127206488358441</v>
      </c>
      <c r="AK54">
        <f t="shared" si="15"/>
        <v>1.212335612005139</v>
      </c>
      <c r="AL54">
        <v>191000</v>
      </c>
      <c r="AM54" t="s">
        <v>60</v>
      </c>
      <c r="AN54" t="b">
        <v>1</v>
      </c>
      <c r="AO54" t="b">
        <v>1</v>
      </c>
      <c r="AP54">
        <f t="shared" si="16"/>
        <v>0</v>
      </c>
      <c r="AR54" t="b">
        <f t="shared" si="17"/>
        <v>1</v>
      </c>
      <c r="AS54">
        <f>T54/G54</f>
        <v>3.5810433333333336</v>
      </c>
      <c r="AT54" t="b">
        <f t="shared" si="18"/>
        <v>1</v>
      </c>
      <c r="AU54">
        <f>(T54/G54)*(M54/N54)</f>
        <v>0.22719426129433004</v>
      </c>
      <c r="AV54" t="b">
        <f t="shared" si="19"/>
        <v>1</v>
      </c>
      <c r="AW54">
        <f t="shared" si="20"/>
        <v>5.1617232365076315E-2</v>
      </c>
      <c r="AX54" t="b">
        <f t="shared" si="21"/>
        <v>1</v>
      </c>
      <c r="AY54" t="b">
        <f t="shared" si="22"/>
        <v>1</v>
      </c>
      <c r="AZ54" t="b">
        <f t="shared" si="23"/>
        <v>1</v>
      </c>
      <c r="BA54" t="b">
        <f t="shared" si="24"/>
        <v>1</v>
      </c>
      <c r="BB54" t="b">
        <f t="shared" si="25"/>
        <v>1</v>
      </c>
      <c r="BC54" t="b">
        <f t="shared" si="26"/>
        <v>1</v>
      </c>
      <c r="BD54" t="b">
        <f t="shared" si="27"/>
        <v>1</v>
      </c>
      <c r="BE54" t="b">
        <f t="shared" si="28"/>
        <v>1</v>
      </c>
      <c r="BF54">
        <f t="shared" si="29"/>
        <v>10.679686405453253</v>
      </c>
      <c r="BG54" t="b">
        <f t="shared" si="30"/>
        <v>1</v>
      </c>
    </row>
    <row r="55" spans="1:59">
      <c r="A55">
        <v>0</v>
      </c>
      <c r="B55">
        <v>0.63943320400000003</v>
      </c>
      <c r="C55">
        <v>1.1064880000000001E-3</v>
      </c>
      <c r="D55">
        <v>7.4185699999999995E-4</v>
      </c>
      <c r="E55">
        <v>7.6239230000000003E-3</v>
      </c>
      <c r="F55">
        <v>6.1755839999999996E-3</v>
      </c>
      <c r="G55">
        <v>3.5E-4</v>
      </c>
      <c r="H55">
        <v>11000</v>
      </c>
      <c r="I55">
        <v>0</v>
      </c>
      <c r="J55">
        <v>0</v>
      </c>
      <c r="K55">
        <v>1E-3</v>
      </c>
      <c r="L55">
        <v>0.3</v>
      </c>
      <c r="M55">
        <v>2.5630396E-2</v>
      </c>
      <c r="N55">
        <v>0.167435586</v>
      </c>
      <c r="O55">
        <v>1.883803248</v>
      </c>
      <c r="P55">
        <v>3.1479796370000002</v>
      </c>
      <c r="Q55">
        <v>9.4203899999999998E-4</v>
      </c>
      <c r="R55">
        <v>1.0435589999999999E-3</v>
      </c>
      <c r="S55">
        <v>1.112109E-3</v>
      </c>
      <c r="T55">
        <v>1.3187310000000001E-3</v>
      </c>
      <c r="U55">
        <v>1.706904E-3</v>
      </c>
      <c r="V55">
        <v>2.0803449999999999E-3</v>
      </c>
      <c r="W55">
        <v>5.8027859999999999E-3</v>
      </c>
      <c r="X55">
        <f t="shared" si="2"/>
        <v>2.6915399999999998</v>
      </c>
      <c r="Y55">
        <f t="shared" si="3"/>
        <v>2.9815971428571424</v>
      </c>
      <c r="Z55">
        <f t="shared" si="4"/>
        <v>3.177454285714286</v>
      </c>
      <c r="AA55">
        <f t="shared" si="5"/>
        <v>3.7678028571428572</v>
      </c>
      <c r="AB55">
        <f t="shared" si="6"/>
        <v>4.8768685714285711</v>
      </c>
      <c r="AC55">
        <f t="shared" si="7"/>
        <v>5.9438428571428572</v>
      </c>
      <c r="AD55">
        <f t="shared" si="8"/>
        <v>16.57938857142857</v>
      </c>
      <c r="AE55">
        <f t="shared" si="9"/>
        <v>0.41201059880926388</v>
      </c>
      <c r="AF55">
        <f t="shared" si="10"/>
        <v>0.45641143146175106</v>
      </c>
      <c r="AG55">
        <f t="shared" si="11"/>
        <v>0.48639249015292541</v>
      </c>
      <c r="AH55">
        <f t="shared" si="12"/>
        <v>0.57676078058163127</v>
      </c>
      <c r="AI55">
        <f t="shared" si="13"/>
        <v>0.74653229765426665</v>
      </c>
      <c r="AJ55">
        <f t="shared" si="14"/>
        <v>0.90986062061109796</v>
      </c>
      <c r="AK55">
        <f t="shared" si="15"/>
        <v>2.5379090829806548</v>
      </c>
      <c r="AL55">
        <v>185000</v>
      </c>
      <c r="AM55" t="s">
        <v>66</v>
      </c>
      <c r="AN55" t="b">
        <v>1</v>
      </c>
      <c r="AO55" t="b">
        <v>1</v>
      </c>
      <c r="AP55">
        <f t="shared" si="16"/>
        <v>0</v>
      </c>
      <c r="AR55" t="b">
        <f t="shared" si="17"/>
        <v>1</v>
      </c>
      <c r="AS55">
        <f>T55/G55</f>
        <v>3.7678028571428572</v>
      </c>
      <c r="AT55" t="b">
        <f t="shared" si="18"/>
        <v>1</v>
      </c>
      <c r="AU55">
        <f>(T55/G55)*(M55/N55)</f>
        <v>0.57676078058163138</v>
      </c>
      <c r="AV55" t="b">
        <f t="shared" si="19"/>
        <v>1</v>
      </c>
      <c r="AW55">
        <f t="shared" si="20"/>
        <v>0.33265299801713272</v>
      </c>
      <c r="AX55" t="b">
        <f t="shared" si="21"/>
        <v>0</v>
      </c>
      <c r="AY55" t="b">
        <f t="shared" si="22"/>
        <v>0</v>
      </c>
      <c r="AZ55" t="b">
        <f t="shared" si="23"/>
        <v>1</v>
      </c>
      <c r="BA55" t="b">
        <f t="shared" si="24"/>
        <v>1</v>
      </c>
      <c r="BB55" t="b">
        <f t="shared" si="25"/>
        <v>1</v>
      </c>
      <c r="BC55" t="b">
        <f t="shared" si="26"/>
        <v>1</v>
      </c>
      <c r="BD55" t="b">
        <f t="shared" si="27"/>
        <v>1</v>
      </c>
      <c r="BE55" t="b">
        <f t="shared" si="28"/>
        <v>1</v>
      </c>
      <c r="BF55">
        <f t="shared" si="29"/>
        <v>11.150332414726734</v>
      </c>
      <c r="BG55" t="b">
        <f t="shared" si="30"/>
        <v>1</v>
      </c>
    </row>
    <row r="56" spans="1:59">
      <c r="A56">
        <v>0</v>
      </c>
      <c r="B56">
        <v>0.63943320400000003</v>
      </c>
      <c r="C56">
        <v>1.1064880000000001E-3</v>
      </c>
      <c r="D56">
        <v>7.4185699999999995E-4</v>
      </c>
      <c r="E56">
        <v>7.6239230000000003E-3</v>
      </c>
      <c r="F56">
        <v>6.1755839999999996E-3</v>
      </c>
      <c r="G56">
        <v>4.0000000000000002E-4</v>
      </c>
      <c r="H56">
        <v>11000</v>
      </c>
      <c r="I56">
        <v>0</v>
      </c>
      <c r="J56">
        <v>0</v>
      </c>
      <c r="K56">
        <v>1E-3</v>
      </c>
      <c r="L56">
        <v>0.3</v>
      </c>
      <c r="M56">
        <v>1.891813E-3</v>
      </c>
      <c r="N56">
        <v>0.12091618</v>
      </c>
      <c r="O56">
        <v>2.4494564529999998</v>
      </c>
      <c r="P56">
        <v>6.1734040849999996</v>
      </c>
      <c r="Q56">
        <v>1.080157E-3</v>
      </c>
      <c r="R56">
        <v>1.171891E-3</v>
      </c>
      <c r="S56">
        <v>1.2322419999999999E-3</v>
      </c>
      <c r="T56">
        <v>1.400526E-3</v>
      </c>
      <c r="U56">
        <v>1.694311E-3</v>
      </c>
      <c r="V56">
        <v>1.9936229999999999E-3</v>
      </c>
      <c r="W56">
        <v>5.6272839999999998E-3</v>
      </c>
      <c r="X56">
        <f t="shared" si="2"/>
        <v>2.7003925</v>
      </c>
      <c r="Y56">
        <f t="shared" si="3"/>
        <v>2.9297274999999998</v>
      </c>
      <c r="Z56">
        <f t="shared" si="4"/>
        <v>3.0806049999999998</v>
      </c>
      <c r="AA56">
        <f t="shared" si="5"/>
        <v>3.501315</v>
      </c>
      <c r="AB56">
        <f t="shared" si="6"/>
        <v>4.2357775000000002</v>
      </c>
      <c r="AC56">
        <f t="shared" si="7"/>
        <v>4.9840574999999996</v>
      </c>
      <c r="AD56">
        <f t="shared" si="8"/>
        <v>14.068209999999999</v>
      </c>
      <c r="AE56">
        <f t="shared" si="9"/>
        <v>4.2249413077741126E-2</v>
      </c>
      <c r="AF56">
        <f t="shared" si="10"/>
        <v>4.583750967784047E-2</v>
      </c>
      <c r="AG56">
        <f t="shared" si="11"/>
        <v>4.8198087194492908E-2</v>
      </c>
      <c r="AH56">
        <f t="shared" si="12"/>
        <v>5.4780371279468144E-2</v>
      </c>
      <c r="AI56">
        <f t="shared" si="13"/>
        <v>6.6271519159863471E-2</v>
      </c>
      <c r="AJ56">
        <f t="shared" si="14"/>
        <v>7.7978850896939511E-2</v>
      </c>
      <c r="AK56">
        <f t="shared" si="15"/>
        <v>0.22010637918539933</v>
      </c>
      <c r="AL56">
        <v>183000</v>
      </c>
      <c r="AM56" t="s">
        <v>43</v>
      </c>
      <c r="AN56" t="b">
        <v>1</v>
      </c>
      <c r="AO56" t="b">
        <v>1</v>
      </c>
      <c r="AP56">
        <f t="shared" si="16"/>
        <v>0</v>
      </c>
      <c r="AR56" t="b">
        <f t="shared" si="17"/>
        <v>1</v>
      </c>
      <c r="AS56">
        <f>T56/G56</f>
        <v>3.501315</v>
      </c>
      <c r="AT56" t="b">
        <f t="shared" si="18"/>
        <v>1</v>
      </c>
      <c r="AU56">
        <f>(T56/G56)*(M56/N56)</f>
        <v>5.4780371279468137E-2</v>
      </c>
      <c r="AV56" t="b">
        <f t="shared" si="19"/>
        <v>1</v>
      </c>
      <c r="AW56">
        <f t="shared" si="20"/>
        <v>3.0008890775163775E-3</v>
      </c>
      <c r="AX56" t="b">
        <f t="shared" si="21"/>
        <v>1</v>
      </c>
      <c r="AY56" t="b">
        <f t="shared" si="22"/>
        <v>1</v>
      </c>
      <c r="AZ56" t="b">
        <f t="shared" si="23"/>
        <v>1</v>
      </c>
      <c r="BA56" t="b">
        <f t="shared" si="24"/>
        <v>1</v>
      </c>
      <c r="BB56" t="b">
        <f t="shared" si="25"/>
        <v>1</v>
      </c>
      <c r="BC56" t="b">
        <f t="shared" si="26"/>
        <v>1</v>
      </c>
      <c r="BD56" t="b">
        <f t="shared" si="27"/>
        <v>1</v>
      </c>
      <c r="BE56" t="b">
        <f t="shared" si="28"/>
        <v>1</v>
      </c>
      <c r="BF56">
        <f t="shared" si="29"/>
        <v>10.488299343645325</v>
      </c>
      <c r="BG56" t="b">
        <f t="shared" si="30"/>
        <v>1</v>
      </c>
    </row>
    <row r="57" spans="1:59">
      <c r="A57">
        <v>0</v>
      </c>
      <c r="B57">
        <v>0.63943320400000003</v>
      </c>
      <c r="C57">
        <v>1.1064880000000001E-3</v>
      </c>
      <c r="D57">
        <v>7.4185699999999995E-4</v>
      </c>
      <c r="E57">
        <v>7.6239230000000003E-3</v>
      </c>
      <c r="F57">
        <v>6.1755839999999996E-3</v>
      </c>
      <c r="G57">
        <v>2.0000000000000001E-4</v>
      </c>
      <c r="H57">
        <v>1500</v>
      </c>
      <c r="I57">
        <v>0</v>
      </c>
      <c r="J57">
        <v>0</v>
      </c>
      <c r="K57">
        <v>1E-3</v>
      </c>
      <c r="L57">
        <v>0.3</v>
      </c>
      <c r="M57">
        <v>5.8518726E-2</v>
      </c>
      <c r="N57">
        <v>0.22951912899999999</v>
      </c>
      <c r="O57">
        <v>1.703862786</v>
      </c>
      <c r="P57">
        <v>2.8879462810000001</v>
      </c>
      <c r="Q57">
        <v>5.38388E-4</v>
      </c>
      <c r="R57">
        <v>8.28622E-4</v>
      </c>
      <c r="S57">
        <v>1.417003E-3</v>
      </c>
      <c r="T57">
        <v>3.6272269999999998E-3</v>
      </c>
      <c r="U57">
        <v>5.8682589999999998E-3</v>
      </c>
      <c r="V57">
        <v>7.2181820000000001E-3</v>
      </c>
      <c r="W57">
        <v>1.5196329999999999E-2</v>
      </c>
      <c r="X57">
        <f t="shared" si="2"/>
        <v>2.6919399999999998</v>
      </c>
      <c r="Y57">
        <f t="shared" si="3"/>
        <v>4.1431100000000001</v>
      </c>
      <c r="Z57">
        <f t="shared" si="4"/>
        <v>7.0850149999999994</v>
      </c>
      <c r="AA57">
        <f t="shared" si="5"/>
        <v>18.136134999999999</v>
      </c>
      <c r="AB57">
        <f t="shared" si="6"/>
        <v>29.341294999999999</v>
      </c>
      <c r="AC57">
        <f t="shared" si="7"/>
        <v>36.090910000000001</v>
      </c>
      <c r="AD57">
        <f t="shared" si="8"/>
        <v>75.981649999999988</v>
      </c>
      <c r="AE57">
        <f t="shared" si="9"/>
        <v>0.6863432253110372</v>
      </c>
      <c r="AF57">
        <f t="shared" si="10"/>
        <v>1.0563368723739799</v>
      </c>
      <c r="AG57">
        <f t="shared" si="11"/>
        <v>1.8064117500676382</v>
      </c>
      <c r="AH57">
        <f t="shared" si="12"/>
        <v>4.6240307698449401</v>
      </c>
      <c r="AI57">
        <f t="shared" si="13"/>
        <v>7.4809241829693853</v>
      </c>
      <c r="AJ57">
        <f t="shared" si="14"/>
        <v>9.2018215761905413</v>
      </c>
      <c r="AK57">
        <f t="shared" si="15"/>
        <v>19.372456564951062</v>
      </c>
      <c r="AL57">
        <v>500000</v>
      </c>
      <c r="AM57" t="s">
        <v>112</v>
      </c>
      <c r="AN57" t="b">
        <v>0</v>
      </c>
      <c r="AO57" t="b">
        <v>0</v>
      </c>
      <c r="AP57">
        <f t="shared" si="16"/>
        <v>0</v>
      </c>
      <c r="AR57" t="b">
        <f t="shared" si="17"/>
        <v>0</v>
      </c>
      <c r="AS57">
        <f>T57/G57</f>
        <v>18.136134999999999</v>
      </c>
      <c r="AT57" t="b">
        <f t="shared" si="18"/>
        <v>0</v>
      </c>
      <c r="AU57">
        <f>(T57/G57)*(M57/N57)</f>
        <v>4.6240307698449392</v>
      </c>
      <c r="AV57" t="b">
        <f t="shared" si="19"/>
        <v>0</v>
      </c>
      <c r="AW57">
        <f t="shared" si="20"/>
        <v>21.381660560472781</v>
      </c>
      <c r="AX57" t="b">
        <f t="shared" si="21"/>
        <v>0</v>
      </c>
      <c r="AY57" t="b">
        <f t="shared" si="22"/>
        <v>0</v>
      </c>
      <c r="AZ57" t="b">
        <f t="shared" si="23"/>
        <v>0</v>
      </c>
      <c r="BA57" t="b">
        <f t="shared" si="24"/>
        <v>0</v>
      </c>
      <c r="BB57" t="b">
        <f t="shared" si="25"/>
        <v>0</v>
      </c>
      <c r="BC57" t="b">
        <f t="shared" si="26"/>
        <v>0</v>
      </c>
      <c r="BD57" t="b">
        <f t="shared" si="27"/>
        <v>1</v>
      </c>
      <c r="BE57" t="b">
        <f t="shared" si="28"/>
        <v>1</v>
      </c>
      <c r="BF57">
        <f t="shared" si="29"/>
        <v>54.153442695746925</v>
      </c>
      <c r="BG57" t="b">
        <f t="shared" si="30"/>
        <v>0</v>
      </c>
    </row>
    <row r="58" spans="1:59">
      <c r="A58">
        <v>0</v>
      </c>
      <c r="B58">
        <v>0.63943320400000003</v>
      </c>
      <c r="C58">
        <v>1.1064880000000001E-3</v>
      </c>
      <c r="D58">
        <v>7.4185699999999995E-4</v>
      </c>
      <c r="E58">
        <v>7.6239230000000003E-3</v>
      </c>
      <c r="F58">
        <v>6.1755839999999996E-3</v>
      </c>
      <c r="G58">
        <v>2.5000000000000001E-4</v>
      </c>
      <c r="H58">
        <v>1500</v>
      </c>
      <c r="I58">
        <v>0</v>
      </c>
      <c r="J58">
        <v>0</v>
      </c>
      <c r="K58">
        <v>1E-3</v>
      </c>
      <c r="L58">
        <v>0.3</v>
      </c>
      <c r="M58">
        <v>3.9330624000000002E-2</v>
      </c>
      <c r="N58">
        <v>0.20131819000000001</v>
      </c>
      <c r="O58">
        <v>1.646877766</v>
      </c>
      <c r="P58">
        <v>2.4753480830000001</v>
      </c>
      <c r="Q58">
        <v>6.5975500000000004E-4</v>
      </c>
      <c r="R58">
        <v>9.3690600000000005E-4</v>
      </c>
      <c r="S58">
        <v>1.3510729999999999E-3</v>
      </c>
      <c r="T58">
        <v>3.1544120000000001E-3</v>
      </c>
      <c r="U58">
        <v>5.2076320000000002E-3</v>
      </c>
      <c r="V58">
        <v>6.4891660000000002E-3</v>
      </c>
      <c r="W58">
        <v>1.4283874E-2</v>
      </c>
      <c r="X58">
        <f t="shared" si="2"/>
        <v>2.6390199999999999</v>
      </c>
      <c r="Y58">
        <f t="shared" si="3"/>
        <v>3.7476240000000001</v>
      </c>
      <c r="Z58">
        <f t="shared" si="4"/>
        <v>5.4042919999999999</v>
      </c>
      <c r="AA58">
        <f t="shared" si="5"/>
        <v>12.617648000000001</v>
      </c>
      <c r="AB58">
        <f t="shared" si="6"/>
        <v>20.830528000000001</v>
      </c>
      <c r="AC58">
        <f t="shared" si="7"/>
        <v>25.956664</v>
      </c>
      <c r="AD58">
        <f t="shared" si="8"/>
        <v>57.135495999999996</v>
      </c>
      <c r="AE58">
        <f t="shared" si="9"/>
        <v>0.51557339825318316</v>
      </c>
      <c r="AF58">
        <f t="shared" si="10"/>
        <v>0.7321563463161278</v>
      </c>
      <c r="AG58">
        <f t="shared" si="11"/>
        <v>1.0558120785717773</v>
      </c>
      <c r="AH58">
        <f t="shared" si="12"/>
        <v>2.4650528064669768</v>
      </c>
      <c r="AI58">
        <f t="shared" si="13"/>
        <v>4.0695660163121472</v>
      </c>
      <c r="AJ58">
        <f t="shared" si="14"/>
        <v>5.0710360155648928</v>
      </c>
      <c r="AK58">
        <f t="shared" si="15"/>
        <v>11.162303367765743</v>
      </c>
      <c r="AL58">
        <v>500000</v>
      </c>
      <c r="AM58" t="s">
        <v>51</v>
      </c>
      <c r="AN58" t="b">
        <v>1</v>
      </c>
      <c r="AO58" t="b">
        <v>0</v>
      </c>
      <c r="AP58">
        <f t="shared" si="16"/>
        <v>0</v>
      </c>
      <c r="AQ58" t="s">
        <v>155</v>
      </c>
      <c r="AR58" t="b">
        <f t="shared" si="17"/>
        <v>0</v>
      </c>
      <c r="AS58">
        <f>T58/G58</f>
        <v>12.617648000000001</v>
      </c>
      <c r="AT58" t="b">
        <f t="shared" si="18"/>
        <v>1</v>
      </c>
      <c r="AU58">
        <f>(T58/G58)*(M58/N58)</f>
        <v>2.4650528064669768</v>
      </c>
      <c r="AV58" t="b">
        <f t="shared" si="19"/>
        <v>0</v>
      </c>
      <c r="AW58">
        <f t="shared" si="20"/>
        <v>6.0764853386707181</v>
      </c>
      <c r="AX58" t="b">
        <f t="shared" si="21"/>
        <v>0</v>
      </c>
      <c r="AY58" t="b">
        <f t="shared" si="22"/>
        <v>0</v>
      </c>
      <c r="AZ58" t="b">
        <f t="shared" si="23"/>
        <v>0</v>
      </c>
      <c r="BA58" t="b">
        <f t="shared" si="24"/>
        <v>0</v>
      </c>
      <c r="BB58" t="b">
        <f t="shared" si="25"/>
        <v>1</v>
      </c>
      <c r="BC58" t="b">
        <f t="shared" si="26"/>
        <v>0</v>
      </c>
      <c r="BD58" t="b">
        <f t="shared" si="27"/>
        <v>1</v>
      </c>
      <c r="BE58" t="b">
        <f t="shared" si="28"/>
        <v>1</v>
      </c>
      <c r="BF58">
        <f t="shared" si="29"/>
        <v>37.65757852408349</v>
      </c>
      <c r="BG58" t="b">
        <f t="shared" si="30"/>
        <v>0</v>
      </c>
    </row>
    <row r="59" spans="1:59">
      <c r="A59">
        <v>0</v>
      </c>
      <c r="B59">
        <v>0.63943320400000003</v>
      </c>
      <c r="C59">
        <v>1.1064880000000001E-3</v>
      </c>
      <c r="D59">
        <v>7.4185699999999995E-4</v>
      </c>
      <c r="E59">
        <v>7.6239230000000003E-3</v>
      </c>
      <c r="F59">
        <v>6.1755839999999996E-3</v>
      </c>
      <c r="G59">
        <v>2.9999999999999997E-4</v>
      </c>
      <c r="H59">
        <v>1500</v>
      </c>
      <c r="I59">
        <v>0</v>
      </c>
      <c r="J59">
        <v>0</v>
      </c>
      <c r="K59">
        <v>1E-3</v>
      </c>
      <c r="L59">
        <v>0.3</v>
      </c>
      <c r="M59">
        <v>5.2495199999999997E-4</v>
      </c>
      <c r="N59">
        <v>0.14066168700000001</v>
      </c>
      <c r="O59">
        <v>2.1186227799999999</v>
      </c>
      <c r="P59">
        <v>4.3141066439999998</v>
      </c>
      <c r="Q59">
        <v>7.5675799999999995E-4</v>
      </c>
      <c r="R59">
        <v>8.6999699999999996E-4</v>
      </c>
      <c r="S59">
        <v>9.5493399999999995E-4</v>
      </c>
      <c r="T59">
        <v>1.3947160000000001E-3</v>
      </c>
      <c r="U59">
        <v>2.9404349999999999E-3</v>
      </c>
      <c r="V59">
        <v>4.1903230000000001E-3</v>
      </c>
      <c r="W59">
        <v>1.1680226E-2</v>
      </c>
      <c r="X59">
        <f t="shared" si="2"/>
        <v>2.5225266666666668</v>
      </c>
      <c r="Y59">
        <f t="shared" si="3"/>
        <v>2.8999900000000003</v>
      </c>
      <c r="Z59">
        <f t="shared" si="4"/>
        <v>3.1831133333333335</v>
      </c>
      <c r="AA59">
        <f t="shared" si="5"/>
        <v>4.6490533333333337</v>
      </c>
      <c r="AB59">
        <f t="shared" si="6"/>
        <v>9.8014500000000009</v>
      </c>
      <c r="AC59">
        <f t="shared" si="7"/>
        <v>13.967743333333335</v>
      </c>
      <c r="AD59">
        <f t="shared" si="8"/>
        <v>38.934086666666673</v>
      </c>
      <c r="AE59">
        <f t="shared" si="9"/>
        <v>9.4141158616987148E-3</v>
      </c>
      <c r="AF59">
        <f t="shared" si="10"/>
        <v>1.0822815956131679E-2</v>
      </c>
      <c r="AG59">
        <f t="shared" si="11"/>
        <v>1.1879437437430989E-2</v>
      </c>
      <c r="AH59">
        <f t="shared" si="12"/>
        <v>1.7350352448424707E-2</v>
      </c>
      <c r="AI59">
        <f t="shared" si="13"/>
        <v>3.6579191463841892E-2</v>
      </c>
      <c r="AJ59">
        <f t="shared" si="14"/>
        <v>5.2127874723413486E-2</v>
      </c>
      <c r="AK59">
        <f t="shared" si="15"/>
        <v>0.14530272670368302</v>
      </c>
      <c r="AL59">
        <v>500000</v>
      </c>
      <c r="AM59" t="s">
        <v>133</v>
      </c>
      <c r="AN59" t="b">
        <v>1</v>
      </c>
      <c r="AO59" t="b">
        <v>0</v>
      </c>
      <c r="AP59">
        <f t="shared" si="16"/>
        <v>1</v>
      </c>
      <c r="AQ59" t="s">
        <v>157</v>
      </c>
      <c r="AR59" t="b">
        <f t="shared" si="17"/>
        <v>1</v>
      </c>
      <c r="AS59">
        <f>T59/G59</f>
        <v>4.6490533333333337</v>
      </c>
      <c r="AT59" t="b">
        <f t="shared" si="18"/>
        <v>1</v>
      </c>
      <c r="AU59">
        <f>(T59/G59)*(M59/N59)</f>
        <v>1.735035244842471E-2</v>
      </c>
      <c r="AV59" t="b">
        <f t="shared" si="19"/>
        <v>1</v>
      </c>
      <c r="AW59">
        <f t="shared" si="20"/>
        <v>3.0103473008455731E-4</v>
      </c>
      <c r="AX59" t="b">
        <f t="shared" si="21"/>
        <v>1</v>
      </c>
      <c r="AY59" t="b">
        <f t="shared" si="22"/>
        <v>1</v>
      </c>
      <c r="AZ59" t="b">
        <f t="shared" si="23"/>
        <v>1</v>
      </c>
      <c r="BA59" t="b">
        <f t="shared" si="24"/>
        <v>1</v>
      </c>
      <c r="BB59" t="b">
        <f t="shared" si="25"/>
        <v>1</v>
      </c>
      <c r="BC59" t="b">
        <f t="shared" si="26"/>
        <v>0</v>
      </c>
      <c r="BD59" t="b">
        <f t="shared" si="27"/>
        <v>1</v>
      </c>
      <c r="BE59" t="b">
        <f t="shared" si="28"/>
        <v>1</v>
      </c>
      <c r="BF59">
        <f t="shared" si="29"/>
        <v>13.943427981628856</v>
      </c>
      <c r="BG59" t="b">
        <f t="shared" si="30"/>
        <v>1</v>
      </c>
    </row>
    <row r="60" spans="1:59">
      <c r="A60">
        <v>0</v>
      </c>
      <c r="B60">
        <v>0.63943320400000003</v>
      </c>
      <c r="C60">
        <v>1.1064880000000001E-3</v>
      </c>
      <c r="D60">
        <v>7.4185699999999995E-4</v>
      </c>
      <c r="E60">
        <v>7.6239230000000003E-3</v>
      </c>
      <c r="F60">
        <v>6.1755839999999996E-3</v>
      </c>
      <c r="G60">
        <v>3.5E-4</v>
      </c>
      <c r="H60">
        <v>1500</v>
      </c>
      <c r="I60">
        <v>0</v>
      </c>
      <c r="J60">
        <v>0</v>
      </c>
      <c r="K60">
        <v>1E-3</v>
      </c>
      <c r="L60">
        <v>0.3</v>
      </c>
      <c r="M60">
        <v>1.4990470000000001E-3</v>
      </c>
      <c r="N60">
        <v>0.13536538200000001</v>
      </c>
      <c r="O60">
        <v>2.0953288080000001</v>
      </c>
      <c r="P60">
        <v>4.213404851</v>
      </c>
      <c r="Q60">
        <v>9.6011499999999999E-4</v>
      </c>
      <c r="R60">
        <v>1.0954999999999999E-3</v>
      </c>
      <c r="S60">
        <v>1.1956040000000001E-3</v>
      </c>
      <c r="T60">
        <v>1.5991619999999999E-3</v>
      </c>
      <c r="U60">
        <v>2.9456790000000001E-3</v>
      </c>
      <c r="V60">
        <v>4.1433279999999999E-3</v>
      </c>
      <c r="W60">
        <v>1.1686525999999999E-2</v>
      </c>
      <c r="X60">
        <f t="shared" si="2"/>
        <v>2.7431857142857141</v>
      </c>
      <c r="Y60">
        <f t="shared" si="3"/>
        <v>3.13</v>
      </c>
      <c r="Z60">
        <f t="shared" si="4"/>
        <v>3.4160114285714287</v>
      </c>
      <c r="AA60">
        <f t="shared" si="5"/>
        <v>4.5690342857142854</v>
      </c>
      <c r="AB60">
        <f t="shared" si="6"/>
        <v>8.416225714285714</v>
      </c>
      <c r="AC60">
        <f t="shared" si="7"/>
        <v>11.83808</v>
      </c>
      <c r="AD60">
        <f t="shared" si="8"/>
        <v>33.390074285714284</v>
      </c>
      <c r="AE60">
        <f t="shared" si="9"/>
        <v>3.0378256646465616E-2</v>
      </c>
      <c r="AF60">
        <f t="shared" si="10"/>
        <v>3.4661868793012383E-2</v>
      </c>
      <c r="AG60">
        <f t="shared" si="11"/>
        <v>3.7829182087084232E-2</v>
      </c>
      <c r="AH60">
        <f t="shared" si="12"/>
        <v>5.0597848856934059E-2</v>
      </c>
      <c r="AI60">
        <f t="shared" si="13"/>
        <v>9.3201952537044205E-2</v>
      </c>
      <c r="AJ60">
        <f t="shared" si="14"/>
        <v>0.13109583888855719</v>
      </c>
      <c r="AK60">
        <f t="shared" si="15"/>
        <v>0.36976433670299202</v>
      </c>
      <c r="AL60">
        <v>500000</v>
      </c>
      <c r="AM60" t="s">
        <v>28</v>
      </c>
      <c r="AN60" t="b">
        <v>1</v>
      </c>
      <c r="AO60" t="b">
        <v>1</v>
      </c>
      <c r="AP60">
        <f t="shared" si="16"/>
        <v>0</v>
      </c>
      <c r="AQ60" t="s">
        <v>157</v>
      </c>
      <c r="AR60" t="b">
        <f t="shared" si="17"/>
        <v>1</v>
      </c>
      <c r="AS60">
        <f>T60/G60</f>
        <v>4.5690342857142854</v>
      </c>
      <c r="AT60" t="b">
        <f t="shared" si="18"/>
        <v>1</v>
      </c>
      <c r="AU60">
        <f>(T60/G60)*(M60/N60)</f>
        <v>5.0597848856934059E-2</v>
      </c>
      <c r="AV60" t="b">
        <f t="shared" si="19"/>
        <v>1</v>
      </c>
      <c r="AW60">
        <f t="shared" si="20"/>
        <v>2.5601423089491432E-3</v>
      </c>
      <c r="AX60" t="b">
        <f t="shared" si="21"/>
        <v>1</v>
      </c>
      <c r="AY60" t="b">
        <f t="shared" si="22"/>
        <v>1</v>
      </c>
      <c r="AZ60" t="b">
        <f t="shared" si="23"/>
        <v>1</v>
      </c>
      <c r="BA60" t="b">
        <f t="shared" si="24"/>
        <v>1</v>
      </c>
      <c r="BB60" t="b">
        <f t="shared" si="25"/>
        <v>1</v>
      </c>
      <c r="BC60" t="b">
        <f t="shared" si="26"/>
        <v>0</v>
      </c>
      <c r="BD60" t="b">
        <f t="shared" si="27"/>
        <v>1</v>
      </c>
      <c r="BE60" t="b">
        <f t="shared" si="28"/>
        <v>1</v>
      </c>
      <c r="BF60">
        <f t="shared" si="29"/>
        <v>13.696028777656272</v>
      </c>
      <c r="BG60" t="b">
        <f t="shared" si="30"/>
        <v>1</v>
      </c>
    </row>
    <row r="61" spans="1:59">
      <c r="A61">
        <v>0</v>
      </c>
      <c r="B61">
        <v>0.63943320400000003</v>
      </c>
      <c r="C61">
        <v>1.1064880000000001E-3</v>
      </c>
      <c r="D61">
        <v>7.4185699999999995E-4</v>
      </c>
      <c r="E61">
        <v>7.6239230000000003E-3</v>
      </c>
      <c r="F61">
        <v>6.1755839999999996E-3</v>
      </c>
      <c r="G61">
        <v>4.0000000000000002E-4</v>
      </c>
      <c r="H61">
        <v>1500</v>
      </c>
      <c r="I61">
        <v>0</v>
      </c>
      <c r="J61">
        <v>0</v>
      </c>
      <c r="K61">
        <v>1E-3</v>
      </c>
      <c r="L61">
        <v>0.3</v>
      </c>
      <c r="M61">
        <v>1.214309E-3</v>
      </c>
      <c r="N61">
        <v>0.138960734</v>
      </c>
      <c r="O61">
        <v>2.0421941280000002</v>
      </c>
      <c r="P61">
        <v>3.80502326</v>
      </c>
      <c r="Q61">
        <v>1.1198740000000001E-3</v>
      </c>
      <c r="R61">
        <v>1.283319E-3</v>
      </c>
      <c r="S61">
        <v>1.403624E-3</v>
      </c>
      <c r="T61">
        <v>1.9118990000000001E-3</v>
      </c>
      <c r="U61">
        <v>3.3997179999999999E-3</v>
      </c>
      <c r="V61">
        <v>4.6174320000000003E-3</v>
      </c>
      <c r="W61">
        <v>1.2065638E-2</v>
      </c>
      <c r="X61">
        <f t="shared" si="2"/>
        <v>2.7996850000000002</v>
      </c>
      <c r="Y61">
        <f t="shared" si="3"/>
        <v>3.2082975</v>
      </c>
      <c r="Z61">
        <f t="shared" si="4"/>
        <v>3.5090599999999998</v>
      </c>
      <c r="AA61">
        <f t="shared" si="5"/>
        <v>4.7797475</v>
      </c>
      <c r="AB61">
        <f t="shared" si="6"/>
        <v>8.499295</v>
      </c>
      <c r="AC61">
        <f t="shared" si="7"/>
        <v>11.54358</v>
      </c>
      <c r="AD61">
        <f t="shared" si="8"/>
        <v>30.164095</v>
      </c>
      <c r="AE61">
        <f t="shared" si="9"/>
        <v>2.4465059983527434E-2</v>
      </c>
      <c r="AF61">
        <f t="shared" si="10"/>
        <v>2.8035722155350013E-2</v>
      </c>
      <c r="AG61">
        <f t="shared" si="11"/>
        <v>3.0663936616368188E-2</v>
      </c>
      <c r="AH61">
        <f t="shared" si="12"/>
        <v>4.1767845058860296E-2</v>
      </c>
      <c r="AI61">
        <f t="shared" si="13"/>
        <v>7.4271127642107873E-2</v>
      </c>
      <c r="AJ61">
        <f t="shared" si="14"/>
        <v>0.10087362582742258</v>
      </c>
      <c r="AK61">
        <f t="shared" si="15"/>
        <v>0.26358908003001053</v>
      </c>
      <c r="AL61">
        <v>491000</v>
      </c>
      <c r="AM61" t="s">
        <v>100</v>
      </c>
      <c r="AN61" t="b">
        <v>1</v>
      </c>
      <c r="AO61" t="b">
        <v>1</v>
      </c>
      <c r="AP61">
        <f t="shared" si="16"/>
        <v>0</v>
      </c>
      <c r="AR61" t="b">
        <f t="shared" si="17"/>
        <v>1</v>
      </c>
      <c r="AS61">
        <f>T61/G61</f>
        <v>4.7797475</v>
      </c>
      <c r="AT61" t="b">
        <f t="shared" si="18"/>
        <v>1</v>
      </c>
      <c r="AU61">
        <f>(T61/G61)*(M61/N61)</f>
        <v>4.1767845058860296E-2</v>
      </c>
      <c r="AV61" t="b">
        <f t="shared" si="19"/>
        <v>1</v>
      </c>
      <c r="AW61">
        <f t="shared" si="20"/>
        <v>1.7445528808609605E-3</v>
      </c>
      <c r="AX61" t="b">
        <f t="shared" si="21"/>
        <v>1</v>
      </c>
      <c r="AY61" t="b">
        <f t="shared" si="22"/>
        <v>1</v>
      </c>
      <c r="AZ61" t="b">
        <f t="shared" si="23"/>
        <v>1</v>
      </c>
      <c r="BA61" t="b">
        <f t="shared" si="24"/>
        <v>1</v>
      </c>
      <c r="BB61" t="b">
        <f t="shared" si="25"/>
        <v>1</v>
      </c>
      <c r="BC61" t="b">
        <f t="shared" si="26"/>
        <v>0</v>
      </c>
      <c r="BD61" t="b">
        <f t="shared" si="27"/>
        <v>1</v>
      </c>
      <c r="BE61" t="b">
        <f t="shared" si="28"/>
        <v>1</v>
      </c>
      <c r="BF61">
        <f t="shared" si="29"/>
        <v>14.330503995495556</v>
      </c>
      <c r="BG61" t="b">
        <f t="shared" si="30"/>
        <v>1</v>
      </c>
    </row>
    <row r="62" spans="1:59">
      <c r="A62">
        <v>0</v>
      </c>
      <c r="B62">
        <v>0.63943320400000003</v>
      </c>
      <c r="C62">
        <v>1.1064880000000001E-3</v>
      </c>
      <c r="D62">
        <v>7.4185699999999995E-4</v>
      </c>
      <c r="E62">
        <v>7.6239230000000003E-3</v>
      </c>
      <c r="F62">
        <v>6.1755839999999996E-3</v>
      </c>
      <c r="G62">
        <v>2.0000000000000001E-4</v>
      </c>
      <c r="H62">
        <v>300</v>
      </c>
      <c r="I62">
        <v>0</v>
      </c>
      <c r="J62">
        <v>0</v>
      </c>
      <c r="K62">
        <v>1E-3</v>
      </c>
      <c r="L62">
        <v>0.3</v>
      </c>
      <c r="M62">
        <v>3.8371730000000001E-3</v>
      </c>
      <c r="N62">
        <v>0.191873461</v>
      </c>
      <c r="O62">
        <v>1.822948217</v>
      </c>
      <c r="P62">
        <v>3.1268213550000001</v>
      </c>
      <c r="Q62">
        <v>8.8391100000000003E-4</v>
      </c>
      <c r="R62">
        <v>5.2779230000000003E-3</v>
      </c>
      <c r="S62">
        <v>7.9204519999999997E-3</v>
      </c>
      <c r="T62">
        <v>1.2754265000000001E-2</v>
      </c>
      <c r="U62">
        <v>1.6969811000000001E-2</v>
      </c>
      <c r="V62">
        <v>1.9508989000000001E-2</v>
      </c>
      <c r="W62">
        <v>3.3919117999999998E-2</v>
      </c>
      <c r="X62">
        <f t="shared" si="2"/>
        <v>4.4195549999999999</v>
      </c>
      <c r="Y62">
        <f t="shared" si="3"/>
        <v>26.389614999999999</v>
      </c>
      <c r="Z62">
        <f t="shared" si="4"/>
        <v>39.602259999999994</v>
      </c>
      <c r="AA62">
        <f t="shared" si="5"/>
        <v>63.771324999999997</v>
      </c>
      <c r="AB62">
        <f t="shared" si="6"/>
        <v>84.849055000000007</v>
      </c>
      <c r="AC62">
        <f t="shared" si="7"/>
        <v>97.544944999999998</v>
      </c>
      <c r="AD62">
        <f t="shared" si="8"/>
        <v>169.59558999999999</v>
      </c>
      <c r="AE62">
        <f t="shared" si="9"/>
        <v>8.8384276958526325E-2</v>
      </c>
      <c r="AF62">
        <f t="shared" si="10"/>
        <v>0.52775155892140291</v>
      </c>
      <c r="AG62">
        <f t="shared" si="11"/>
        <v>0.79198406084403705</v>
      </c>
      <c r="AH62">
        <f t="shared" si="12"/>
        <v>1.2753280479170854</v>
      </c>
      <c r="AI62">
        <f t="shared" si="13"/>
        <v>1.6968501074857614</v>
      </c>
      <c r="AJ62">
        <f t="shared" si="14"/>
        <v>1.9507483071902529</v>
      </c>
      <c r="AK62">
        <f t="shared" si="15"/>
        <v>3.3916499732449714</v>
      </c>
      <c r="AL62">
        <v>500000</v>
      </c>
      <c r="AM62" t="s">
        <v>69</v>
      </c>
      <c r="AN62" t="b">
        <v>1</v>
      </c>
      <c r="AO62" t="b">
        <v>0</v>
      </c>
      <c r="AP62">
        <f t="shared" si="16"/>
        <v>0</v>
      </c>
      <c r="AR62" t="b">
        <f t="shared" si="17"/>
        <v>0</v>
      </c>
      <c r="AS62">
        <f>T62/G62</f>
        <v>63.771324999999997</v>
      </c>
      <c r="AT62" t="b">
        <f t="shared" si="18"/>
        <v>1</v>
      </c>
      <c r="AU62">
        <f>(T62/G62)*(M62/N62)</f>
        <v>1.2753280479170854</v>
      </c>
      <c r="AV62" t="b">
        <f t="shared" si="19"/>
        <v>0</v>
      </c>
      <c r="AW62">
        <f t="shared" si="20"/>
        <v>1.6264616298040038</v>
      </c>
      <c r="AX62" t="b">
        <f t="shared" si="21"/>
        <v>1</v>
      </c>
      <c r="AY62" t="b">
        <f t="shared" si="22"/>
        <v>0</v>
      </c>
      <c r="AZ62" t="b">
        <f t="shared" si="23"/>
        <v>0</v>
      </c>
      <c r="BA62" t="b">
        <f t="shared" si="24"/>
        <v>0</v>
      </c>
      <c r="BB62" t="b">
        <f t="shared" si="25"/>
        <v>1</v>
      </c>
      <c r="BC62" t="b">
        <f t="shared" si="26"/>
        <v>0</v>
      </c>
      <c r="BD62" t="b">
        <f t="shared" si="27"/>
        <v>1</v>
      </c>
      <c r="BE62" t="b">
        <f t="shared" si="28"/>
        <v>1</v>
      </c>
      <c r="BF62">
        <f t="shared" si="29"/>
        <v>191.29397654382998</v>
      </c>
      <c r="BG62" t="b">
        <f t="shared" si="30"/>
        <v>0</v>
      </c>
    </row>
    <row r="63" spans="1:59">
      <c r="A63">
        <v>0</v>
      </c>
      <c r="B63">
        <v>0.63943320400000003</v>
      </c>
      <c r="C63">
        <v>1.1064880000000001E-3</v>
      </c>
      <c r="D63">
        <v>7.4185699999999995E-4</v>
      </c>
      <c r="E63">
        <v>7.6239230000000003E-3</v>
      </c>
      <c r="F63">
        <v>6.1755839999999996E-3</v>
      </c>
      <c r="G63">
        <v>2.5000000000000001E-4</v>
      </c>
      <c r="H63">
        <v>300</v>
      </c>
      <c r="I63">
        <v>0</v>
      </c>
      <c r="J63">
        <v>0</v>
      </c>
      <c r="K63">
        <v>1E-3</v>
      </c>
      <c r="L63">
        <v>0.3</v>
      </c>
      <c r="M63">
        <v>3.3511919999999998E-3</v>
      </c>
      <c r="N63">
        <v>0.18258756400000001</v>
      </c>
      <c r="O63">
        <v>1.7117495540000001</v>
      </c>
      <c r="P63">
        <v>2.6817767469999998</v>
      </c>
      <c r="Q63">
        <v>9.4505800000000003E-4</v>
      </c>
      <c r="R63">
        <v>5.0829359999999997E-3</v>
      </c>
      <c r="S63">
        <v>7.8181469999999992E-3</v>
      </c>
      <c r="T63">
        <v>1.2692E-2</v>
      </c>
      <c r="U63">
        <v>1.6785787999999999E-2</v>
      </c>
      <c r="V63">
        <v>1.9273384000000001E-2</v>
      </c>
      <c r="W63">
        <v>3.4846631000000003E-2</v>
      </c>
      <c r="X63">
        <f t="shared" si="2"/>
        <v>3.7802320000000003</v>
      </c>
      <c r="Y63">
        <f t="shared" si="3"/>
        <v>20.331743999999997</v>
      </c>
      <c r="Z63">
        <f t="shared" si="4"/>
        <v>31.272587999999995</v>
      </c>
      <c r="AA63">
        <f t="shared" si="5"/>
        <v>50.768000000000001</v>
      </c>
      <c r="AB63">
        <f t="shared" si="6"/>
        <v>67.143152000000001</v>
      </c>
      <c r="AC63">
        <f t="shared" si="7"/>
        <v>77.093536</v>
      </c>
      <c r="AD63">
        <f t="shared" si="8"/>
        <v>139.38652400000001</v>
      </c>
      <c r="AE63">
        <f t="shared" si="9"/>
        <v>6.9381960956245631E-2</v>
      </c>
      <c r="AF63">
        <f t="shared" si="10"/>
        <v>0.37316658564352156</v>
      </c>
      <c r="AG63">
        <f t="shared" si="11"/>
        <v>0.57397362903037563</v>
      </c>
      <c r="AH63">
        <f t="shared" si="12"/>
        <v>0.931790269440256</v>
      </c>
      <c r="AI63">
        <f t="shared" si="13"/>
        <v>1.2323380021499382</v>
      </c>
      <c r="AJ63">
        <f t="shared" si="14"/>
        <v>1.4149662520001196</v>
      </c>
      <c r="AK63">
        <f t="shared" si="15"/>
        <v>2.5582848793393618</v>
      </c>
      <c r="AL63">
        <v>500000</v>
      </c>
      <c r="AM63" t="s">
        <v>45</v>
      </c>
      <c r="AN63" t="b">
        <v>1</v>
      </c>
      <c r="AO63" t="b">
        <v>0</v>
      </c>
      <c r="AP63">
        <f t="shared" si="16"/>
        <v>0</v>
      </c>
      <c r="AQ63" t="s">
        <v>152</v>
      </c>
      <c r="AR63" t="b">
        <f t="shared" si="17"/>
        <v>0</v>
      </c>
      <c r="AS63">
        <f>T63/G63</f>
        <v>50.768000000000001</v>
      </c>
      <c r="AT63" t="b">
        <f t="shared" si="18"/>
        <v>1</v>
      </c>
      <c r="AU63">
        <f>(T63/G63)*(M63/N63)</f>
        <v>0.93179026944025611</v>
      </c>
      <c r="AV63" t="b">
        <f t="shared" si="19"/>
        <v>0</v>
      </c>
      <c r="AW63">
        <f t="shared" si="20"/>
        <v>0.8682331062235451</v>
      </c>
      <c r="AX63" t="b">
        <f t="shared" si="21"/>
        <v>1</v>
      </c>
      <c r="AY63" t="b">
        <f t="shared" si="22"/>
        <v>1</v>
      </c>
      <c r="AZ63" t="b">
        <f t="shared" si="23"/>
        <v>0</v>
      </c>
      <c r="BA63" t="b">
        <f t="shared" si="24"/>
        <v>0</v>
      </c>
      <c r="BB63" t="b">
        <f t="shared" si="25"/>
        <v>1</v>
      </c>
      <c r="BC63" t="b">
        <f t="shared" si="26"/>
        <v>0</v>
      </c>
      <c r="BD63" t="b">
        <f t="shared" si="27"/>
        <v>1</v>
      </c>
      <c r="BE63" t="b">
        <f t="shared" si="28"/>
        <v>1</v>
      </c>
      <c r="BF63">
        <f t="shared" si="29"/>
        <v>152.28564611035614</v>
      </c>
      <c r="BG63" t="b">
        <f t="shared" si="30"/>
        <v>0</v>
      </c>
    </row>
    <row r="64" spans="1:59">
      <c r="A64">
        <v>0</v>
      </c>
      <c r="B64">
        <v>0.63943320400000003</v>
      </c>
      <c r="C64">
        <v>1.1064880000000001E-3</v>
      </c>
      <c r="D64">
        <v>7.4185699999999995E-4</v>
      </c>
      <c r="E64">
        <v>7.6239230000000003E-3</v>
      </c>
      <c r="F64">
        <v>6.1755839999999996E-3</v>
      </c>
      <c r="G64">
        <v>2.9999999999999997E-4</v>
      </c>
      <c r="H64">
        <v>300</v>
      </c>
      <c r="I64">
        <v>0</v>
      </c>
      <c r="J64">
        <v>0</v>
      </c>
      <c r="K64">
        <v>1E-3</v>
      </c>
      <c r="L64">
        <v>0.3</v>
      </c>
      <c r="M64">
        <v>6.6271979999999999E-3</v>
      </c>
      <c r="N64">
        <v>0.17425108</v>
      </c>
      <c r="O64">
        <v>1.6764711139999999</v>
      </c>
      <c r="P64">
        <v>2.1891190219999999</v>
      </c>
      <c r="Q64">
        <v>1.17508E-3</v>
      </c>
      <c r="R64">
        <v>4.4525779999999996E-3</v>
      </c>
      <c r="S64">
        <v>7.0054799999999997E-3</v>
      </c>
      <c r="T64">
        <v>1.1813132E-2</v>
      </c>
      <c r="U64">
        <v>1.6223607000000001E-2</v>
      </c>
      <c r="V64">
        <v>1.8834002999999998E-2</v>
      </c>
      <c r="W64">
        <v>3.3779495E-2</v>
      </c>
      <c r="X64">
        <f t="shared" si="2"/>
        <v>3.9169333333333336</v>
      </c>
      <c r="Y64">
        <f t="shared" si="3"/>
        <v>14.841926666666666</v>
      </c>
      <c r="Z64">
        <f t="shared" si="4"/>
        <v>23.351600000000001</v>
      </c>
      <c r="AA64">
        <f t="shared" si="5"/>
        <v>39.37710666666667</v>
      </c>
      <c r="AB64">
        <f t="shared" si="6"/>
        <v>54.078690000000009</v>
      </c>
      <c r="AC64">
        <f t="shared" si="7"/>
        <v>62.780009999999997</v>
      </c>
      <c r="AD64">
        <f t="shared" si="8"/>
        <v>112.59831666666668</v>
      </c>
      <c r="AE64">
        <f t="shared" si="9"/>
        <v>0.14897062762996935</v>
      </c>
      <c r="AF64">
        <f t="shared" si="10"/>
        <v>0.56447504785324709</v>
      </c>
      <c r="AG64">
        <f t="shared" si="11"/>
        <v>0.88811889611702832</v>
      </c>
      <c r="AH64">
        <f t="shared" si="12"/>
        <v>1.4976084082068242</v>
      </c>
      <c r="AI64">
        <f t="shared" si="13"/>
        <v>2.0567458532286862</v>
      </c>
      <c r="AJ64">
        <f t="shared" si="14"/>
        <v>2.3876784965234075</v>
      </c>
      <c r="AK64">
        <f t="shared" si="15"/>
        <v>4.2823914722175607</v>
      </c>
      <c r="AL64">
        <v>500000</v>
      </c>
      <c r="AM64" t="s">
        <v>121</v>
      </c>
      <c r="AN64" t="b">
        <v>1</v>
      </c>
      <c r="AO64" t="b">
        <v>0</v>
      </c>
      <c r="AP64">
        <f t="shared" si="16"/>
        <v>0</v>
      </c>
      <c r="AQ64" t="s">
        <v>152</v>
      </c>
      <c r="AR64" t="b">
        <f t="shared" si="17"/>
        <v>0</v>
      </c>
      <c r="AS64">
        <f>T64/G64</f>
        <v>39.37710666666667</v>
      </c>
      <c r="AT64" t="b">
        <f t="shared" si="18"/>
        <v>1</v>
      </c>
      <c r="AU64">
        <f>(T64/G64)*(M64/N64)</f>
        <v>1.4976084082068244</v>
      </c>
      <c r="AV64" t="b">
        <f t="shared" si="19"/>
        <v>0</v>
      </c>
      <c r="AW64">
        <f t="shared" si="20"/>
        <v>2.2428309443317782</v>
      </c>
      <c r="AX64" t="b">
        <f t="shared" si="21"/>
        <v>1</v>
      </c>
      <c r="AY64" t="b">
        <f t="shared" si="22"/>
        <v>0</v>
      </c>
      <c r="AZ64" t="b">
        <f t="shared" si="23"/>
        <v>0</v>
      </c>
      <c r="BA64" t="b">
        <f t="shared" si="24"/>
        <v>0</v>
      </c>
      <c r="BB64" t="b">
        <f t="shared" si="25"/>
        <v>1</v>
      </c>
      <c r="BC64" t="b">
        <f t="shared" si="26"/>
        <v>0</v>
      </c>
      <c r="BD64" t="b">
        <f t="shared" si="27"/>
        <v>1</v>
      </c>
      <c r="BE64" t="b">
        <f t="shared" si="28"/>
        <v>1</v>
      </c>
      <c r="BF64">
        <f t="shared" si="29"/>
        <v>118.09328753558142</v>
      </c>
      <c r="BG64" t="b">
        <f t="shared" si="30"/>
        <v>0</v>
      </c>
    </row>
    <row r="65" spans="1:59">
      <c r="A65">
        <v>0</v>
      </c>
      <c r="B65">
        <v>0.63943320400000003</v>
      </c>
      <c r="C65">
        <v>1.1064880000000001E-3</v>
      </c>
      <c r="D65">
        <v>7.4185699999999995E-4</v>
      </c>
      <c r="E65">
        <v>7.6239230000000003E-3</v>
      </c>
      <c r="F65">
        <v>6.1755839999999996E-3</v>
      </c>
      <c r="G65">
        <v>3.5E-4</v>
      </c>
      <c r="H65">
        <v>300</v>
      </c>
      <c r="I65">
        <v>0</v>
      </c>
      <c r="J65">
        <v>0</v>
      </c>
      <c r="K65">
        <v>1E-3</v>
      </c>
      <c r="L65">
        <v>0.3</v>
      </c>
      <c r="M65">
        <v>4.4719808E-2</v>
      </c>
      <c r="N65">
        <v>0.18794699000000001</v>
      </c>
      <c r="O65">
        <v>1.562743545</v>
      </c>
      <c r="P65">
        <v>1.8831211210000001</v>
      </c>
      <c r="Q65">
        <v>1.3365740000000001E-3</v>
      </c>
      <c r="R65">
        <v>4.595053E-3</v>
      </c>
      <c r="S65">
        <v>7.0528429999999996E-3</v>
      </c>
      <c r="T65">
        <v>1.1900938999999999E-2</v>
      </c>
      <c r="U65">
        <v>1.6233551999999998E-2</v>
      </c>
      <c r="V65">
        <v>1.88627E-2</v>
      </c>
      <c r="W65">
        <v>3.4114272000000001E-2</v>
      </c>
      <c r="X65">
        <f t="shared" si="2"/>
        <v>3.8187828571428573</v>
      </c>
      <c r="Y65">
        <f t="shared" si="3"/>
        <v>13.128722857142858</v>
      </c>
      <c r="Z65">
        <f t="shared" si="4"/>
        <v>20.150980000000001</v>
      </c>
      <c r="AA65">
        <f t="shared" si="5"/>
        <v>34.002682857142858</v>
      </c>
      <c r="AB65">
        <f t="shared" si="6"/>
        <v>46.38157714285714</v>
      </c>
      <c r="AC65">
        <f t="shared" si="7"/>
        <v>53.893428571428572</v>
      </c>
      <c r="AD65">
        <f t="shared" si="8"/>
        <v>97.469348571428569</v>
      </c>
      <c r="AE65">
        <f t="shared" si="9"/>
        <v>0.90863512187729101</v>
      </c>
      <c r="AF65">
        <f t="shared" si="10"/>
        <v>3.1238274444120657</v>
      </c>
      <c r="AG65">
        <f t="shared" si="11"/>
        <v>4.7946921449066036</v>
      </c>
      <c r="AH65">
        <f t="shared" si="12"/>
        <v>8.0905443011155427</v>
      </c>
      <c r="AI65">
        <f t="shared" si="13"/>
        <v>11.035958727329231</v>
      </c>
      <c r="AJ65">
        <f t="shared" si="14"/>
        <v>12.823316713803184</v>
      </c>
      <c r="AK65">
        <f t="shared" si="15"/>
        <v>23.191701841031666</v>
      </c>
      <c r="AL65">
        <v>500000</v>
      </c>
      <c r="AM65" t="s">
        <v>30</v>
      </c>
      <c r="AN65" t="b">
        <v>0</v>
      </c>
      <c r="AO65" t="b">
        <v>0</v>
      </c>
      <c r="AP65">
        <f t="shared" si="16"/>
        <v>0</v>
      </c>
      <c r="AQ65" t="s">
        <v>152</v>
      </c>
      <c r="AR65" t="b">
        <f t="shared" si="17"/>
        <v>0</v>
      </c>
      <c r="AS65">
        <f>T65/G65</f>
        <v>34.002682857142858</v>
      </c>
      <c r="AT65" t="b">
        <f t="shared" si="18"/>
        <v>0</v>
      </c>
      <c r="AU65">
        <f>(T65/G65)*(M65/N65)</f>
        <v>8.0905443011155427</v>
      </c>
      <c r="AV65" t="b">
        <f t="shared" si="19"/>
        <v>0</v>
      </c>
      <c r="AW65">
        <f t="shared" si="20"/>
        <v>65.456907088313187</v>
      </c>
      <c r="AX65" t="b">
        <f t="shared" si="21"/>
        <v>0</v>
      </c>
      <c r="AY65" t="b">
        <f t="shared" si="22"/>
        <v>0</v>
      </c>
      <c r="AZ65" t="b">
        <f t="shared" si="23"/>
        <v>0</v>
      </c>
      <c r="BA65" t="b">
        <f t="shared" si="24"/>
        <v>0</v>
      </c>
      <c r="BB65" t="b">
        <f t="shared" si="25"/>
        <v>0</v>
      </c>
      <c r="BC65" t="b">
        <f t="shared" si="26"/>
        <v>0</v>
      </c>
      <c r="BD65" t="b">
        <f t="shared" si="27"/>
        <v>0</v>
      </c>
      <c r="BE65" t="b">
        <f t="shared" si="28"/>
        <v>1</v>
      </c>
      <c r="BF65">
        <f t="shared" si="29"/>
        <v>101.77011016124175</v>
      </c>
      <c r="BG65" t="b">
        <f t="shared" si="30"/>
        <v>0</v>
      </c>
    </row>
    <row r="66" spans="1:59">
      <c r="A66">
        <v>0</v>
      </c>
      <c r="B66">
        <v>0.63943320400000003</v>
      </c>
      <c r="C66">
        <v>1.1064880000000001E-3</v>
      </c>
      <c r="D66">
        <v>7.4185699999999995E-4</v>
      </c>
      <c r="E66">
        <v>7.6239230000000003E-3</v>
      </c>
      <c r="F66">
        <v>6.1755839999999996E-3</v>
      </c>
      <c r="G66">
        <v>4.0000000000000002E-4</v>
      </c>
      <c r="H66">
        <v>300</v>
      </c>
      <c r="I66">
        <v>0</v>
      </c>
      <c r="J66">
        <v>0</v>
      </c>
      <c r="K66">
        <v>1E-3</v>
      </c>
      <c r="L66">
        <v>0.3</v>
      </c>
      <c r="M66">
        <v>6.0029864000000002E-2</v>
      </c>
      <c r="N66">
        <v>0.18403393000000001</v>
      </c>
      <c r="O66">
        <v>1.643077374</v>
      </c>
      <c r="P66">
        <v>2.3239624160000001</v>
      </c>
      <c r="Q66">
        <v>1.60165E-3</v>
      </c>
      <c r="R66">
        <v>5.469626E-3</v>
      </c>
      <c r="S66">
        <v>8.1551969999999994E-3</v>
      </c>
      <c r="T66">
        <v>1.2973871999999999E-2</v>
      </c>
      <c r="U66">
        <v>1.7179725999999999E-2</v>
      </c>
      <c r="V66">
        <v>1.9728064999999999E-2</v>
      </c>
      <c r="W66">
        <v>3.5487769000000002E-2</v>
      </c>
      <c r="X66">
        <f t="shared" si="2"/>
        <v>4.0041250000000002</v>
      </c>
      <c r="Y66">
        <f t="shared" si="3"/>
        <v>13.674064999999999</v>
      </c>
      <c r="Z66">
        <f t="shared" si="4"/>
        <v>20.387992499999999</v>
      </c>
      <c r="AA66">
        <f t="shared" si="5"/>
        <v>32.434679999999993</v>
      </c>
      <c r="AB66">
        <f t="shared" si="6"/>
        <v>42.949314999999999</v>
      </c>
      <c r="AC66">
        <f t="shared" si="7"/>
        <v>49.320162499999995</v>
      </c>
      <c r="AD66">
        <f t="shared" si="8"/>
        <v>88.719422500000007</v>
      </c>
      <c r="AE66">
        <f t="shared" si="9"/>
        <v>1.3061019736360573</v>
      </c>
      <c r="AF66">
        <f t="shared" si="10"/>
        <v>4.4603311045803338</v>
      </c>
      <c r="AG66">
        <f t="shared" si="11"/>
        <v>6.6503411463745836</v>
      </c>
      <c r="AH66">
        <f t="shared" si="12"/>
        <v>10.579839431150113</v>
      </c>
      <c r="AI66">
        <f t="shared" si="13"/>
        <v>14.009598873116277</v>
      </c>
      <c r="AJ66">
        <f t="shared" si="14"/>
        <v>16.087699954746931</v>
      </c>
      <c r="AK66">
        <f t="shared" si="15"/>
        <v>28.939309543808253</v>
      </c>
      <c r="AL66">
        <v>500000</v>
      </c>
      <c r="AM66" t="s">
        <v>26</v>
      </c>
      <c r="AN66" t="b">
        <v>0</v>
      </c>
      <c r="AO66" t="b">
        <v>0</v>
      </c>
      <c r="AP66">
        <f t="shared" si="16"/>
        <v>0</v>
      </c>
      <c r="AQ66" t="s">
        <v>156</v>
      </c>
      <c r="AR66" t="b">
        <f t="shared" si="17"/>
        <v>0</v>
      </c>
      <c r="AS66">
        <f>T66/G66</f>
        <v>32.434679999999993</v>
      </c>
      <c r="AT66" t="b">
        <f t="shared" si="18"/>
        <v>0</v>
      </c>
      <c r="AU66">
        <f>(T66/G66)*(M66/N66)</f>
        <v>10.579839431150113</v>
      </c>
      <c r="AV66" t="b">
        <f t="shared" si="19"/>
        <v>0</v>
      </c>
      <c r="AW66">
        <f t="shared" si="20"/>
        <v>111.93300238891874</v>
      </c>
      <c r="AX66" t="b">
        <f t="shared" si="21"/>
        <v>0</v>
      </c>
      <c r="AY66" t="b">
        <f t="shared" si="22"/>
        <v>0</v>
      </c>
      <c r="AZ66" t="b">
        <f t="shared" si="23"/>
        <v>0</v>
      </c>
      <c r="BA66" t="b">
        <f t="shared" si="24"/>
        <v>0</v>
      </c>
      <c r="BB66" t="b">
        <f t="shared" si="25"/>
        <v>0</v>
      </c>
      <c r="BC66" t="b">
        <f t="shared" si="26"/>
        <v>0</v>
      </c>
      <c r="BD66" t="b">
        <f t="shared" si="27"/>
        <v>0</v>
      </c>
      <c r="BE66" t="b">
        <f t="shared" si="28"/>
        <v>1</v>
      </c>
      <c r="BF66">
        <f t="shared" si="29"/>
        <v>96.977850889111579</v>
      </c>
      <c r="BG66" t="b">
        <f t="shared" si="30"/>
        <v>0</v>
      </c>
    </row>
    <row r="67" spans="1:59">
      <c r="A67">
        <v>0</v>
      </c>
      <c r="B67">
        <v>0.63943320400000003</v>
      </c>
      <c r="C67">
        <v>1.1064880000000001E-3</v>
      </c>
      <c r="D67">
        <v>7.4185699999999995E-4</v>
      </c>
      <c r="E67">
        <v>7.6239230000000003E-3</v>
      </c>
      <c r="F67">
        <v>6.1755839999999996E-3</v>
      </c>
      <c r="G67">
        <v>2.0000000000000001E-4</v>
      </c>
      <c r="H67">
        <v>4500</v>
      </c>
      <c r="I67">
        <v>0</v>
      </c>
      <c r="J67">
        <v>0</v>
      </c>
      <c r="K67">
        <v>1E-3</v>
      </c>
      <c r="L67">
        <v>0.3</v>
      </c>
      <c r="M67">
        <v>0.17230770000000001</v>
      </c>
      <c r="N67">
        <v>0.28677794299999998</v>
      </c>
      <c r="O67">
        <v>34.936725619999997</v>
      </c>
      <c r="P67">
        <v>2094.0981029999998</v>
      </c>
      <c r="Q67">
        <v>5.68294E-4</v>
      </c>
      <c r="R67">
        <v>1.041651E-3</v>
      </c>
      <c r="S67">
        <v>1.5413549999999999E-3</v>
      </c>
      <c r="T67">
        <v>2.766728E-3</v>
      </c>
      <c r="U67">
        <v>4.0034160000000001E-3</v>
      </c>
      <c r="V67">
        <v>4.8047309999999996E-3</v>
      </c>
      <c r="W67">
        <v>1.0237624000000001E-2</v>
      </c>
      <c r="X67">
        <f t="shared" ref="X67:X126" si="31">Q67/$G67</f>
        <v>2.8414699999999997</v>
      </c>
      <c r="Y67">
        <f t="shared" ref="Y67:Y126" si="32">R67/$G67</f>
        <v>5.2082549999999994</v>
      </c>
      <c r="Z67">
        <f t="shared" ref="Z67:Z126" si="33">S67/$G67</f>
        <v>7.7067749999999995</v>
      </c>
      <c r="AA67">
        <f t="shared" ref="AA67:AA126" si="34">T67/$G67</f>
        <v>13.833639999999999</v>
      </c>
      <c r="AB67">
        <f t="shared" ref="AB67:AB126" si="35">U67/$G67</f>
        <v>20.01708</v>
      </c>
      <c r="AC67">
        <f t="shared" ref="AC67:AC126" si="36">V67/$G67</f>
        <v>24.023654999999998</v>
      </c>
      <c r="AD67">
        <f t="shared" ref="AD67:AD126" si="37">W67/$G67</f>
        <v>51.188119999999998</v>
      </c>
      <c r="AE67">
        <f t="shared" ref="AE67:AE126" si="38">X67*$M67/$N67</f>
        <v>1.7072692383423644</v>
      </c>
      <c r="AF67">
        <f t="shared" ref="AF67:AF126" si="39">Y67*$M67/$N67</f>
        <v>3.1293286738705004</v>
      </c>
      <c r="AG67">
        <f t="shared" ref="AG67:AG126" si="40">Z67*$M67/$N67</f>
        <v>4.6305397855074926</v>
      </c>
      <c r="AH67">
        <f t="shared" ref="AH67:AH126" si="41">AA67*$M67/$N67</f>
        <v>8.3118062222379496</v>
      </c>
      <c r="AI67">
        <f t="shared" ref="AI67:AI126" si="42">AB67*$M67/$N67</f>
        <v>12.027065190003125</v>
      </c>
      <c r="AJ67">
        <f t="shared" ref="AJ67:AJ126" si="43">AC67*$M67/$N67</f>
        <v>14.434376282012387</v>
      </c>
      <c r="AK67">
        <f t="shared" ref="AK67:AK126" si="44">AD67*$M67/$N67</f>
        <v>30.755877290479066</v>
      </c>
      <c r="AL67">
        <v>429000</v>
      </c>
      <c r="AM67" t="s">
        <v>125</v>
      </c>
      <c r="AN67" t="b">
        <v>0</v>
      </c>
      <c r="AO67" t="b">
        <v>0</v>
      </c>
      <c r="AP67">
        <f t="shared" ref="AP67:AP126" si="45">IF(BG67=AO67,0,1)</f>
        <v>0</v>
      </c>
      <c r="AR67" t="b">
        <f t="shared" ref="AR67:AR126" si="46">IF(AS67&lt;5.5,TRUE,FALSE)</f>
        <v>0</v>
      </c>
      <c r="AS67">
        <f>T67/G67</f>
        <v>13.833639999999999</v>
      </c>
      <c r="AT67" t="b">
        <f t="shared" ref="AT67:AT126" si="47">IF(AU67&lt;2.5,TRUE,FALSE)</f>
        <v>0</v>
      </c>
      <c r="AU67">
        <f>(T67/G67)*(M67/N67)</f>
        <v>8.3118062222379496</v>
      </c>
      <c r="AV67" t="b">
        <f t="shared" ref="AV67:AV126" si="48">IF(AW67&lt;0.5,TRUE,FALSE)</f>
        <v>0</v>
      </c>
      <c r="AW67">
        <f t="shared" ref="AW67:AW126" si="49">AU67^2</f>
        <v>69.086122676033497</v>
      </c>
      <c r="AX67" t="b">
        <f t="shared" ref="AX67:AX126" si="50">IF(AE67&lt;0.35,TRUE,FALSE)</f>
        <v>0</v>
      </c>
      <c r="AY67" t="b">
        <f t="shared" ref="AY67:AY126" si="51">IF(AF67&lt;0.45,TRUE,FALSE)</f>
        <v>0</v>
      </c>
      <c r="AZ67" t="b">
        <f t="shared" ref="AZ67:AZ126" si="52">IF(AG67&lt;0.5,TRUE,FALSE)</f>
        <v>0</v>
      </c>
      <c r="BA67" t="b">
        <f t="shared" ref="BA67:BA126" si="53">IF(AI67&lt;0.8,TRUE,FALSE)</f>
        <v>0</v>
      </c>
      <c r="BB67" t="b">
        <f t="shared" ref="BB67:BB126" si="54">IF(AND(OR((M67/N67)&lt;0.2,Z67&lt;1),AND((M67/N67)&lt;0.75,Z67&lt;100)), TRUE, FALSE)</f>
        <v>0</v>
      </c>
      <c r="BC67" t="b">
        <f t="shared" ref="BC67:BC126" si="55">IF((Z67*AC67)&lt;$BI$3,TRUE,FALSE)</f>
        <v>0</v>
      </c>
      <c r="BD67" t="b">
        <f t="shared" ref="BD67:BD126" si="56">IF((Z67*AC67*(M67/N67)^2)&lt;$BI$3,TRUE,FALSE)</f>
        <v>0</v>
      </c>
      <c r="BE67" t="b">
        <f t="shared" ref="BE67:BE126" si="57">IF(AH67*H67/$H$2&lt;$BI$3,TRUE,FALSE)</f>
        <v>1</v>
      </c>
      <c r="BF67">
        <f t="shared" ref="BF67:BF126" si="58">AA67*($BI$5)+M67/N67*(1-$BI$4)</f>
        <v>40.900079857981119</v>
      </c>
      <c r="BG67" t="b">
        <f t="shared" ref="BG67:BG126" si="59">IF(BF67&lt;$BI$3,TRUE,FALSE)</f>
        <v>0</v>
      </c>
    </row>
    <row r="68" spans="1:59">
      <c r="A68">
        <v>0</v>
      </c>
      <c r="B68">
        <v>0.63943320400000003</v>
      </c>
      <c r="C68">
        <v>1.1064880000000001E-3</v>
      </c>
      <c r="D68">
        <v>7.4185699999999995E-4</v>
      </c>
      <c r="E68">
        <v>7.6239230000000003E-3</v>
      </c>
      <c r="F68">
        <v>6.1755839999999996E-3</v>
      </c>
      <c r="G68">
        <v>2.5000000000000001E-4</v>
      </c>
      <c r="H68">
        <v>4500</v>
      </c>
      <c r="I68">
        <v>0</v>
      </c>
      <c r="J68">
        <v>0</v>
      </c>
      <c r="K68">
        <v>1E-3</v>
      </c>
      <c r="L68">
        <v>0.3</v>
      </c>
      <c r="M68">
        <v>6.1287596999999999E-2</v>
      </c>
      <c r="N68">
        <v>0.21020588300000001</v>
      </c>
      <c r="O68">
        <v>1.597447157</v>
      </c>
      <c r="P68">
        <v>2.252793488</v>
      </c>
      <c r="Q68">
        <v>6.1707199999999998E-4</v>
      </c>
      <c r="R68">
        <v>7.5094400000000003E-4</v>
      </c>
      <c r="S68">
        <v>8.8443400000000002E-4</v>
      </c>
      <c r="T68">
        <v>1.5180650000000001E-3</v>
      </c>
      <c r="U68">
        <v>2.519791E-3</v>
      </c>
      <c r="V68">
        <v>3.235071E-3</v>
      </c>
      <c r="W68">
        <v>8.0870520000000008E-3</v>
      </c>
      <c r="X68">
        <f t="shared" si="31"/>
        <v>2.4682879999999998</v>
      </c>
      <c r="Y68">
        <f t="shared" si="32"/>
        <v>3.0037760000000002</v>
      </c>
      <c r="Z68">
        <f t="shared" si="33"/>
        <v>3.5377360000000002</v>
      </c>
      <c r="AA68">
        <f t="shared" si="34"/>
        <v>6.07226</v>
      </c>
      <c r="AB68">
        <f t="shared" si="35"/>
        <v>10.079164</v>
      </c>
      <c r="AC68">
        <f t="shared" si="36"/>
        <v>12.940284</v>
      </c>
      <c r="AD68">
        <f t="shared" si="37"/>
        <v>32.348208</v>
      </c>
      <c r="AE68">
        <f t="shared" si="38"/>
        <v>0.71965369410682001</v>
      </c>
      <c r="AF68">
        <f t="shared" si="39"/>
        <v>0.87578049833301763</v>
      </c>
      <c r="AG68">
        <f t="shared" si="40"/>
        <v>1.0314617990990862</v>
      </c>
      <c r="AH68">
        <f t="shared" si="41"/>
        <v>1.7704272518349069</v>
      </c>
      <c r="AI68">
        <f t="shared" si="42"/>
        <v>2.9386796055032773</v>
      </c>
      <c r="AJ68">
        <f t="shared" si="43"/>
        <v>3.7728673410037148</v>
      </c>
      <c r="AK68">
        <f t="shared" si="44"/>
        <v>9.4314388697493108</v>
      </c>
      <c r="AL68">
        <v>396000</v>
      </c>
      <c r="AM68" t="s">
        <v>123</v>
      </c>
      <c r="AN68" t="b">
        <v>0</v>
      </c>
      <c r="AO68" t="b">
        <v>0</v>
      </c>
      <c r="AP68">
        <f t="shared" si="45"/>
        <v>1</v>
      </c>
      <c r="AQ68" t="s">
        <v>155</v>
      </c>
      <c r="AR68" t="b">
        <f t="shared" si="46"/>
        <v>0</v>
      </c>
      <c r="AS68">
        <f>T68/G68</f>
        <v>6.07226</v>
      </c>
      <c r="AT68" t="b">
        <f t="shared" si="47"/>
        <v>1</v>
      </c>
      <c r="AU68">
        <f>(T68/G68)*(M68/N68)</f>
        <v>1.7704272518349071</v>
      </c>
      <c r="AV68" t="b">
        <f t="shared" si="48"/>
        <v>0</v>
      </c>
      <c r="AW68">
        <f t="shared" si="49"/>
        <v>3.1344126540397017</v>
      </c>
      <c r="AX68" t="b">
        <f t="shared" si="50"/>
        <v>0</v>
      </c>
      <c r="AY68" t="b">
        <f t="shared" si="51"/>
        <v>0</v>
      </c>
      <c r="AZ68" t="b">
        <f t="shared" si="52"/>
        <v>0</v>
      </c>
      <c r="BA68" t="b">
        <f t="shared" si="53"/>
        <v>0</v>
      </c>
      <c r="BB68" t="b">
        <f t="shared" si="54"/>
        <v>0</v>
      </c>
      <c r="BC68" t="b">
        <f t="shared" si="55"/>
        <v>0</v>
      </c>
      <c r="BD68" t="b">
        <f t="shared" si="56"/>
        <v>1</v>
      </c>
      <c r="BE68" t="b">
        <f t="shared" si="57"/>
        <v>1</v>
      </c>
      <c r="BF68">
        <f t="shared" si="58"/>
        <v>17.925220143894546</v>
      </c>
      <c r="BG68" t="b">
        <f t="shared" si="59"/>
        <v>1</v>
      </c>
    </row>
    <row r="69" spans="1:59">
      <c r="A69">
        <v>0</v>
      </c>
      <c r="B69">
        <v>0.63943320400000003</v>
      </c>
      <c r="C69">
        <v>1.1064880000000001E-3</v>
      </c>
      <c r="D69">
        <v>7.4185699999999995E-4</v>
      </c>
      <c r="E69">
        <v>7.6239230000000003E-3</v>
      </c>
      <c r="F69">
        <v>6.1755839999999996E-3</v>
      </c>
      <c r="G69">
        <v>2.9999999999999997E-4</v>
      </c>
      <c r="H69">
        <v>4500</v>
      </c>
      <c r="I69">
        <v>0</v>
      </c>
      <c r="J69">
        <v>0</v>
      </c>
      <c r="K69">
        <v>1E-3</v>
      </c>
      <c r="L69">
        <v>0.3</v>
      </c>
      <c r="M69">
        <v>9.2412500000000003E-4</v>
      </c>
      <c r="N69">
        <v>0.137034237</v>
      </c>
      <c r="O69">
        <v>2.1816987989999999</v>
      </c>
      <c r="P69">
        <v>4.5974992099999996</v>
      </c>
      <c r="Q69">
        <v>7.3956800000000002E-4</v>
      </c>
      <c r="R69">
        <v>8.2360400000000002E-4</v>
      </c>
      <c r="S69">
        <v>8.79867E-4</v>
      </c>
      <c r="T69">
        <v>1.073613E-3</v>
      </c>
      <c r="U69">
        <v>1.631628E-3</v>
      </c>
      <c r="V69">
        <v>2.2466489999999999E-3</v>
      </c>
      <c r="W69">
        <v>7.4234009999999996E-3</v>
      </c>
      <c r="X69">
        <f t="shared" si="31"/>
        <v>2.4652266666666671</v>
      </c>
      <c r="Y69">
        <f t="shared" si="32"/>
        <v>2.7453466666666668</v>
      </c>
      <c r="Z69">
        <f t="shared" si="33"/>
        <v>2.9328900000000004</v>
      </c>
      <c r="AA69">
        <f t="shared" si="34"/>
        <v>3.5787100000000001</v>
      </c>
      <c r="AB69">
        <f t="shared" si="35"/>
        <v>5.4387600000000003</v>
      </c>
      <c r="AC69">
        <f t="shared" si="36"/>
        <v>7.4888300000000001</v>
      </c>
      <c r="AD69">
        <f t="shared" si="37"/>
        <v>24.744669999999999</v>
      </c>
      <c r="AE69">
        <f t="shared" si="38"/>
        <v>1.662487888580234E-2</v>
      </c>
      <c r="AF69">
        <f t="shared" si="39"/>
        <v>1.851393888034954E-2</v>
      </c>
      <c r="AG69">
        <f t="shared" si="40"/>
        <v>1.9778684732998517E-2</v>
      </c>
      <c r="AH69">
        <f t="shared" si="41"/>
        <v>2.4133935074560964E-2</v>
      </c>
      <c r="AI69">
        <f t="shared" si="42"/>
        <v>3.6677652205995788E-2</v>
      </c>
      <c r="AJ69">
        <f t="shared" si="43"/>
        <v>5.0502817217495798E-2</v>
      </c>
      <c r="AK69">
        <f t="shared" si="44"/>
        <v>0.16687193408279422</v>
      </c>
      <c r="AL69">
        <v>307000</v>
      </c>
      <c r="AM69" t="s">
        <v>104</v>
      </c>
      <c r="AN69" t="b">
        <v>1</v>
      </c>
      <c r="AO69" t="b">
        <v>1</v>
      </c>
      <c r="AP69">
        <f t="shared" si="45"/>
        <v>0</v>
      </c>
      <c r="AR69" t="b">
        <f t="shared" si="46"/>
        <v>1</v>
      </c>
      <c r="AS69">
        <f>T69/G69</f>
        <v>3.5787100000000001</v>
      </c>
      <c r="AT69" t="b">
        <f t="shared" si="47"/>
        <v>1</v>
      </c>
      <c r="AU69">
        <f>(T69/G69)*(M69/N69)</f>
        <v>2.4133935074560964E-2</v>
      </c>
      <c r="AV69" t="b">
        <f t="shared" si="48"/>
        <v>1</v>
      </c>
      <c r="AW69">
        <f t="shared" si="49"/>
        <v>5.8244682218312391E-4</v>
      </c>
      <c r="AX69" t="b">
        <f t="shared" si="50"/>
        <v>1</v>
      </c>
      <c r="AY69" t="b">
        <f t="shared" si="51"/>
        <v>1</v>
      </c>
      <c r="AZ69" t="b">
        <f t="shared" si="52"/>
        <v>1</v>
      </c>
      <c r="BA69" t="b">
        <f t="shared" si="53"/>
        <v>1</v>
      </c>
      <c r="BB69" t="b">
        <f t="shared" si="54"/>
        <v>1</v>
      </c>
      <c r="BC69" t="b">
        <f t="shared" si="55"/>
        <v>0</v>
      </c>
      <c r="BD69" t="b">
        <f t="shared" si="56"/>
        <v>1</v>
      </c>
      <c r="BE69" t="b">
        <f t="shared" si="57"/>
        <v>1</v>
      </c>
      <c r="BF69">
        <f t="shared" si="58"/>
        <v>10.729386247342042</v>
      </c>
      <c r="BG69" t="b">
        <f t="shared" si="59"/>
        <v>1</v>
      </c>
    </row>
    <row r="70" spans="1:59">
      <c r="A70">
        <v>0</v>
      </c>
      <c r="B70">
        <v>0.63943320400000003</v>
      </c>
      <c r="C70">
        <v>1.1064880000000001E-3</v>
      </c>
      <c r="D70">
        <v>7.4185699999999995E-4</v>
      </c>
      <c r="E70">
        <v>7.6239230000000003E-3</v>
      </c>
      <c r="F70">
        <v>6.1755839999999996E-3</v>
      </c>
      <c r="G70">
        <v>3.5E-4</v>
      </c>
      <c r="H70">
        <v>4500</v>
      </c>
      <c r="I70">
        <v>0</v>
      </c>
      <c r="J70">
        <v>0</v>
      </c>
      <c r="K70">
        <v>1E-3</v>
      </c>
      <c r="L70">
        <v>0.3</v>
      </c>
      <c r="M70">
        <v>4.1478720000000004E-3</v>
      </c>
      <c r="N70">
        <v>0.14616964800000001</v>
      </c>
      <c r="O70">
        <v>2.0074005129999999</v>
      </c>
      <c r="P70">
        <v>3.8063891839999999</v>
      </c>
      <c r="Q70">
        <v>9.4304299999999996E-4</v>
      </c>
      <c r="R70">
        <v>1.0484730000000001E-3</v>
      </c>
      <c r="S70">
        <v>1.1228220000000001E-3</v>
      </c>
      <c r="T70">
        <v>1.3801239999999999E-3</v>
      </c>
      <c r="U70">
        <v>1.9898400000000001E-3</v>
      </c>
      <c r="V70">
        <v>2.6046160000000001E-3</v>
      </c>
      <c r="W70">
        <v>7.947249E-3</v>
      </c>
      <c r="X70">
        <f t="shared" si="31"/>
        <v>2.6944085714285713</v>
      </c>
      <c r="Y70">
        <f t="shared" si="32"/>
        <v>2.9956371428571429</v>
      </c>
      <c r="Z70">
        <f t="shared" si="33"/>
        <v>3.2080628571428575</v>
      </c>
      <c r="AA70">
        <f t="shared" si="34"/>
        <v>3.9432114285714284</v>
      </c>
      <c r="AB70">
        <f t="shared" si="35"/>
        <v>5.685257142857143</v>
      </c>
      <c r="AC70">
        <f t="shared" si="36"/>
        <v>7.4417600000000004</v>
      </c>
      <c r="AD70">
        <f t="shared" si="37"/>
        <v>22.706425714285714</v>
      </c>
      <c r="AE70">
        <f t="shared" si="38"/>
        <v>7.6459525099140765E-2</v>
      </c>
      <c r="AF70">
        <f t="shared" si="39"/>
        <v>8.5007521034853567E-2</v>
      </c>
      <c r="AG70">
        <f t="shared" si="40"/>
        <v>9.1035548634439203E-2</v>
      </c>
      <c r="AH70">
        <f t="shared" si="41"/>
        <v>0.11189693960712983</v>
      </c>
      <c r="AI70">
        <f t="shared" si="42"/>
        <v>0.16133116032171838</v>
      </c>
      <c r="AJ70">
        <f t="shared" si="43"/>
        <v>0.21117563295165082</v>
      </c>
      <c r="AK70">
        <f t="shared" si="44"/>
        <v>0.6443427122460178</v>
      </c>
      <c r="AL70">
        <v>287000</v>
      </c>
      <c r="AM70" t="s">
        <v>124</v>
      </c>
      <c r="AN70" t="b">
        <v>1</v>
      </c>
      <c r="AO70" t="b">
        <v>1</v>
      </c>
      <c r="AP70">
        <f t="shared" si="45"/>
        <v>0</v>
      </c>
      <c r="AR70" t="b">
        <f t="shared" si="46"/>
        <v>1</v>
      </c>
      <c r="AS70">
        <f>T70/G70</f>
        <v>3.9432114285714284</v>
      </c>
      <c r="AT70" t="b">
        <f t="shared" si="47"/>
        <v>1</v>
      </c>
      <c r="AU70">
        <f>(T70/G70)*(M70/N70)</f>
        <v>0.11189693960712985</v>
      </c>
      <c r="AV70" t="b">
        <f t="shared" si="48"/>
        <v>1</v>
      </c>
      <c r="AW70">
        <f t="shared" si="49"/>
        <v>1.2520925093441665E-2</v>
      </c>
      <c r="AX70" t="b">
        <f t="shared" si="50"/>
        <v>1</v>
      </c>
      <c r="AY70" t="b">
        <f t="shared" si="51"/>
        <v>1</v>
      </c>
      <c r="AZ70" t="b">
        <f t="shared" si="52"/>
        <v>1</v>
      </c>
      <c r="BA70" t="b">
        <f t="shared" si="53"/>
        <v>1</v>
      </c>
      <c r="BB70" t="b">
        <f t="shared" si="54"/>
        <v>1</v>
      </c>
      <c r="BC70" t="b">
        <f t="shared" si="55"/>
        <v>0</v>
      </c>
      <c r="BD70" t="b">
        <f t="shared" si="56"/>
        <v>1</v>
      </c>
      <c r="BE70" t="b">
        <f t="shared" si="57"/>
        <v>1</v>
      </c>
      <c r="BF70">
        <f t="shared" si="58"/>
        <v>11.801257176945438</v>
      </c>
      <c r="BG70" t="b">
        <f t="shared" si="59"/>
        <v>1</v>
      </c>
    </row>
    <row r="71" spans="1:59">
      <c r="A71">
        <v>0</v>
      </c>
      <c r="B71">
        <v>0.63943320400000003</v>
      </c>
      <c r="C71">
        <v>1.1064880000000001E-3</v>
      </c>
      <c r="D71">
        <v>7.4185699999999995E-4</v>
      </c>
      <c r="E71">
        <v>7.6239230000000003E-3</v>
      </c>
      <c r="F71">
        <v>6.1755839999999996E-3</v>
      </c>
      <c r="G71">
        <v>4.0000000000000002E-4</v>
      </c>
      <c r="H71">
        <v>4500</v>
      </c>
      <c r="I71">
        <v>0</v>
      </c>
      <c r="J71">
        <v>0</v>
      </c>
      <c r="K71">
        <v>1E-3</v>
      </c>
      <c r="L71">
        <v>0.3</v>
      </c>
      <c r="M71">
        <v>5.9483909999999999E-3</v>
      </c>
      <c r="N71">
        <v>0.14654357700000001</v>
      </c>
      <c r="O71">
        <v>2.032488823</v>
      </c>
      <c r="P71">
        <v>3.9147964279999998</v>
      </c>
      <c r="Q71">
        <v>1.09702E-3</v>
      </c>
      <c r="R71">
        <v>1.2295780000000001E-3</v>
      </c>
      <c r="S71">
        <v>1.320309E-3</v>
      </c>
      <c r="T71">
        <v>1.6213449999999999E-3</v>
      </c>
      <c r="U71">
        <v>2.2564310000000001E-3</v>
      </c>
      <c r="V71">
        <v>2.8574899999999999E-3</v>
      </c>
      <c r="W71">
        <v>8.1463920000000006E-3</v>
      </c>
      <c r="X71">
        <f t="shared" si="31"/>
        <v>2.74255</v>
      </c>
      <c r="Y71">
        <f t="shared" si="32"/>
        <v>3.0739450000000001</v>
      </c>
      <c r="Z71">
        <f t="shared" si="33"/>
        <v>3.3007724999999999</v>
      </c>
      <c r="AA71">
        <f t="shared" si="34"/>
        <v>4.0533624999999995</v>
      </c>
      <c r="AB71">
        <f t="shared" si="35"/>
        <v>5.6410774999999997</v>
      </c>
      <c r="AC71">
        <f t="shared" si="36"/>
        <v>7.143724999999999</v>
      </c>
      <c r="AD71">
        <f t="shared" si="37"/>
        <v>20.36598</v>
      </c>
      <c r="AE71">
        <f t="shared" si="38"/>
        <v>0.1113236081104394</v>
      </c>
      <c r="AF71">
        <f t="shared" si="39"/>
        <v>0.12477535451789197</v>
      </c>
      <c r="AG71">
        <f t="shared" si="40"/>
        <v>0.13398257251525597</v>
      </c>
      <c r="AH71">
        <f t="shared" si="41"/>
        <v>0.16453116204975327</v>
      </c>
      <c r="AI71">
        <f t="shared" si="42"/>
        <v>0.22897854220729505</v>
      </c>
      <c r="AJ71">
        <f t="shared" si="43"/>
        <v>0.28997292386601831</v>
      </c>
      <c r="AK71">
        <f t="shared" si="44"/>
        <v>0.82668114576034946</v>
      </c>
      <c r="AL71">
        <v>280000</v>
      </c>
      <c r="AM71" t="s">
        <v>56</v>
      </c>
      <c r="AN71" t="b">
        <v>1</v>
      </c>
      <c r="AO71" t="b">
        <v>1</v>
      </c>
      <c r="AP71">
        <f t="shared" si="45"/>
        <v>0</v>
      </c>
      <c r="AR71" t="b">
        <f t="shared" si="46"/>
        <v>1</v>
      </c>
      <c r="AS71">
        <f>T71/G71</f>
        <v>4.0533624999999995</v>
      </c>
      <c r="AT71" t="b">
        <f t="shared" si="47"/>
        <v>1</v>
      </c>
      <c r="AU71">
        <f>(T71/G71)*(M71/N71)</f>
        <v>0.16453116204975327</v>
      </c>
      <c r="AV71" t="b">
        <f t="shared" si="48"/>
        <v>1</v>
      </c>
      <c r="AW71">
        <f t="shared" si="49"/>
        <v>2.7070503285442169E-2</v>
      </c>
      <c r="AX71" t="b">
        <f t="shared" si="50"/>
        <v>1</v>
      </c>
      <c r="AY71" t="b">
        <f t="shared" si="51"/>
        <v>1</v>
      </c>
      <c r="AZ71" t="b">
        <f t="shared" si="52"/>
        <v>1</v>
      </c>
      <c r="BA71" t="b">
        <f t="shared" si="53"/>
        <v>1</v>
      </c>
      <c r="BB71" t="b">
        <f t="shared" si="54"/>
        <v>1</v>
      </c>
      <c r="BC71" t="b">
        <f t="shared" si="55"/>
        <v>0</v>
      </c>
      <c r="BD71" t="b">
        <f t="shared" si="56"/>
        <v>1</v>
      </c>
      <c r="BE71" t="b">
        <f t="shared" si="57"/>
        <v>1</v>
      </c>
      <c r="BF71">
        <f t="shared" si="58"/>
        <v>12.119496222498974</v>
      </c>
      <c r="BG71" t="b">
        <f t="shared" si="59"/>
        <v>1</v>
      </c>
    </row>
    <row r="72" spans="1:59">
      <c r="A72">
        <v>0</v>
      </c>
      <c r="B72">
        <v>0.63943320400000003</v>
      </c>
      <c r="C72">
        <v>1.1064880000000001E-3</v>
      </c>
      <c r="D72">
        <v>7.4185699999999995E-4</v>
      </c>
      <c r="E72">
        <v>7.6239230000000003E-3</v>
      </c>
      <c r="F72">
        <v>6.1755839999999996E-3</v>
      </c>
      <c r="G72">
        <v>2.0000000000000001E-4</v>
      </c>
      <c r="H72">
        <v>750</v>
      </c>
      <c r="I72">
        <v>0</v>
      </c>
      <c r="J72">
        <v>0</v>
      </c>
      <c r="K72">
        <v>1E-3</v>
      </c>
      <c r="L72">
        <v>0.3</v>
      </c>
      <c r="M72">
        <v>1.3102648999999999E-2</v>
      </c>
      <c r="N72">
        <v>0.213344067</v>
      </c>
      <c r="O72">
        <v>1.8029012680000001</v>
      </c>
      <c r="P72">
        <v>3.2178384929999999</v>
      </c>
      <c r="Q72">
        <v>5.62551E-4</v>
      </c>
      <c r="R72">
        <v>1.256418E-3</v>
      </c>
      <c r="S72">
        <v>2.4996269999999999E-3</v>
      </c>
      <c r="T72">
        <v>5.7054130000000003E-3</v>
      </c>
      <c r="U72">
        <v>8.7158170000000007E-3</v>
      </c>
      <c r="V72">
        <v>1.0493911999999999E-2</v>
      </c>
      <c r="W72">
        <v>2.0782676999999999E-2</v>
      </c>
      <c r="X72">
        <f t="shared" si="31"/>
        <v>2.8127549999999997</v>
      </c>
      <c r="Y72">
        <f t="shared" si="32"/>
        <v>6.2820900000000002</v>
      </c>
      <c r="Z72">
        <f t="shared" si="33"/>
        <v>12.498135</v>
      </c>
      <c r="AA72">
        <f t="shared" si="34"/>
        <v>28.527065</v>
      </c>
      <c r="AB72">
        <f t="shared" si="35"/>
        <v>43.579084999999999</v>
      </c>
      <c r="AC72">
        <f t="shared" si="36"/>
        <v>52.469559999999994</v>
      </c>
      <c r="AD72">
        <f t="shared" si="37"/>
        <v>103.91338499999999</v>
      </c>
      <c r="AE72">
        <f t="shared" si="38"/>
        <v>0.17274697162304961</v>
      </c>
      <c r="AF72">
        <f t="shared" si="39"/>
        <v>0.38581818287175523</v>
      </c>
      <c r="AG72">
        <f t="shared" si="40"/>
        <v>0.76758017395259914</v>
      </c>
      <c r="AH72">
        <f t="shared" si="41"/>
        <v>1.7520061605237187</v>
      </c>
      <c r="AI72">
        <f t="shared" si="42"/>
        <v>2.6764346556502314</v>
      </c>
      <c r="AJ72">
        <f t="shared" si="43"/>
        <v>3.2224483086489579</v>
      </c>
      <c r="AK72">
        <f t="shared" si="44"/>
        <v>6.3819005103004098</v>
      </c>
      <c r="AL72">
        <v>500000</v>
      </c>
      <c r="AM72" t="s">
        <v>137</v>
      </c>
      <c r="AN72" t="b">
        <v>1</v>
      </c>
      <c r="AO72" t="b">
        <v>0</v>
      </c>
      <c r="AP72">
        <f t="shared" si="45"/>
        <v>0</v>
      </c>
      <c r="AR72" t="b">
        <f t="shared" si="46"/>
        <v>0</v>
      </c>
      <c r="AS72">
        <f>T72/G72</f>
        <v>28.527065</v>
      </c>
      <c r="AT72" t="b">
        <f t="shared" si="47"/>
        <v>1</v>
      </c>
      <c r="AU72">
        <f>(T72/G72)*(M72/N72)</f>
        <v>1.7520061605237187</v>
      </c>
      <c r="AV72" t="b">
        <f t="shared" si="48"/>
        <v>0</v>
      </c>
      <c r="AW72">
        <f t="shared" si="49"/>
        <v>3.0695255865130626</v>
      </c>
      <c r="AX72" t="b">
        <f t="shared" si="50"/>
        <v>1</v>
      </c>
      <c r="AY72" t="b">
        <f t="shared" si="51"/>
        <v>1</v>
      </c>
      <c r="AZ72" t="b">
        <f t="shared" si="52"/>
        <v>0</v>
      </c>
      <c r="BA72" t="b">
        <f t="shared" si="53"/>
        <v>0</v>
      </c>
      <c r="BB72" t="b">
        <f t="shared" si="54"/>
        <v>1</v>
      </c>
      <c r="BC72" t="b">
        <f t="shared" si="55"/>
        <v>0</v>
      </c>
      <c r="BD72" t="b">
        <f t="shared" si="56"/>
        <v>1</v>
      </c>
      <c r="BE72" t="b">
        <f t="shared" si="57"/>
        <v>1</v>
      </c>
      <c r="BF72">
        <f t="shared" si="58"/>
        <v>85.519779422879694</v>
      </c>
      <c r="BG72" t="b">
        <f t="shared" si="59"/>
        <v>0</v>
      </c>
    </row>
    <row r="73" spans="1:59">
      <c r="A73">
        <v>0</v>
      </c>
      <c r="B73">
        <v>0.63943320400000003</v>
      </c>
      <c r="C73">
        <v>1.1064880000000001E-3</v>
      </c>
      <c r="D73">
        <v>7.4185699999999995E-4</v>
      </c>
      <c r="E73">
        <v>7.6239230000000003E-3</v>
      </c>
      <c r="F73">
        <v>6.1755839999999996E-3</v>
      </c>
      <c r="G73">
        <v>2.5000000000000001E-4</v>
      </c>
      <c r="H73">
        <v>750</v>
      </c>
      <c r="I73">
        <v>0</v>
      </c>
      <c r="J73">
        <v>0</v>
      </c>
      <c r="K73">
        <v>1E-3</v>
      </c>
      <c r="L73">
        <v>0.3</v>
      </c>
      <c r="M73">
        <v>1.3072192999999999E-2</v>
      </c>
      <c r="N73">
        <v>0.190025374</v>
      </c>
      <c r="O73">
        <v>1.8415097</v>
      </c>
      <c r="P73">
        <v>3.4023068250000001</v>
      </c>
      <c r="Q73">
        <v>7.1905999999999999E-4</v>
      </c>
      <c r="R73">
        <v>1.3333399999999999E-3</v>
      </c>
      <c r="S73">
        <v>2.4404639999999998E-3</v>
      </c>
      <c r="T73">
        <v>5.5868080000000004E-3</v>
      </c>
      <c r="U73">
        <v>8.5123520000000008E-3</v>
      </c>
      <c r="V73">
        <v>1.0257574E-2</v>
      </c>
      <c r="W73">
        <v>2.0632745000000001E-2</v>
      </c>
      <c r="X73">
        <f t="shared" si="31"/>
        <v>2.8762399999999997</v>
      </c>
      <c r="Y73">
        <f t="shared" si="32"/>
        <v>5.3333599999999999</v>
      </c>
      <c r="Z73">
        <f t="shared" si="33"/>
        <v>9.7618559999999999</v>
      </c>
      <c r="AA73">
        <f t="shared" si="34"/>
        <v>22.347232000000002</v>
      </c>
      <c r="AB73">
        <f t="shared" si="35"/>
        <v>34.049408</v>
      </c>
      <c r="AC73">
        <f t="shared" si="36"/>
        <v>41.030296</v>
      </c>
      <c r="AD73">
        <f t="shared" si="37"/>
        <v>82.53098</v>
      </c>
      <c r="AE73">
        <f t="shared" si="38"/>
        <v>0.19786180973031525</v>
      </c>
      <c r="AF73">
        <f t="shared" si="39"/>
        <v>0.36689158816485207</v>
      </c>
      <c r="AG73">
        <f t="shared" si="40"/>
        <v>0.67153592693472608</v>
      </c>
      <c r="AH73">
        <f t="shared" si="41"/>
        <v>1.537306958384284</v>
      </c>
      <c r="AI73">
        <f t="shared" si="42"/>
        <v>2.3423210466184581</v>
      </c>
      <c r="AJ73">
        <f t="shared" si="43"/>
        <v>2.8225490989383766</v>
      </c>
      <c r="AK73">
        <f t="shared" si="44"/>
        <v>5.677457048652566</v>
      </c>
      <c r="AL73">
        <v>500000</v>
      </c>
      <c r="AM73" t="s">
        <v>32</v>
      </c>
      <c r="AN73" t="b">
        <v>1</v>
      </c>
      <c r="AO73" t="b">
        <v>0</v>
      </c>
      <c r="AP73">
        <f t="shared" si="45"/>
        <v>0</v>
      </c>
      <c r="AQ73" t="s">
        <v>152</v>
      </c>
      <c r="AR73" t="b">
        <f t="shared" si="46"/>
        <v>0</v>
      </c>
      <c r="AS73">
        <f>T73/G73</f>
        <v>22.347232000000002</v>
      </c>
      <c r="AT73" t="b">
        <f t="shared" si="47"/>
        <v>1</v>
      </c>
      <c r="AU73">
        <f>(T73/G73)*(M73/N73)</f>
        <v>1.5373069583842842</v>
      </c>
      <c r="AV73" t="b">
        <f t="shared" si="48"/>
        <v>0</v>
      </c>
      <c r="AW73">
        <f t="shared" si="49"/>
        <v>2.3633126842967394</v>
      </c>
      <c r="AX73" t="b">
        <f t="shared" si="50"/>
        <v>1</v>
      </c>
      <c r="AY73" t="b">
        <f t="shared" si="51"/>
        <v>1</v>
      </c>
      <c r="AZ73" t="b">
        <f t="shared" si="52"/>
        <v>0</v>
      </c>
      <c r="BA73" t="b">
        <f t="shared" si="53"/>
        <v>0</v>
      </c>
      <c r="BB73" t="b">
        <f t="shared" si="54"/>
        <v>1</v>
      </c>
      <c r="BC73" t="b">
        <f t="shared" si="55"/>
        <v>0</v>
      </c>
      <c r="BD73" t="b">
        <f t="shared" si="56"/>
        <v>1</v>
      </c>
      <c r="BE73" t="b">
        <f t="shared" si="57"/>
        <v>1</v>
      </c>
      <c r="BF73">
        <f t="shared" si="58"/>
        <v>66.972904171178243</v>
      </c>
      <c r="BG73" t="b">
        <f t="shared" si="59"/>
        <v>0</v>
      </c>
    </row>
    <row r="74" spans="1:59">
      <c r="A74">
        <v>0</v>
      </c>
      <c r="B74">
        <v>0.63943320400000003</v>
      </c>
      <c r="C74">
        <v>1.1064880000000001E-3</v>
      </c>
      <c r="D74">
        <v>7.4185699999999995E-4</v>
      </c>
      <c r="E74">
        <v>7.6239230000000003E-3</v>
      </c>
      <c r="F74">
        <v>6.1755839999999996E-3</v>
      </c>
      <c r="G74">
        <v>2.9999999999999997E-4</v>
      </c>
      <c r="H74">
        <v>750</v>
      </c>
      <c r="I74">
        <v>0</v>
      </c>
      <c r="J74">
        <v>0</v>
      </c>
      <c r="K74">
        <v>1E-3</v>
      </c>
      <c r="L74">
        <v>0.3</v>
      </c>
      <c r="M74">
        <v>6.3128400000000001E-3</v>
      </c>
      <c r="N74">
        <v>0.16749458</v>
      </c>
      <c r="O74">
        <v>1.8795357939999999</v>
      </c>
      <c r="P74">
        <v>3.5821878690000002</v>
      </c>
      <c r="Q74">
        <v>8.2839600000000002E-4</v>
      </c>
      <c r="R74">
        <v>1.101629E-3</v>
      </c>
      <c r="S74">
        <v>1.4930049999999999E-3</v>
      </c>
      <c r="T74">
        <v>4.0824099999999999E-3</v>
      </c>
      <c r="U74">
        <v>7.0762730000000001E-3</v>
      </c>
      <c r="V74">
        <v>8.8554050000000002E-3</v>
      </c>
      <c r="W74">
        <v>1.8964623999999999E-2</v>
      </c>
      <c r="X74">
        <f t="shared" si="31"/>
        <v>2.7613200000000004</v>
      </c>
      <c r="Y74">
        <f t="shared" si="32"/>
        <v>3.672096666666667</v>
      </c>
      <c r="Z74">
        <f t="shared" si="33"/>
        <v>4.9766833333333338</v>
      </c>
      <c r="AA74">
        <f t="shared" si="34"/>
        <v>13.608033333333333</v>
      </c>
      <c r="AB74">
        <f t="shared" si="35"/>
        <v>23.587576666666671</v>
      </c>
      <c r="AC74">
        <f t="shared" si="36"/>
        <v>29.518016666666671</v>
      </c>
      <c r="AD74">
        <f t="shared" si="37"/>
        <v>63.215413333333338</v>
      </c>
      <c r="AE74">
        <f t="shared" si="38"/>
        <v>0.10407364434598422</v>
      </c>
      <c r="AF74">
        <f t="shared" si="39"/>
        <v>0.13840064986699868</v>
      </c>
      <c r="AG74">
        <f t="shared" si="40"/>
        <v>0.1875702820592762</v>
      </c>
      <c r="AH74">
        <f t="shared" si="41"/>
        <v>0.51288428048238932</v>
      </c>
      <c r="AI74">
        <f t="shared" si="42"/>
        <v>0.88901143836654306</v>
      </c>
      <c r="AJ74">
        <f t="shared" si="43"/>
        <v>1.1125286342638672</v>
      </c>
      <c r="AK74">
        <f t="shared" si="44"/>
        <v>2.3825773341871721</v>
      </c>
      <c r="AL74">
        <v>500000</v>
      </c>
      <c r="AM74" t="s">
        <v>126</v>
      </c>
      <c r="AN74" t="b">
        <v>1</v>
      </c>
      <c r="AO74" t="b">
        <v>0</v>
      </c>
      <c r="AP74">
        <f t="shared" si="45"/>
        <v>0</v>
      </c>
      <c r="AQ74" t="s">
        <v>157</v>
      </c>
      <c r="AR74" t="b">
        <f t="shared" si="46"/>
        <v>0</v>
      </c>
      <c r="AS74">
        <f>T74/G74</f>
        <v>13.608033333333333</v>
      </c>
      <c r="AT74" t="b">
        <f t="shared" si="47"/>
        <v>1</v>
      </c>
      <c r="AU74">
        <f>(T74/G74)*(M74/N74)</f>
        <v>0.51288428048238932</v>
      </c>
      <c r="AV74" t="b">
        <f t="shared" si="48"/>
        <v>1</v>
      </c>
      <c r="AW74">
        <f t="shared" si="49"/>
        <v>0.2630502851659382</v>
      </c>
      <c r="AX74" t="b">
        <f t="shared" si="50"/>
        <v>1</v>
      </c>
      <c r="AY74" t="b">
        <f t="shared" si="51"/>
        <v>1</v>
      </c>
      <c r="AZ74" t="b">
        <f t="shared" si="52"/>
        <v>1</v>
      </c>
      <c r="BA74" t="b">
        <f t="shared" si="53"/>
        <v>0</v>
      </c>
      <c r="BB74" t="b">
        <f t="shared" si="54"/>
        <v>1</v>
      </c>
      <c r="BC74" t="b">
        <f t="shared" si="55"/>
        <v>0</v>
      </c>
      <c r="BD74" t="b">
        <f t="shared" si="56"/>
        <v>1</v>
      </c>
      <c r="BE74" t="b">
        <f t="shared" si="57"/>
        <v>1</v>
      </c>
      <c r="BF74">
        <f t="shared" si="58"/>
        <v>40.786410183410112</v>
      </c>
      <c r="BG74" t="b">
        <f t="shared" si="59"/>
        <v>0</v>
      </c>
    </row>
    <row r="75" spans="1:59">
      <c r="A75">
        <v>0</v>
      </c>
      <c r="B75">
        <v>0.63943320400000003</v>
      </c>
      <c r="C75">
        <v>1.1064880000000001E-3</v>
      </c>
      <c r="D75">
        <v>7.4185699999999995E-4</v>
      </c>
      <c r="E75">
        <v>7.6239230000000003E-3</v>
      </c>
      <c r="F75">
        <v>6.1755839999999996E-3</v>
      </c>
      <c r="G75">
        <v>3.5E-4</v>
      </c>
      <c r="H75">
        <v>750</v>
      </c>
      <c r="I75">
        <v>0</v>
      </c>
      <c r="J75">
        <v>0</v>
      </c>
      <c r="K75">
        <v>1E-3</v>
      </c>
      <c r="L75">
        <v>0.3</v>
      </c>
      <c r="M75">
        <v>4.4109739999999998E-3</v>
      </c>
      <c r="N75">
        <v>0.164257184</v>
      </c>
      <c r="O75">
        <v>1.8562340740000001</v>
      </c>
      <c r="P75">
        <v>3.1783360279999999</v>
      </c>
      <c r="Q75">
        <v>1.0340200000000001E-3</v>
      </c>
      <c r="R75">
        <v>1.316963E-3</v>
      </c>
      <c r="S75">
        <v>1.618949E-3</v>
      </c>
      <c r="T75">
        <v>3.9550490000000004E-3</v>
      </c>
      <c r="U75">
        <v>6.9514279999999999E-3</v>
      </c>
      <c r="V75">
        <v>8.7657440000000007E-3</v>
      </c>
      <c r="W75">
        <v>1.8904046000000001E-2</v>
      </c>
      <c r="X75">
        <f t="shared" si="31"/>
        <v>2.9543428571428576</v>
      </c>
      <c r="Y75">
        <f t="shared" si="32"/>
        <v>3.7627514285714287</v>
      </c>
      <c r="Z75">
        <f t="shared" si="33"/>
        <v>4.6255685714285715</v>
      </c>
      <c r="AA75">
        <f t="shared" si="34"/>
        <v>11.300140000000001</v>
      </c>
      <c r="AB75">
        <f t="shared" si="35"/>
        <v>19.861222857142856</v>
      </c>
      <c r="AC75">
        <f t="shared" si="36"/>
        <v>25.044982857142859</v>
      </c>
      <c r="AD75">
        <f t="shared" si="37"/>
        <v>54.011560000000003</v>
      </c>
      <c r="AE75">
        <f t="shared" si="38"/>
        <v>7.9336131380061028E-2</v>
      </c>
      <c r="AF75">
        <f t="shared" si="39"/>
        <v>0.10104519215361336</v>
      </c>
      <c r="AG75">
        <f t="shared" si="40"/>
        <v>0.12421534454035552</v>
      </c>
      <c r="AH75">
        <f t="shared" si="41"/>
        <v>0.30345475627026453</v>
      </c>
      <c r="AI75">
        <f t="shared" si="42"/>
        <v>0.53335467891049959</v>
      </c>
      <c r="AJ75">
        <f t="shared" si="43"/>
        <v>0.6725597354286974</v>
      </c>
      <c r="AK75">
        <f t="shared" si="44"/>
        <v>1.4504302402958522</v>
      </c>
      <c r="AL75">
        <v>500000</v>
      </c>
      <c r="AM75" t="s">
        <v>47</v>
      </c>
      <c r="AN75" t="b">
        <v>1</v>
      </c>
      <c r="AO75" t="b">
        <v>1</v>
      </c>
      <c r="AP75">
        <f t="shared" si="45"/>
        <v>1</v>
      </c>
      <c r="AQ75" t="s">
        <v>155</v>
      </c>
      <c r="AR75" t="b">
        <f t="shared" si="46"/>
        <v>0</v>
      </c>
      <c r="AS75">
        <f>T75/G75</f>
        <v>11.300140000000001</v>
      </c>
      <c r="AT75" t="b">
        <f t="shared" si="47"/>
        <v>1</v>
      </c>
      <c r="AU75">
        <f>(T75/G75)*(M75/N75)</f>
        <v>0.30345475627026458</v>
      </c>
      <c r="AV75" t="b">
        <f t="shared" si="48"/>
        <v>1</v>
      </c>
      <c r="AW75">
        <f t="shared" si="49"/>
        <v>9.2084789103045683E-2</v>
      </c>
      <c r="AX75" t="b">
        <f t="shared" si="50"/>
        <v>1</v>
      </c>
      <c r="AY75" t="b">
        <f t="shared" si="51"/>
        <v>1</v>
      </c>
      <c r="AZ75" t="b">
        <f t="shared" si="52"/>
        <v>1</v>
      </c>
      <c r="BA75" t="b">
        <f t="shared" si="53"/>
        <v>1</v>
      </c>
      <c r="BB75" t="b">
        <f t="shared" si="54"/>
        <v>1</v>
      </c>
      <c r="BC75" t="b">
        <f t="shared" si="55"/>
        <v>0</v>
      </c>
      <c r="BD75" t="b">
        <f t="shared" si="56"/>
        <v>1</v>
      </c>
      <c r="BE75" t="b">
        <f t="shared" si="57"/>
        <v>1</v>
      </c>
      <c r="BF75">
        <f t="shared" si="58"/>
        <v>33.873565929495541</v>
      </c>
      <c r="BG75" t="b">
        <f t="shared" si="59"/>
        <v>0</v>
      </c>
    </row>
    <row r="76" spans="1:59">
      <c r="A76">
        <v>0</v>
      </c>
      <c r="B76">
        <v>0.63943320400000003</v>
      </c>
      <c r="C76">
        <v>1.1064880000000001E-3</v>
      </c>
      <c r="D76">
        <v>7.4185699999999995E-4</v>
      </c>
      <c r="E76">
        <v>7.6239230000000003E-3</v>
      </c>
      <c r="F76">
        <v>6.1755839999999996E-3</v>
      </c>
      <c r="G76">
        <v>4.0000000000000002E-4</v>
      </c>
      <c r="H76">
        <v>750</v>
      </c>
      <c r="I76">
        <v>0</v>
      </c>
      <c r="J76">
        <v>0</v>
      </c>
      <c r="K76">
        <v>1E-3</v>
      </c>
      <c r="L76">
        <v>0.3</v>
      </c>
      <c r="M76">
        <v>2.625034E-2</v>
      </c>
      <c r="N76">
        <v>0.17871394800000001</v>
      </c>
      <c r="O76">
        <v>1.6994748120000001</v>
      </c>
      <c r="P76">
        <v>2.58091268</v>
      </c>
      <c r="Q76">
        <v>1.2120410000000001E-3</v>
      </c>
      <c r="R76">
        <v>1.627079E-3</v>
      </c>
      <c r="S76">
        <v>2.168498E-3</v>
      </c>
      <c r="T76">
        <v>4.7976959999999997E-3</v>
      </c>
      <c r="U76">
        <v>7.6454579999999999E-3</v>
      </c>
      <c r="V76">
        <v>9.3770239999999994E-3</v>
      </c>
      <c r="W76">
        <v>1.9274451000000001E-2</v>
      </c>
      <c r="X76">
        <f t="shared" si="31"/>
        <v>3.0301024999999999</v>
      </c>
      <c r="Y76">
        <f t="shared" si="32"/>
        <v>4.0676974999999995</v>
      </c>
      <c r="Z76">
        <f t="shared" si="33"/>
        <v>5.4212449999999999</v>
      </c>
      <c r="AA76">
        <f t="shared" si="34"/>
        <v>11.99424</v>
      </c>
      <c r="AB76">
        <f t="shared" si="35"/>
        <v>19.113644999999998</v>
      </c>
      <c r="AC76">
        <f t="shared" si="36"/>
        <v>23.442559999999997</v>
      </c>
      <c r="AD76">
        <f t="shared" si="37"/>
        <v>48.186127500000005</v>
      </c>
      <c r="AE76">
        <f t="shared" si="38"/>
        <v>0.4450756180477306</v>
      </c>
      <c r="AF76">
        <f t="shared" si="39"/>
        <v>0.59748242141766117</v>
      </c>
      <c r="AG76">
        <f t="shared" si="40"/>
        <v>0.79629780476507628</v>
      </c>
      <c r="AH76">
        <f t="shared" si="41"/>
        <v>1.7617700328661532</v>
      </c>
      <c r="AI76">
        <f t="shared" si="42"/>
        <v>2.807501515714375</v>
      </c>
      <c r="AJ76">
        <f t="shared" si="43"/>
        <v>3.443352784475445</v>
      </c>
      <c r="AK76">
        <f t="shared" si="44"/>
        <v>7.0778036315237696</v>
      </c>
      <c r="AL76">
        <v>500000</v>
      </c>
      <c r="AM76" t="s">
        <v>74</v>
      </c>
      <c r="AN76" t="b">
        <v>1</v>
      </c>
      <c r="AO76" t="b">
        <v>1</v>
      </c>
      <c r="AP76">
        <f t="shared" si="45"/>
        <v>1</v>
      </c>
      <c r="AQ76" t="s">
        <v>155</v>
      </c>
      <c r="AR76" t="b">
        <f t="shared" si="46"/>
        <v>0</v>
      </c>
      <c r="AS76">
        <f>T76/G76</f>
        <v>11.99424</v>
      </c>
      <c r="AT76" t="b">
        <f t="shared" si="47"/>
        <v>1</v>
      </c>
      <c r="AU76">
        <f>(T76/G76)*(M76/N76)</f>
        <v>1.761770032866153</v>
      </c>
      <c r="AV76" t="b">
        <f t="shared" si="48"/>
        <v>0</v>
      </c>
      <c r="AW76">
        <f t="shared" si="49"/>
        <v>3.1038336487052058</v>
      </c>
      <c r="AX76" t="b">
        <f t="shared" si="50"/>
        <v>0</v>
      </c>
      <c r="AY76" t="b">
        <f t="shared" si="51"/>
        <v>0</v>
      </c>
      <c r="AZ76" t="b">
        <f t="shared" si="52"/>
        <v>0</v>
      </c>
      <c r="BA76" t="b">
        <f t="shared" si="53"/>
        <v>0</v>
      </c>
      <c r="BB76" t="b">
        <f t="shared" si="54"/>
        <v>1</v>
      </c>
      <c r="BC76" t="b">
        <f t="shared" si="55"/>
        <v>0</v>
      </c>
      <c r="BD76" t="b">
        <f t="shared" si="56"/>
        <v>1</v>
      </c>
      <c r="BE76" t="b">
        <f t="shared" si="57"/>
        <v>1</v>
      </c>
      <c r="BF76">
        <f t="shared" si="58"/>
        <v>35.835835325950946</v>
      </c>
      <c r="BG76" t="b">
        <f t="shared" si="59"/>
        <v>0</v>
      </c>
    </row>
    <row r="77" spans="1:59">
      <c r="A77">
        <v>0</v>
      </c>
      <c r="B77">
        <v>0.63943320400000003</v>
      </c>
      <c r="C77">
        <v>1.1064880000000001E-3</v>
      </c>
      <c r="D77">
        <v>7.4185699999999995E-4</v>
      </c>
      <c r="E77">
        <v>7.6239230000000003E-3</v>
      </c>
      <c r="F77">
        <v>6.1755839999999996E-3</v>
      </c>
      <c r="G77">
        <v>2.0000000000000001E-4</v>
      </c>
      <c r="H77">
        <v>11000</v>
      </c>
      <c r="I77">
        <v>0</v>
      </c>
      <c r="J77">
        <v>0</v>
      </c>
      <c r="K77">
        <v>1E-3</v>
      </c>
      <c r="L77">
        <v>0.6</v>
      </c>
      <c r="M77">
        <v>0.38115704099999997</v>
      </c>
      <c r="N77">
        <v>0.58868241300000002</v>
      </c>
      <c r="O77">
        <v>42.162899019999998</v>
      </c>
      <c r="P77">
        <v>2006.4554969999999</v>
      </c>
      <c r="Q77">
        <v>9.8675200000000003E-4</v>
      </c>
      <c r="R77">
        <v>2.2151620000000001E-3</v>
      </c>
      <c r="S77">
        <v>2.7615539999999998E-3</v>
      </c>
      <c r="T77">
        <v>3.8680820000000001E-3</v>
      </c>
      <c r="U77">
        <v>5.0534830000000001E-3</v>
      </c>
      <c r="V77">
        <v>5.834217E-3</v>
      </c>
      <c r="W77">
        <v>1.0981006E-2</v>
      </c>
      <c r="X77">
        <f t="shared" si="31"/>
        <v>4.9337599999999995</v>
      </c>
      <c r="Y77">
        <f t="shared" si="32"/>
        <v>11.075810000000001</v>
      </c>
      <c r="Z77">
        <f t="shared" si="33"/>
        <v>13.807769999999998</v>
      </c>
      <c r="AA77">
        <f t="shared" si="34"/>
        <v>19.340409999999999</v>
      </c>
      <c r="AB77">
        <f t="shared" si="35"/>
        <v>25.267415</v>
      </c>
      <c r="AC77">
        <f t="shared" si="36"/>
        <v>29.171084999999998</v>
      </c>
      <c r="AD77">
        <f t="shared" si="37"/>
        <v>54.905029999999996</v>
      </c>
      <c r="AE77">
        <f t="shared" si="38"/>
        <v>3.1944853813802649</v>
      </c>
      <c r="AF77">
        <f t="shared" si="39"/>
        <v>7.171308116314</v>
      </c>
      <c r="AG77">
        <f t="shared" si="40"/>
        <v>8.9401834330127485</v>
      </c>
      <c r="AH77">
        <f t="shared" si="41"/>
        <v>12.522428536228089</v>
      </c>
      <c r="AI77">
        <f t="shared" si="42"/>
        <v>16.360015047908377</v>
      </c>
      <c r="AJ77">
        <f t="shared" si="43"/>
        <v>18.887543089145222</v>
      </c>
      <c r="AK77">
        <f t="shared" si="44"/>
        <v>35.549624566100682</v>
      </c>
      <c r="AL77">
        <v>279000</v>
      </c>
      <c r="AM77" t="s">
        <v>109</v>
      </c>
      <c r="AN77" t="b">
        <v>0</v>
      </c>
      <c r="AO77" t="b">
        <v>0</v>
      </c>
      <c r="AP77">
        <f t="shared" si="45"/>
        <v>0</v>
      </c>
      <c r="AR77" t="b">
        <f t="shared" si="46"/>
        <v>0</v>
      </c>
      <c r="AS77">
        <f>T77/G77</f>
        <v>19.340409999999999</v>
      </c>
      <c r="AT77" t="b">
        <f t="shared" si="47"/>
        <v>0</v>
      </c>
      <c r="AU77">
        <f>(T77/G77)*(M77/N77)</f>
        <v>12.522428536228089</v>
      </c>
      <c r="AV77" t="b">
        <f t="shared" si="48"/>
        <v>0</v>
      </c>
      <c r="AW77">
        <f t="shared" si="49"/>
        <v>156.81121644493956</v>
      </c>
      <c r="AX77" t="b">
        <f t="shared" si="50"/>
        <v>0</v>
      </c>
      <c r="AY77" t="b">
        <f t="shared" si="51"/>
        <v>0</v>
      </c>
      <c r="AZ77" t="b">
        <f t="shared" si="52"/>
        <v>0</v>
      </c>
      <c r="BA77" t="b">
        <f t="shared" si="53"/>
        <v>0</v>
      </c>
      <c r="BB77" t="b">
        <f t="shared" si="54"/>
        <v>0</v>
      </c>
      <c r="BC77" t="b">
        <f t="shared" si="55"/>
        <v>0</v>
      </c>
      <c r="BD77" t="b">
        <f t="shared" si="56"/>
        <v>0</v>
      </c>
      <c r="BE77" t="b">
        <f t="shared" si="57"/>
        <v>1</v>
      </c>
      <c r="BF77">
        <f t="shared" si="58"/>
        <v>57.37375517727245</v>
      </c>
      <c r="BG77" t="b">
        <f t="shared" si="59"/>
        <v>0</v>
      </c>
    </row>
    <row r="78" spans="1:59">
      <c r="A78">
        <v>0</v>
      </c>
      <c r="B78">
        <v>0.63943320400000003</v>
      </c>
      <c r="C78">
        <v>1.1064880000000001E-3</v>
      </c>
      <c r="D78">
        <v>7.4185699999999995E-4</v>
      </c>
      <c r="E78">
        <v>7.6239230000000003E-3</v>
      </c>
      <c r="F78">
        <v>6.1755839999999996E-3</v>
      </c>
      <c r="G78">
        <v>2.5000000000000001E-4</v>
      </c>
      <c r="H78">
        <v>11000</v>
      </c>
      <c r="I78">
        <v>0</v>
      </c>
      <c r="J78">
        <v>0</v>
      </c>
      <c r="K78">
        <v>1E-3</v>
      </c>
      <c r="L78">
        <v>0.6</v>
      </c>
      <c r="M78">
        <v>0.161328897</v>
      </c>
      <c r="N78">
        <v>0.33620381399999999</v>
      </c>
      <c r="O78">
        <v>1.854127407</v>
      </c>
      <c r="P78">
        <v>4.2064138729999998</v>
      </c>
      <c r="Q78">
        <v>6.2127000000000005E-4</v>
      </c>
      <c r="R78">
        <v>7.6794600000000004E-4</v>
      </c>
      <c r="S78">
        <v>9.1068699999999998E-4</v>
      </c>
      <c r="T78">
        <v>1.49967E-3</v>
      </c>
      <c r="U78">
        <v>2.306551E-3</v>
      </c>
      <c r="V78">
        <v>2.8819890000000002E-3</v>
      </c>
      <c r="W78">
        <v>6.9468510000000004E-3</v>
      </c>
      <c r="X78">
        <f t="shared" si="31"/>
        <v>2.48508</v>
      </c>
      <c r="Y78">
        <f t="shared" si="32"/>
        <v>3.0717840000000001</v>
      </c>
      <c r="Z78">
        <f t="shared" si="33"/>
        <v>3.6427479999999997</v>
      </c>
      <c r="AA78">
        <f t="shared" si="34"/>
        <v>5.9986800000000002</v>
      </c>
      <c r="AB78">
        <f t="shared" si="35"/>
        <v>9.2262039999999992</v>
      </c>
      <c r="AC78">
        <f t="shared" si="36"/>
        <v>11.527956</v>
      </c>
      <c r="AD78">
        <f t="shared" si="37"/>
        <v>27.787404000000002</v>
      </c>
      <c r="AE78">
        <f t="shared" si="38"/>
        <v>1.1924767021136768</v>
      </c>
      <c r="AF78">
        <f t="shared" si="39"/>
        <v>1.4740092286467874</v>
      </c>
      <c r="AG78">
        <f t="shared" si="40"/>
        <v>1.7479888461020134</v>
      </c>
      <c r="AH78">
        <f t="shared" si="41"/>
        <v>2.8784933054208603</v>
      </c>
      <c r="AI78">
        <f t="shared" si="42"/>
        <v>4.4272350664558129</v>
      </c>
      <c r="AJ78">
        <f t="shared" si="43"/>
        <v>5.5317410115535814</v>
      </c>
      <c r="AK78">
        <f t="shared" si="44"/>
        <v>13.333909524932958</v>
      </c>
      <c r="AL78">
        <v>264000</v>
      </c>
      <c r="AM78" t="s">
        <v>129</v>
      </c>
      <c r="AN78" t="b">
        <v>0</v>
      </c>
      <c r="AO78" t="b">
        <v>0</v>
      </c>
      <c r="AP78">
        <f t="shared" si="45"/>
        <v>1</v>
      </c>
      <c r="AQ78" t="s">
        <v>155</v>
      </c>
      <c r="AR78" t="b">
        <f t="shared" si="46"/>
        <v>0</v>
      </c>
      <c r="AS78">
        <f>T78/G78</f>
        <v>5.9986800000000002</v>
      </c>
      <c r="AT78" t="b">
        <f t="shared" si="47"/>
        <v>0</v>
      </c>
      <c r="AU78">
        <f>(T78/G78)*(M78/N78)</f>
        <v>2.8784933054208599</v>
      </c>
      <c r="AV78" t="b">
        <f t="shared" si="48"/>
        <v>0</v>
      </c>
      <c r="AW78">
        <f t="shared" si="49"/>
        <v>8.2857237093527072</v>
      </c>
      <c r="AX78" t="b">
        <f t="shared" si="50"/>
        <v>0</v>
      </c>
      <c r="AY78" t="b">
        <f t="shared" si="51"/>
        <v>0</v>
      </c>
      <c r="AZ78" t="b">
        <f t="shared" si="52"/>
        <v>0</v>
      </c>
      <c r="BA78" t="b">
        <f t="shared" si="53"/>
        <v>0</v>
      </c>
      <c r="BB78" t="b">
        <f t="shared" si="54"/>
        <v>0</v>
      </c>
      <c r="BC78" t="b">
        <f t="shared" si="55"/>
        <v>0</v>
      </c>
      <c r="BD78" t="b">
        <f t="shared" si="56"/>
        <v>1</v>
      </c>
      <c r="BE78" t="b">
        <f t="shared" si="57"/>
        <v>1</v>
      </c>
      <c r="BF78">
        <f t="shared" si="58"/>
        <v>17.516185547783703</v>
      </c>
      <c r="BG78" t="b">
        <f t="shared" si="59"/>
        <v>1</v>
      </c>
    </row>
    <row r="79" spans="1:59">
      <c r="A79">
        <v>0</v>
      </c>
      <c r="B79">
        <v>0.63943320400000003</v>
      </c>
      <c r="C79">
        <v>1.1064880000000001E-3</v>
      </c>
      <c r="D79">
        <v>7.4185699999999995E-4</v>
      </c>
      <c r="E79">
        <v>7.6239230000000003E-3</v>
      </c>
      <c r="F79">
        <v>6.1755839999999996E-3</v>
      </c>
      <c r="G79">
        <v>2.9999999999999997E-4</v>
      </c>
      <c r="H79">
        <v>11000</v>
      </c>
      <c r="I79">
        <v>0</v>
      </c>
      <c r="J79">
        <v>0</v>
      </c>
      <c r="K79">
        <v>1E-3</v>
      </c>
      <c r="L79">
        <v>0.6</v>
      </c>
      <c r="M79">
        <v>6.1446799999999996E-3</v>
      </c>
      <c r="N79">
        <v>0.21077367699999999</v>
      </c>
      <c r="O79">
        <v>2.4092590810000001</v>
      </c>
      <c r="P79">
        <v>7.0438321999999998</v>
      </c>
      <c r="Q79">
        <v>7.3715599999999999E-4</v>
      </c>
      <c r="R79">
        <v>8.1877100000000004E-4</v>
      </c>
      <c r="S79">
        <v>8.7219100000000003E-4</v>
      </c>
      <c r="T79">
        <v>1.052763E-3</v>
      </c>
      <c r="U79">
        <v>1.5039859999999999E-3</v>
      </c>
      <c r="V79">
        <v>1.9752089999999999E-3</v>
      </c>
      <c r="W79">
        <v>6.0376980000000002E-3</v>
      </c>
      <c r="X79">
        <f t="shared" si="31"/>
        <v>2.4571866666666669</v>
      </c>
      <c r="Y79">
        <f t="shared" si="32"/>
        <v>2.729236666666667</v>
      </c>
      <c r="Z79">
        <f t="shared" si="33"/>
        <v>2.9073033333333336</v>
      </c>
      <c r="AA79">
        <f t="shared" si="34"/>
        <v>3.5092100000000004</v>
      </c>
      <c r="AB79">
        <f t="shared" si="35"/>
        <v>5.0132866666666667</v>
      </c>
      <c r="AC79">
        <f t="shared" si="36"/>
        <v>6.5840300000000003</v>
      </c>
      <c r="AD79">
        <f t="shared" si="37"/>
        <v>20.125660000000003</v>
      </c>
      <c r="AE79">
        <f t="shared" si="38"/>
        <v>7.1634304538575444E-2</v>
      </c>
      <c r="AF79">
        <f t="shared" si="39"/>
        <v>7.9565371727767203E-2</v>
      </c>
      <c r="AG79">
        <f t="shared" si="40"/>
        <v>8.4756545032265429E-2</v>
      </c>
      <c r="AH79">
        <f t="shared" si="41"/>
        <v>0.10230391579115451</v>
      </c>
      <c r="AI79">
        <f t="shared" si="42"/>
        <v>0.14615222713476375</v>
      </c>
      <c r="AJ79">
        <f t="shared" si="43"/>
        <v>0.19194407022846596</v>
      </c>
      <c r="AK79">
        <f t="shared" si="44"/>
        <v>0.58672288802363126</v>
      </c>
      <c r="AL79">
        <v>202000</v>
      </c>
      <c r="AM79" t="s">
        <v>94</v>
      </c>
      <c r="AN79" t="b">
        <v>1</v>
      </c>
      <c r="AO79" t="b">
        <v>1</v>
      </c>
      <c r="AP79">
        <f t="shared" si="45"/>
        <v>0</v>
      </c>
      <c r="AR79" t="b">
        <f t="shared" si="46"/>
        <v>1</v>
      </c>
      <c r="AS79">
        <f>T79/G79</f>
        <v>3.5092100000000004</v>
      </c>
      <c r="AT79" t="b">
        <f t="shared" si="47"/>
        <v>1</v>
      </c>
      <c r="AU79">
        <f>(T79/G79)*(M79/N79)</f>
        <v>0.10230391579115453</v>
      </c>
      <c r="AV79" t="b">
        <f t="shared" si="48"/>
        <v>1</v>
      </c>
      <c r="AW79">
        <f t="shared" si="49"/>
        <v>1.0466091186203636E-2</v>
      </c>
      <c r="AX79" t="b">
        <f t="shared" si="50"/>
        <v>1</v>
      </c>
      <c r="AY79" t="b">
        <f t="shared" si="51"/>
        <v>1</v>
      </c>
      <c r="AZ79" t="b">
        <f t="shared" si="52"/>
        <v>1</v>
      </c>
      <c r="BA79" t="b">
        <f t="shared" si="53"/>
        <v>1</v>
      </c>
      <c r="BB79" t="b">
        <f t="shared" si="54"/>
        <v>1</v>
      </c>
      <c r="BC79" t="b">
        <f t="shared" si="55"/>
        <v>1</v>
      </c>
      <c r="BD79" t="b">
        <f t="shared" si="56"/>
        <v>1</v>
      </c>
      <c r="BE79" t="b">
        <f t="shared" si="57"/>
        <v>1</v>
      </c>
      <c r="BF79">
        <f t="shared" si="58"/>
        <v>10.498477023748608</v>
      </c>
      <c r="BG79" t="b">
        <f t="shared" si="59"/>
        <v>1</v>
      </c>
    </row>
    <row r="80" spans="1:59">
      <c r="A80">
        <v>0</v>
      </c>
      <c r="B80">
        <v>0.63943320400000003</v>
      </c>
      <c r="C80">
        <v>1.1064880000000001E-3</v>
      </c>
      <c r="D80">
        <v>7.4185699999999995E-4</v>
      </c>
      <c r="E80">
        <v>7.6239230000000003E-3</v>
      </c>
      <c r="F80">
        <v>6.1755839999999996E-3</v>
      </c>
      <c r="G80">
        <v>3.5E-4</v>
      </c>
      <c r="H80">
        <v>11000</v>
      </c>
      <c r="I80">
        <v>0</v>
      </c>
      <c r="J80">
        <v>0</v>
      </c>
      <c r="K80">
        <v>1E-3</v>
      </c>
      <c r="L80">
        <v>0.6</v>
      </c>
      <c r="M80">
        <v>2.5087031999999999E-2</v>
      </c>
      <c r="N80">
        <v>0.22480465499999999</v>
      </c>
      <c r="O80">
        <v>2.231223822</v>
      </c>
      <c r="P80">
        <v>5.843859234</v>
      </c>
      <c r="Q80">
        <v>9.4471699999999997E-4</v>
      </c>
      <c r="R80">
        <v>1.0534089999999999E-3</v>
      </c>
      <c r="S80">
        <v>1.1278620000000001E-3</v>
      </c>
      <c r="T80">
        <v>1.3756420000000001E-3</v>
      </c>
      <c r="U80">
        <v>1.862385E-3</v>
      </c>
      <c r="V80">
        <v>2.312663E-3</v>
      </c>
      <c r="W80">
        <v>6.322093E-3</v>
      </c>
      <c r="X80">
        <f t="shared" si="31"/>
        <v>2.6991914285714285</v>
      </c>
      <c r="Y80">
        <f t="shared" si="32"/>
        <v>3.0097399999999999</v>
      </c>
      <c r="Z80">
        <f t="shared" si="33"/>
        <v>3.2224628571428573</v>
      </c>
      <c r="AA80">
        <f t="shared" si="34"/>
        <v>3.9304057142857145</v>
      </c>
      <c r="AB80">
        <f t="shared" si="35"/>
        <v>5.3211000000000004</v>
      </c>
      <c r="AC80">
        <f t="shared" si="36"/>
        <v>6.6076085714285711</v>
      </c>
      <c r="AD80">
        <f t="shared" si="37"/>
        <v>18.063122857142858</v>
      </c>
      <c r="AE80">
        <f t="shared" si="38"/>
        <v>0.30121574547776664</v>
      </c>
      <c r="AF80">
        <f t="shared" si="39"/>
        <v>0.33587135324969136</v>
      </c>
      <c r="AG80">
        <f t="shared" si="40"/>
        <v>0.35961011935430914</v>
      </c>
      <c r="AH80">
        <f t="shared" si="41"/>
        <v>0.43861286558887574</v>
      </c>
      <c r="AI80">
        <f t="shared" si="42"/>
        <v>0.59380712545832304</v>
      </c>
      <c r="AJ80">
        <f t="shared" si="43"/>
        <v>0.7373748006904165</v>
      </c>
      <c r="AK80">
        <f t="shared" si="44"/>
        <v>2.0157507020353931</v>
      </c>
      <c r="AL80">
        <v>194000</v>
      </c>
      <c r="AM80" t="s">
        <v>58</v>
      </c>
      <c r="AN80" t="b">
        <v>1</v>
      </c>
      <c r="AO80" t="b">
        <v>1</v>
      </c>
      <c r="AP80">
        <f t="shared" si="45"/>
        <v>0</v>
      </c>
      <c r="AR80" t="b">
        <f t="shared" si="46"/>
        <v>1</v>
      </c>
      <c r="AS80">
        <f>T80/G80</f>
        <v>3.9304057142857145</v>
      </c>
      <c r="AT80" t="b">
        <f t="shared" si="47"/>
        <v>1</v>
      </c>
      <c r="AU80">
        <f>(T80/G80)*(M80/N80)</f>
        <v>0.43861286558887574</v>
      </c>
      <c r="AV80" t="b">
        <f t="shared" si="48"/>
        <v>1</v>
      </c>
      <c r="AW80">
        <f t="shared" si="49"/>
        <v>0.19238124586008518</v>
      </c>
      <c r="AX80" t="b">
        <f t="shared" si="50"/>
        <v>1</v>
      </c>
      <c r="AY80" t="b">
        <f t="shared" si="51"/>
        <v>1</v>
      </c>
      <c r="AZ80" t="b">
        <f t="shared" si="52"/>
        <v>1</v>
      </c>
      <c r="BA80" t="b">
        <f t="shared" si="53"/>
        <v>1</v>
      </c>
      <c r="BB80" t="b">
        <f t="shared" si="54"/>
        <v>1</v>
      </c>
      <c r="BC80" t="b">
        <f t="shared" si="55"/>
        <v>0</v>
      </c>
      <c r="BD80" t="b">
        <f t="shared" si="56"/>
        <v>1</v>
      </c>
      <c r="BE80" t="b">
        <f t="shared" si="57"/>
        <v>1</v>
      </c>
      <c r="BF80">
        <f t="shared" si="58"/>
        <v>11.679622336246043</v>
      </c>
      <c r="BG80" t="b">
        <f t="shared" si="59"/>
        <v>1</v>
      </c>
    </row>
    <row r="81" spans="1:59">
      <c r="A81">
        <v>0</v>
      </c>
      <c r="B81">
        <v>0.63943320400000003</v>
      </c>
      <c r="C81">
        <v>1.1064880000000001E-3</v>
      </c>
      <c r="D81">
        <v>7.4185699999999995E-4</v>
      </c>
      <c r="E81">
        <v>7.6239230000000003E-3</v>
      </c>
      <c r="F81">
        <v>6.1755839999999996E-3</v>
      </c>
      <c r="G81">
        <v>4.0000000000000002E-4</v>
      </c>
      <c r="H81">
        <v>11000</v>
      </c>
      <c r="I81">
        <v>0</v>
      </c>
      <c r="J81">
        <v>0</v>
      </c>
      <c r="K81">
        <v>1E-3</v>
      </c>
      <c r="L81">
        <v>0.6</v>
      </c>
      <c r="M81">
        <v>1.114937E-2</v>
      </c>
      <c r="N81">
        <v>0.20779065799999999</v>
      </c>
      <c r="O81">
        <v>2.4867498870000002</v>
      </c>
      <c r="P81">
        <v>7.8607407250000003</v>
      </c>
      <c r="Q81">
        <v>1.0939879999999999E-3</v>
      </c>
      <c r="R81">
        <v>1.2130330000000001E-3</v>
      </c>
      <c r="S81">
        <v>1.296075E-3</v>
      </c>
      <c r="T81">
        <v>1.557828E-3</v>
      </c>
      <c r="U81">
        <v>2.0348499999999999E-3</v>
      </c>
      <c r="V81">
        <v>2.4768590000000001E-3</v>
      </c>
      <c r="W81">
        <v>6.4415790000000002E-3</v>
      </c>
      <c r="X81">
        <f t="shared" si="31"/>
        <v>2.7349699999999997</v>
      </c>
      <c r="Y81">
        <f t="shared" si="32"/>
        <v>3.0325825000000002</v>
      </c>
      <c r="Z81">
        <f t="shared" si="33"/>
        <v>3.2401874999999998</v>
      </c>
      <c r="AA81">
        <f t="shared" si="34"/>
        <v>3.8945699999999999</v>
      </c>
      <c r="AB81">
        <f t="shared" si="35"/>
        <v>5.0871249999999995</v>
      </c>
      <c r="AC81">
        <f t="shared" si="36"/>
        <v>6.1921474999999999</v>
      </c>
      <c r="AD81">
        <f t="shared" si="37"/>
        <v>16.1039475</v>
      </c>
      <c r="AE81">
        <f t="shared" si="38"/>
        <v>0.14674958327000437</v>
      </c>
      <c r="AF81">
        <f t="shared" si="39"/>
        <v>0.16271850079046868</v>
      </c>
      <c r="AG81">
        <f t="shared" si="40"/>
        <v>0.17385790898681788</v>
      </c>
      <c r="AH81">
        <f t="shared" si="41"/>
        <v>0.20896994282052853</v>
      </c>
      <c r="AI81">
        <f t="shared" si="42"/>
        <v>0.27295856034706817</v>
      </c>
      <c r="AJ81">
        <f t="shared" si="43"/>
        <v>0.33225046898920263</v>
      </c>
      <c r="AK81">
        <f t="shared" si="44"/>
        <v>0.86408537739976277</v>
      </c>
      <c r="AL81">
        <v>192000</v>
      </c>
      <c r="AM81" t="s">
        <v>99</v>
      </c>
      <c r="AN81" t="b">
        <v>1</v>
      </c>
      <c r="AO81" t="b">
        <v>1</v>
      </c>
      <c r="AP81">
        <f t="shared" si="45"/>
        <v>0</v>
      </c>
      <c r="AR81" t="b">
        <f t="shared" si="46"/>
        <v>1</v>
      </c>
      <c r="AS81">
        <f>T81/G81</f>
        <v>3.8945699999999999</v>
      </c>
      <c r="AT81" t="b">
        <f t="shared" si="47"/>
        <v>1</v>
      </c>
      <c r="AU81">
        <f>(T81/G81)*(M81/N81)</f>
        <v>0.20896994282052853</v>
      </c>
      <c r="AV81" t="b">
        <f t="shared" si="48"/>
        <v>1</v>
      </c>
      <c r="AW81">
        <f t="shared" si="49"/>
        <v>4.3668437002414962E-2</v>
      </c>
      <c r="AX81" t="b">
        <f t="shared" si="50"/>
        <v>1</v>
      </c>
      <c r="AY81" t="b">
        <f t="shared" si="51"/>
        <v>1</v>
      </c>
      <c r="AZ81" t="b">
        <f t="shared" si="52"/>
        <v>1</v>
      </c>
      <c r="BA81" t="b">
        <f t="shared" si="53"/>
        <v>1</v>
      </c>
      <c r="BB81" t="b">
        <f t="shared" si="54"/>
        <v>1</v>
      </c>
      <c r="BC81" t="b">
        <f t="shared" si="55"/>
        <v>0</v>
      </c>
      <c r="BD81" t="b">
        <f t="shared" si="56"/>
        <v>1</v>
      </c>
      <c r="BE81" t="b">
        <f t="shared" si="57"/>
        <v>1</v>
      </c>
      <c r="BF81">
        <f t="shared" si="58"/>
        <v>11.630053256682887</v>
      </c>
      <c r="BG81" t="b">
        <f t="shared" si="59"/>
        <v>1</v>
      </c>
    </row>
    <row r="82" spans="1:59">
      <c r="A82">
        <v>0</v>
      </c>
      <c r="B82">
        <v>0.63943320400000003</v>
      </c>
      <c r="C82">
        <v>1.1064880000000001E-3</v>
      </c>
      <c r="D82">
        <v>7.4185699999999995E-4</v>
      </c>
      <c r="E82">
        <v>7.6239230000000003E-3</v>
      </c>
      <c r="F82">
        <v>6.1755839999999996E-3</v>
      </c>
      <c r="G82">
        <v>2.0000000000000001E-4</v>
      </c>
      <c r="H82">
        <v>1500</v>
      </c>
      <c r="I82">
        <v>0</v>
      </c>
      <c r="J82">
        <v>0</v>
      </c>
      <c r="K82">
        <v>1E-3</v>
      </c>
      <c r="L82">
        <v>0.6</v>
      </c>
      <c r="M82">
        <v>0.27801814699999999</v>
      </c>
      <c r="N82">
        <v>0.47799578300000001</v>
      </c>
      <c r="O82">
        <v>32.862251280000002</v>
      </c>
      <c r="P82">
        <v>1323.4910130000001</v>
      </c>
      <c r="Q82">
        <v>7.2026700000000002E-4</v>
      </c>
      <c r="R82">
        <v>3.3358149999999998E-3</v>
      </c>
      <c r="S82">
        <v>5.0594560000000004E-3</v>
      </c>
      <c r="T82">
        <v>8.0530810000000001E-3</v>
      </c>
      <c r="U82">
        <v>1.0669366E-2</v>
      </c>
      <c r="V82">
        <v>1.2278018999999999E-2</v>
      </c>
      <c r="W82">
        <v>2.2259470999999999E-2</v>
      </c>
      <c r="X82">
        <f t="shared" si="31"/>
        <v>3.6013349999999997</v>
      </c>
      <c r="Y82">
        <f t="shared" si="32"/>
        <v>16.679074999999997</v>
      </c>
      <c r="Z82">
        <f t="shared" si="33"/>
        <v>25.297280000000001</v>
      </c>
      <c r="AA82">
        <f t="shared" si="34"/>
        <v>40.265405000000001</v>
      </c>
      <c r="AB82">
        <f t="shared" si="35"/>
        <v>53.346829999999997</v>
      </c>
      <c r="AC82">
        <f t="shared" si="36"/>
        <v>61.390094999999995</v>
      </c>
      <c r="AD82">
        <f t="shared" si="37"/>
        <v>111.297355</v>
      </c>
      <c r="AE82">
        <f t="shared" si="38"/>
        <v>2.0946554740342651</v>
      </c>
      <c r="AF82">
        <f t="shared" si="39"/>
        <v>9.7011013278626024</v>
      </c>
      <c r="AG82">
        <f t="shared" si="40"/>
        <v>14.713734220831316</v>
      </c>
      <c r="AH82">
        <f t="shared" si="41"/>
        <v>23.419690475186755</v>
      </c>
      <c r="AI82">
        <f t="shared" si="42"/>
        <v>31.028279646818575</v>
      </c>
      <c r="AJ82">
        <f t="shared" si="43"/>
        <v>35.706508431799207</v>
      </c>
      <c r="AK82">
        <f t="shared" si="44"/>
        <v>64.73422047554169</v>
      </c>
      <c r="AL82">
        <v>500000</v>
      </c>
      <c r="AM82" t="s">
        <v>114</v>
      </c>
      <c r="AN82" t="b">
        <v>0</v>
      </c>
      <c r="AO82" t="b">
        <v>0</v>
      </c>
      <c r="AP82">
        <f t="shared" si="45"/>
        <v>0</v>
      </c>
      <c r="AR82" t="b">
        <f t="shared" si="46"/>
        <v>0</v>
      </c>
      <c r="AS82">
        <f>T82/G82</f>
        <v>40.265405000000001</v>
      </c>
      <c r="AT82" t="b">
        <f t="shared" si="47"/>
        <v>0</v>
      </c>
      <c r="AU82">
        <f>(T82/G82)*(M82/N82)</f>
        <v>23.419690475186755</v>
      </c>
      <c r="AV82" t="b">
        <f t="shared" si="48"/>
        <v>0</v>
      </c>
      <c r="AW82">
        <f t="shared" si="49"/>
        <v>548.48190195355323</v>
      </c>
      <c r="AX82" t="b">
        <f t="shared" si="50"/>
        <v>0</v>
      </c>
      <c r="AY82" t="b">
        <f t="shared" si="51"/>
        <v>0</v>
      </c>
      <c r="AZ82" t="b">
        <f t="shared" si="52"/>
        <v>0</v>
      </c>
      <c r="BA82" t="b">
        <f t="shared" si="53"/>
        <v>0</v>
      </c>
      <c r="BB82" t="b">
        <f t="shared" si="54"/>
        <v>0</v>
      </c>
      <c r="BC82" t="b">
        <f t="shared" si="55"/>
        <v>0</v>
      </c>
      <c r="BD82" t="b">
        <f t="shared" si="56"/>
        <v>0</v>
      </c>
      <c r="BE82" t="b">
        <f t="shared" si="57"/>
        <v>1</v>
      </c>
      <c r="BF82">
        <f t="shared" si="58"/>
        <v>120.21458194613685</v>
      </c>
      <c r="BG82" t="b">
        <f t="shared" si="59"/>
        <v>0</v>
      </c>
    </row>
    <row r="83" spans="1:59">
      <c r="A83">
        <v>0</v>
      </c>
      <c r="B83">
        <v>0.63943320400000003</v>
      </c>
      <c r="C83">
        <v>1.1064880000000001E-3</v>
      </c>
      <c r="D83">
        <v>7.4185699999999995E-4</v>
      </c>
      <c r="E83">
        <v>7.6239230000000003E-3</v>
      </c>
      <c r="F83">
        <v>6.1755839999999996E-3</v>
      </c>
      <c r="G83">
        <v>2.5000000000000001E-4</v>
      </c>
      <c r="H83">
        <v>1500</v>
      </c>
      <c r="I83">
        <v>0</v>
      </c>
      <c r="J83">
        <v>0</v>
      </c>
      <c r="K83">
        <v>1E-3</v>
      </c>
      <c r="L83">
        <v>0.6</v>
      </c>
      <c r="M83">
        <v>6.190503E-2</v>
      </c>
      <c r="N83">
        <v>0.28424656399999998</v>
      </c>
      <c r="O83">
        <v>1.965838432</v>
      </c>
      <c r="P83">
        <v>4.6878032919999999</v>
      </c>
      <c r="Q83">
        <v>6.51744E-4</v>
      </c>
      <c r="R83">
        <v>8.6580000000000001E-4</v>
      </c>
      <c r="S83">
        <v>1.230741E-3</v>
      </c>
      <c r="T83">
        <v>3.433429E-3</v>
      </c>
      <c r="U83">
        <v>5.8784889999999998E-3</v>
      </c>
      <c r="V83">
        <v>7.345674E-3</v>
      </c>
      <c r="W83">
        <v>1.6141969999999999E-2</v>
      </c>
      <c r="X83">
        <f t="shared" si="31"/>
        <v>2.606976</v>
      </c>
      <c r="Y83">
        <f t="shared" si="32"/>
        <v>3.4632000000000001</v>
      </c>
      <c r="Z83">
        <f t="shared" si="33"/>
        <v>4.9229640000000003</v>
      </c>
      <c r="AA83">
        <f t="shared" si="34"/>
        <v>13.733715999999999</v>
      </c>
      <c r="AB83">
        <f t="shared" si="35"/>
        <v>23.513956</v>
      </c>
      <c r="AC83">
        <f t="shared" si="36"/>
        <v>29.382695999999999</v>
      </c>
      <c r="AD83">
        <f t="shared" si="37"/>
        <v>64.567879999999988</v>
      </c>
      <c r="AE83">
        <f t="shared" si="38"/>
        <v>0.56776386394341782</v>
      </c>
      <c r="AF83">
        <f t="shared" si="39"/>
        <v>0.75423778876707903</v>
      </c>
      <c r="AG83">
        <f t="shared" si="40"/>
        <v>1.072154504949161</v>
      </c>
      <c r="AH83">
        <f t="shared" si="41"/>
        <v>2.9910162818766035</v>
      </c>
      <c r="AI83">
        <f t="shared" si="42"/>
        <v>5.1210193400919355</v>
      </c>
      <c r="AJ83">
        <f t="shared" si="43"/>
        <v>6.3991509757031926</v>
      </c>
      <c r="AK83">
        <f t="shared" si="44"/>
        <v>14.06200480381673</v>
      </c>
      <c r="AL83">
        <v>500000</v>
      </c>
      <c r="AM83" t="s">
        <v>128</v>
      </c>
      <c r="AN83" t="b">
        <v>0</v>
      </c>
      <c r="AO83" t="b">
        <v>0</v>
      </c>
      <c r="AP83">
        <f t="shared" si="45"/>
        <v>0</v>
      </c>
      <c r="AR83" t="b">
        <f t="shared" si="46"/>
        <v>0</v>
      </c>
      <c r="AS83">
        <f>T83/G83</f>
        <v>13.733715999999999</v>
      </c>
      <c r="AT83" t="b">
        <f t="shared" si="47"/>
        <v>0</v>
      </c>
      <c r="AU83">
        <f>(T83/G83)*(M83/N83)</f>
        <v>2.9910162818766035</v>
      </c>
      <c r="AV83" t="b">
        <f t="shared" si="48"/>
        <v>0</v>
      </c>
      <c r="AW83">
        <f t="shared" si="49"/>
        <v>8.9461783984509413</v>
      </c>
      <c r="AX83" t="b">
        <f t="shared" si="50"/>
        <v>0</v>
      </c>
      <c r="AY83" t="b">
        <f t="shared" si="51"/>
        <v>0</v>
      </c>
      <c r="AZ83" t="b">
        <f t="shared" si="52"/>
        <v>0</v>
      </c>
      <c r="BA83" t="b">
        <f t="shared" si="53"/>
        <v>0</v>
      </c>
      <c r="BB83" t="b">
        <f t="shared" si="54"/>
        <v>0</v>
      </c>
      <c r="BC83" t="b">
        <f t="shared" si="55"/>
        <v>0</v>
      </c>
      <c r="BD83" t="b">
        <f t="shared" si="56"/>
        <v>1</v>
      </c>
      <c r="BE83" t="b">
        <f t="shared" si="57"/>
        <v>1</v>
      </c>
      <c r="BF83">
        <f t="shared" si="58"/>
        <v>40.983361620707122</v>
      </c>
      <c r="BG83" t="b">
        <f t="shared" si="59"/>
        <v>0</v>
      </c>
    </row>
    <row r="84" spans="1:59">
      <c r="A84">
        <v>0</v>
      </c>
      <c r="B84">
        <v>0.63943320400000003</v>
      </c>
      <c r="C84">
        <v>1.1064880000000001E-3</v>
      </c>
      <c r="D84">
        <v>7.4185699999999995E-4</v>
      </c>
      <c r="E84">
        <v>7.6239230000000003E-3</v>
      </c>
      <c r="F84">
        <v>6.1755839999999996E-3</v>
      </c>
      <c r="G84">
        <v>2.9999999999999997E-4</v>
      </c>
      <c r="H84">
        <v>1500</v>
      </c>
      <c r="I84">
        <v>0</v>
      </c>
      <c r="J84">
        <v>0</v>
      </c>
      <c r="K84">
        <v>1E-3</v>
      </c>
      <c r="L84">
        <v>0.6</v>
      </c>
      <c r="M84">
        <v>1.5026849999999999E-3</v>
      </c>
      <c r="N84">
        <v>0.20416504099999999</v>
      </c>
      <c r="O84">
        <v>2.6039655210000001</v>
      </c>
      <c r="P84">
        <v>8.5357176409999997</v>
      </c>
      <c r="Q84">
        <v>7.59543E-4</v>
      </c>
      <c r="R84">
        <v>8.8373599999999998E-4</v>
      </c>
      <c r="S84">
        <v>9.7886700000000002E-4</v>
      </c>
      <c r="T84">
        <v>1.6131800000000001E-3</v>
      </c>
      <c r="U84">
        <v>3.6907730000000001E-3</v>
      </c>
      <c r="V84">
        <v>5.155743E-3</v>
      </c>
      <c r="W84">
        <v>1.3483145E-2</v>
      </c>
      <c r="X84">
        <f t="shared" si="31"/>
        <v>2.5318100000000001</v>
      </c>
      <c r="Y84">
        <f t="shared" si="32"/>
        <v>2.9457866666666668</v>
      </c>
      <c r="Z84">
        <f t="shared" si="33"/>
        <v>3.2628900000000005</v>
      </c>
      <c r="AA84">
        <f t="shared" si="34"/>
        <v>5.3772666666666673</v>
      </c>
      <c r="AB84">
        <f t="shared" si="35"/>
        <v>12.302576666666669</v>
      </c>
      <c r="AC84">
        <f t="shared" si="36"/>
        <v>17.18581</v>
      </c>
      <c r="AD84">
        <f t="shared" si="37"/>
        <v>44.94381666666667</v>
      </c>
      <c r="AE84">
        <f t="shared" si="38"/>
        <v>1.8634497322438274E-2</v>
      </c>
      <c r="AF84">
        <f t="shared" si="39"/>
        <v>2.1681427023542196E-2</v>
      </c>
      <c r="AG84">
        <f t="shared" si="40"/>
        <v>2.4015354615239935E-2</v>
      </c>
      <c r="AH84">
        <f t="shared" si="41"/>
        <v>3.9577480656935782E-2</v>
      </c>
      <c r="AI84">
        <f t="shared" si="42"/>
        <v>9.0548789977957109E-2</v>
      </c>
      <c r="AJ84">
        <f t="shared" si="43"/>
        <v>0.12649011198665497</v>
      </c>
      <c r="AK84">
        <f t="shared" si="44"/>
        <v>0.33079316036162137</v>
      </c>
      <c r="AL84">
        <v>500000</v>
      </c>
      <c r="AM84" t="s">
        <v>76</v>
      </c>
      <c r="AN84" t="b">
        <v>1</v>
      </c>
      <c r="AO84" t="b">
        <v>1</v>
      </c>
      <c r="AP84">
        <f t="shared" si="45"/>
        <v>0</v>
      </c>
      <c r="AQ84" t="s">
        <v>156</v>
      </c>
      <c r="AR84" t="b">
        <f t="shared" si="46"/>
        <v>1</v>
      </c>
      <c r="AS84">
        <f>T84/G84</f>
        <v>5.3772666666666673</v>
      </c>
      <c r="AT84" t="b">
        <f t="shared" si="47"/>
        <v>1</v>
      </c>
      <c r="AU84">
        <f>(T84/G84)*(M84/N84)</f>
        <v>3.9577480656935782E-2</v>
      </c>
      <c r="AV84" t="b">
        <f t="shared" si="48"/>
        <v>1</v>
      </c>
      <c r="AW84">
        <f t="shared" si="49"/>
        <v>1.566376975150126E-3</v>
      </c>
      <c r="AX84" t="b">
        <f t="shared" si="50"/>
        <v>1</v>
      </c>
      <c r="AY84" t="b">
        <f t="shared" si="51"/>
        <v>1</v>
      </c>
      <c r="AZ84" t="b">
        <f t="shared" si="52"/>
        <v>1</v>
      </c>
      <c r="BA84" t="b">
        <f t="shared" si="53"/>
        <v>1</v>
      </c>
      <c r="BB84" t="b">
        <f t="shared" si="54"/>
        <v>1</v>
      </c>
      <c r="BC84" t="b">
        <f t="shared" si="55"/>
        <v>0</v>
      </c>
      <c r="BD84" t="b">
        <f t="shared" si="56"/>
        <v>1</v>
      </c>
      <c r="BE84" t="b">
        <f t="shared" si="57"/>
        <v>1</v>
      </c>
      <c r="BF84">
        <f t="shared" si="58"/>
        <v>16.124439851599277</v>
      </c>
      <c r="BG84" t="b">
        <f t="shared" si="59"/>
        <v>1</v>
      </c>
    </row>
    <row r="85" spans="1:59">
      <c r="A85">
        <v>0</v>
      </c>
      <c r="B85">
        <v>0.63943320400000003</v>
      </c>
      <c r="C85">
        <v>1.1064880000000001E-3</v>
      </c>
      <c r="D85">
        <v>7.4185699999999995E-4</v>
      </c>
      <c r="E85">
        <v>7.6239230000000003E-3</v>
      </c>
      <c r="F85">
        <v>6.1755839999999996E-3</v>
      </c>
      <c r="G85">
        <v>3.5E-4</v>
      </c>
      <c r="H85">
        <v>1500</v>
      </c>
      <c r="I85">
        <v>0</v>
      </c>
      <c r="J85">
        <v>0</v>
      </c>
      <c r="K85">
        <v>1E-3</v>
      </c>
      <c r="L85">
        <v>0.6</v>
      </c>
      <c r="M85">
        <v>2.8817019999999999E-3</v>
      </c>
      <c r="N85">
        <v>0.19787347299999999</v>
      </c>
      <c r="O85">
        <v>2.2872545720000002</v>
      </c>
      <c r="P85">
        <v>5.8690412079999996</v>
      </c>
      <c r="Q85">
        <v>9.6263700000000002E-4</v>
      </c>
      <c r="R85">
        <v>1.1126090000000001E-3</v>
      </c>
      <c r="S85">
        <v>1.2212029999999999E-3</v>
      </c>
      <c r="T85">
        <v>1.7594450000000001E-3</v>
      </c>
      <c r="U85">
        <v>3.598108E-3</v>
      </c>
      <c r="V85">
        <v>5.0094179999999999E-3</v>
      </c>
      <c r="W85">
        <v>1.3295530999999999E-2</v>
      </c>
      <c r="X85">
        <f t="shared" si="31"/>
        <v>2.7503914285714286</v>
      </c>
      <c r="Y85">
        <f t="shared" si="32"/>
        <v>3.1788828571428573</v>
      </c>
      <c r="Z85">
        <f t="shared" si="33"/>
        <v>3.4891514285714282</v>
      </c>
      <c r="AA85">
        <f t="shared" si="34"/>
        <v>5.0269857142857148</v>
      </c>
      <c r="AB85">
        <f t="shared" si="35"/>
        <v>10.280308571428572</v>
      </c>
      <c r="AC85">
        <f t="shared" si="36"/>
        <v>14.312622857142857</v>
      </c>
      <c r="AD85">
        <f t="shared" si="37"/>
        <v>37.987231428571427</v>
      </c>
      <c r="AE85">
        <f t="shared" si="38"/>
        <v>4.0054931873041634E-2</v>
      </c>
      <c r="AF85">
        <f t="shared" si="39"/>
        <v>4.6295205457854809E-2</v>
      </c>
      <c r="AG85">
        <f t="shared" si="40"/>
        <v>5.0813757385342613E-2</v>
      </c>
      <c r="AH85">
        <f t="shared" si="41"/>
        <v>7.3209786876427707E-2</v>
      </c>
      <c r="AI85">
        <f t="shared" si="42"/>
        <v>0.14971580233446885</v>
      </c>
      <c r="AJ85">
        <f t="shared" si="43"/>
        <v>0.20843983424030915</v>
      </c>
      <c r="AK85">
        <f t="shared" si="44"/>
        <v>0.55322160733580061</v>
      </c>
      <c r="AL85">
        <v>500000</v>
      </c>
      <c r="AM85" t="s">
        <v>116</v>
      </c>
      <c r="AN85" t="b">
        <v>1</v>
      </c>
      <c r="AO85" t="b">
        <v>1</v>
      </c>
      <c r="AP85">
        <f t="shared" si="45"/>
        <v>0</v>
      </c>
      <c r="AR85" t="b">
        <f t="shared" si="46"/>
        <v>1</v>
      </c>
      <c r="AS85">
        <f>T85/G85</f>
        <v>5.0269857142857148</v>
      </c>
      <c r="AT85" t="b">
        <f t="shared" si="47"/>
        <v>1</v>
      </c>
      <c r="AU85">
        <f>(T85/G85)*(M85/N85)</f>
        <v>7.3209786876427721E-2</v>
      </c>
      <c r="AV85" t="b">
        <f t="shared" si="48"/>
        <v>1</v>
      </c>
      <c r="AW85">
        <f t="shared" si="49"/>
        <v>5.3596728944919686E-3</v>
      </c>
      <c r="AX85" t="b">
        <f t="shared" si="50"/>
        <v>1</v>
      </c>
      <c r="AY85" t="b">
        <f t="shared" si="51"/>
        <v>1</v>
      </c>
      <c r="AZ85" t="b">
        <f t="shared" si="52"/>
        <v>1</v>
      </c>
      <c r="BA85" t="b">
        <f t="shared" si="53"/>
        <v>1</v>
      </c>
      <c r="BB85" t="b">
        <f t="shared" si="54"/>
        <v>1</v>
      </c>
      <c r="BC85" t="b">
        <f t="shared" si="55"/>
        <v>0</v>
      </c>
      <c r="BD85" t="b">
        <f t="shared" si="56"/>
        <v>1</v>
      </c>
      <c r="BE85" t="b">
        <f t="shared" si="57"/>
        <v>1</v>
      </c>
      <c r="BF85">
        <f t="shared" si="58"/>
        <v>15.066393785999301</v>
      </c>
      <c r="BG85" t="b">
        <f t="shared" si="59"/>
        <v>1</v>
      </c>
    </row>
    <row r="86" spans="1:59">
      <c r="A86">
        <v>0</v>
      </c>
      <c r="B86">
        <v>0.63943320400000003</v>
      </c>
      <c r="C86">
        <v>1.1064880000000001E-3</v>
      </c>
      <c r="D86">
        <v>7.4185699999999995E-4</v>
      </c>
      <c r="E86">
        <v>7.6239230000000003E-3</v>
      </c>
      <c r="F86">
        <v>6.1755839999999996E-3</v>
      </c>
      <c r="G86">
        <v>4.0000000000000002E-4</v>
      </c>
      <c r="H86">
        <v>1500</v>
      </c>
      <c r="I86">
        <v>0</v>
      </c>
      <c r="J86">
        <v>0</v>
      </c>
      <c r="K86">
        <v>1E-3</v>
      </c>
      <c r="L86">
        <v>0.6</v>
      </c>
      <c r="M86">
        <v>2.6140209999999998E-3</v>
      </c>
      <c r="N86">
        <v>0.212753147</v>
      </c>
      <c r="O86">
        <v>2.199122429</v>
      </c>
      <c r="P86">
        <v>5.2710618130000002</v>
      </c>
      <c r="Q86">
        <v>1.127624E-3</v>
      </c>
      <c r="R86">
        <v>1.307171E-3</v>
      </c>
      <c r="S86">
        <v>1.440127E-3</v>
      </c>
      <c r="T86">
        <v>2.1800750000000001E-3</v>
      </c>
      <c r="U86">
        <v>4.143374E-3</v>
      </c>
      <c r="V86">
        <v>5.562226E-3</v>
      </c>
      <c r="W86">
        <v>1.3931946000000001E-2</v>
      </c>
      <c r="X86">
        <f t="shared" si="31"/>
        <v>2.8190599999999999</v>
      </c>
      <c r="Y86">
        <f t="shared" si="32"/>
        <v>3.2679274999999999</v>
      </c>
      <c r="Z86">
        <f t="shared" si="33"/>
        <v>3.6003175000000001</v>
      </c>
      <c r="AA86">
        <f t="shared" si="34"/>
        <v>5.4501875000000002</v>
      </c>
      <c r="AB86">
        <f t="shared" si="35"/>
        <v>10.358435</v>
      </c>
      <c r="AC86">
        <f t="shared" si="36"/>
        <v>13.905564999999999</v>
      </c>
      <c r="AD86">
        <f t="shared" si="37"/>
        <v>34.829864999999998</v>
      </c>
      <c r="AE86">
        <f t="shared" si="38"/>
        <v>3.4636771038033101E-2</v>
      </c>
      <c r="AF86">
        <f t="shared" si="39"/>
        <v>4.015184373031859E-2</v>
      </c>
      <c r="AG86">
        <f t="shared" si="40"/>
        <v>4.4235799490512352E-2</v>
      </c>
      <c r="AH86">
        <f t="shared" si="41"/>
        <v>6.6964483392283267E-2</v>
      </c>
      <c r="AI86">
        <f t="shared" si="42"/>
        <v>0.12727034593351985</v>
      </c>
      <c r="AJ86">
        <f t="shared" si="43"/>
        <v>0.17085264984054496</v>
      </c>
      <c r="AK86">
        <f t="shared" si="44"/>
        <v>0.42794195912488653</v>
      </c>
      <c r="AL86">
        <v>500000</v>
      </c>
      <c r="AM86" t="s">
        <v>27</v>
      </c>
      <c r="AN86" t="b">
        <v>1</v>
      </c>
      <c r="AO86" t="b">
        <v>1</v>
      </c>
      <c r="AP86">
        <f t="shared" si="45"/>
        <v>0</v>
      </c>
      <c r="AR86" t="b">
        <f t="shared" si="46"/>
        <v>1</v>
      </c>
      <c r="AS86">
        <f>T86/G86</f>
        <v>5.4501875000000002</v>
      </c>
      <c r="AT86" t="b">
        <f t="shared" si="47"/>
        <v>1</v>
      </c>
      <c r="AU86">
        <f>(T86/G86)*(M86/N86)</f>
        <v>6.6964483392283253E-2</v>
      </c>
      <c r="AV86" t="b">
        <f t="shared" si="48"/>
        <v>1</v>
      </c>
      <c r="AW86">
        <f t="shared" si="49"/>
        <v>4.4842420359953797E-3</v>
      </c>
      <c r="AX86" t="b">
        <f t="shared" si="50"/>
        <v>1</v>
      </c>
      <c r="AY86" t="b">
        <f t="shared" si="51"/>
        <v>1</v>
      </c>
      <c r="AZ86" t="b">
        <f t="shared" si="52"/>
        <v>1</v>
      </c>
      <c r="BA86" t="b">
        <f t="shared" si="53"/>
        <v>1</v>
      </c>
      <c r="BB86" t="b">
        <f t="shared" si="54"/>
        <v>1</v>
      </c>
      <c r="BC86" t="b">
        <f t="shared" si="55"/>
        <v>0</v>
      </c>
      <c r="BD86" t="b">
        <f t="shared" si="56"/>
        <v>1</v>
      </c>
      <c r="BE86" t="b">
        <f t="shared" si="57"/>
        <v>1</v>
      </c>
      <c r="BF86">
        <f t="shared" si="58"/>
        <v>16.338275861532559</v>
      </c>
      <c r="BG86" t="b">
        <f t="shared" si="59"/>
        <v>1</v>
      </c>
    </row>
    <row r="87" spans="1:59">
      <c r="A87">
        <v>0</v>
      </c>
      <c r="B87">
        <v>0.63943320400000003</v>
      </c>
      <c r="C87">
        <v>1.1064880000000001E-3</v>
      </c>
      <c r="D87">
        <v>7.4185699999999995E-4</v>
      </c>
      <c r="E87">
        <v>7.6239230000000003E-3</v>
      </c>
      <c r="F87">
        <v>6.1755839999999996E-3</v>
      </c>
      <c r="G87">
        <v>2.0000000000000001E-4</v>
      </c>
      <c r="H87">
        <v>300</v>
      </c>
      <c r="I87">
        <v>0</v>
      </c>
      <c r="J87">
        <v>0</v>
      </c>
      <c r="K87">
        <v>1E-3</v>
      </c>
      <c r="L87">
        <v>0.6</v>
      </c>
      <c r="M87">
        <v>7.0804328E-2</v>
      </c>
      <c r="N87">
        <v>0.33314430699999997</v>
      </c>
      <c r="O87">
        <v>2.4637656209999999</v>
      </c>
      <c r="P87">
        <v>7.9991910370000001</v>
      </c>
      <c r="Q87">
        <v>1.256715E-3</v>
      </c>
      <c r="R87">
        <v>8.2082430000000005E-3</v>
      </c>
      <c r="S87">
        <v>1.1588581000000001E-2</v>
      </c>
      <c r="T87">
        <v>1.7512264E-2</v>
      </c>
      <c r="U87">
        <v>2.2407011000000001E-2</v>
      </c>
      <c r="V87">
        <v>2.5352382E-2</v>
      </c>
      <c r="W87">
        <v>4.3011225E-2</v>
      </c>
      <c r="X87">
        <f t="shared" si="31"/>
        <v>6.2835749999999999</v>
      </c>
      <c r="Y87">
        <f t="shared" si="32"/>
        <v>41.041215000000001</v>
      </c>
      <c r="Z87">
        <f t="shared" si="33"/>
        <v>57.942905000000003</v>
      </c>
      <c r="AA87">
        <f t="shared" si="34"/>
        <v>87.561319999999995</v>
      </c>
      <c r="AB87">
        <f t="shared" si="35"/>
        <v>112.035055</v>
      </c>
      <c r="AC87">
        <f t="shared" si="36"/>
        <v>126.76190999999999</v>
      </c>
      <c r="AD87">
        <f t="shared" si="37"/>
        <v>215.05612499999998</v>
      </c>
      <c r="AE87">
        <f t="shared" si="38"/>
        <v>1.3354702330620947</v>
      </c>
      <c r="AF87">
        <f t="shared" si="39"/>
        <v>8.7226333673428798</v>
      </c>
      <c r="AG87">
        <f t="shared" si="40"/>
        <v>12.314808822150578</v>
      </c>
      <c r="AH87">
        <f t="shared" si="41"/>
        <v>18.609714442435184</v>
      </c>
      <c r="AI87">
        <f t="shared" si="42"/>
        <v>23.81120317844135</v>
      </c>
      <c r="AJ87">
        <f t="shared" si="43"/>
        <v>26.941153322924649</v>
      </c>
      <c r="AK87">
        <f t="shared" si="44"/>
        <v>45.706632510184242</v>
      </c>
      <c r="AL87">
        <v>500000</v>
      </c>
      <c r="AM87" t="s">
        <v>34</v>
      </c>
      <c r="AN87" t="b">
        <v>0</v>
      </c>
      <c r="AO87" t="b">
        <v>0</v>
      </c>
      <c r="AP87">
        <f t="shared" si="45"/>
        <v>0</v>
      </c>
      <c r="AR87" t="b">
        <f t="shared" si="46"/>
        <v>0</v>
      </c>
      <c r="AS87">
        <f>T87/G87</f>
        <v>87.561319999999995</v>
      </c>
      <c r="AT87" t="b">
        <f t="shared" si="47"/>
        <v>0</v>
      </c>
      <c r="AU87">
        <f>(T87/G87)*(M87/N87)</f>
        <v>18.609714442435184</v>
      </c>
      <c r="AV87" t="b">
        <f t="shared" si="48"/>
        <v>0</v>
      </c>
      <c r="AW87">
        <f t="shared" si="49"/>
        <v>346.32147162898065</v>
      </c>
      <c r="AX87" t="b">
        <f t="shared" si="50"/>
        <v>0</v>
      </c>
      <c r="AY87" t="b">
        <f t="shared" si="51"/>
        <v>0</v>
      </c>
      <c r="AZ87" t="b">
        <f t="shared" si="52"/>
        <v>0</v>
      </c>
      <c r="BA87" t="b">
        <f t="shared" si="53"/>
        <v>0</v>
      </c>
      <c r="BB87" t="b">
        <f t="shared" si="54"/>
        <v>0</v>
      </c>
      <c r="BC87" t="b">
        <f t="shared" si="55"/>
        <v>0</v>
      </c>
      <c r="BD87" t="b">
        <f t="shared" si="56"/>
        <v>0</v>
      </c>
      <c r="BE87" t="b">
        <f t="shared" si="57"/>
        <v>1</v>
      </c>
      <c r="BF87">
        <f t="shared" si="58"/>
        <v>262.4714264927112</v>
      </c>
      <c r="BG87" t="b">
        <f t="shared" si="59"/>
        <v>0</v>
      </c>
    </row>
    <row r="88" spans="1:59">
      <c r="A88">
        <v>0</v>
      </c>
      <c r="B88">
        <v>0.63943320400000003</v>
      </c>
      <c r="C88">
        <v>1.1064880000000001E-3</v>
      </c>
      <c r="D88">
        <v>7.4185699999999995E-4</v>
      </c>
      <c r="E88">
        <v>7.6239230000000003E-3</v>
      </c>
      <c r="F88">
        <v>6.1755839999999996E-3</v>
      </c>
      <c r="G88">
        <v>2.5000000000000001E-4</v>
      </c>
      <c r="H88">
        <v>300</v>
      </c>
      <c r="I88">
        <v>0</v>
      </c>
      <c r="J88">
        <v>0</v>
      </c>
      <c r="K88">
        <v>1E-3</v>
      </c>
      <c r="L88">
        <v>0.6</v>
      </c>
      <c r="M88">
        <v>3.2348767E-2</v>
      </c>
      <c r="N88">
        <v>0.28736913200000003</v>
      </c>
      <c r="O88">
        <v>1.9193569420000001</v>
      </c>
      <c r="P88">
        <v>4.0296765639999998</v>
      </c>
      <c r="Q88">
        <v>1.148704E-3</v>
      </c>
      <c r="R88">
        <v>6.5151549999999999E-3</v>
      </c>
      <c r="S88">
        <v>9.6612999999999994E-3</v>
      </c>
      <c r="T88">
        <v>1.5271618000000001E-2</v>
      </c>
      <c r="U88">
        <v>1.9954871999999998E-2</v>
      </c>
      <c r="V88">
        <v>2.2744978999999999E-2</v>
      </c>
      <c r="W88">
        <v>3.9534952999999998E-2</v>
      </c>
      <c r="X88">
        <f t="shared" si="31"/>
        <v>4.5948159999999998</v>
      </c>
      <c r="Y88">
        <f t="shared" si="32"/>
        <v>26.06062</v>
      </c>
      <c r="Z88">
        <f t="shared" si="33"/>
        <v>38.645199999999996</v>
      </c>
      <c r="AA88">
        <f t="shared" si="34"/>
        <v>61.086472000000001</v>
      </c>
      <c r="AB88">
        <f t="shared" si="35"/>
        <v>79.819487999999993</v>
      </c>
      <c r="AC88">
        <f t="shared" si="36"/>
        <v>90.979915999999989</v>
      </c>
      <c r="AD88">
        <f t="shared" si="37"/>
        <v>158.13981199999998</v>
      </c>
      <c r="AE88">
        <f t="shared" si="38"/>
        <v>0.51723242213736442</v>
      </c>
      <c r="AF88">
        <f t="shared" si="39"/>
        <v>2.9336098779584296</v>
      </c>
      <c r="AG88">
        <f t="shared" si="40"/>
        <v>4.350239574333961</v>
      </c>
      <c r="AH88">
        <f t="shared" si="41"/>
        <v>6.876424185949185</v>
      </c>
      <c r="AI88">
        <f t="shared" si="42"/>
        <v>8.9851752740489026</v>
      </c>
      <c r="AJ88">
        <f t="shared" si="43"/>
        <v>10.241490044113615</v>
      </c>
      <c r="AK88">
        <f t="shared" si="44"/>
        <v>17.801591619143711</v>
      </c>
      <c r="AL88">
        <v>500000</v>
      </c>
      <c r="AM88" t="s">
        <v>70</v>
      </c>
      <c r="AN88" t="b">
        <v>1</v>
      </c>
      <c r="AO88" t="b">
        <v>0</v>
      </c>
      <c r="AP88">
        <f t="shared" si="45"/>
        <v>0</v>
      </c>
      <c r="AR88" t="b">
        <f t="shared" si="46"/>
        <v>0</v>
      </c>
      <c r="AS88">
        <f>T88/G88</f>
        <v>61.086472000000001</v>
      </c>
      <c r="AT88" t="b">
        <f t="shared" si="47"/>
        <v>0</v>
      </c>
      <c r="AU88">
        <f>(T88/G88)*(M88/N88)</f>
        <v>6.876424185949185</v>
      </c>
      <c r="AV88" t="b">
        <f t="shared" si="48"/>
        <v>0</v>
      </c>
      <c r="AW88">
        <f t="shared" si="49"/>
        <v>47.285209585106912</v>
      </c>
      <c r="AX88" t="b">
        <f t="shared" si="50"/>
        <v>0</v>
      </c>
      <c r="AY88" t="b">
        <f t="shared" si="51"/>
        <v>0</v>
      </c>
      <c r="AZ88" t="b">
        <f t="shared" si="52"/>
        <v>0</v>
      </c>
      <c r="BA88" t="b">
        <f t="shared" si="53"/>
        <v>0</v>
      </c>
      <c r="BB88" t="b">
        <f t="shared" si="54"/>
        <v>1</v>
      </c>
      <c r="BC88" t="b">
        <f t="shared" si="55"/>
        <v>0</v>
      </c>
      <c r="BD88" t="b">
        <f t="shared" si="56"/>
        <v>0</v>
      </c>
      <c r="BE88" t="b">
        <f t="shared" si="57"/>
        <v>1</v>
      </c>
      <c r="BF88">
        <f t="shared" si="58"/>
        <v>183.14684730908019</v>
      </c>
      <c r="BG88" t="b">
        <f t="shared" si="59"/>
        <v>0</v>
      </c>
    </row>
    <row r="89" spans="1:59">
      <c r="A89">
        <v>0</v>
      </c>
      <c r="B89">
        <v>0.63943320400000003</v>
      </c>
      <c r="C89">
        <v>1.1064880000000001E-3</v>
      </c>
      <c r="D89">
        <v>7.4185699999999995E-4</v>
      </c>
      <c r="E89">
        <v>7.6239230000000003E-3</v>
      </c>
      <c r="F89">
        <v>6.1755839999999996E-3</v>
      </c>
      <c r="G89">
        <v>2.9999999999999997E-4</v>
      </c>
      <c r="H89">
        <v>300</v>
      </c>
      <c r="I89">
        <v>0</v>
      </c>
      <c r="J89">
        <v>0</v>
      </c>
      <c r="K89">
        <v>1E-3</v>
      </c>
      <c r="L89">
        <v>0.6</v>
      </c>
      <c r="M89">
        <v>3.9892416E-2</v>
      </c>
      <c r="N89">
        <v>0.27224710600000002</v>
      </c>
      <c r="O89">
        <v>1.871190906</v>
      </c>
      <c r="P89">
        <v>3.7495989079999998</v>
      </c>
      <c r="Q89">
        <v>1.114351E-3</v>
      </c>
      <c r="R89">
        <v>5.2529400000000002E-3</v>
      </c>
      <c r="S89">
        <v>8.2351890000000004E-3</v>
      </c>
      <c r="T89">
        <v>1.3819577E-2</v>
      </c>
      <c r="U89">
        <v>1.8571264000000001E-2</v>
      </c>
      <c r="V89">
        <v>2.1306769E-2</v>
      </c>
      <c r="W89">
        <v>3.8852653000000001E-2</v>
      </c>
      <c r="X89">
        <f t="shared" si="31"/>
        <v>3.7145033333333335</v>
      </c>
      <c r="Y89">
        <f t="shared" si="32"/>
        <v>17.509800000000002</v>
      </c>
      <c r="Z89">
        <f t="shared" si="33"/>
        <v>27.450630000000004</v>
      </c>
      <c r="AA89">
        <f t="shared" si="34"/>
        <v>46.06525666666667</v>
      </c>
      <c r="AB89">
        <f t="shared" si="35"/>
        <v>61.904213333333338</v>
      </c>
      <c r="AC89">
        <f t="shared" si="36"/>
        <v>71.022563333333338</v>
      </c>
      <c r="AD89">
        <f t="shared" si="37"/>
        <v>129.50884333333335</v>
      </c>
      <c r="AE89">
        <f t="shared" si="38"/>
        <v>0.54428682230590908</v>
      </c>
      <c r="AF89">
        <f t="shared" si="39"/>
        <v>2.5657140527209132</v>
      </c>
      <c r="AG89">
        <f t="shared" si="40"/>
        <v>4.022345609147008</v>
      </c>
      <c r="AH89">
        <f t="shared" si="41"/>
        <v>6.74995010633259</v>
      </c>
      <c r="AI89">
        <f t="shared" si="42"/>
        <v>9.0708351935468503</v>
      </c>
      <c r="AJ89">
        <f t="shared" si="43"/>
        <v>10.406948611897018</v>
      </c>
      <c r="AK89">
        <f t="shared" si="44"/>
        <v>18.976953437044653</v>
      </c>
      <c r="AL89">
        <v>500000</v>
      </c>
      <c r="AM89" t="s">
        <v>111</v>
      </c>
      <c r="AN89" t="b">
        <v>1</v>
      </c>
      <c r="AO89" t="b">
        <v>0</v>
      </c>
      <c r="AP89">
        <f t="shared" si="45"/>
        <v>0</v>
      </c>
      <c r="AR89" t="b">
        <f t="shared" si="46"/>
        <v>0</v>
      </c>
      <c r="AS89">
        <f>T89/G89</f>
        <v>46.06525666666667</v>
      </c>
      <c r="AT89" t="b">
        <f t="shared" si="47"/>
        <v>0</v>
      </c>
      <c r="AU89">
        <f>(T89/G89)*(M89/N89)</f>
        <v>6.74995010633259</v>
      </c>
      <c r="AV89" t="b">
        <f t="shared" si="48"/>
        <v>0</v>
      </c>
      <c r="AW89">
        <f t="shared" si="49"/>
        <v>45.561826437979342</v>
      </c>
      <c r="AX89" t="b">
        <f t="shared" si="50"/>
        <v>0</v>
      </c>
      <c r="AY89" t="b">
        <f t="shared" si="51"/>
        <v>0</v>
      </c>
      <c r="AZ89" t="b">
        <f t="shared" si="52"/>
        <v>0</v>
      </c>
      <c r="BA89" t="b">
        <f t="shared" si="53"/>
        <v>0</v>
      </c>
      <c r="BB89" t="b">
        <f t="shared" si="54"/>
        <v>1</v>
      </c>
      <c r="BC89" t="b">
        <f t="shared" si="55"/>
        <v>0</v>
      </c>
      <c r="BD89" t="b">
        <f t="shared" si="56"/>
        <v>0</v>
      </c>
      <c r="BE89" t="b">
        <f t="shared" si="57"/>
        <v>1</v>
      </c>
      <c r="BF89">
        <f t="shared" si="58"/>
        <v>138.04923982531378</v>
      </c>
      <c r="BG89" t="b">
        <f t="shared" si="59"/>
        <v>0</v>
      </c>
    </row>
    <row r="90" spans="1:59">
      <c r="A90">
        <v>0</v>
      </c>
      <c r="B90">
        <v>0.63943320400000003</v>
      </c>
      <c r="C90">
        <v>1.1064880000000001E-3</v>
      </c>
      <c r="D90">
        <v>7.4185699999999995E-4</v>
      </c>
      <c r="E90">
        <v>7.6239230000000003E-3</v>
      </c>
      <c r="F90">
        <v>6.1755839999999996E-3</v>
      </c>
      <c r="G90">
        <v>3.5E-4</v>
      </c>
      <c r="H90">
        <v>300</v>
      </c>
      <c r="I90">
        <v>0</v>
      </c>
      <c r="J90">
        <v>0</v>
      </c>
      <c r="K90">
        <v>1E-3</v>
      </c>
      <c r="L90">
        <v>0.6</v>
      </c>
      <c r="M90">
        <v>0.12573877</v>
      </c>
      <c r="N90">
        <v>0.29305207700000002</v>
      </c>
      <c r="O90">
        <v>1.5854346749999999</v>
      </c>
      <c r="P90">
        <v>2.7393613989999999</v>
      </c>
      <c r="Q90">
        <v>1.527128E-3</v>
      </c>
      <c r="R90">
        <v>7.0380119999999997E-3</v>
      </c>
      <c r="S90">
        <v>1.0254858E-2</v>
      </c>
      <c r="T90">
        <v>1.5858878999999999E-2</v>
      </c>
      <c r="U90">
        <v>2.0408770999999999E-2</v>
      </c>
      <c r="V90">
        <v>2.3062195000000001E-2</v>
      </c>
      <c r="W90">
        <v>4.0715793E-2</v>
      </c>
      <c r="X90">
        <f t="shared" si="31"/>
        <v>4.3632228571428575</v>
      </c>
      <c r="Y90">
        <f t="shared" si="32"/>
        <v>20.108605714285712</v>
      </c>
      <c r="Z90">
        <f t="shared" si="33"/>
        <v>29.299594285714289</v>
      </c>
      <c r="AA90">
        <f t="shared" si="34"/>
        <v>45.311082857142857</v>
      </c>
      <c r="AB90">
        <f t="shared" si="35"/>
        <v>58.310774285714281</v>
      </c>
      <c r="AC90">
        <f t="shared" si="36"/>
        <v>65.89198571428571</v>
      </c>
      <c r="AD90">
        <f t="shared" si="37"/>
        <v>116.33083714285715</v>
      </c>
      <c r="AE90">
        <f t="shared" si="38"/>
        <v>1.8721118816469899</v>
      </c>
      <c r="AF90">
        <f t="shared" si="39"/>
        <v>8.6279250255211704</v>
      </c>
      <c r="AG90">
        <f t="shared" si="40"/>
        <v>12.57146847310945</v>
      </c>
      <c r="AH90">
        <f t="shared" si="41"/>
        <v>19.441458610870818</v>
      </c>
      <c r="AI90">
        <f t="shared" si="42"/>
        <v>25.019188096159926</v>
      </c>
      <c r="AJ90">
        <f t="shared" si="43"/>
        <v>28.27203042335665</v>
      </c>
      <c r="AK90">
        <f t="shared" si="44"/>
        <v>49.91364171567762</v>
      </c>
      <c r="AL90">
        <v>500000</v>
      </c>
      <c r="AM90" t="s">
        <v>48</v>
      </c>
      <c r="AN90" t="b">
        <v>0</v>
      </c>
      <c r="AO90" t="b">
        <v>0</v>
      </c>
      <c r="AP90">
        <f t="shared" si="45"/>
        <v>0</v>
      </c>
      <c r="AR90" t="b">
        <f t="shared" si="46"/>
        <v>0</v>
      </c>
      <c r="AS90">
        <f>T90/G90</f>
        <v>45.311082857142857</v>
      </c>
      <c r="AT90" t="b">
        <f t="shared" si="47"/>
        <v>0</v>
      </c>
      <c r="AU90">
        <f>(T90/G90)*(M90/N90)</f>
        <v>19.441458610870818</v>
      </c>
      <c r="AV90" t="b">
        <f t="shared" si="48"/>
        <v>0</v>
      </c>
      <c r="AW90">
        <f t="shared" si="49"/>
        <v>377.97031291820309</v>
      </c>
      <c r="AX90" t="b">
        <f t="shared" si="50"/>
        <v>0</v>
      </c>
      <c r="AY90" t="b">
        <f t="shared" si="51"/>
        <v>0</v>
      </c>
      <c r="AZ90" t="b">
        <f t="shared" si="52"/>
        <v>0</v>
      </c>
      <c r="BA90" t="b">
        <f t="shared" si="53"/>
        <v>0</v>
      </c>
      <c r="BB90" t="b">
        <f t="shared" si="54"/>
        <v>0</v>
      </c>
      <c r="BC90" t="b">
        <f t="shared" si="55"/>
        <v>0</v>
      </c>
      <c r="BD90" t="b">
        <f t="shared" si="56"/>
        <v>0</v>
      </c>
      <c r="BE90" t="b">
        <f t="shared" si="57"/>
        <v>1</v>
      </c>
      <c r="BF90">
        <f t="shared" si="58"/>
        <v>135.50418227274474</v>
      </c>
      <c r="BG90" t="b">
        <f t="shared" si="59"/>
        <v>0</v>
      </c>
    </row>
    <row r="91" spans="1:59">
      <c r="A91">
        <v>0</v>
      </c>
      <c r="B91">
        <v>0.63943320400000003</v>
      </c>
      <c r="C91">
        <v>1.1064880000000001E-3</v>
      </c>
      <c r="D91">
        <v>7.4185699999999995E-4</v>
      </c>
      <c r="E91">
        <v>7.6239230000000003E-3</v>
      </c>
      <c r="F91">
        <v>6.1755839999999996E-3</v>
      </c>
      <c r="G91">
        <v>4.0000000000000002E-4</v>
      </c>
      <c r="H91">
        <v>300</v>
      </c>
      <c r="I91">
        <v>0</v>
      </c>
      <c r="J91">
        <v>0</v>
      </c>
      <c r="K91">
        <v>1E-3</v>
      </c>
      <c r="L91">
        <v>0.6</v>
      </c>
      <c r="M91">
        <v>0.116651878</v>
      </c>
      <c r="N91">
        <v>0.28699460599999999</v>
      </c>
      <c r="O91">
        <v>1.5536935329999999</v>
      </c>
      <c r="P91">
        <v>2.1804965959999998</v>
      </c>
      <c r="Q91">
        <v>1.6387159999999999E-3</v>
      </c>
      <c r="R91">
        <v>6.5535719999999997E-3</v>
      </c>
      <c r="S91">
        <v>9.8904409999999998E-3</v>
      </c>
      <c r="T91">
        <v>1.5573801999999999E-2</v>
      </c>
      <c r="U91">
        <v>2.0186013999999999E-2</v>
      </c>
      <c r="V91">
        <v>2.2913112999999999E-2</v>
      </c>
      <c r="W91">
        <v>3.9326317999999999E-2</v>
      </c>
      <c r="X91">
        <f t="shared" si="31"/>
        <v>4.0967899999999995</v>
      </c>
      <c r="Y91">
        <f t="shared" si="32"/>
        <v>16.383929999999999</v>
      </c>
      <c r="Z91">
        <f t="shared" si="33"/>
        <v>24.7261025</v>
      </c>
      <c r="AA91">
        <f t="shared" si="34"/>
        <v>38.934504999999994</v>
      </c>
      <c r="AB91">
        <f t="shared" si="35"/>
        <v>50.465034999999993</v>
      </c>
      <c r="AC91">
        <f t="shared" si="36"/>
        <v>57.282782499999996</v>
      </c>
      <c r="AD91">
        <f t="shared" si="37"/>
        <v>98.315794999999994</v>
      </c>
      <c r="AE91">
        <f t="shared" si="38"/>
        <v>1.6651819834956061</v>
      </c>
      <c r="AF91">
        <f t="shared" si="39"/>
        <v>6.6594150676146855</v>
      </c>
      <c r="AG91">
        <f t="shared" si="40"/>
        <v>10.050175968274104</v>
      </c>
      <c r="AH91">
        <f t="shared" si="41"/>
        <v>15.825325745844818</v>
      </c>
      <c r="AI91">
        <f t="shared" si="42"/>
        <v>20.512026996374033</v>
      </c>
      <c r="AJ91">
        <f t="shared" si="43"/>
        <v>23.283169843584218</v>
      </c>
      <c r="AK91">
        <f t="shared" si="44"/>
        <v>39.961455316735147</v>
      </c>
      <c r="AL91">
        <v>500000</v>
      </c>
      <c r="AM91" t="s">
        <v>78</v>
      </c>
      <c r="AN91" t="b">
        <v>0</v>
      </c>
      <c r="AO91" t="b">
        <v>0</v>
      </c>
      <c r="AP91">
        <f t="shared" si="45"/>
        <v>0</v>
      </c>
      <c r="AQ91" t="s">
        <v>152</v>
      </c>
      <c r="AR91" t="b">
        <f t="shared" si="46"/>
        <v>0</v>
      </c>
      <c r="AS91">
        <f>T91/G91</f>
        <v>38.934504999999994</v>
      </c>
      <c r="AT91" t="b">
        <f t="shared" si="47"/>
        <v>0</v>
      </c>
      <c r="AU91">
        <f>(T91/G91)*(M91/N91)</f>
        <v>15.825325745844816</v>
      </c>
      <c r="AV91" t="b">
        <f t="shared" si="48"/>
        <v>0</v>
      </c>
      <c r="AW91">
        <f t="shared" si="49"/>
        <v>250.44093496209879</v>
      </c>
      <c r="AX91" t="b">
        <f t="shared" si="50"/>
        <v>0</v>
      </c>
      <c r="AY91" t="b">
        <f t="shared" si="51"/>
        <v>0</v>
      </c>
      <c r="AZ91" t="b">
        <f t="shared" si="52"/>
        <v>0</v>
      </c>
      <c r="BA91" t="b">
        <f t="shared" si="53"/>
        <v>0</v>
      </c>
      <c r="BB91" t="b">
        <f t="shared" si="54"/>
        <v>0</v>
      </c>
      <c r="BC91" t="b">
        <f t="shared" si="55"/>
        <v>0</v>
      </c>
      <c r="BD91" t="b">
        <f t="shared" si="56"/>
        <v>0</v>
      </c>
      <c r="BE91" t="b">
        <f t="shared" si="57"/>
        <v>1</v>
      </c>
      <c r="BF91">
        <f t="shared" si="58"/>
        <v>116.39705482422929</v>
      </c>
      <c r="BG91" t="b">
        <f t="shared" si="59"/>
        <v>0</v>
      </c>
    </row>
    <row r="92" spans="1:59">
      <c r="A92">
        <v>0</v>
      </c>
      <c r="B92">
        <v>0.63943320400000003</v>
      </c>
      <c r="C92">
        <v>1.1064880000000001E-3</v>
      </c>
      <c r="D92">
        <v>7.4185699999999995E-4</v>
      </c>
      <c r="E92">
        <v>7.6239230000000003E-3</v>
      </c>
      <c r="F92">
        <v>6.1755839999999996E-3</v>
      </c>
      <c r="G92">
        <v>2.0000000000000001E-4</v>
      </c>
      <c r="H92">
        <v>4500</v>
      </c>
      <c r="I92">
        <v>0</v>
      </c>
      <c r="J92">
        <v>0</v>
      </c>
      <c r="K92">
        <v>1E-3</v>
      </c>
      <c r="L92">
        <v>0.6</v>
      </c>
      <c r="M92">
        <v>0.35359579299999999</v>
      </c>
      <c r="N92">
        <v>1.0619840620000001</v>
      </c>
      <c r="O92">
        <v>16.189388279999999</v>
      </c>
      <c r="P92">
        <v>320.39254369999998</v>
      </c>
      <c r="Q92">
        <v>9.3740900000000005E-4</v>
      </c>
      <c r="R92">
        <v>2.9038309999999999E-3</v>
      </c>
      <c r="S92">
        <v>3.764332E-3</v>
      </c>
      <c r="T92">
        <v>5.4161030000000002E-3</v>
      </c>
      <c r="U92">
        <v>7.0692539999999996E-3</v>
      </c>
      <c r="V92">
        <v>8.1366619999999994E-3</v>
      </c>
      <c r="W92">
        <v>1.4942827000000001E-2</v>
      </c>
      <c r="X92">
        <f t="shared" si="31"/>
        <v>4.6870450000000003</v>
      </c>
      <c r="Y92">
        <f t="shared" si="32"/>
        <v>14.519155</v>
      </c>
      <c r="Z92">
        <f t="shared" si="33"/>
        <v>18.821659999999998</v>
      </c>
      <c r="AA92">
        <f t="shared" si="34"/>
        <v>27.080514999999998</v>
      </c>
      <c r="AB92">
        <f t="shared" si="35"/>
        <v>35.346269999999997</v>
      </c>
      <c r="AC92">
        <f t="shared" si="36"/>
        <v>40.683309999999992</v>
      </c>
      <c r="AD92">
        <f t="shared" si="37"/>
        <v>74.714134999999999</v>
      </c>
      <c r="AE92">
        <f t="shared" si="38"/>
        <v>1.5605878213280426</v>
      </c>
      <c r="AF92">
        <f t="shared" si="39"/>
        <v>4.8342647593471266</v>
      </c>
      <c r="AG92">
        <f t="shared" si="40"/>
        <v>6.2668170186497383</v>
      </c>
      <c r="AH92">
        <f t="shared" si="41"/>
        <v>9.0166665573493265</v>
      </c>
      <c r="AI92">
        <f t="shared" si="42"/>
        <v>11.768813504323672</v>
      </c>
      <c r="AJ92">
        <f t="shared" si="43"/>
        <v>13.545822179499739</v>
      </c>
      <c r="AK92">
        <f t="shared" si="44"/>
        <v>24.876648114549624</v>
      </c>
      <c r="AL92">
        <v>442000</v>
      </c>
      <c r="AM92" t="s">
        <v>96</v>
      </c>
      <c r="AN92" t="b">
        <v>0</v>
      </c>
      <c r="AO92" t="b">
        <v>0</v>
      </c>
      <c r="AP92">
        <f t="shared" si="45"/>
        <v>0</v>
      </c>
      <c r="AR92" t="b">
        <f t="shared" si="46"/>
        <v>0</v>
      </c>
      <c r="AS92">
        <f>T92/G92</f>
        <v>27.080514999999998</v>
      </c>
      <c r="AT92" t="b">
        <f t="shared" si="47"/>
        <v>0</v>
      </c>
      <c r="AU92">
        <f>(T92/G92)*(M92/N92)</f>
        <v>9.0166665573493265</v>
      </c>
      <c r="AV92" t="b">
        <f t="shared" si="48"/>
        <v>0</v>
      </c>
      <c r="AW92">
        <f t="shared" si="49"/>
        <v>81.300275806421752</v>
      </c>
      <c r="AX92" t="b">
        <f t="shared" si="50"/>
        <v>0</v>
      </c>
      <c r="AY92" t="b">
        <f t="shared" si="51"/>
        <v>0</v>
      </c>
      <c r="AZ92" t="b">
        <f t="shared" si="52"/>
        <v>0</v>
      </c>
      <c r="BA92" t="b">
        <f t="shared" si="53"/>
        <v>0</v>
      </c>
      <c r="BB92" t="b">
        <f t="shared" si="54"/>
        <v>0</v>
      </c>
      <c r="BC92" t="b">
        <f t="shared" si="55"/>
        <v>0</v>
      </c>
      <c r="BD92" t="b">
        <f t="shared" si="56"/>
        <v>0</v>
      </c>
      <c r="BE92" t="b">
        <f t="shared" si="57"/>
        <v>1</v>
      </c>
      <c r="BF92">
        <f t="shared" si="58"/>
        <v>80.908587279020566</v>
      </c>
      <c r="BG92" t="b">
        <f t="shared" si="59"/>
        <v>0</v>
      </c>
    </row>
    <row r="93" spans="1:59">
      <c r="A93">
        <v>0</v>
      </c>
      <c r="B93">
        <v>0.63943320400000003</v>
      </c>
      <c r="C93">
        <v>1.1064880000000001E-3</v>
      </c>
      <c r="D93">
        <v>7.4185699999999995E-4</v>
      </c>
      <c r="E93">
        <v>7.6239230000000003E-3</v>
      </c>
      <c r="F93">
        <v>6.1755839999999996E-3</v>
      </c>
      <c r="G93">
        <v>2.5000000000000001E-4</v>
      </c>
      <c r="H93">
        <v>4500</v>
      </c>
      <c r="I93">
        <v>0</v>
      </c>
      <c r="J93">
        <v>0</v>
      </c>
      <c r="K93">
        <v>1E-3</v>
      </c>
      <c r="L93">
        <v>0.6</v>
      </c>
      <c r="M93">
        <v>0.166902825</v>
      </c>
      <c r="N93">
        <v>0.33760669799999998</v>
      </c>
      <c r="O93">
        <v>1.765027165</v>
      </c>
      <c r="P93">
        <v>3.56187393</v>
      </c>
      <c r="Q93">
        <v>6.5003000000000001E-4</v>
      </c>
      <c r="R93">
        <v>8.8670600000000002E-4</v>
      </c>
      <c r="S93">
        <v>1.187607E-3</v>
      </c>
      <c r="T93">
        <v>2.328423E-3</v>
      </c>
      <c r="U93">
        <v>3.6434190000000002E-3</v>
      </c>
      <c r="V93">
        <v>4.49834E-3</v>
      </c>
      <c r="W93">
        <v>1.0005103E-2</v>
      </c>
      <c r="X93">
        <f t="shared" si="31"/>
        <v>2.60012</v>
      </c>
      <c r="Y93">
        <f t="shared" si="32"/>
        <v>3.546824</v>
      </c>
      <c r="Z93">
        <f t="shared" si="33"/>
        <v>4.7504280000000003</v>
      </c>
      <c r="AA93">
        <f t="shared" si="34"/>
        <v>9.3136919999999996</v>
      </c>
      <c r="AB93">
        <f t="shared" si="35"/>
        <v>14.573676000000001</v>
      </c>
      <c r="AC93">
        <f t="shared" si="36"/>
        <v>17.993359999999999</v>
      </c>
      <c r="AD93">
        <f t="shared" si="37"/>
        <v>40.020412</v>
      </c>
      <c r="AE93">
        <f t="shared" si="38"/>
        <v>1.2854228778926655</v>
      </c>
      <c r="AF93">
        <f t="shared" si="39"/>
        <v>1.7534454999995293</v>
      </c>
      <c r="AG93">
        <f t="shared" si="40"/>
        <v>2.348471928596334</v>
      </c>
      <c r="AH93">
        <f t="shared" si="41"/>
        <v>4.6044154786878666</v>
      </c>
      <c r="AI93">
        <f t="shared" si="42"/>
        <v>7.2047969114484225</v>
      </c>
      <c r="AJ93">
        <f t="shared" si="43"/>
        <v>8.8953881336856657</v>
      </c>
      <c r="AK93">
        <f t="shared" si="44"/>
        <v>19.784914991419694</v>
      </c>
      <c r="AL93">
        <v>445000</v>
      </c>
      <c r="AM93" t="s">
        <v>39</v>
      </c>
      <c r="AN93" t="b">
        <v>0</v>
      </c>
      <c r="AO93" t="b">
        <v>0</v>
      </c>
      <c r="AP93">
        <f t="shared" si="45"/>
        <v>0</v>
      </c>
      <c r="AQ93" t="s">
        <v>156</v>
      </c>
      <c r="AR93" t="b">
        <f t="shared" si="46"/>
        <v>0</v>
      </c>
      <c r="AS93">
        <f>T93/G93</f>
        <v>9.3136919999999996</v>
      </c>
      <c r="AT93" t="b">
        <f t="shared" si="47"/>
        <v>0</v>
      </c>
      <c r="AU93">
        <f>(T93/G93)*(M93/N93)</f>
        <v>4.6044154786878666</v>
      </c>
      <c r="AV93" t="b">
        <f t="shared" si="48"/>
        <v>0</v>
      </c>
      <c r="AW93">
        <f t="shared" si="49"/>
        <v>21.200641900380415</v>
      </c>
      <c r="AX93" t="b">
        <f t="shared" si="50"/>
        <v>0</v>
      </c>
      <c r="AY93" t="b">
        <f t="shared" si="51"/>
        <v>0</v>
      </c>
      <c r="AZ93" t="b">
        <f t="shared" si="52"/>
        <v>0</v>
      </c>
      <c r="BA93" t="b">
        <f t="shared" si="53"/>
        <v>0</v>
      </c>
      <c r="BB93" t="b">
        <f t="shared" si="54"/>
        <v>0</v>
      </c>
      <c r="BC93" t="b">
        <f t="shared" si="55"/>
        <v>0</v>
      </c>
      <c r="BD93" t="b">
        <f t="shared" si="56"/>
        <v>0</v>
      </c>
      <c r="BE93" t="b">
        <f t="shared" si="57"/>
        <v>1</v>
      </c>
      <c r="BF93">
        <f t="shared" si="58"/>
        <v>27.446705402530394</v>
      </c>
      <c r="BG93" t="b">
        <f t="shared" si="59"/>
        <v>0</v>
      </c>
    </row>
    <row r="94" spans="1:59">
      <c r="A94">
        <v>0</v>
      </c>
      <c r="B94">
        <v>0.63943320400000003</v>
      </c>
      <c r="C94">
        <v>1.1064880000000001E-3</v>
      </c>
      <c r="D94">
        <v>7.4185699999999995E-4</v>
      </c>
      <c r="E94">
        <v>7.6239230000000003E-3</v>
      </c>
      <c r="F94">
        <v>6.1755839999999996E-3</v>
      </c>
      <c r="G94">
        <v>2.9999999999999997E-4</v>
      </c>
      <c r="H94">
        <v>4500</v>
      </c>
      <c r="I94">
        <v>0</v>
      </c>
      <c r="J94">
        <v>0</v>
      </c>
      <c r="K94">
        <v>1E-3</v>
      </c>
      <c r="L94">
        <v>0.6</v>
      </c>
      <c r="M94">
        <v>1.6740150000000001E-3</v>
      </c>
      <c r="N94">
        <v>0.193378508</v>
      </c>
      <c r="O94">
        <v>2.4391927720000002</v>
      </c>
      <c r="P94">
        <v>7.062163591</v>
      </c>
      <c r="Q94">
        <v>7.4131499999999999E-4</v>
      </c>
      <c r="R94">
        <v>8.2675499999999998E-4</v>
      </c>
      <c r="S94">
        <v>8.8253099999999998E-4</v>
      </c>
      <c r="T94">
        <v>1.080124E-3</v>
      </c>
      <c r="U94">
        <v>1.7315659999999999E-3</v>
      </c>
      <c r="V94">
        <v>2.4446060000000002E-3</v>
      </c>
      <c r="W94">
        <v>7.7481340000000003E-3</v>
      </c>
      <c r="X94">
        <f t="shared" si="31"/>
        <v>2.47105</v>
      </c>
      <c r="Y94">
        <f t="shared" si="32"/>
        <v>2.7558500000000001</v>
      </c>
      <c r="Z94">
        <f t="shared" si="33"/>
        <v>2.94177</v>
      </c>
      <c r="AA94">
        <f t="shared" si="34"/>
        <v>3.6004133333333339</v>
      </c>
      <c r="AB94">
        <f t="shared" si="35"/>
        <v>5.7718866666666671</v>
      </c>
      <c r="AC94">
        <f t="shared" si="36"/>
        <v>8.1486866666666682</v>
      </c>
      <c r="AD94">
        <f t="shared" si="37"/>
        <v>25.827113333333337</v>
      </c>
      <c r="AE94">
        <f t="shared" si="38"/>
        <v>2.1391078091004819E-2</v>
      </c>
      <c r="AF94">
        <f t="shared" si="39"/>
        <v>2.3856499284553381E-2</v>
      </c>
      <c r="AG94">
        <f t="shared" si="40"/>
        <v>2.546594840079126E-2</v>
      </c>
      <c r="AH94">
        <f t="shared" si="41"/>
        <v>3.1167610033479013E-2</v>
      </c>
      <c r="AI94">
        <f t="shared" si="42"/>
        <v>4.9965350122051833E-2</v>
      </c>
      <c r="AJ94">
        <f t="shared" si="43"/>
        <v>7.0540536543492224E-2</v>
      </c>
      <c r="AK94">
        <f t="shared" si="44"/>
        <v>0.22357694023939831</v>
      </c>
      <c r="AL94">
        <v>341000</v>
      </c>
      <c r="AM94" t="s">
        <v>95</v>
      </c>
      <c r="AN94" t="b">
        <v>1</v>
      </c>
      <c r="AO94" t="b">
        <v>1</v>
      </c>
      <c r="AP94">
        <f t="shared" si="45"/>
        <v>0</v>
      </c>
      <c r="AR94" t="b">
        <f t="shared" si="46"/>
        <v>1</v>
      </c>
      <c r="AS94">
        <f>T94/G94</f>
        <v>3.6004133333333339</v>
      </c>
      <c r="AT94" t="b">
        <f t="shared" si="47"/>
        <v>1</v>
      </c>
      <c r="AU94">
        <f>(T94/G94)*(M94/N94)</f>
        <v>3.116761003347901E-2</v>
      </c>
      <c r="AV94" t="b">
        <f t="shared" si="48"/>
        <v>1</v>
      </c>
      <c r="AW94">
        <f t="shared" si="49"/>
        <v>9.7141991519902144E-4</v>
      </c>
      <c r="AX94" t="b">
        <f t="shared" si="50"/>
        <v>1</v>
      </c>
      <c r="AY94" t="b">
        <f t="shared" si="51"/>
        <v>1</v>
      </c>
      <c r="AZ94" t="b">
        <f t="shared" si="52"/>
        <v>1</v>
      </c>
      <c r="BA94" t="b">
        <f t="shared" si="53"/>
        <v>1</v>
      </c>
      <c r="BB94" t="b">
        <f t="shared" si="54"/>
        <v>1</v>
      </c>
      <c r="BC94" t="b">
        <f t="shared" si="55"/>
        <v>0</v>
      </c>
      <c r="BD94" t="b">
        <f t="shared" si="56"/>
        <v>1</v>
      </c>
      <c r="BE94" t="b">
        <f t="shared" si="57"/>
        <v>1</v>
      </c>
      <c r="BF94">
        <f t="shared" si="58"/>
        <v>10.792583324460857</v>
      </c>
      <c r="BG94" t="b">
        <f t="shared" si="59"/>
        <v>1</v>
      </c>
    </row>
    <row r="95" spans="1:59">
      <c r="A95">
        <v>0</v>
      </c>
      <c r="B95">
        <v>0.63943320400000003</v>
      </c>
      <c r="C95">
        <v>1.1064880000000001E-3</v>
      </c>
      <c r="D95">
        <v>7.4185699999999995E-4</v>
      </c>
      <c r="E95">
        <v>7.6239230000000003E-3</v>
      </c>
      <c r="F95">
        <v>6.1755839999999996E-3</v>
      </c>
      <c r="G95">
        <v>3.5E-4</v>
      </c>
      <c r="H95">
        <v>4500</v>
      </c>
      <c r="I95">
        <v>0</v>
      </c>
      <c r="J95">
        <v>0</v>
      </c>
      <c r="K95">
        <v>1E-3</v>
      </c>
      <c r="L95">
        <v>0.6</v>
      </c>
      <c r="M95">
        <v>4.578136E-3</v>
      </c>
      <c r="N95">
        <v>0.20205748100000001</v>
      </c>
      <c r="O95">
        <v>2.3062298299999999</v>
      </c>
      <c r="P95">
        <v>5.980567572</v>
      </c>
      <c r="Q95">
        <v>9.4330300000000005E-4</v>
      </c>
      <c r="R95">
        <v>1.0551410000000001E-3</v>
      </c>
      <c r="S95">
        <v>1.1333339999999999E-3</v>
      </c>
      <c r="T95">
        <v>1.4198419999999999E-3</v>
      </c>
      <c r="U95">
        <v>2.1965930000000002E-3</v>
      </c>
      <c r="V95">
        <v>2.9413960000000002E-3</v>
      </c>
      <c r="W95">
        <v>8.3998349999999996E-3</v>
      </c>
      <c r="X95">
        <f t="shared" si="31"/>
        <v>2.6951514285714286</v>
      </c>
      <c r="Y95">
        <f t="shared" si="32"/>
        <v>3.0146885714285716</v>
      </c>
      <c r="Z95">
        <f t="shared" si="33"/>
        <v>3.2380971428571428</v>
      </c>
      <c r="AA95">
        <f t="shared" si="34"/>
        <v>4.0566914285714288</v>
      </c>
      <c r="AB95">
        <f t="shared" si="35"/>
        <v>6.2759800000000006</v>
      </c>
      <c r="AC95">
        <f t="shared" si="36"/>
        <v>8.403988571428572</v>
      </c>
      <c r="AD95">
        <f t="shared" si="37"/>
        <v>23.99952857142857</v>
      </c>
      <c r="AE95">
        <f t="shared" si="38"/>
        <v>6.1065641913027144E-2</v>
      </c>
      <c r="AF95">
        <f t="shared" si="39"/>
        <v>6.8305584180007248E-2</v>
      </c>
      <c r="AG95">
        <f t="shared" si="40"/>
        <v>7.3367484479386472E-2</v>
      </c>
      <c r="AH95">
        <f t="shared" si="41"/>
        <v>9.1914859960242123E-2</v>
      </c>
      <c r="AI95">
        <f t="shared" si="42"/>
        <v>0.14219859532585186</v>
      </c>
      <c r="AJ95">
        <f t="shared" si="43"/>
        <v>0.1904141456779109</v>
      </c>
      <c r="AK95">
        <f t="shared" si="44"/>
        <v>0.54377153071548834</v>
      </c>
      <c r="AL95">
        <v>304000</v>
      </c>
      <c r="AM95" t="s">
        <v>84</v>
      </c>
      <c r="AN95" t="b">
        <v>1</v>
      </c>
      <c r="AO95" t="b">
        <v>1</v>
      </c>
      <c r="AP95">
        <f t="shared" si="45"/>
        <v>0</v>
      </c>
      <c r="AR95" t="b">
        <f t="shared" si="46"/>
        <v>1</v>
      </c>
      <c r="AS95">
        <f>T95/G95</f>
        <v>4.0566914285714288</v>
      </c>
      <c r="AT95" t="b">
        <f t="shared" si="47"/>
        <v>1</v>
      </c>
      <c r="AU95">
        <f>(T95/G95)*(M95/N95)</f>
        <v>9.1914859960242137E-2</v>
      </c>
      <c r="AV95" t="b">
        <f t="shared" si="48"/>
        <v>1</v>
      </c>
      <c r="AW95">
        <f t="shared" si="49"/>
        <v>8.448341481510923E-3</v>
      </c>
      <c r="AX95" t="b">
        <f t="shared" si="50"/>
        <v>1</v>
      </c>
      <c r="AY95" t="b">
        <f t="shared" si="51"/>
        <v>1</v>
      </c>
      <c r="AZ95" t="b">
        <f t="shared" si="52"/>
        <v>1</v>
      </c>
      <c r="BA95" t="b">
        <f t="shared" si="53"/>
        <v>1</v>
      </c>
      <c r="BB95" t="b">
        <f t="shared" si="54"/>
        <v>1</v>
      </c>
      <c r="BC95" t="b">
        <f t="shared" si="55"/>
        <v>0</v>
      </c>
      <c r="BD95" t="b">
        <f t="shared" si="56"/>
        <v>1</v>
      </c>
      <c r="BE95" t="b">
        <f t="shared" si="57"/>
        <v>1</v>
      </c>
      <c r="BF95">
        <f t="shared" si="58"/>
        <v>12.147416693541293</v>
      </c>
      <c r="BG95" t="b">
        <f t="shared" si="59"/>
        <v>1</v>
      </c>
    </row>
    <row r="96" spans="1:59">
      <c r="A96">
        <v>0</v>
      </c>
      <c r="B96">
        <v>0.63943320400000003</v>
      </c>
      <c r="C96">
        <v>1.1064880000000001E-3</v>
      </c>
      <c r="D96">
        <v>7.4185699999999995E-4</v>
      </c>
      <c r="E96">
        <v>7.6239230000000003E-3</v>
      </c>
      <c r="F96">
        <v>6.1755839999999996E-3</v>
      </c>
      <c r="G96">
        <v>4.0000000000000002E-4</v>
      </c>
      <c r="H96">
        <v>4500</v>
      </c>
      <c r="I96">
        <v>0</v>
      </c>
      <c r="J96">
        <v>0</v>
      </c>
      <c r="K96">
        <v>1E-3</v>
      </c>
      <c r="L96">
        <v>0.6</v>
      </c>
      <c r="M96">
        <v>1.3543233999999999E-2</v>
      </c>
      <c r="N96">
        <v>0.21206460899999999</v>
      </c>
      <c r="O96">
        <v>2.162501335</v>
      </c>
      <c r="P96">
        <v>5.053845956</v>
      </c>
      <c r="Q96">
        <v>1.106019E-3</v>
      </c>
      <c r="R96">
        <v>1.2458700000000001E-3</v>
      </c>
      <c r="S96">
        <v>1.34391E-3</v>
      </c>
      <c r="T96">
        <v>1.6925620000000001E-3</v>
      </c>
      <c r="U96">
        <v>2.497118E-3</v>
      </c>
      <c r="V96">
        <v>3.2107759999999998E-3</v>
      </c>
      <c r="W96">
        <v>8.4677699999999995E-3</v>
      </c>
      <c r="X96">
        <f t="shared" si="31"/>
        <v>2.7650474999999997</v>
      </c>
      <c r="Y96">
        <f t="shared" si="32"/>
        <v>3.1146750000000001</v>
      </c>
      <c r="Z96">
        <f t="shared" si="33"/>
        <v>3.359775</v>
      </c>
      <c r="AA96">
        <f t="shared" si="34"/>
        <v>4.2314049999999996</v>
      </c>
      <c r="AB96">
        <f t="shared" si="35"/>
        <v>6.2427950000000001</v>
      </c>
      <c r="AC96">
        <f t="shared" si="36"/>
        <v>8.0269399999999997</v>
      </c>
      <c r="AD96">
        <f t="shared" si="37"/>
        <v>21.169424999999997</v>
      </c>
      <c r="AE96">
        <f t="shared" si="38"/>
        <v>0.17658620875119713</v>
      </c>
      <c r="AF96">
        <f t="shared" si="39"/>
        <v>0.19891472017827361</v>
      </c>
      <c r="AG96">
        <f t="shared" si="40"/>
        <v>0.21456771701283736</v>
      </c>
      <c r="AH96">
        <f t="shared" si="41"/>
        <v>0.27023324794270598</v>
      </c>
      <c r="AI96">
        <f t="shared" si="42"/>
        <v>0.39868808802052397</v>
      </c>
      <c r="AJ96">
        <f t="shared" si="43"/>
        <v>0.51263021791608798</v>
      </c>
      <c r="AK96">
        <f t="shared" si="44"/>
        <v>1.3519581497941033</v>
      </c>
      <c r="AL96">
        <v>302000</v>
      </c>
      <c r="AM96" t="s">
        <v>64</v>
      </c>
      <c r="AN96" t="b">
        <v>1</v>
      </c>
      <c r="AO96" t="b">
        <v>1</v>
      </c>
      <c r="AP96">
        <f t="shared" si="45"/>
        <v>0</v>
      </c>
      <c r="AR96" t="b">
        <f t="shared" si="46"/>
        <v>1</v>
      </c>
      <c r="AS96">
        <f>T96/G96</f>
        <v>4.2314049999999996</v>
      </c>
      <c r="AT96" t="b">
        <f t="shared" si="47"/>
        <v>1</v>
      </c>
      <c r="AU96">
        <f>(T96/G96)*(M96/N96)</f>
        <v>0.27023324794270598</v>
      </c>
      <c r="AV96" t="b">
        <f t="shared" si="48"/>
        <v>1</v>
      </c>
      <c r="AW96">
        <f t="shared" si="49"/>
        <v>7.3026008293663999E-2</v>
      </c>
      <c r="AX96" t="b">
        <f t="shared" si="50"/>
        <v>1</v>
      </c>
      <c r="AY96" t="b">
        <f t="shared" si="51"/>
        <v>1</v>
      </c>
      <c r="AZ96" t="b">
        <f t="shared" si="52"/>
        <v>1</v>
      </c>
      <c r="BA96" t="b">
        <f t="shared" si="53"/>
        <v>1</v>
      </c>
      <c r="BB96" t="b">
        <f t="shared" si="54"/>
        <v>1</v>
      </c>
      <c r="BC96" t="b">
        <f t="shared" si="55"/>
        <v>0</v>
      </c>
      <c r="BD96" t="b">
        <f t="shared" si="56"/>
        <v>1</v>
      </c>
      <c r="BE96" t="b">
        <f t="shared" si="57"/>
        <v>1</v>
      </c>
      <c r="BF96">
        <f t="shared" si="58"/>
        <v>12.630351283824709</v>
      </c>
      <c r="BG96" t="b">
        <f t="shared" si="59"/>
        <v>1</v>
      </c>
    </row>
    <row r="97" spans="1:59">
      <c r="A97">
        <v>0</v>
      </c>
      <c r="B97">
        <v>0.63943320400000003</v>
      </c>
      <c r="C97">
        <v>1.1064880000000001E-3</v>
      </c>
      <c r="D97">
        <v>7.4185699999999995E-4</v>
      </c>
      <c r="E97">
        <v>7.6239230000000003E-3</v>
      </c>
      <c r="F97">
        <v>6.1755839999999996E-3</v>
      </c>
      <c r="G97">
        <v>2.0000000000000001E-4</v>
      </c>
      <c r="H97">
        <v>750</v>
      </c>
      <c r="I97">
        <v>0</v>
      </c>
      <c r="J97">
        <v>0</v>
      </c>
      <c r="K97">
        <v>1E-3</v>
      </c>
      <c r="L97">
        <v>0.6</v>
      </c>
      <c r="M97">
        <v>0.26414227499999998</v>
      </c>
      <c r="N97">
        <v>0.45883893999999997</v>
      </c>
      <c r="O97">
        <v>22.512672420000001</v>
      </c>
      <c r="P97">
        <v>706.78868569999997</v>
      </c>
      <c r="Q97">
        <v>1.543764E-3</v>
      </c>
      <c r="R97">
        <v>6.452976E-3</v>
      </c>
      <c r="S97">
        <v>8.5815909999999995E-3</v>
      </c>
      <c r="T97">
        <v>1.2295169E-2</v>
      </c>
      <c r="U97">
        <v>1.5581496E-2</v>
      </c>
      <c r="V97">
        <v>1.7609123000000001E-2</v>
      </c>
      <c r="W97">
        <v>3.1013987E-2</v>
      </c>
      <c r="X97">
        <f t="shared" si="31"/>
        <v>7.7188199999999991</v>
      </c>
      <c r="Y97">
        <f t="shared" si="32"/>
        <v>32.264879999999998</v>
      </c>
      <c r="Z97">
        <f t="shared" si="33"/>
        <v>42.907954999999994</v>
      </c>
      <c r="AA97">
        <f t="shared" si="34"/>
        <v>61.475845</v>
      </c>
      <c r="AB97">
        <f t="shared" si="35"/>
        <v>77.907479999999993</v>
      </c>
      <c r="AC97">
        <f t="shared" si="36"/>
        <v>88.045614999999998</v>
      </c>
      <c r="AD97">
        <f t="shared" si="37"/>
        <v>155.06993499999999</v>
      </c>
      <c r="AE97">
        <f t="shared" si="38"/>
        <v>4.4435345333059564</v>
      </c>
      <c r="AF97">
        <f t="shared" si="39"/>
        <v>18.574096622666769</v>
      </c>
      <c r="AG97">
        <f t="shared" si="40"/>
        <v>24.701052725162395</v>
      </c>
      <c r="AH97">
        <f t="shared" si="41"/>
        <v>35.390129608109056</v>
      </c>
      <c r="AI97">
        <f t="shared" si="42"/>
        <v>44.849417110755681</v>
      </c>
      <c r="AJ97">
        <f t="shared" si="43"/>
        <v>50.685691693634645</v>
      </c>
      <c r="AK97">
        <f t="shared" si="44"/>
        <v>89.269941681501834</v>
      </c>
      <c r="AL97">
        <v>500000</v>
      </c>
      <c r="AM97" t="s">
        <v>75</v>
      </c>
      <c r="AN97" t="b">
        <v>0</v>
      </c>
      <c r="AO97" t="b">
        <v>0</v>
      </c>
      <c r="AP97">
        <f t="shared" si="45"/>
        <v>0</v>
      </c>
      <c r="AR97" t="b">
        <f t="shared" si="46"/>
        <v>0</v>
      </c>
      <c r="AS97">
        <f>T97/G97</f>
        <v>61.475845</v>
      </c>
      <c r="AT97" t="b">
        <f t="shared" si="47"/>
        <v>0</v>
      </c>
      <c r="AU97">
        <f>(T97/G97)*(M97/N97)</f>
        <v>35.390129608109056</v>
      </c>
      <c r="AV97" t="b">
        <f t="shared" si="48"/>
        <v>0</v>
      </c>
      <c r="AW97">
        <f t="shared" si="49"/>
        <v>1252.4612736787574</v>
      </c>
      <c r="AX97" t="b">
        <f t="shared" si="50"/>
        <v>0</v>
      </c>
      <c r="AY97" t="b">
        <f t="shared" si="51"/>
        <v>0</v>
      </c>
      <c r="AZ97" t="b">
        <f t="shared" si="52"/>
        <v>0</v>
      </c>
      <c r="BA97" t="b">
        <f t="shared" si="53"/>
        <v>0</v>
      </c>
      <c r="BB97" t="b">
        <f t="shared" si="54"/>
        <v>0</v>
      </c>
      <c r="BC97" t="b">
        <f t="shared" si="55"/>
        <v>0</v>
      </c>
      <c r="BD97" t="b">
        <f t="shared" si="56"/>
        <v>0</v>
      </c>
      <c r="BE97" t="b">
        <f t="shared" si="57"/>
        <v>1</v>
      </c>
      <c r="BF97">
        <f t="shared" si="58"/>
        <v>183.85185963338878</v>
      </c>
      <c r="BG97" t="b">
        <f t="shared" si="59"/>
        <v>0</v>
      </c>
    </row>
    <row r="98" spans="1:59">
      <c r="A98">
        <v>0</v>
      </c>
      <c r="B98">
        <v>0.63943320400000003</v>
      </c>
      <c r="C98">
        <v>1.1064880000000001E-3</v>
      </c>
      <c r="D98">
        <v>7.4185699999999995E-4</v>
      </c>
      <c r="E98">
        <v>7.6239230000000003E-3</v>
      </c>
      <c r="F98">
        <v>6.1755839999999996E-3</v>
      </c>
      <c r="G98">
        <v>2.5000000000000001E-4</v>
      </c>
      <c r="H98">
        <v>750</v>
      </c>
      <c r="I98">
        <v>0</v>
      </c>
      <c r="J98">
        <v>0</v>
      </c>
      <c r="K98">
        <v>1E-3</v>
      </c>
      <c r="L98">
        <v>0.6</v>
      </c>
      <c r="M98">
        <v>9.7188435000000004E-2</v>
      </c>
      <c r="N98">
        <v>0.30245313000000001</v>
      </c>
      <c r="O98">
        <v>1.988559484</v>
      </c>
      <c r="P98">
        <v>5.5830152650000002</v>
      </c>
      <c r="Q98">
        <v>7.57305E-4</v>
      </c>
      <c r="R98">
        <v>1.8607820000000001E-3</v>
      </c>
      <c r="S98">
        <v>3.5991600000000001E-3</v>
      </c>
      <c r="T98">
        <v>7.3578760000000002E-3</v>
      </c>
      <c r="U98">
        <v>1.0666737000000001E-2</v>
      </c>
      <c r="V98">
        <v>1.259622E-2</v>
      </c>
      <c r="W98">
        <v>2.4762629000000001E-2</v>
      </c>
      <c r="X98">
        <f t="shared" si="31"/>
        <v>3.02922</v>
      </c>
      <c r="Y98">
        <f t="shared" si="32"/>
        <v>7.4431279999999997</v>
      </c>
      <c r="Z98">
        <f t="shared" si="33"/>
        <v>14.39664</v>
      </c>
      <c r="AA98">
        <f t="shared" si="34"/>
        <v>29.431504</v>
      </c>
      <c r="AB98">
        <f t="shared" si="35"/>
        <v>42.666948000000005</v>
      </c>
      <c r="AC98">
        <f t="shared" si="36"/>
        <v>50.384879999999995</v>
      </c>
      <c r="AD98">
        <f t="shared" si="37"/>
        <v>99.050516000000002</v>
      </c>
      <c r="AE98">
        <f t="shared" si="38"/>
        <v>0.97339098812004365</v>
      </c>
      <c r="AF98">
        <f t="shared" si="39"/>
        <v>2.3917291311373763</v>
      </c>
      <c r="AG98">
        <f t="shared" si="40"/>
        <v>4.6261280577866728</v>
      </c>
      <c r="AH98">
        <f t="shared" si="41"/>
        <v>9.4573391039340216</v>
      </c>
      <c r="AI98">
        <f t="shared" si="42"/>
        <v>13.710335556277366</v>
      </c>
      <c r="AJ98">
        <f t="shared" si="43"/>
        <v>16.190368520447446</v>
      </c>
      <c r="AK98">
        <f t="shared" si="44"/>
        <v>31.828285711516557</v>
      </c>
      <c r="AL98">
        <v>500000</v>
      </c>
      <c r="AM98" t="s">
        <v>85</v>
      </c>
      <c r="AN98" t="b">
        <v>0</v>
      </c>
      <c r="AO98" t="b">
        <v>0</v>
      </c>
      <c r="AP98">
        <f t="shared" si="45"/>
        <v>0</v>
      </c>
      <c r="AR98" t="b">
        <f t="shared" si="46"/>
        <v>0</v>
      </c>
      <c r="AS98">
        <f>T98/G98</f>
        <v>29.431504</v>
      </c>
      <c r="AT98" t="b">
        <f t="shared" si="47"/>
        <v>0</v>
      </c>
      <c r="AU98">
        <f>(T98/G98)*(M98/N98)</f>
        <v>9.4573391039340216</v>
      </c>
      <c r="AV98" t="b">
        <f t="shared" si="48"/>
        <v>0</v>
      </c>
      <c r="AW98">
        <f t="shared" si="49"/>
        <v>89.441262926799567</v>
      </c>
      <c r="AX98" t="b">
        <f t="shared" si="50"/>
        <v>0</v>
      </c>
      <c r="AY98" t="b">
        <f t="shared" si="51"/>
        <v>0</v>
      </c>
      <c r="AZ98" t="b">
        <f t="shared" si="52"/>
        <v>0</v>
      </c>
      <c r="BA98" t="b">
        <f t="shared" si="53"/>
        <v>0</v>
      </c>
      <c r="BB98" t="b">
        <f t="shared" si="54"/>
        <v>0</v>
      </c>
      <c r="BC98" t="b">
        <f t="shared" si="55"/>
        <v>0</v>
      </c>
      <c r="BD98" t="b">
        <f t="shared" si="56"/>
        <v>0</v>
      </c>
      <c r="BE98" t="b">
        <f t="shared" si="57"/>
        <v>1</v>
      </c>
      <c r="BF98">
        <f t="shared" si="58"/>
        <v>87.973178129194963</v>
      </c>
      <c r="BG98" t="b">
        <f t="shared" si="59"/>
        <v>0</v>
      </c>
    </row>
    <row r="99" spans="1:59">
      <c r="A99">
        <v>0</v>
      </c>
      <c r="B99">
        <v>0.63943320400000003</v>
      </c>
      <c r="C99">
        <v>1.1064880000000001E-3</v>
      </c>
      <c r="D99">
        <v>7.4185699999999995E-4</v>
      </c>
      <c r="E99">
        <v>7.6239230000000003E-3</v>
      </c>
      <c r="F99">
        <v>6.1755839999999996E-3</v>
      </c>
      <c r="G99">
        <v>2.9999999999999997E-4</v>
      </c>
      <c r="H99">
        <v>750</v>
      </c>
      <c r="I99">
        <v>0</v>
      </c>
      <c r="J99">
        <v>0</v>
      </c>
      <c r="K99">
        <v>1E-3</v>
      </c>
      <c r="L99">
        <v>0.6</v>
      </c>
      <c r="M99">
        <v>1.1246226E-2</v>
      </c>
      <c r="N99">
        <v>0.24282373500000001</v>
      </c>
      <c r="O99">
        <v>2.0788745880000001</v>
      </c>
      <c r="P99">
        <v>5.0297657960000004</v>
      </c>
      <c r="Q99">
        <v>8.4886499999999997E-4</v>
      </c>
      <c r="R99">
        <v>1.152712E-3</v>
      </c>
      <c r="S99">
        <v>1.6980459999999999E-3</v>
      </c>
      <c r="T99">
        <v>4.9141990000000002E-3</v>
      </c>
      <c r="U99">
        <v>8.2667839999999992E-3</v>
      </c>
      <c r="V99">
        <v>1.0277741E-2</v>
      </c>
      <c r="W99">
        <v>2.1495482999999999E-2</v>
      </c>
      <c r="X99">
        <f t="shared" si="31"/>
        <v>2.8295500000000002</v>
      </c>
      <c r="Y99">
        <f t="shared" si="32"/>
        <v>3.8423733333333336</v>
      </c>
      <c r="Z99">
        <f t="shared" si="33"/>
        <v>5.6601533333333336</v>
      </c>
      <c r="AA99">
        <f t="shared" si="34"/>
        <v>16.380663333333334</v>
      </c>
      <c r="AB99">
        <f t="shared" si="35"/>
        <v>27.555946666666667</v>
      </c>
      <c r="AC99">
        <f t="shared" si="36"/>
        <v>34.25913666666667</v>
      </c>
      <c r="AD99">
        <f t="shared" si="37"/>
        <v>71.651610000000005</v>
      </c>
      <c r="AE99">
        <f t="shared" si="38"/>
        <v>0.13104879874407663</v>
      </c>
      <c r="AF99">
        <f t="shared" si="39"/>
        <v>0.17795706372377479</v>
      </c>
      <c r="AG99">
        <f t="shared" si="40"/>
        <v>0.26214638194787671</v>
      </c>
      <c r="AH99">
        <f t="shared" si="41"/>
        <v>0.75865994679877569</v>
      </c>
      <c r="AI99">
        <f t="shared" si="42"/>
        <v>1.2762360477540633</v>
      </c>
      <c r="AJ99">
        <f t="shared" si="43"/>
        <v>1.5866900058934519</v>
      </c>
      <c r="AK99">
        <f t="shared" si="44"/>
        <v>3.3184984957251396</v>
      </c>
      <c r="AL99">
        <v>500000</v>
      </c>
      <c r="AM99" t="s">
        <v>63</v>
      </c>
      <c r="AN99" t="b">
        <v>1</v>
      </c>
      <c r="AO99" t="b">
        <v>0</v>
      </c>
      <c r="AP99">
        <f t="shared" si="45"/>
        <v>0</v>
      </c>
      <c r="AQ99" t="s">
        <v>152</v>
      </c>
      <c r="AR99" t="b">
        <f t="shared" si="46"/>
        <v>0</v>
      </c>
      <c r="AS99">
        <f>T99/G99</f>
        <v>16.380663333333334</v>
      </c>
      <c r="AT99" t="b">
        <f t="shared" si="47"/>
        <v>1</v>
      </c>
      <c r="AU99">
        <f>(T99/G99)*(M99/N99)</f>
        <v>0.75865994679877558</v>
      </c>
      <c r="AV99" t="b">
        <f t="shared" si="48"/>
        <v>0</v>
      </c>
      <c r="AW99">
        <f t="shared" si="49"/>
        <v>0.57556491487672101</v>
      </c>
      <c r="AX99" t="b">
        <f t="shared" si="50"/>
        <v>1</v>
      </c>
      <c r="AY99" t="b">
        <f t="shared" si="51"/>
        <v>1</v>
      </c>
      <c r="AZ99" t="b">
        <f t="shared" si="52"/>
        <v>1</v>
      </c>
      <c r="BA99" t="b">
        <f t="shared" si="53"/>
        <v>0</v>
      </c>
      <c r="BB99" t="b">
        <f t="shared" si="54"/>
        <v>1</v>
      </c>
      <c r="BC99" t="b">
        <f t="shared" si="55"/>
        <v>0</v>
      </c>
      <c r="BD99" t="b">
        <f t="shared" si="56"/>
        <v>1</v>
      </c>
      <c r="BE99" t="b">
        <f t="shared" si="57"/>
        <v>1</v>
      </c>
      <c r="BF99">
        <f t="shared" si="58"/>
        <v>49.095675639503078</v>
      </c>
      <c r="BG99" t="b">
        <f t="shared" si="59"/>
        <v>0</v>
      </c>
    </row>
    <row r="100" spans="1:59">
      <c r="A100">
        <v>0</v>
      </c>
      <c r="B100">
        <v>0.63943320400000003</v>
      </c>
      <c r="C100">
        <v>1.1064880000000001E-3</v>
      </c>
      <c r="D100">
        <v>7.4185699999999995E-4</v>
      </c>
      <c r="E100">
        <v>7.6239230000000003E-3</v>
      </c>
      <c r="F100">
        <v>6.1755839999999996E-3</v>
      </c>
      <c r="G100">
        <v>3.5E-4</v>
      </c>
      <c r="H100">
        <v>750</v>
      </c>
      <c r="I100">
        <v>0</v>
      </c>
      <c r="J100">
        <v>0</v>
      </c>
      <c r="K100">
        <v>1E-3</v>
      </c>
      <c r="L100">
        <v>0.6</v>
      </c>
      <c r="M100">
        <v>1.5729038000000001E-2</v>
      </c>
      <c r="N100">
        <v>0.23759238399999999</v>
      </c>
      <c r="O100">
        <v>2.0584435459999999</v>
      </c>
      <c r="P100">
        <v>4.6753268029999999</v>
      </c>
      <c r="Q100">
        <v>1.054265E-3</v>
      </c>
      <c r="R100">
        <v>1.4004690000000001E-3</v>
      </c>
      <c r="S100">
        <v>1.8902929999999999E-3</v>
      </c>
      <c r="T100">
        <v>5.042515E-3</v>
      </c>
      <c r="U100">
        <v>8.3937879999999992E-3</v>
      </c>
      <c r="V100">
        <v>1.0358707999999999E-2</v>
      </c>
      <c r="W100">
        <v>2.1787890000000001E-2</v>
      </c>
      <c r="X100">
        <f t="shared" si="31"/>
        <v>3.0121857142857142</v>
      </c>
      <c r="Y100">
        <f t="shared" si="32"/>
        <v>4.0013400000000008</v>
      </c>
      <c r="Z100">
        <f t="shared" si="33"/>
        <v>5.4008371428571431</v>
      </c>
      <c r="AA100">
        <f t="shared" si="34"/>
        <v>14.407185714285715</v>
      </c>
      <c r="AB100">
        <f t="shared" si="35"/>
        <v>23.982251428571427</v>
      </c>
      <c r="AC100">
        <f t="shared" si="36"/>
        <v>29.596308571428569</v>
      </c>
      <c r="AD100">
        <f t="shared" si="37"/>
        <v>62.251114285714287</v>
      </c>
      <c r="AE100">
        <f t="shared" si="38"/>
        <v>0.19941204665490098</v>
      </c>
      <c r="AF100">
        <f t="shared" si="39"/>
        <v>0.26489581800281958</v>
      </c>
      <c r="AG100">
        <f t="shared" si="40"/>
        <v>0.35754501563405094</v>
      </c>
      <c r="AH100">
        <f t="shared" si="41"/>
        <v>0.95378129449240745</v>
      </c>
      <c r="AI100">
        <f t="shared" si="42"/>
        <v>1.5876676587644927</v>
      </c>
      <c r="AJ100">
        <f t="shared" si="43"/>
        <v>1.9593282172703217</v>
      </c>
      <c r="AK100">
        <f t="shared" si="44"/>
        <v>4.1211343800580034</v>
      </c>
      <c r="AL100">
        <v>500000</v>
      </c>
      <c r="AM100" t="s">
        <v>54</v>
      </c>
      <c r="AN100" t="b">
        <v>1</v>
      </c>
      <c r="AO100" t="b">
        <v>1</v>
      </c>
      <c r="AP100">
        <f t="shared" si="45"/>
        <v>1</v>
      </c>
      <c r="AQ100" t="s">
        <v>155</v>
      </c>
      <c r="AR100" t="b">
        <f t="shared" si="46"/>
        <v>0</v>
      </c>
      <c r="AS100">
        <f>T100/G100</f>
        <v>14.407185714285715</v>
      </c>
      <c r="AT100" t="b">
        <f t="shared" si="47"/>
        <v>1</v>
      </c>
      <c r="AU100">
        <f>(T100/G100)*(M100/N100)</f>
        <v>0.95378129449240756</v>
      </c>
      <c r="AV100" t="b">
        <f t="shared" si="48"/>
        <v>0</v>
      </c>
      <c r="AW100">
        <f t="shared" si="49"/>
        <v>0.90969875772361264</v>
      </c>
      <c r="AX100" t="b">
        <f t="shared" si="50"/>
        <v>1</v>
      </c>
      <c r="AY100" t="b">
        <f t="shared" si="51"/>
        <v>1</v>
      </c>
      <c r="AZ100" t="b">
        <f t="shared" si="52"/>
        <v>1</v>
      </c>
      <c r="BA100" t="b">
        <f t="shared" si="53"/>
        <v>0</v>
      </c>
      <c r="BB100" t="b">
        <f t="shared" si="54"/>
        <v>1</v>
      </c>
      <c r="BC100" t="b">
        <f t="shared" si="55"/>
        <v>0</v>
      </c>
      <c r="BD100" t="b">
        <f t="shared" si="56"/>
        <v>1</v>
      </c>
      <c r="BE100" t="b">
        <f t="shared" si="57"/>
        <v>1</v>
      </c>
      <c r="BF100">
        <f t="shared" si="58"/>
        <v>43.155355365951699</v>
      </c>
      <c r="BG100" t="b">
        <f t="shared" si="59"/>
        <v>0</v>
      </c>
    </row>
    <row r="101" spans="1:59">
      <c r="A101">
        <v>0</v>
      </c>
      <c r="B101">
        <v>0.63943320400000003</v>
      </c>
      <c r="C101">
        <v>1.1064880000000001E-3</v>
      </c>
      <c r="D101">
        <v>7.4185699999999995E-4</v>
      </c>
      <c r="E101">
        <v>7.6239230000000003E-3</v>
      </c>
      <c r="F101">
        <v>6.1755839999999996E-3</v>
      </c>
      <c r="G101">
        <v>4.0000000000000002E-4</v>
      </c>
      <c r="H101">
        <v>750</v>
      </c>
      <c r="I101">
        <v>0</v>
      </c>
      <c r="J101">
        <v>0</v>
      </c>
      <c r="K101">
        <v>1E-3</v>
      </c>
      <c r="L101">
        <v>0.6</v>
      </c>
      <c r="M101">
        <v>3.0709222000000001E-2</v>
      </c>
      <c r="N101">
        <v>0.241573438</v>
      </c>
      <c r="O101">
        <v>1.8927816150000001</v>
      </c>
      <c r="P101">
        <v>4.3181376690000004</v>
      </c>
      <c r="Q101">
        <v>1.1955100000000001E-3</v>
      </c>
      <c r="R101">
        <v>1.538598E-3</v>
      </c>
      <c r="S101">
        <v>1.9352410000000001E-3</v>
      </c>
      <c r="T101">
        <v>4.8323860000000001E-3</v>
      </c>
      <c r="U101">
        <v>8.1677329999999999E-3</v>
      </c>
      <c r="V101">
        <v>1.0155334E-2</v>
      </c>
      <c r="W101">
        <v>2.1404629000000001E-2</v>
      </c>
      <c r="X101">
        <f t="shared" si="31"/>
        <v>2.988775</v>
      </c>
      <c r="Y101">
        <f t="shared" si="32"/>
        <v>3.8464949999999996</v>
      </c>
      <c r="Z101">
        <f t="shared" si="33"/>
        <v>4.8381024999999998</v>
      </c>
      <c r="AA101">
        <f t="shared" si="34"/>
        <v>12.080964999999999</v>
      </c>
      <c r="AB101">
        <f t="shared" si="35"/>
        <v>20.419332499999999</v>
      </c>
      <c r="AC101">
        <f t="shared" si="36"/>
        <v>25.388334999999998</v>
      </c>
      <c r="AD101">
        <f t="shared" si="37"/>
        <v>53.5115725</v>
      </c>
      <c r="AE101">
        <f t="shared" si="38"/>
        <v>0.37993810802597427</v>
      </c>
      <c r="AF101">
        <f t="shared" si="39"/>
        <v>0.48897291794510123</v>
      </c>
      <c r="AG101">
        <f t="shared" si="40"/>
        <v>0.61502773219320162</v>
      </c>
      <c r="AH101">
        <f t="shared" si="41"/>
        <v>1.535752602731224</v>
      </c>
      <c r="AI101">
        <f t="shared" si="42"/>
        <v>2.5957399125739768</v>
      </c>
      <c r="AJ101">
        <f t="shared" si="43"/>
        <v>3.2274078730682718</v>
      </c>
      <c r="AK101">
        <f t="shared" si="44"/>
        <v>6.8024811547020958</v>
      </c>
      <c r="AL101">
        <v>500000</v>
      </c>
      <c r="AM101" t="s">
        <v>49</v>
      </c>
      <c r="AN101" t="b">
        <v>1</v>
      </c>
      <c r="AO101" t="b">
        <v>1</v>
      </c>
      <c r="AP101">
        <f t="shared" si="45"/>
        <v>1</v>
      </c>
      <c r="AQ101" t="s">
        <v>155</v>
      </c>
      <c r="AR101" t="b">
        <f t="shared" si="46"/>
        <v>0</v>
      </c>
      <c r="AS101">
        <f>T101/G101</f>
        <v>12.080964999999999</v>
      </c>
      <c r="AT101" t="b">
        <f t="shared" si="47"/>
        <v>1</v>
      </c>
      <c r="AU101">
        <f>(T101/G101)*(M101/N101)</f>
        <v>1.535752602731224</v>
      </c>
      <c r="AV101" t="b">
        <f t="shared" si="48"/>
        <v>0</v>
      </c>
      <c r="AW101">
        <f t="shared" si="49"/>
        <v>2.358536056795729</v>
      </c>
      <c r="AX101" t="b">
        <f t="shared" si="50"/>
        <v>0</v>
      </c>
      <c r="AY101" t="b">
        <f t="shared" si="51"/>
        <v>0</v>
      </c>
      <c r="AZ101" t="b">
        <f t="shared" si="52"/>
        <v>0</v>
      </c>
      <c r="BA101" t="b">
        <f t="shared" si="53"/>
        <v>0</v>
      </c>
      <c r="BB101" t="b">
        <f t="shared" si="54"/>
        <v>1</v>
      </c>
      <c r="BC101" t="b">
        <f t="shared" si="55"/>
        <v>0</v>
      </c>
      <c r="BD101" t="b">
        <f t="shared" si="56"/>
        <v>1</v>
      </c>
      <c r="BE101" t="b">
        <f t="shared" si="57"/>
        <v>1</v>
      </c>
      <c r="BF101">
        <f t="shared" si="58"/>
        <v>36.115773317027553</v>
      </c>
      <c r="BG101" t="b">
        <f t="shared" si="59"/>
        <v>0</v>
      </c>
    </row>
    <row r="102" spans="1:59">
      <c r="A102">
        <v>0</v>
      </c>
      <c r="B102">
        <v>0.63943320400000003</v>
      </c>
      <c r="C102">
        <v>1.1064880000000001E-3</v>
      </c>
      <c r="D102">
        <v>7.4185699999999995E-4</v>
      </c>
      <c r="E102">
        <v>7.6239230000000003E-3</v>
      </c>
      <c r="F102">
        <v>6.1755839999999996E-3</v>
      </c>
      <c r="G102">
        <v>2.0000000000000001E-4</v>
      </c>
      <c r="H102">
        <v>11000</v>
      </c>
      <c r="I102">
        <v>0</v>
      </c>
      <c r="J102">
        <v>0</v>
      </c>
      <c r="K102">
        <v>1E-3</v>
      </c>
      <c r="L102">
        <v>1.2</v>
      </c>
      <c r="M102">
        <v>-1</v>
      </c>
      <c r="N102">
        <v>-1</v>
      </c>
      <c r="O102">
        <v>-1</v>
      </c>
      <c r="P102">
        <v>-1</v>
      </c>
      <c r="Q102">
        <v>-1</v>
      </c>
      <c r="R102">
        <v>-1</v>
      </c>
      <c r="S102">
        <v>-1</v>
      </c>
      <c r="T102">
        <v>-1</v>
      </c>
      <c r="U102">
        <v>-1</v>
      </c>
      <c r="V102">
        <v>-1</v>
      </c>
      <c r="W102">
        <v>-1</v>
      </c>
      <c r="X102">
        <f t="shared" si="31"/>
        <v>-5000</v>
      </c>
      <c r="Y102">
        <f t="shared" si="32"/>
        <v>-5000</v>
      </c>
      <c r="Z102">
        <f t="shared" si="33"/>
        <v>-5000</v>
      </c>
      <c r="AA102">
        <f t="shared" si="34"/>
        <v>-5000</v>
      </c>
      <c r="AB102">
        <f t="shared" si="35"/>
        <v>-5000</v>
      </c>
      <c r="AC102">
        <f t="shared" si="36"/>
        <v>-5000</v>
      </c>
      <c r="AD102">
        <f t="shared" si="37"/>
        <v>-5000</v>
      </c>
      <c r="AE102">
        <f t="shared" si="38"/>
        <v>-5000</v>
      </c>
      <c r="AF102">
        <f t="shared" si="39"/>
        <v>-5000</v>
      </c>
      <c r="AG102">
        <f t="shared" si="40"/>
        <v>-5000</v>
      </c>
      <c r="AH102">
        <f t="shared" si="41"/>
        <v>-5000</v>
      </c>
      <c r="AI102">
        <f t="shared" si="42"/>
        <v>-5000</v>
      </c>
      <c r="AJ102">
        <f t="shared" si="43"/>
        <v>-5000</v>
      </c>
      <c r="AK102">
        <f t="shared" si="44"/>
        <v>-5000</v>
      </c>
      <c r="AL102">
        <v>0</v>
      </c>
      <c r="AM102" t="s">
        <v>86</v>
      </c>
      <c r="AN102">
        <v>-1</v>
      </c>
      <c r="AO102">
        <v>-1</v>
      </c>
      <c r="AP102">
        <f t="shared" si="45"/>
        <v>1</v>
      </c>
      <c r="AR102" t="b">
        <f t="shared" si="46"/>
        <v>1</v>
      </c>
      <c r="AS102">
        <f>T102/G102</f>
        <v>-5000</v>
      </c>
      <c r="AT102" t="b">
        <f t="shared" si="47"/>
        <v>1</v>
      </c>
      <c r="AU102">
        <f>(T102/G102)*(M102/N102)</f>
        <v>-5000</v>
      </c>
      <c r="AV102" t="b">
        <f t="shared" si="48"/>
        <v>0</v>
      </c>
      <c r="AW102">
        <f t="shared" si="49"/>
        <v>25000000</v>
      </c>
      <c r="AX102" t="b">
        <f t="shared" si="50"/>
        <v>1</v>
      </c>
      <c r="AY102" t="b">
        <f t="shared" si="51"/>
        <v>1</v>
      </c>
      <c r="AZ102" t="b">
        <f t="shared" si="52"/>
        <v>1</v>
      </c>
      <c r="BA102" t="b">
        <f t="shared" si="53"/>
        <v>1</v>
      </c>
      <c r="BB102" t="b">
        <f t="shared" si="54"/>
        <v>0</v>
      </c>
      <c r="BC102" t="b">
        <f t="shared" si="55"/>
        <v>0</v>
      </c>
      <c r="BD102" t="b">
        <f t="shared" si="56"/>
        <v>0</v>
      </c>
      <c r="BE102" t="b">
        <f t="shared" si="57"/>
        <v>1</v>
      </c>
      <c r="BF102">
        <f t="shared" si="58"/>
        <v>-15001</v>
      </c>
      <c r="BG102" t="b">
        <f t="shared" si="59"/>
        <v>1</v>
      </c>
    </row>
    <row r="103" spans="1:59">
      <c r="A103">
        <v>0</v>
      </c>
      <c r="B103">
        <v>0.63943320400000003</v>
      </c>
      <c r="C103">
        <v>1.1064880000000001E-3</v>
      </c>
      <c r="D103">
        <v>7.4185699999999995E-4</v>
      </c>
      <c r="E103">
        <v>7.6239230000000003E-3</v>
      </c>
      <c r="F103">
        <v>6.1755839999999996E-3</v>
      </c>
      <c r="G103">
        <v>2.5000000000000001E-4</v>
      </c>
      <c r="H103">
        <v>11000</v>
      </c>
      <c r="I103">
        <v>0</v>
      </c>
      <c r="J103">
        <v>0</v>
      </c>
      <c r="K103">
        <v>1E-3</v>
      </c>
      <c r="L103">
        <v>1.2</v>
      </c>
      <c r="M103">
        <v>-1</v>
      </c>
      <c r="N103">
        <v>-1</v>
      </c>
      <c r="O103">
        <v>-1</v>
      </c>
      <c r="P103">
        <v>-1</v>
      </c>
      <c r="Q103">
        <v>-1</v>
      </c>
      <c r="R103">
        <v>-1</v>
      </c>
      <c r="S103">
        <v>-1</v>
      </c>
      <c r="T103">
        <v>-1</v>
      </c>
      <c r="U103">
        <v>-1</v>
      </c>
      <c r="V103">
        <v>-1</v>
      </c>
      <c r="W103">
        <v>-1</v>
      </c>
      <c r="X103">
        <f t="shared" si="31"/>
        <v>-4000</v>
      </c>
      <c r="Y103">
        <f t="shared" si="32"/>
        <v>-4000</v>
      </c>
      <c r="Z103">
        <f t="shared" si="33"/>
        <v>-4000</v>
      </c>
      <c r="AA103">
        <f t="shared" si="34"/>
        <v>-4000</v>
      </c>
      <c r="AB103">
        <f t="shared" si="35"/>
        <v>-4000</v>
      </c>
      <c r="AC103">
        <f t="shared" si="36"/>
        <v>-4000</v>
      </c>
      <c r="AD103">
        <f t="shared" si="37"/>
        <v>-4000</v>
      </c>
      <c r="AE103">
        <f t="shared" si="38"/>
        <v>-4000</v>
      </c>
      <c r="AF103">
        <f t="shared" si="39"/>
        <v>-4000</v>
      </c>
      <c r="AG103">
        <f t="shared" si="40"/>
        <v>-4000</v>
      </c>
      <c r="AH103">
        <f t="shared" si="41"/>
        <v>-4000</v>
      </c>
      <c r="AI103">
        <f t="shared" si="42"/>
        <v>-4000</v>
      </c>
      <c r="AJ103">
        <f t="shared" si="43"/>
        <v>-4000</v>
      </c>
      <c r="AK103">
        <f t="shared" si="44"/>
        <v>-4000</v>
      </c>
      <c r="AL103">
        <v>0</v>
      </c>
      <c r="AM103" t="s">
        <v>82</v>
      </c>
      <c r="AN103">
        <v>-1</v>
      </c>
      <c r="AO103">
        <v>-1</v>
      </c>
      <c r="AP103">
        <f t="shared" si="45"/>
        <v>1</v>
      </c>
      <c r="AR103" t="b">
        <f t="shared" si="46"/>
        <v>1</v>
      </c>
      <c r="AS103">
        <f>T103/G103</f>
        <v>-4000</v>
      </c>
      <c r="AT103" t="b">
        <f t="shared" si="47"/>
        <v>1</v>
      </c>
      <c r="AU103">
        <f>(T103/G103)*(M103/N103)</f>
        <v>-4000</v>
      </c>
      <c r="AV103" t="b">
        <f t="shared" si="48"/>
        <v>0</v>
      </c>
      <c r="AW103">
        <f t="shared" si="49"/>
        <v>16000000</v>
      </c>
      <c r="AX103" t="b">
        <f t="shared" si="50"/>
        <v>1</v>
      </c>
      <c r="AY103" t="b">
        <f t="shared" si="51"/>
        <v>1</v>
      </c>
      <c r="AZ103" t="b">
        <f t="shared" si="52"/>
        <v>1</v>
      </c>
      <c r="BA103" t="b">
        <f t="shared" si="53"/>
        <v>1</v>
      </c>
      <c r="BB103" t="b">
        <f t="shared" si="54"/>
        <v>0</v>
      </c>
      <c r="BC103" t="b">
        <f t="shared" si="55"/>
        <v>0</v>
      </c>
      <c r="BD103" t="b">
        <f t="shared" si="56"/>
        <v>0</v>
      </c>
      <c r="BE103" t="b">
        <f t="shared" si="57"/>
        <v>1</v>
      </c>
      <c r="BF103">
        <f t="shared" si="58"/>
        <v>-12001</v>
      </c>
      <c r="BG103" t="b">
        <f t="shared" si="59"/>
        <v>1</v>
      </c>
    </row>
    <row r="104" spans="1:59">
      <c r="A104">
        <v>0</v>
      </c>
      <c r="B104">
        <v>0.63943320400000003</v>
      </c>
      <c r="C104">
        <v>1.1064880000000001E-3</v>
      </c>
      <c r="D104">
        <v>7.4185699999999995E-4</v>
      </c>
      <c r="E104">
        <v>7.6239230000000003E-3</v>
      </c>
      <c r="F104">
        <v>6.1755839999999996E-3</v>
      </c>
      <c r="G104">
        <v>2.9999999999999997E-4</v>
      </c>
      <c r="H104">
        <v>11000</v>
      </c>
      <c r="I104">
        <v>0</v>
      </c>
      <c r="J104">
        <v>0</v>
      </c>
      <c r="K104">
        <v>1E-3</v>
      </c>
      <c r="L104">
        <v>1.2</v>
      </c>
      <c r="M104">
        <v>-1</v>
      </c>
      <c r="N104">
        <v>-1</v>
      </c>
      <c r="O104">
        <v>-1</v>
      </c>
      <c r="P104">
        <v>-1</v>
      </c>
      <c r="Q104">
        <v>-1</v>
      </c>
      <c r="R104">
        <v>-1</v>
      </c>
      <c r="S104">
        <v>-1</v>
      </c>
      <c r="T104">
        <v>-1</v>
      </c>
      <c r="U104">
        <v>-1</v>
      </c>
      <c r="V104">
        <v>-1</v>
      </c>
      <c r="W104">
        <v>-1</v>
      </c>
      <c r="X104">
        <f t="shared" si="31"/>
        <v>-3333.3333333333335</v>
      </c>
      <c r="Y104">
        <f t="shared" si="32"/>
        <v>-3333.3333333333335</v>
      </c>
      <c r="Z104">
        <f t="shared" si="33"/>
        <v>-3333.3333333333335</v>
      </c>
      <c r="AA104">
        <f t="shared" si="34"/>
        <v>-3333.3333333333335</v>
      </c>
      <c r="AB104">
        <f t="shared" si="35"/>
        <v>-3333.3333333333335</v>
      </c>
      <c r="AC104">
        <f t="shared" si="36"/>
        <v>-3333.3333333333335</v>
      </c>
      <c r="AD104">
        <f t="shared" si="37"/>
        <v>-3333.3333333333335</v>
      </c>
      <c r="AE104">
        <f t="shared" si="38"/>
        <v>-3333.3333333333335</v>
      </c>
      <c r="AF104">
        <f t="shared" si="39"/>
        <v>-3333.3333333333335</v>
      </c>
      <c r="AG104">
        <f t="shared" si="40"/>
        <v>-3333.3333333333335</v>
      </c>
      <c r="AH104">
        <f t="shared" si="41"/>
        <v>-3333.3333333333335</v>
      </c>
      <c r="AI104">
        <f t="shared" si="42"/>
        <v>-3333.3333333333335</v>
      </c>
      <c r="AJ104">
        <f t="shared" si="43"/>
        <v>-3333.3333333333335</v>
      </c>
      <c r="AK104">
        <f t="shared" si="44"/>
        <v>-3333.3333333333335</v>
      </c>
      <c r="AL104">
        <v>0</v>
      </c>
      <c r="AM104" t="s">
        <v>68</v>
      </c>
      <c r="AN104">
        <v>-1</v>
      </c>
      <c r="AO104">
        <v>-1</v>
      </c>
      <c r="AP104">
        <f t="shared" si="45"/>
        <v>1</v>
      </c>
      <c r="AR104" t="b">
        <f t="shared" si="46"/>
        <v>1</v>
      </c>
      <c r="AS104">
        <f>T104/G104</f>
        <v>-3333.3333333333335</v>
      </c>
      <c r="AT104" t="b">
        <f t="shared" si="47"/>
        <v>1</v>
      </c>
      <c r="AU104">
        <f>(T104/G104)*(M104/N104)</f>
        <v>-3333.3333333333335</v>
      </c>
      <c r="AV104" t="b">
        <f t="shared" si="48"/>
        <v>0</v>
      </c>
      <c r="AW104">
        <f t="shared" si="49"/>
        <v>11111111.111111112</v>
      </c>
      <c r="AX104" t="b">
        <f t="shared" si="50"/>
        <v>1</v>
      </c>
      <c r="AY104" t="b">
        <f t="shared" si="51"/>
        <v>1</v>
      </c>
      <c r="AZ104" t="b">
        <f t="shared" si="52"/>
        <v>1</v>
      </c>
      <c r="BA104" t="b">
        <f t="shared" si="53"/>
        <v>1</v>
      </c>
      <c r="BB104" t="b">
        <f t="shared" si="54"/>
        <v>0</v>
      </c>
      <c r="BC104" t="b">
        <f t="shared" si="55"/>
        <v>0</v>
      </c>
      <c r="BD104" t="b">
        <f t="shared" si="56"/>
        <v>0</v>
      </c>
      <c r="BE104" t="b">
        <f t="shared" si="57"/>
        <v>1</v>
      </c>
      <c r="BF104">
        <f t="shared" si="58"/>
        <v>-10001</v>
      </c>
      <c r="BG104" t="b">
        <f t="shared" si="59"/>
        <v>1</v>
      </c>
    </row>
    <row r="105" spans="1:59">
      <c r="A105">
        <v>0</v>
      </c>
      <c r="B105">
        <v>0.63943320400000003</v>
      </c>
      <c r="C105">
        <v>1.1064880000000001E-3</v>
      </c>
      <c r="D105">
        <v>7.4185699999999995E-4</v>
      </c>
      <c r="E105">
        <v>7.6239230000000003E-3</v>
      </c>
      <c r="F105">
        <v>6.1755839999999996E-3</v>
      </c>
      <c r="G105">
        <v>3.5E-4</v>
      </c>
      <c r="H105">
        <v>11000</v>
      </c>
      <c r="I105">
        <v>0</v>
      </c>
      <c r="J105">
        <v>0</v>
      </c>
      <c r="K105">
        <v>1E-3</v>
      </c>
      <c r="L105">
        <v>1.2</v>
      </c>
      <c r="M105">
        <v>-1</v>
      </c>
      <c r="N105">
        <v>-1</v>
      </c>
      <c r="O105">
        <v>-1</v>
      </c>
      <c r="P105">
        <v>-1</v>
      </c>
      <c r="Q105">
        <v>-1</v>
      </c>
      <c r="R105">
        <v>-1</v>
      </c>
      <c r="S105">
        <v>-1</v>
      </c>
      <c r="T105">
        <v>-1</v>
      </c>
      <c r="U105">
        <v>-1</v>
      </c>
      <c r="V105">
        <v>-1</v>
      </c>
      <c r="W105">
        <v>-1</v>
      </c>
      <c r="X105">
        <f t="shared" si="31"/>
        <v>-2857.1428571428573</v>
      </c>
      <c r="Y105">
        <f t="shared" si="32"/>
        <v>-2857.1428571428573</v>
      </c>
      <c r="Z105">
        <f t="shared" si="33"/>
        <v>-2857.1428571428573</v>
      </c>
      <c r="AA105">
        <f t="shared" si="34"/>
        <v>-2857.1428571428573</v>
      </c>
      <c r="AB105">
        <f t="shared" si="35"/>
        <v>-2857.1428571428573</v>
      </c>
      <c r="AC105">
        <f t="shared" si="36"/>
        <v>-2857.1428571428573</v>
      </c>
      <c r="AD105">
        <f t="shared" si="37"/>
        <v>-2857.1428571428573</v>
      </c>
      <c r="AE105">
        <f t="shared" si="38"/>
        <v>-2857.1428571428573</v>
      </c>
      <c r="AF105">
        <f t="shared" si="39"/>
        <v>-2857.1428571428573</v>
      </c>
      <c r="AG105">
        <f t="shared" si="40"/>
        <v>-2857.1428571428573</v>
      </c>
      <c r="AH105">
        <f t="shared" si="41"/>
        <v>-2857.1428571428573</v>
      </c>
      <c r="AI105">
        <f t="shared" si="42"/>
        <v>-2857.1428571428573</v>
      </c>
      <c r="AJ105">
        <f t="shared" si="43"/>
        <v>-2857.1428571428573</v>
      </c>
      <c r="AK105">
        <f t="shared" si="44"/>
        <v>-2857.1428571428573</v>
      </c>
      <c r="AL105">
        <v>0</v>
      </c>
      <c r="AM105" t="s">
        <v>113</v>
      </c>
      <c r="AN105">
        <v>-1</v>
      </c>
      <c r="AO105">
        <v>-1</v>
      </c>
      <c r="AP105">
        <f t="shared" si="45"/>
        <v>1</v>
      </c>
      <c r="AR105" t="b">
        <f t="shared" si="46"/>
        <v>1</v>
      </c>
      <c r="AS105">
        <f>T105/G105</f>
        <v>-2857.1428571428573</v>
      </c>
      <c r="AT105" t="b">
        <f t="shared" si="47"/>
        <v>1</v>
      </c>
      <c r="AU105">
        <f>(T105/G105)*(M105/N105)</f>
        <v>-2857.1428571428573</v>
      </c>
      <c r="AV105" t="b">
        <f t="shared" si="48"/>
        <v>0</v>
      </c>
      <c r="AW105">
        <f t="shared" si="49"/>
        <v>8163265.3061224502</v>
      </c>
      <c r="AX105" t="b">
        <f t="shared" si="50"/>
        <v>1</v>
      </c>
      <c r="AY105" t="b">
        <f t="shared" si="51"/>
        <v>1</v>
      </c>
      <c r="AZ105" t="b">
        <f t="shared" si="52"/>
        <v>1</v>
      </c>
      <c r="BA105" t="b">
        <f t="shared" si="53"/>
        <v>1</v>
      </c>
      <c r="BB105" t="b">
        <f t="shared" si="54"/>
        <v>0</v>
      </c>
      <c r="BC105" t="b">
        <f t="shared" si="55"/>
        <v>0</v>
      </c>
      <c r="BD105" t="b">
        <f t="shared" si="56"/>
        <v>0</v>
      </c>
      <c r="BE105" t="b">
        <f t="shared" si="57"/>
        <v>1</v>
      </c>
      <c r="BF105">
        <f t="shared" si="58"/>
        <v>-8572.4285714285725</v>
      </c>
      <c r="BG105" t="b">
        <f t="shared" si="59"/>
        <v>1</v>
      </c>
    </row>
    <row r="106" spans="1:59">
      <c r="A106">
        <v>0</v>
      </c>
      <c r="B106">
        <v>0.63943320400000003</v>
      </c>
      <c r="C106">
        <v>1.1064880000000001E-3</v>
      </c>
      <c r="D106">
        <v>7.4185699999999995E-4</v>
      </c>
      <c r="E106">
        <v>7.6239230000000003E-3</v>
      </c>
      <c r="F106">
        <v>6.1755839999999996E-3</v>
      </c>
      <c r="G106">
        <v>4.0000000000000002E-4</v>
      </c>
      <c r="H106">
        <v>11000</v>
      </c>
      <c r="I106">
        <v>0</v>
      </c>
      <c r="J106">
        <v>0</v>
      </c>
      <c r="K106">
        <v>1E-3</v>
      </c>
      <c r="L106">
        <v>1.2</v>
      </c>
      <c r="M106">
        <v>-1</v>
      </c>
      <c r="N106">
        <v>-1</v>
      </c>
      <c r="O106">
        <v>-1</v>
      </c>
      <c r="P106">
        <v>-1</v>
      </c>
      <c r="Q106">
        <v>-1</v>
      </c>
      <c r="R106">
        <v>-1</v>
      </c>
      <c r="S106">
        <v>-1</v>
      </c>
      <c r="T106">
        <v>-1</v>
      </c>
      <c r="U106">
        <v>-1</v>
      </c>
      <c r="V106">
        <v>-1</v>
      </c>
      <c r="W106">
        <v>-1</v>
      </c>
      <c r="X106">
        <f t="shared" si="31"/>
        <v>-2500</v>
      </c>
      <c r="Y106">
        <f t="shared" si="32"/>
        <v>-2500</v>
      </c>
      <c r="Z106">
        <f t="shared" si="33"/>
        <v>-2500</v>
      </c>
      <c r="AA106">
        <f t="shared" si="34"/>
        <v>-2500</v>
      </c>
      <c r="AB106">
        <f t="shared" si="35"/>
        <v>-2500</v>
      </c>
      <c r="AC106">
        <f t="shared" si="36"/>
        <v>-2500</v>
      </c>
      <c r="AD106">
        <f t="shared" si="37"/>
        <v>-2500</v>
      </c>
      <c r="AE106">
        <f t="shared" si="38"/>
        <v>-2500</v>
      </c>
      <c r="AF106">
        <f t="shared" si="39"/>
        <v>-2500</v>
      </c>
      <c r="AG106">
        <f t="shared" si="40"/>
        <v>-2500</v>
      </c>
      <c r="AH106">
        <f t="shared" si="41"/>
        <v>-2500</v>
      </c>
      <c r="AI106">
        <f t="shared" si="42"/>
        <v>-2500</v>
      </c>
      <c r="AJ106">
        <f t="shared" si="43"/>
        <v>-2500</v>
      </c>
      <c r="AK106">
        <f t="shared" si="44"/>
        <v>-2500</v>
      </c>
      <c r="AL106">
        <v>0</v>
      </c>
      <c r="AM106" t="s">
        <v>50</v>
      </c>
      <c r="AN106">
        <v>-1</v>
      </c>
      <c r="AO106">
        <v>-1</v>
      </c>
      <c r="AP106">
        <f t="shared" si="45"/>
        <v>1</v>
      </c>
      <c r="AR106" t="b">
        <f t="shared" si="46"/>
        <v>1</v>
      </c>
      <c r="AS106">
        <f>T106/G106</f>
        <v>-2500</v>
      </c>
      <c r="AT106" t="b">
        <f t="shared" si="47"/>
        <v>1</v>
      </c>
      <c r="AU106">
        <f>(T106/G106)*(M106/N106)</f>
        <v>-2500</v>
      </c>
      <c r="AV106" t="b">
        <f t="shared" si="48"/>
        <v>0</v>
      </c>
      <c r="AW106">
        <f t="shared" si="49"/>
        <v>6250000</v>
      </c>
      <c r="AX106" t="b">
        <f t="shared" si="50"/>
        <v>1</v>
      </c>
      <c r="AY106" t="b">
        <f t="shared" si="51"/>
        <v>1</v>
      </c>
      <c r="AZ106" t="b">
        <f t="shared" si="52"/>
        <v>1</v>
      </c>
      <c r="BA106" t="b">
        <f t="shared" si="53"/>
        <v>1</v>
      </c>
      <c r="BB106" t="b">
        <f t="shared" si="54"/>
        <v>0</v>
      </c>
      <c r="BC106" t="b">
        <f t="shared" si="55"/>
        <v>0</v>
      </c>
      <c r="BD106" t="b">
        <f t="shared" si="56"/>
        <v>0</v>
      </c>
      <c r="BE106" t="b">
        <f t="shared" si="57"/>
        <v>1</v>
      </c>
      <c r="BF106">
        <f t="shared" si="58"/>
        <v>-7501</v>
      </c>
      <c r="BG106" t="b">
        <f t="shared" si="59"/>
        <v>1</v>
      </c>
    </row>
    <row r="107" spans="1:59">
      <c r="A107">
        <v>0</v>
      </c>
      <c r="B107">
        <v>0.63943320400000003</v>
      </c>
      <c r="C107">
        <v>1.1064880000000001E-3</v>
      </c>
      <c r="D107">
        <v>7.4185699999999995E-4</v>
      </c>
      <c r="E107">
        <v>7.6239230000000003E-3</v>
      </c>
      <c r="F107">
        <v>6.1755839999999996E-3</v>
      </c>
      <c r="G107">
        <v>2.0000000000000001E-4</v>
      </c>
      <c r="H107">
        <v>1500</v>
      </c>
      <c r="I107">
        <v>0</v>
      </c>
      <c r="J107">
        <v>0</v>
      </c>
      <c r="K107">
        <v>1E-3</v>
      </c>
      <c r="L107">
        <v>1.2</v>
      </c>
      <c r="M107">
        <v>-1</v>
      </c>
      <c r="N107">
        <v>-1</v>
      </c>
      <c r="O107">
        <v>-1</v>
      </c>
      <c r="P107">
        <v>-1</v>
      </c>
      <c r="Q107">
        <v>-1</v>
      </c>
      <c r="R107">
        <v>-1</v>
      </c>
      <c r="S107">
        <v>-1</v>
      </c>
      <c r="T107">
        <v>-1</v>
      </c>
      <c r="U107">
        <v>-1</v>
      </c>
      <c r="V107">
        <v>-1</v>
      </c>
      <c r="W107">
        <v>-1</v>
      </c>
      <c r="X107">
        <f t="shared" si="31"/>
        <v>-5000</v>
      </c>
      <c r="Y107">
        <f t="shared" si="32"/>
        <v>-5000</v>
      </c>
      <c r="Z107">
        <f t="shared" si="33"/>
        <v>-5000</v>
      </c>
      <c r="AA107">
        <f t="shared" si="34"/>
        <v>-5000</v>
      </c>
      <c r="AB107">
        <f t="shared" si="35"/>
        <v>-5000</v>
      </c>
      <c r="AC107">
        <f t="shared" si="36"/>
        <v>-5000</v>
      </c>
      <c r="AD107">
        <f t="shared" si="37"/>
        <v>-5000</v>
      </c>
      <c r="AE107">
        <f t="shared" si="38"/>
        <v>-5000</v>
      </c>
      <c r="AF107">
        <f t="shared" si="39"/>
        <v>-5000</v>
      </c>
      <c r="AG107">
        <f t="shared" si="40"/>
        <v>-5000</v>
      </c>
      <c r="AH107">
        <f t="shared" si="41"/>
        <v>-5000</v>
      </c>
      <c r="AI107">
        <f t="shared" si="42"/>
        <v>-5000</v>
      </c>
      <c r="AJ107">
        <f t="shared" si="43"/>
        <v>-5000</v>
      </c>
      <c r="AK107">
        <f t="shared" si="44"/>
        <v>-5000</v>
      </c>
      <c r="AL107">
        <v>0</v>
      </c>
      <c r="AM107" t="s">
        <v>138</v>
      </c>
      <c r="AN107">
        <v>-1</v>
      </c>
      <c r="AO107">
        <v>-1</v>
      </c>
      <c r="AP107">
        <f t="shared" si="45"/>
        <v>1</v>
      </c>
      <c r="AR107" t="b">
        <f t="shared" si="46"/>
        <v>1</v>
      </c>
      <c r="AS107">
        <f>T107/G107</f>
        <v>-5000</v>
      </c>
      <c r="AT107" t="b">
        <f t="shared" si="47"/>
        <v>1</v>
      </c>
      <c r="AU107">
        <f>(T107/G107)*(M107/N107)</f>
        <v>-5000</v>
      </c>
      <c r="AV107" t="b">
        <f t="shared" si="48"/>
        <v>0</v>
      </c>
      <c r="AW107">
        <f t="shared" si="49"/>
        <v>25000000</v>
      </c>
      <c r="AX107" t="b">
        <f t="shared" si="50"/>
        <v>1</v>
      </c>
      <c r="AY107" t="b">
        <f t="shared" si="51"/>
        <v>1</v>
      </c>
      <c r="AZ107" t="b">
        <f t="shared" si="52"/>
        <v>1</v>
      </c>
      <c r="BA107" t="b">
        <f t="shared" si="53"/>
        <v>1</v>
      </c>
      <c r="BB107" t="b">
        <f t="shared" si="54"/>
        <v>0</v>
      </c>
      <c r="BC107" t="b">
        <f t="shared" si="55"/>
        <v>0</v>
      </c>
      <c r="BD107" t="b">
        <f t="shared" si="56"/>
        <v>0</v>
      </c>
      <c r="BE107" t="b">
        <f t="shared" si="57"/>
        <v>1</v>
      </c>
      <c r="BF107">
        <f t="shared" si="58"/>
        <v>-15001</v>
      </c>
      <c r="BG107" t="b">
        <f t="shared" si="59"/>
        <v>1</v>
      </c>
    </row>
    <row r="108" spans="1:59">
      <c r="A108">
        <v>0</v>
      </c>
      <c r="B108">
        <v>0.63943320400000003</v>
      </c>
      <c r="C108">
        <v>1.1064880000000001E-3</v>
      </c>
      <c r="D108">
        <v>7.4185699999999995E-4</v>
      </c>
      <c r="E108">
        <v>7.6239230000000003E-3</v>
      </c>
      <c r="F108">
        <v>6.1755839999999996E-3</v>
      </c>
      <c r="G108">
        <v>2.5000000000000001E-4</v>
      </c>
      <c r="H108">
        <v>1500</v>
      </c>
      <c r="I108">
        <v>0</v>
      </c>
      <c r="J108">
        <v>0</v>
      </c>
      <c r="K108">
        <v>1E-3</v>
      </c>
      <c r="L108">
        <v>1.2</v>
      </c>
      <c r="M108">
        <v>-1</v>
      </c>
      <c r="N108">
        <v>-1</v>
      </c>
      <c r="O108">
        <v>-1</v>
      </c>
      <c r="P108">
        <v>-1</v>
      </c>
      <c r="Q108">
        <v>-1</v>
      </c>
      <c r="R108">
        <v>-1</v>
      </c>
      <c r="S108">
        <v>-1</v>
      </c>
      <c r="T108">
        <v>-1</v>
      </c>
      <c r="U108">
        <v>-1</v>
      </c>
      <c r="V108">
        <v>-1</v>
      </c>
      <c r="W108">
        <v>-1</v>
      </c>
      <c r="X108">
        <f t="shared" si="31"/>
        <v>-4000</v>
      </c>
      <c r="Y108">
        <f t="shared" si="32"/>
        <v>-4000</v>
      </c>
      <c r="Z108">
        <f t="shared" si="33"/>
        <v>-4000</v>
      </c>
      <c r="AA108">
        <f t="shared" si="34"/>
        <v>-4000</v>
      </c>
      <c r="AB108">
        <f t="shared" si="35"/>
        <v>-4000</v>
      </c>
      <c r="AC108">
        <f t="shared" si="36"/>
        <v>-4000</v>
      </c>
      <c r="AD108">
        <f t="shared" si="37"/>
        <v>-4000</v>
      </c>
      <c r="AE108">
        <f t="shared" si="38"/>
        <v>-4000</v>
      </c>
      <c r="AF108">
        <f t="shared" si="39"/>
        <v>-4000</v>
      </c>
      <c r="AG108">
        <f t="shared" si="40"/>
        <v>-4000</v>
      </c>
      <c r="AH108">
        <f t="shared" si="41"/>
        <v>-4000</v>
      </c>
      <c r="AI108">
        <f t="shared" si="42"/>
        <v>-4000</v>
      </c>
      <c r="AJ108">
        <f t="shared" si="43"/>
        <v>-4000</v>
      </c>
      <c r="AK108">
        <f t="shared" si="44"/>
        <v>-4000</v>
      </c>
      <c r="AL108">
        <v>0</v>
      </c>
      <c r="AM108" t="s">
        <v>135</v>
      </c>
      <c r="AN108">
        <v>-1</v>
      </c>
      <c r="AO108">
        <v>-1</v>
      </c>
      <c r="AP108">
        <f t="shared" si="45"/>
        <v>1</v>
      </c>
      <c r="AR108" t="b">
        <f t="shared" si="46"/>
        <v>1</v>
      </c>
      <c r="AS108">
        <f>T108/G108</f>
        <v>-4000</v>
      </c>
      <c r="AT108" t="b">
        <f t="shared" si="47"/>
        <v>1</v>
      </c>
      <c r="AU108">
        <f>(T108/G108)*(M108/N108)</f>
        <v>-4000</v>
      </c>
      <c r="AV108" t="b">
        <f t="shared" si="48"/>
        <v>0</v>
      </c>
      <c r="AW108">
        <f t="shared" si="49"/>
        <v>16000000</v>
      </c>
      <c r="AX108" t="b">
        <f t="shared" si="50"/>
        <v>1</v>
      </c>
      <c r="AY108" t="b">
        <f t="shared" si="51"/>
        <v>1</v>
      </c>
      <c r="AZ108" t="b">
        <f t="shared" si="52"/>
        <v>1</v>
      </c>
      <c r="BA108" t="b">
        <f t="shared" si="53"/>
        <v>1</v>
      </c>
      <c r="BB108" t="b">
        <f t="shared" si="54"/>
        <v>0</v>
      </c>
      <c r="BC108" t="b">
        <f t="shared" si="55"/>
        <v>0</v>
      </c>
      <c r="BD108" t="b">
        <f t="shared" si="56"/>
        <v>0</v>
      </c>
      <c r="BE108" t="b">
        <f t="shared" si="57"/>
        <v>1</v>
      </c>
      <c r="BF108">
        <f t="shared" si="58"/>
        <v>-12001</v>
      </c>
      <c r="BG108" t="b">
        <f t="shared" si="59"/>
        <v>1</v>
      </c>
    </row>
    <row r="109" spans="1:59">
      <c r="A109">
        <v>0</v>
      </c>
      <c r="B109">
        <v>0.63943320400000003</v>
      </c>
      <c r="C109">
        <v>1.1064880000000001E-3</v>
      </c>
      <c r="D109">
        <v>7.4185699999999995E-4</v>
      </c>
      <c r="E109">
        <v>7.6239230000000003E-3</v>
      </c>
      <c r="F109">
        <v>6.1755839999999996E-3</v>
      </c>
      <c r="G109">
        <v>2.9999999999999997E-4</v>
      </c>
      <c r="H109">
        <v>1500</v>
      </c>
      <c r="I109">
        <v>0</v>
      </c>
      <c r="J109">
        <v>0</v>
      </c>
      <c r="K109">
        <v>1E-3</v>
      </c>
      <c r="L109">
        <v>1.2</v>
      </c>
      <c r="M109">
        <v>-1</v>
      </c>
      <c r="N109">
        <v>-1</v>
      </c>
      <c r="O109">
        <v>-1</v>
      </c>
      <c r="P109">
        <v>-1</v>
      </c>
      <c r="Q109">
        <v>-1</v>
      </c>
      <c r="R109">
        <v>-1</v>
      </c>
      <c r="S109">
        <v>-1</v>
      </c>
      <c r="T109">
        <v>-1</v>
      </c>
      <c r="U109">
        <v>-1</v>
      </c>
      <c r="V109">
        <v>-1</v>
      </c>
      <c r="W109">
        <v>-1</v>
      </c>
      <c r="X109">
        <f t="shared" si="31"/>
        <v>-3333.3333333333335</v>
      </c>
      <c r="Y109">
        <f t="shared" si="32"/>
        <v>-3333.3333333333335</v>
      </c>
      <c r="Z109">
        <f t="shared" si="33"/>
        <v>-3333.3333333333335</v>
      </c>
      <c r="AA109">
        <f t="shared" si="34"/>
        <v>-3333.3333333333335</v>
      </c>
      <c r="AB109">
        <f t="shared" si="35"/>
        <v>-3333.3333333333335</v>
      </c>
      <c r="AC109">
        <f t="shared" si="36"/>
        <v>-3333.3333333333335</v>
      </c>
      <c r="AD109">
        <f t="shared" si="37"/>
        <v>-3333.3333333333335</v>
      </c>
      <c r="AE109">
        <f t="shared" si="38"/>
        <v>-3333.3333333333335</v>
      </c>
      <c r="AF109">
        <f t="shared" si="39"/>
        <v>-3333.3333333333335</v>
      </c>
      <c r="AG109">
        <f t="shared" si="40"/>
        <v>-3333.3333333333335</v>
      </c>
      <c r="AH109">
        <f t="shared" si="41"/>
        <v>-3333.3333333333335</v>
      </c>
      <c r="AI109">
        <f t="shared" si="42"/>
        <v>-3333.3333333333335</v>
      </c>
      <c r="AJ109">
        <f t="shared" si="43"/>
        <v>-3333.3333333333335</v>
      </c>
      <c r="AK109">
        <f t="shared" si="44"/>
        <v>-3333.3333333333335</v>
      </c>
      <c r="AL109">
        <v>0</v>
      </c>
      <c r="AM109" t="s">
        <v>55</v>
      </c>
      <c r="AN109">
        <v>-1</v>
      </c>
      <c r="AO109">
        <v>-1</v>
      </c>
      <c r="AP109">
        <f t="shared" si="45"/>
        <v>1</v>
      </c>
      <c r="AR109" t="b">
        <f t="shared" si="46"/>
        <v>1</v>
      </c>
      <c r="AS109">
        <f>T109/G109</f>
        <v>-3333.3333333333335</v>
      </c>
      <c r="AT109" t="b">
        <f t="shared" si="47"/>
        <v>1</v>
      </c>
      <c r="AU109">
        <f>(T109/G109)*(M109/N109)</f>
        <v>-3333.3333333333335</v>
      </c>
      <c r="AV109" t="b">
        <f t="shared" si="48"/>
        <v>0</v>
      </c>
      <c r="AW109">
        <f t="shared" si="49"/>
        <v>11111111.111111112</v>
      </c>
      <c r="AX109" t="b">
        <f t="shared" si="50"/>
        <v>1</v>
      </c>
      <c r="AY109" t="b">
        <f t="shared" si="51"/>
        <v>1</v>
      </c>
      <c r="AZ109" t="b">
        <f t="shared" si="52"/>
        <v>1</v>
      </c>
      <c r="BA109" t="b">
        <f t="shared" si="53"/>
        <v>1</v>
      </c>
      <c r="BB109" t="b">
        <f t="shared" si="54"/>
        <v>0</v>
      </c>
      <c r="BC109" t="b">
        <f t="shared" si="55"/>
        <v>0</v>
      </c>
      <c r="BD109" t="b">
        <f t="shared" si="56"/>
        <v>0</v>
      </c>
      <c r="BE109" t="b">
        <f t="shared" si="57"/>
        <v>1</v>
      </c>
      <c r="BF109">
        <f t="shared" si="58"/>
        <v>-10001</v>
      </c>
      <c r="BG109" t="b">
        <f t="shared" si="59"/>
        <v>1</v>
      </c>
    </row>
    <row r="110" spans="1:59">
      <c r="A110">
        <v>0</v>
      </c>
      <c r="B110">
        <v>0.63943320400000003</v>
      </c>
      <c r="C110">
        <v>1.1064880000000001E-3</v>
      </c>
      <c r="D110">
        <v>7.4185699999999995E-4</v>
      </c>
      <c r="E110">
        <v>7.6239230000000003E-3</v>
      </c>
      <c r="F110">
        <v>6.1755839999999996E-3</v>
      </c>
      <c r="G110">
        <v>3.5E-4</v>
      </c>
      <c r="H110">
        <v>1500</v>
      </c>
      <c r="I110">
        <v>0</v>
      </c>
      <c r="J110">
        <v>0</v>
      </c>
      <c r="K110">
        <v>1E-3</v>
      </c>
      <c r="L110">
        <v>1.2</v>
      </c>
      <c r="M110">
        <v>-1</v>
      </c>
      <c r="N110">
        <v>-1</v>
      </c>
      <c r="O110">
        <v>-1</v>
      </c>
      <c r="P110">
        <v>-1</v>
      </c>
      <c r="Q110">
        <v>-1</v>
      </c>
      <c r="R110">
        <v>-1</v>
      </c>
      <c r="S110">
        <v>-1</v>
      </c>
      <c r="T110">
        <v>-1</v>
      </c>
      <c r="U110">
        <v>-1</v>
      </c>
      <c r="V110">
        <v>-1</v>
      </c>
      <c r="W110">
        <v>-1</v>
      </c>
      <c r="X110">
        <f t="shared" si="31"/>
        <v>-2857.1428571428573</v>
      </c>
      <c r="Y110">
        <f t="shared" si="32"/>
        <v>-2857.1428571428573</v>
      </c>
      <c r="Z110">
        <f t="shared" si="33"/>
        <v>-2857.1428571428573</v>
      </c>
      <c r="AA110">
        <f t="shared" si="34"/>
        <v>-2857.1428571428573</v>
      </c>
      <c r="AB110">
        <f t="shared" si="35"/>
        <v>-2857.1428571428573</v>
      </c>
      <c r="AC110">
        <f t="shared" si="36"/>
        <v>-2857.1428571428573</v>
      </c>
      <c r="AD110">
        <f t="shared" si="37"/>
        <v>-2857.1428571428573</v>
      </c>
      <c r="AE110">
        <f t="shared" si="38"/>
        <v>-2857.1428571428573</v>
      </c>
      <c r="AF110">
        <f t="shared" si="39"/>
        <v>-2857.1428571428573</v>
      </c>
      <c r="AG110">
        <f t="shared" si="40"/>
        <v>-2857.1428571428573</v>
      </c>
      <c r="AH110">
        <f t="shared" si="41"/>
        <v>-2857.1428571428573</v>
      </c>
      <c r="AI110">
        <f t="shared" si="42"/>
        <v>-2857.1428571428573</v>
      </c>
      <c r="AJ110">
        <f t="shared" si="43"/>
        <v>-2857.1428571428573</v>
      </c>
      <c r="AK110">
        <f t="shared" si="44"/>
        <v>-2857.1428571428573</v>
      </c>
      <c r="AL110">
        <v>0</v>
      </c>
      <c r="AM110" t="s">
        <v>134</v>
      </c>
      <c r="AN110">
        <v>-1</v>
      </c>
      <c r="AO110">
        <v>-1</v>
      </c>
      <c r="AP110">
        <f t="shared" si="45"/>
        <v>1</v>
      </c>
      <c r="AR110" t="b">
        <f t="shared" si="46"/>
        <v>1</v>
      </c>
      <c r="AS110">
        <f>T110/G110</f>
        <v>-2857.1428571428573</v>
      </c>
      <c r="AT110" t="b">
        <f t="shared" si="47"/>
        <v>1</v>
      </c>
      <c r="AU110">
        <f>(T110/G110)*(M110/N110)</f>
        <v>-2857.1428571428573</v>
      </c>
      <c r="AV110" t="b">
        <f t="shared" si="48"/>
        <v>0</v>
      </c>
      <c r="AW110">
        <f t="shared" si="49"/>
        <v>8163265.3061224502</v>
      </c>
      <c r="AX110" t="b">
        <f t="shared" si="50"/>
        <v>1</v>
      </c>
      <c r="AY110" t="b">
        <f t="shared" si="51"/>
        <v>1</v>
      </c>
      <c r="AZ110" t="b">
        <f t="shared" si="52"/>
        <v>1</v>
      </c>
      <c r="BA110" t="b">
        <f t="shared" si="53"/>
        <v>1</v>
      </c>
      <c r="BB110" t="b">
        <f t="shared" si="54"/>
        <v>0</v>
      </c>
      <c r="BC110" t="b">
        <f t="shared" si="55"/>
        <v>0</v>
      </c>
      <c r="BD110" t="b">
        <f t="shared" si="56"/>
        <v>0</v>
      </c>
      <c r="BE110" t="b">
        <f t="shared" si="57"/>
        <v>1</v>
      </c>
      <c r="BF110">
        <f t="shared" si="58"/>
        <v>-8572.4285714285725</v>
      </c>
      <c r="BG110" t="b">
        <f t="shared" si="59"/>
        <v>1</v>
      </c>
    </row>
    <row r="111" spans="1:59">
      <c r="A111">
        <v>0</v>
      </c>
      <c r="B111">
        <v>0.63943320400000003</v>
      </c>
      <c r="C111">
        <v>1.1064880000000001E-3</v>
      </c>
      <c r="D111">
        <v>7.4185699999999995E-4</v>
      </c>
      <c r="E111">
        <v>7.6239230000000003E-3</v>
      </c>
      <c r="F111">
        <v>6.1755839999999996E-3</v>
      </c>
      <c r="G111">
        <v>4.0000000000000002E-4</v>
      </c>
      <c r="H111">
        <v>1500</v>
      </c>
      <c r="I111">
        <v>0</v>
      </c>
      <c r="J111">
        <v>0</v>
      </c>
      <c r="K111">
        <v>1E-3</v>
      </c>
      <c r="L111">
        <v>1.2</v>
      </c>
      <c r="M111">
        <v>-1</v>
      </c>
      <c r="N111">
        <v>-1</v>
      </c>
      <c r="O111">
        <v>-1</v>
      </c>
      <c r="P111">
        <v>-1</v>
      </c>
      <c r="Q111">
        <v>-1</v>
      </c>
      <c r="R111">
        <v>-1</v>
      </c>
      <c r="S111">
        <v>-1</v>
      </c>
      <c r="T111">
        <v>-1</v>
      </c>
      <c r="U111">
        <v>-1</v>
      </c>
      <c r="V111">
        <v>-1</v>
      </c>
      <c r="W111">
        <v>-1</v>
      </c>
      <c r="X111">
        <f t="shared" si="31"/>
        <v>-2500</v>
      </c>
      <c r="Y111">
        <f t="shared" si="32"/>
        <v>-2500</v>
      </c>
      <c r="Z111">
        <f t="shared" si="33"/>
        <v>-2500</v>
      </c>
      <c r="AA111">
        <f t="shared" si="34"/>
        <v>-2500</v>
      </c>
      <c r="AB111">
        <f t="shared" si="35"/>
        <v>-2500</v>
      </c>
      <c r="AC111">
        <f t="shared" si="36"/>
        <v>-2500</v>
      </c>
      <c r="AD111">
        <f t="shared" si="37"/>
        <v>-2500</v>
      </c>
      <c r="AE111">
        <f t="shared" si="38"/>
        <v>-2500</v>
      </c>
      <c r="AF111">
        <f t="shared" si="39"/>
        <v>-2500</v>
      </c>
      <c r="AG111">
        <f t="shared" si="40"/>
        <v>-2500</v>
      </c>
      <c r="AH111">
        <f t="shared" si="41"/>
        <v>-2500</v>
      </c>
      <c r="AI111">
        <f t="shared" si="42"/>
        <v>-2500</v>
      </c>
      <c r="AJ111">
        <f t="shared" si="43"/>
        <v>-2500</v>
      </c>
      <c r="AK111">
        <f t="shared" si="44"/>
        <v>-2500</v>
      </c>
      <c r="AL111">
        <v>0</v>
      </c>
      <c r="AM111" t="s">
        <v>73</v>
      </c>
      <c r="AN111">
        <v>-1</v>
      </c>
      <c r="AO111">
        <v>-1</v>
      </c>
      <c r="AP111">
        <f t="shared" si="45"/>
        <v>1</v>
      </c>
      <c r="AR111" t="b">
        <f t="shared" si="46"/>
        <v>1</v>
      </c>
      <c r="AS111">
        <f>T111/G111</f>
        <v>-2500</v>
      </c>
      <c r="AT111" t="b">
        <f t="shared" si="47"/>
        <v>1</v>
      </c>
      <c r="AU111">
        <f>(T111/G111)*(M111/N111)</f>
        <v>-2500</v>
      </c>
      <c r="AV111" t="b">
        <f t="shared" si="48"/>
        <v>0</v>
      </c>
      <c r="AW111">
        <f t="shared" si="49"/>
        <v>6250000</v>
      </c>
      <c r="AX111" t="b">
        <f t="shared" si="50"/>
        <v>1</v>
      </c>
      <c r="AY111" t="b">
        <f t="shared" si="51"/>
        <v>1</v>
      </c>
      <c r="AZ111" t="b">
        <f t="shared" si="52"/>
        <v>1</v>
      </c>
      <c r="BA111" t="b">
        <f t="shared" si="53"/>
        <v>1</v>
      </c>
      <c r="BB111" t="b">
        <f t="shared" si="54"/>
        <v>0</v>
      </c>
      <c r="BC111" t="b">
        <f t="shared" si="55"/>
        <v>0</v>
      </c>
      <c r="BD111" t="b">
        <f t="shared" si="56"/>
        <v>0</v>
      </c>
      <c r="BE111" t="b">
        <f t="shared" si="57"/>
        <v>1</v>
      </c>
      <c r="BF111">
        <f t="shared" si="58"/>
        <v>-7501</v>
      </c>
      <c r="BG111" t="b">
        <f t="shared" si="59"/>
        <v>1</v>
      </c>
    </row>
    <row r="112" spans="1:59">
      <c r="A112">
        <v>0</v>
      </c>
      <c r="B112">
        <v>0.63943320400000003</v>
      </c>
      <c r="C112">
        <v>1.1064880000000001E-3</v>
      </c>
      <c r="D112">
        <v>7.4185699999999995E-4</v>
      </c>
      <c r="E112">
        <v>7.6239230000000003E-3</v>
      </c>
      <c r="F112">
        <v>6.1755839999999996E-3</v>
      </c>
      <c r="G112">
        <v>2.0000000000000001E-4</v>
      </c>
      <c r="H112">
        <v>300</v>
      </c>
      <c r="I112">
        <v>0</v>
      </c>
      <c r="J112">
        <v>0</v>
      </c>
      <c r="K112">
        <v>1E-3</v>
      </c>
      <c r="L112">
        <v>1.2</v>
      </c>
      <c r="M112">
        <v>-1</v>
      </c>
      <c r="N112">
        <v>-1</v>
      </c>
      <c r="O112">
        <v>-1</v>
      </c>
      <c r="P112">
        <v>-1</v>
      </c>
      <c r="Q112">
        <v>-1</v>
      </c>
      <c r="R112">
        <v>-1</v>
      </c>
      <c r="S112">
        <v>-1</v>
      </c>
      <c r="T112">
        <v>-1</v>
      </c>
      <c r="U112">
        <v>-1</v>
      </c>
      <c r="V112">
        <v>-1</v>
      </c>
      <c r="W112">
        <v>-1</v>
      </c>
      <c r="X112">
        <f t="shared" si="31"/>
        <v>-5000</v>
      </c>
      <c r="Y112">
        <f t="shared" si="32"/>
        <v>-5000</v>
      </c>
      <c r="Z112">
        <f t="shared" si="33"/>
        <v>-5000</v>
      </c>
      <c r="AA112">
        <f t="shared" si="34"/>
        <v>-5000</v>
      </c>
      <c r="AB112">
        <f t="shared" si="35"/>
        <v>-5000</v>
      </c>
      <c r="AC112">
        <f t="shared" si="36"/>
        <v>-5000</v>
      </c>
      <c r="AD112">
        <f t="shared" si="37"/>
        <v>-5000</v>
      </c>
      <c r="AE112">
        <f t="shared" si="38"/>
        <v>-5000</v>
      </c>
      <c r="AF112">
        <f t="shared" si="39"/>
        <v>-5000</v>
      </c>
      <c r="AG112">
        <f t="shared" si="40"/>
        <v>-5000</v>
      </c>
      <c r="AH112">
        <f t="shared" si="41"/>
        <v>-5000</v>
      </c>
      <c r="AI112">
        <f t="shared" si="42"/>
        <v>-5000</v>
      </c>
      <c r="AJ112">
        <f t="shared" si="43"/>
        <v>-5000</v>
      </c>
      <c r="AK112">
        <f t="shared" si="44"/>
        <v>-5000</v>
      </c>
      <c r="AL112">
        <v>0</v>
      </c>
      <c r="AM112" t="s">
        <v>61</v>
      </c>
      <c r="AN112">
        <v>-1</v>
      </c>
      <c r="AO112">
        <v>-1</v>
      </c>
      <c r="AP112">
        <f t="shared" si="45"/>
        <v>1</v>
      </c>
      <c r="AR112" t="b">
        <f t="shared" si="46"/>
        <v>1</v>
      </c>
      <c r="AS112">
        <f>T112/G112</f>
        <v>-5000</v>
      </c>
      <c r="AT112" t="b">
        <f t="shared" si="47"/>
        <v>1</v>
      </c>
      <c r="AU112">
        <f>(T112/G112)*(M112/N112)</f>
        <v>-5000</v>
      </c>
      <c r="AV112" t="b">
        <f t="shared" si="48"/>
        <v>0</v>
      </c>
      <c r="AW112">
        <f t="shared" si="49"/>
        <v>25000000</v>
      </c>
      <c r="AX112" t="b">
        <f t="shared" si="50"/>
        <v>1</v>
      </c>
      <c r="AY112" t="b">
        <f t="shared" si="51"/>
        <v>1</v>
      </c>
      <c r="AZ112" t="b">
        <f t="shared" si="52"/>
        <v>1</v>
      </c>
      <c r="BA112" t="b">
        <f t="shared" si="53"/>
        <v>1</v>
      </c>
      <c r="BB112" t="b">
        <f t="shared" si="54"/>
        <v>0</v>
      </c>
      <c r="BC112" t="b">
        <f t="shared" si="55"/>
        <v>0</v>
      </c>
      <c r="BD112" t="b">
        <f t="shared" si="56"/>
        <v>0</v>
      </c>
      <c r="BE112" t="b">
        <f t="shared" si="57"/>
        <v>1</v>
      </c>
      <c r="BF112">
        <f t="shared" si="58"/>
        <v>-15001</v>
      </c>
      <c r="BG112" t="b">
        <f t="shared" si="59"/>
        <v>1</v>
      </c>
    </row>
    <row r="113" spans="1:59">
      <c r="A113">
        <v>0</v>
      </c>
      <c r="B113">
        <v>0.63943320400000003</v>
      </c>
      <c r="C113">
        <v>1.1064880000000001E-3</v>
      </c>
      <c r="D113">
        <v>7.4185699999999995E-4</v>
      </c>
      <c r="E113">
        <v>7.6239230000000003E-3</v>
      </c>
      <c r="F113">
        <v>6.1755839999999996E-3</v>
      </c>
      <c r="G113">
        <v>2.5000000000000001E-4</v>
      </c>
      <c r="H113">
        <v>300</v>
      </c>
      <c r="I113">
        <v>0</v>
      </c>
      <c r="J113">
        <v>0</v>
      </c>
      <c r="K113">
        <v>1E-3</v>
      </c>
      <c r="L113">
        <v>1.2</v>
      </c>
      <c r="M113">
        <v>-1</v>
      </c>
      <c r="N113">
        <v>-1</v>
      </c>
      <c r="O113">
        <v>-1</v>
      </c>
      <c r="P113">
        <v>-1</v>
      </c>
      <c r="Q113">
        <v>-1</v>
      </c>
      <c r="R113">
        <v>-1</v>
      </c>
      <c r="S113">
        <v>-1</v>
      </c>
      <c r="T113">
        <v>-1</v>
      </c>
      <c r="U113">
        <v>-1</v>
      </c>
      <c r="V113">
        <v>-1</v>
      </c>
      <c r="W113">
        <v>-1</v>
      </c>
      <c r="X113">
        <f t="shared" si="31"/>
        <v>-4000</v>
      </c>
      <c r="Y113">
        <f t="shared" si="32"/>
        <v>-4000</v>
      </c>
      <c r="Z113">
        <f t="shared" si="33"/>
        <v>-4000</v>
      </c>
      <c r="AA113">
        <f t="shared" si="34"/>
        <v>-4000</v>
      </c>
      <c r="AB113">
        <f t="shared" si="35"/>
        <v>-4000</v>
      </c>
      <c r="AC113">
        <f t="shared" si="36"/>
        <v>-4000</v>
      </c>
      <c r="AD113">
        <f t="shared" si="37"/>
        <v>-4000</v>
      </c>
      <c r="AE113">
        <f t="shared" si="38"/>
        <v>-4000</v>
      </c>
      <c r="AF113">
        <f t="shared" si="39"/>
        <v>-4000</v>
      </c>
      <c r="AG113">
        <f t="shared" si="40"/>
        <v>-4000</v>
      </c>
      <c r="AH113">
        <f t="shared" si="41"/>
        <v>-4000</v>
      </c>
      <c r="AI113">
        <f t="shared" si="42"/>
        <v>-4000</v>
      </c>
      <c r="AJ113">
        <f t="shared" si="43"/>
        <v>-4000</v>
      </c>
      <c r="AK113">
        <f t="shared" si="44"/>
        <v>-4000</v>
      </c>
      <c r="AL113">
        <v>0</v>
      </c>
      <c r="AM113" t="s">
        <v>130</v>
      </c>
      <c r="AN113">
        <v>-1</v>
      </c>
      <c r="AO113">
        <v>-1</v>
      </c>
      <c r="AP113">
        <f t="shared" si="45"/>
        <v>1</v>
      </c>
      <c r="AR113" t="b">
        <f t="shared" si="46"/>
        <v>1</v>
      </c>
      <c r="AS113">
        <f>T113/G113</f>
        <v>-4000</v>
      </c>
      <c r="AT113" t="b">
        <f t="shared" si="47"/>
        <v>1</v>
      </c>
      <c r="AU113">
        <f>(T113/G113)*(M113/N113)</f>
        <v>-4000</v>
      </c>
      <c r="AV113" t="b">
        <f t="shared" si="48"/>
        <v>0</v>
      </c>
      <c r="AW113">
        <f t="shared" si="49"/>
        <v>16000000</v>
      </c>
      <c r="AX113" t="b">
        <f t="shared" si="50"/>
        <v>1</v>
      </c>
      <c r="AY113" t="b">
        <f t="shared" si="51"/>
        <v>1</v>
      </c>
      <c r="AZ113" t="b">
        <f t="shared" si="52"/>
        <v>1</v>
      </c>
      <c r="BA113" t="b">
        <f t="shared" si="53"/>
        <v>1</v>
      </c>
      <c r="BB113" t="b">
        <f t="shared" si="54"/>
        <v>0</v>
      </c>
      <c r="BC113" t="b">
        <f t="shared" si="55"/>
        <v>0</v>
      </c>
      <c r="BD113" t="b">
        <f t="shared" si="56"/>
        <v>0</v>
      </c>
      <c r="BE113" t="b">
        <f t="shared" si="57"/>
        <v>1</v>
      </c>
      <c r="BF113">
        <f t="shared" si="58"/>
        <v>-12001</v>
      </c>
      <c r="BG113" t="b">
        <f t="shared" si="59"/>
        <v>1</v>
      </c>
    </row>
    <row r="114" spans="1:59">
      <c r="A114">
        <v>0</v>
      </c>
      <c r="B114">
        <v>0.63943320400000003</v>
      </c>
      <c r="C114">
        <v>1.1064880000000001E-3</v>
      </c>
      <c r="D114">
        <v>7.4185699999999995E-4</v>
      </c>
      <c r="E114">
        <v>7.6239230000000003E-3</v>
      </c>
      <c r="F114">
        <v>6.1755839999999996E-3</v>
      </c>
      <c r="G114">
        <v>2.9999999999999997E-4</v>
      </c>
      <c r="H114">
        <v>300</v>
      </c>
      <c r="I114">
        <v>0</v>
      </c>
      <c r="J114">
        <v>0</v>
      </c>
      <c r="K114">
        <v>1E-3</v>
      </c>
      <c r="L114">
        <v>1.2</v>
      </c>
      <c r="M114">
        <v>-1</v>
      </c>
      <c r="N114">
        <v>-1</v>
      </c>
      <c r="O114">
        <v>-1</v>
      </c>
      <c r="P114">
        <v>-1</v>
      </c>
      <c r="Q114">
        <v>-1</v>
      </c>
      <c r="R114">
        <v>-1</v>
      </c>
      <c r="S114">
        <v>-1</v>
      </c>
      <c r="T114">
        <v>-1</v>
      </c>
      <c r="U114">
        <v>-1</v>
      </c>
      <c r="V114">
        <v>-1</v>
      </c>
      <c r="W114">
        <v>-1</v>
      </c>
      <c r="X114">
        <f t="shared" si="31"/>
        <v>-3333.3333333333335</v>
      </c>
      <c r="Y114">
        <f t="shared" si="32"/>
        <v>-3333.3333333333335</v>
      </c>
      <c r="Z114">
        <f t="shared" si="33"/>
        <v>-3333.3333333333335</v>
      </c>
      <c r="AA114">
        <f t="shared" si="34"/>
        <v>-3333.3333333333335</v>
      </c>
      <c r="AB114">
        <f t="shared" si="35"/>
        <v>-3333.3333333333335</v>
      </c>
      <c r="AC114">
        <f t="shared" si="36"/>
        <v>-3333.3333333333335</v>
      </c>
      <c r="AD114">
        <f t="shared" si="37"/>
        <v>-3333.3333333333335</v>
      </c>
      <c r="AE114">
        <f t="shared" si="38"/>
        <v>-3333.3333333333335</v>
      </c>
      <c r="AF114">
        <f t="shared" si="39"/>
        <v>-3333.3333333333335</v>
      </c>
      <c r="AG114">
        <f t="shared" si="40"/>
        <v>-3333.3333333333335</v>
      </c>
      <c r="AH114">
        <f t="shared" si="41"/>
        <v>-3333.3333333333335</v>
      </c>
      <c r="AI114">
        <f t="shared" si="42"/>
        <v>-3333.3333333333335</v>
      </c>
      <c r="AJ114">
        <f t="shared" si="43"/>
        <v>-3333.3333333333335</v>
      </c>
      <c r="AK114">
        <f t="shared" si="44"/>
        <v>-3333.3333333333335</v>
      </c>
      <c r="AL114">
        <v>0</v>
      </c>
      <c r="AM114" t="s">
        <v>25</v>
      </c>
      <c r="AN114">
        <v>-1</v>
      </c>
      <c r="AO114">
        <v>-1</v>
      </c>
      <c r="AP114">
        <f t="shared" si="45"/>
        <v>1</v>
      </c>
      <c r="AR114" t="b">
        <f t="shared" si="46"/>
        <v>1</v>
      </c>
      <c r="AS114">
        <f>T114/G114</f>
        <v>-3333.3333333333335</v>
      </c>
      <c r="AT114" t="b">
        <f t="shared" si="47"/>
        <v>1</v>
      </c>
      <c r="AU114">
        <f>(T114/G114)*(M114/N114)</f>
        <v>-3333.3333333333335</v>
      </c>
      <c r="AV114" t="b">
        <f t="shared" si="48"/>
        <v>0</v>
      </c>
      <c r="AW114">
        <f t="shared" si="49"/>
        <v>11111111.111111112</v>
      </c>
      <c r="AX114" t="b">
        <f t="shared" si="50"/>
        <v>1</v>
      </c>
      <c r="AY114" t="b">
        <f t="shared" si="51"/>
        <v>1</v>
      </c>
      <c r="AZ114" t="b">
        <f t="shared" si="52"/>
        <v>1</v>
      </c>
      <c r="BA114" t="b">
        <f t="shared" si="53"/>
        <v>1</v>
      </c>
      <c r="BB114" t="b">
        <f t="shared" si="54"/>
        <v>0</v>
      </c>
      <c r="BC114" t="b">
        <f t="shared" si="55"/>
        <v>0</v>
      </c>
      <c r="BD114" t="b">
        <f t="shared" si="56"/>
        <v>0</v>
      </c>
      <c r="BE114" t="b">
        <f t="shared" si="57"/>
        <v>1</v>
      </c>
      <c r="BF114">
        <f t="shared" si="58"/>
        <v>-10001</v>
      </c>
      <c r="BG114" t="b">
        <f t="shared" si="59"/>
        <v>1</v>
      </c>
    </row>
    <row r="115" spans="1:59">
      <c r="A115">
        <v>0</v>
      </c>
      <c r="B115">
        <v>0.63943320400000003</v>
      </c>
      <c r="C115">
        <v>1.1064880000000001E-3</v>
      </c>
      <c r="D115">
        <v>7.4185699999999995E-4</v>
      </c>
      <c r="E115">
        <v>7.6239230000000003E-3</v>
      </c>
      <c r="F115">
        <v>6.1755839999999996E-3</v>
      </c>
      <c r="G115">
        <v>3.5E-4</v>
      </c>
      <c r="H115">
        <v>300</v>
      </c>
      <c r="I115">
        <v>0</v>
      </c>
      <c r="J115">
        <v>0</v>
      </c>
      <c r="K115">
        <v>1E-3</v>
      </c>
      <c r="L115">
        <v>1.2</v>
      </c>
      <c r="M115">
        <v>-1</v>
      </c>
      <c r="N115">
        <v>-1</v>
      </c>
      <c r="O115">
        <v>-1</v>
      </c>
      <c r="P115">
        <v>-1</v>
      </c>
      <c r="Q115">
        <v>-1</v>
      </c>
      <c r="R115">
        <v>-1</v>
      </c>
      <c r="S115">
        <v>-1</v>
      </c>
      <c r="T115">
        <v>-1</v>
      </c>
      <c r="U115">
        <v>-1</v>
      </c>
      <c r="V115">
        <v>-1</v>
      </c>
      <c r="W115">
        <v>-1</v>
      </c>
      <c r="X115">
        <f t="shared" si="31"/>
        <v>-2857.1428571428573</v>
      </c>
      <c r="Y115">
        <f t="shared" si="32"/>
        <v>-2857.1428571428573</v>
      </c>
      <c r="Z115">
        <f t="shared" si="33"/>
        <v>-2857.1428571428573</v>
      </c>
      <c r="AA115">
        <f t="shared" si="34"/>
        <v>-2857.1428571428573</v>
      </c>
      <c r="AB115">
        <f t="shared" si="35"/>
        <v>-2857.1428571428573</v>
      </c>
      <c r="AC115">
        <f t="shared" si="36"/>
        <v>-2857.1428571428573</v>
      </c>
      <c r="AD115">
        <f t="shared" si="37"/>
        <v>-2857.1428571428573</v>
      </c>
      <c r="AE115">
        <f t="shared" si="38"/>
        <v>-2857.1428571428573</v>
      </c>
      <c r="AF115">
        <f t="shared" si="39"/>
        <v>-2857.1428571428573</v>
      </c>
      <c r="AG115">
        <f t="shared" si="40"/>
        <v>-2857.1428571428573</v>
      </c>
      <c r="AH115">
        <f t="shared" si="41"/>
        <v>-2857.1428571428573</v>
      </c>
      <c r="AI115">
        <f t="shared" si="42"/>
        <v>-2857.1428571428573</v>
      </c>
      <c r="AJ115">
        <f t="shared" si="43"/>
        <v>-2857.1428571428573</v>
      </c>
      <c r="AK115">
        <f t="shared" si="44"/>
        <v>-2857.1428571428573</v>
      </c>
      <c r="AL115">
        <v>0</v>
      </c>
      <c r="AM115" t="s">
        <v>105</v>
      </c>
      <c r="AN115">
        <v>-1</v>
      </c>
      <c r="AO115">
        <v>-1</v>
      </c>
      <c r="AP115">
        <f t="shared" si="45"/>
        <v>1</v>
      </c>
      <c r="AR115" t="b">
        <f t="shared" si="46"/>
        <v>1</v>
      </c>
      <c r="AS115">
        <f>T115/G115</f>
        <v>-2857.1428571428573</v>
      </c>
      <c r="AT115" t="b">
        <f t="shared" si="47"/>
        <v>1</v>
      </c>
      <c r="AU115">
        <f>(T115/G115)*(M115/N115)</f>
        <v>-2857.1428571428573</v>
      </c>
      <c r="AV115" t="b">
        <f t="shared" si="48"/>
        <v>0</v>
      </c>
      <c r="AW115">
        <f t="shared" si="49"/>
        <v>8163265.3061224502</v>
      </c>
      <c r="AX115" t="b">
        <f t="shared" si="50"/>
        <v>1</v>
      </c>
      <c r="AY115" t="b">
        <f t="shared" si="51"/>
        <v>1</v>
      </c>
      <c r="AZ115" t="b">
        <f t="shared" si="52"/>
        <v>1</v>
      </c>
      <c r="BA115" t="b">
        <f t="shared" si="53"/>
        <v>1</v>
      </c>
      <c r="BB115" t="b">
        <f t="shared" si="54"/>
        <v>0</v>
      </c>
      <c r="BC115" t="b">
        <f t="shared" si="55"/>
        <v>0</v>
      </c>
      <c r="BD115" t="b">
        <f t="shared" si="56"/>
        <v>0</v>
      </c>
      <c r="BE115" t="b">
        <f t="shared" si="57"/>
        <v>1</v>
      </c>
      <c r="BF115">
        <f t="shared" si="58"/>
        <v>-8572.4285714285725</v>
      </c>
      <c r="BG115" t="b">
        <f t="shared" si="59"/>
        <v>1</v>
      </c>
    </row>
    <row r="116" spans="1:59">
      <c r="A116">
        <v>0</v>
      </c>
      <c r="B116">
        <v>0.63943320400000003</v>
      </c>
      <c r="C116">
        <v>1.1064880000000001E-3</v>
      </c>
      <c r="D116">
        <v>7.4185699999999995E-4</v>
      </c>
      <c r="E116">
        <v>7.6239230000000003E-3</v>
      </c>
      <c r="F116">
        <v>6.1755839999999996E-3</v>
      </c>
      <c r="G116">
        <v>4.0000000000000002E-4</v>
      </c>
      <c r="H116">
        <v>300</v>
      </c>
      <c r="I116">
        <v>0</v>
      </c>
      <c r="J116">
        <v>0</v>
      </c>
      <c r="K116">
        <v>1E-3</v>
      </c>
      <c r="L116">
        <v>1.2</v>
      </c>
      <c r="M116">
        <v>-1</v>
      </c>
      <c r="N116">
        <v>-1</v>
      </c>
      <c r="O116">
        <v>-1</v>
      </c>
      <c r="P116">
        <v>-1</v>
      </c>
      <c r="Q116">
        <v>-1</v>
      </c>
      <c r="R116">
        <v>-1</v>
      </c>
      <c r="S116">
        <v>-1</v>
      </c>
      <c r="T116">
        <v>-1</v>
      </c>
      <c r="U116">
        <v>-1</v>
      </c>
      <c r="V116">
        <v>-1</v>
      </c>
      <c r="W116">
        <v>-1</v>
      </c>
      <c r="X116">
        <f t="shared" si="31"/>
        <v>-2500</v>
      </c>
      <c r="Y116">
        <f t="shared" si="32"/>
        <v>-2500</v>
      </c>
      <c r="Z116">
        <f t="shared" si="33"/>
        <v>-2500</v>
      </c>
      <c r="AA116">
        <f t="shared" si="34"/>
        <v>-2500</v>
      </c>
      <c r="AB116">
        <f t="shared" si="35"/>
        <v>-2500</v>
      </c>
      <c r="AC116">
        <f t="shared" si="36"/>
        <v>-2500</v>
      </c>
      <c r="AD116">
        <f t="shared" si="37"/>
        <v>-2500</v>
      </c>
      <c r="AE116">
        <f t="shared" si="38"/>
        <v>-2500</v>
      </c>
      <c r="AF116">
        <f t="shared" si="39"/>
        <v>-2500</v>
      </c>
      <c r="AG116">
        <f t="shared" si="40"/>
        <v>-2500</v>
      </c>
      <c r="AH116">
        <f t="shared" si="41"/>
        <v>-2500</v>
      </c>
      <c r="AI116">
        <f t="shared" si="42"/>
        <v>-2500</v>
      </c>
      <c r="AJ116">
        <f t="shared" si="43"/>
        <v>-2500</v>
      </c>
      <c r="AK116">
        <f t="shared" si="44"/>
        <v>-2500</v>
      </c>
      <c r="AL116">
        <v>0</v>
      </c>
      <c r="AM116" t="s">
        <v>88</v>
      </c>
      <c r="AN116">
        <v>-1</v>
      </c>
      <c r="AO116">
        <v>-1</v>
      </c>
      <c r="AP116">
        <f t="shared" si="45"/>
        <v>1</v>
      </c>
      <c r="AR116" t="b">
        <f t="shared" si="46"/>
        <v>1</v>
      </c>
      <c r="AS116">
        <f>T116/G116</f>
        <v>-2500</v>
      </c>
      <c r="AT116" t="b">
        <f t="shared" si="47"/>
        <v>1</v>
      </c>
      <c r="AU116">
        <f>(T116/G116)*(M116/N116)</f>
        <v>-2500</v>
      </c>
      <c r="AV116" t="b">
        <f t="shared" si="48"/>
        <v>0</v>
      </c>
      <c r="AW116">
        <f t="shared" si="49"/>
        <v>6250000</v>
      </c>
      <c r="AX116" t="b">
        <f t="shared" si="50"/>
        <v>1</v>
      </c>
      <c r="AY116" t="b">
        <f t="shared" si="51"/>
        <v>1</v>
      </c>
      <c r="AZ116" t="b">
        <f t="shared" si="52"/>
        <v>1</v>
      </c>
      <c r="BA116" t="b">
        <f t="shared" si="53"/>
        <v>1</v>
      </c>
      <c r="BB116" t="b">
        <f t="shared" si="54"/>
        <v>0</v>
      </c>
      <c r="BC116" t="b">
        <f t="shared" si="55"/>
        <v>0</v>
      </c>
      <c r="BD116" t="b">
        <f t="shared" si="56"/>
        <v>0</v>
      </c>
      <c r="BE116" t="b">
        <f t="shared" si="57"/>
        <v>1</v>
      </c>
      <c r="BF116">
        <f t="shared" si="58"/>
        <v>-7501</v>
      </c>
      <c r="BG116" t="b">
        <f t="shared" si="59"/>
        <v>1</v>
      </c>
    </row>
    <row r="117" spans="1:59">
      <c r="A117">
        <v>0</v>
      </c>
      <c r="B117">
        <v>0.63943320400000003</v>
      </c>
      <c r="C117">
        <v>1.1064880000000001E-3</v>
      </c>
      <c r="D117">
        <v>7.4185699999999995E-4</v>
      </c>
      <c r="E117">
        <v>7.6239230000000003E-3</v>
      </c>
      <c r="F117">
        <v>6.1755839999999996E-3</v>
      </c>
      <c r="G117">
        <v>2.0000000000000001E-4</v>
      </c>
      <c r="H117">
        <v>4500</v>
      </c>
      <c r="I117">
        <v>0</v>
      </c>
      <c r="J117">
        <v>0</v>
      </c>
      <c r="K117">
        <v>1E-3</v>
      </c>
      <c r="L117">
        <v>1.2</v>
      </c>
      <c r="M117">
        <v>-1</v>
      </c>
      <c r="N117">
        <v>-1</v>
      </c>
      <c r="O117">
        <v>-1</v>
      </c>
      <c r="P117">
        <v>-1</v>
      </c>
      <c r="Q117">
        <v>-1</v>
      </c>
      <c r="R117">
        <v>-1</v>
      </c>
      <c r="S117">
        <v>-1</v>
      </c>
      <c r="T117">
        <v>-1</v>
      </c>
      <c r="U117">
        <v>-1</v>
      </c>
      <c r="V117">
        <v>-1</v>
      </c>
      <c r="W117">
        <v>-1</v>
      </c>
      <c r="X117">
        <f t="shared" si="31"/>
        <v>-5000</v>
      </c>
      <c r="Y117">
        <f t="shared" si="32"/>
        <v>-5000</v>
      </c>
      <c r="Z117">
        <f t="shared" si="33"/>
        <v>-5000</v>
      </c>
      <c r="AA117">
        <f t="shared" si="34"/>
        <v>-5000</v>
      </c>
      <c r="AB117">
        <f t="shared" si="35"/>
        <v>-5000</v>
      </c>
      <c r="AC117">
        <f t="shared" si="36"/>
        <v>-5000</v>
      </c>
      <c r="AD117">
        <f t="shared" si="37"/>
        <v>-5000</v>
      </c>
      <c r="AE117">
        <f t="shared" si="38"/>
        <v>-5000</v>
      </c>
      <c r="AF117">
        <f t="shared" si="39"/>
        <v>-5000</v>
      </c>
      <c r="AG117">
        <f t="shared" si="40"/>
        <v>-5000</v>
      </c>
      <c r="AH117">
        <f t="shared" si="41"/>
        <v>-5000</v>
      </c>
      <c r="AI117">
        <f t="shared" si="42"/>
        <v>-5000</v>
      </c>
      <c r="AJ117">
        <f t="shared" si="43"/>
        <v>-5000</v>
      </c>
      <c r="AK117">
        <f t="shared" si="44"/>
        <v>-5000</v>
      </c>
      <c r="AL117">
        <v>0</v>
      </c>
      <c r="AM117" t="s">
        <v>77</v>
      </c>
      <c r="AN117">
        <v>-1</v>
      </c>
      <c r="AO117">
        <v>-1</v>
      </c>
      <c r="AP117">
        <f t="shared" si="45"/>
        <v>1</v>
      </c>
      <c r="AR117" t="b">
        <f t="shared" si="46"/>
        <v>1</v>
      </c>
      <c r="AS117">
        <f>T117/G117</f>
        <v>-5000</v>
      </c>
      <c r="AT117" t="b">
        <f t="shared" si="47"/>
        <v>1</v>
      </c>
      <c r="AU117">
        <f>(T117/G117)*(M117/N117)</f>
        <v>-5000</v>
      </c>
      <c r="AV117" t="b">
        <f t="shared" si="48"/>
        <v>0</v>
      </c>
      <c r="AW117">
        <f t="shared" si="49"/>
        <v>25000000</v>
      </c>
      <c r="AX117" t="b">
        <f t="shared" si="50"/>
        <v>1</v>
      </c>
      <c r="AY117" t="b">
        <f t="shared" si="51"/>
        <v>1</v>
      </c>
      <c r="AZ117" t="b">
        <f t="shared" si="52"/>
        <v>1</v>
      </c>
      <c r="BA117" t="b">
        <f t="shared" si="53"/>
        <v>1</v>
      </c>
      <c r="BB117" t="b">
        <f t="shared" si="54"/>
        <v>0</v>
      </c>
      <c r="BC117" t="b">
        <f t="shared" si="55"/>
        <v>0</v>
      </c>
      <c r="BD117" t="b">
        <f t="shared" si="56"/>
        <v>0</v>
      </c>
      <c r="BE117" t="b">
        <f t="shared" si="57"/>
        <v>1</v>
      </c>
      <c r="BF117">
        <f t="shared" si="58"/>
        <v>-15001</v>
      </c>
      <c r="BG117" t="b">
        <f t="shared" si="59"/>
        <v>1</v>
      </c>
    </row>
    <row r="118" spans="1:59">
      <c r="A118">
        <v>0</v>
      </c>
      <c r="B118">
        <v>0.63943320400000003</v>
      </c>
      <c r="C118">
        <v>1.1064880000000001E-3</v>
      </c>
      <c r="D118">
        <v>7.4185699999999995E-4</v>
      </c>
      <c r="E118">
        <v>7.6239230000000003E-3</v>
      </c>
      <c r="F118">
        <v>6.1755839999999996E-3</v>
      </c>
      <c r="G118">
        <v>2.5000000000000001E-4</v>
      </c>
      <c r="H118">
        <v>4500</v>
      </c>
      <c r="I118">
        <v>0</v>
      </c>
      <c r="J118">
        <v>0</v>
      </c>
      <c r="K118">
        <v>1E-3</v>
      </c>
      <c r="L118">
        <v>1.2</v>
      </c>
      <c r="M118">
        <v>-1</v>
      </c>
      <c r="N118">
        <v>-1</v>
      </c>
      <c r="O118">
        <v>-1</v>
      </c>
      <c r="P118">
        <v>-1</v>
      </c>
      <c r="Q118">
        <v>-1</v>
      </c>
      <c r="R118">
        <v>-1</v>
      </c>
      <c r="S118">
        <v>-1</v>
      </c>
      <c r="T118">
        <v>-1</v>
      </c>
      <c r="U118">
        <v>-1</v>
      </c>
      <c r="V118">
        <v>-1</v>
      </c>
      <c r="W118">
        <v>-1</v>
      </c>
      <c r="X118">
        <f t="shared" si="31"/>
        <v>-4000</v>
      </c>
      <c r="Y118">
        <f t="shared" si="32"/>
        <v>-4000</v>
      </c>
      <c r="Z118">
        <f t="shared" si="33"/>
        <v>-4000</v>
      </c>
      <c r="AA118">
        <f t="shared" si="34"/>
        <v>-4000</v>
      </c>
      <c r="AB118">
        <f t="shared" si="35"/>
        <v>-4000</v>
      </c>
      <c r="AC118">
        <f t="shared" si="36"/>
        <v>-4000</v>
      </c>
      <c r="AD118">
        <f t="shared" si="37"/>
        <v>-4000</v>
      </c>
      <c r="AE118">
        <f t="shared" si="38"/>
        <v>-4000</v>
      </c>
      <c r="AF118">
        <f t="shared" si="39"/>
        <v>-4000</v>
      </c>
      <c r="AG118">
        <f t="shared" si="40"/>
        <v>-4000</v>
      </c>
      <c r="AH118">
        <f t="shared" si="41"/>
        <v>-4000</v>
      </c>
      <c r="AI118">
        <f t="shared" si="42"/>
        <v>-4000</v>
      </c>
      <c r="AJ118">
        <f t="shared" si="43"/>
        <v>-4000</v>
      </c>
      <c r="AK118">
        <f t="shared" si="44"/>
        <v>-4000</v>
      </c>
      <c r="AL118">
        <v>0</v>
      </c>
      <c r="AM118" t="s">
        <v>67</v>
      </c>
      <c r="AN118">
        <v>-1</v>
      </c>
      <c r="AO118">
        <v>-1</v>
      </c>
      <c r="AP118">
        <f t="shared" si="45"/>
        <v>1</v>
      </c>
      <c r="AR118" t="b">
        <f t="shared" si="46"/>
        <v>1</v>
      </c>
      <c r="AS118">
        <f>T118/G118</f>
        <v>-4000</v>
      </c>
      <c r="AT118" t="b">
        <f t="shared" si="47"/>
        <v>1</v>
      </c>
      <c r="AU118">
        <f>(T118/G118)*(M118/N118)</f>
        <v>-4000</v>
      </c>
      <c r="AV118" t="b">
        <f t="shared" si="48"/>
        <v>0</v>
      </c>
      <c r="AW118">
        <f t="shared" si="49"/>
        <v>16000000</v>
      </c>
      <c r="AX118" t="b">
        <f t="shared" si="50"/>
        <v>1</v>
      </c>
      <c r="AY118" t="b">
        <f t="shared" si="51"/>
        <v>1</v>
      </c>
      <c r="AZ118" t="b">
        <f t="shared" si="52"/>
        <v>1</v>
      </c>
      <c r="BA118" t="b">
        <f t="shared" si="53"/>
        <v>1</v>
      </c>
      <c r="BB118" t="b">
        <f t="shared" si="54"/>
        <v>0</v>
      </c>
      <c r="BC118" t="b">
        <f t="shared" si="55"/>
        <v>0</v>
      </c>
      <c r="BD118" t="b">
        <f t="shared" si="56"/>
        <v>0</v>
      </c>
      <c r="BE118" t="b">
        <f t="shared" si="57"/>
        <v>1</v>
      </c>
      <c r="BF118">
        <f t="shared" si="58"/>
        <v>-12001</v>
      </c>
      <c r="BG118" t="b">
        <f t="shared" si="59"/>
        <v>1</v>
      </c>
    </row>
    <row r="119" spans="1:59">
      <c r="A119">
        <v>0</v>
      </c>
      <c r="B119">
        <v>0.63943320400000003</v>
      </c>
      <c r="C119">
        <v>1.1064880000000001E-3</v>
      </c>
      <c r="D119">
        <v>7.4185699999999995E-4</v>
      </c>
      <c r="E119">
        <v>7.6239230000000003E-3</v>
      </c>
      <c r="F119">
        <v>6.1755839999999996E-3</v>
      </c>
      <c r="G119">
        <v>2.9999999999999997E-4</v>
      </c>
      <c r="H119">
        <v>4500</v>
      </c>
      <c r="I119">
        <v>0</v>
      </c>
      <c r="J119">
        <v>0</v>
      </c>
      <c r="K119">
        <v>1E-3</v>
      </c>
      <c r="L119">
        <v>1.2</v>
      </c>
      <c r="M119">
        <v>-1</v>
      </c>
      <c r="N119">
        <v>-1</v>
      </c>
      <c r="O119">
        <v>-1</v>
      </c>
      <c r="P119">
        <v>-1</v>
      </c>
      <c r="Q119">
        <v>-1</v>
      </c>
      <c r="R119">
        <v>-1</v>
      </c>
      <c r="S119">
        <v>-1</v>
      </c>
      <c r="T119">
        <v>-1</v>
      </c>
      <c r="U119">
        <v>-1</v>
      </c>
      <c r="V119">
        <v>-1</v>
      </c>
      <c r="W119">
        <v>-1</v>
      </c>
      <c r="X119">
        <f t="shared" si="31"/>
        <v>-3333.3333333333335</v>
      </c>
      <c r="Y119">
        <f t="shared" si="32"/>
        <v>-3333.3333333333335</v>
      </c>
      <c r="Z119">
        <f t="shared" si="33"/>
        <v>-3333.3333333333335</v>
      </c>
      <c r="AA119">
        <f t="shared" si="34"/>
        <v>-3333.3333333333335</v>
      </c>
      <c r="AB119">
        <f t="shared" si="35"/>
        <v>-3333.3333333333335</v>
      </c>
      <c r="AC119">
        <f t="shared" si="36"/>
        <v>-3333.3333333333335</v>
      </c>
      <c r="AD119">
        <f t="shared" si="37"/>
        <v>-3333.3333333333335</v>
      </c>
      <c r="AE119">
        <f t="shared" si="38"/>
        <v>-3333.3333333333335</v>
      </c>
      <c r="AF119">
        <f t="shared" si="39"/>
        <v>-3333.3333333333335</v>
      </c>
      <c r="AG119">
        <f t="shared" si="40"/>
        <v>-3333.3333333333335</v>
      </c>
      <c r="AH119">
        <f t="shared" si="41"/>
        <v>-3333.3333333333335</v>
      </c>
      <c r="AI119">
        <f t="shared" si="42"/>
        <v>-3333.3333333333335</v>
      </c>
      <c r="AJ119">
        <f t="shared" si="43"/>
        <v>-3333.3333333333335</v>
      </c>
      <c r="AK119">
        <f t="shared" si="44"/>
        <v>-3333.3333333333335</v>
      </c>
      <c r="AL119">
        <v>0</v>
      </c>
      <c r="AM119" t="s">
        <v>42</v>
      </c>
      <c r="AN119">
        <v>-1</v>
      </c>
      <c r="AO119">
        <v>-1</v>
      </c>
      <c r="AP119">
        <f t="shared" si="45"/>
        <v>1</v>
      </c>
      <c r="AR119" t="b">
        <f t="shared" si="46"/>
        <v>1</v>
      </c>
      <c r="AS119">
        <f>T119/G119</f>
        <v>-3333.3333333333335</v>
      </c>
      <c r="AT119" t="b">
        <f t="shared" si="47"/>
        <v>1</v>
      </c>
      <c r="AU119">
        <f>(T119/G119)*(M119/N119)</f>
        <v>-3333.3333333333335</v>
      </c>
      <c r="AV119" t="b">
        <f t="shared" si="48"/>
        <v>0</v>
      </c>
      <c r="AW119">
        <f t="shared" si="49"/>
        <v>11111111.111111112</v>
      </c>
      <c r="AX119" t="b">
        <f t="shared" si="50"/>
        <v>1</v>
      </c>
      <c r="AY119" t="b">
        <f t="shared" si="51"/>
        <v>1</v>
      </c>
      <c r="AZ119" t="b">
        <f t="shared" si="52"/>
        <v>1</v>
      </c>
      <c r="BA119" t="b">
        <f t="shared" si="53"/>
        <v>1</v>
      </c>
      <c r="BB119" t="b">
        <f t="shared" si="54"/>
        <v>0</v>
      </c>
      <c r="BC119" t="b">
        <f t="shared" si="55"/>
        <v>0</v>
      </c>
      <c r="BD119" t="b">
        <f t="shared" si="56"/>
        <v>0</v>
      </c>
      <c r="BE119" t="b">
        <f t="shared" si="57"/>
        <v>1</v>
      </c>
      <c r="BF119">
        <f t="shared" si="58"/>
        <v>-10001</v>
      </c>
      <c r="BG119" t="b">
        <f t="shared" si="59"/>
        <v>1</v>
      </c>
    </row>
    <row r="120" spans="1:59">
      <c r="A120">
        <v>0</v>
      </c>
      <c r="B120">
        <v>0.63943320400000003</v>
      </c>
      <c r="C120">
        <v>1.1064880000000001E-3</v>
      </c>
      <c r="D120">
        <v>7.4185699999999995E-4</v>
      </c>
      <c r="E120">
        <v>7.6239230000000003E-3</v>
      </c>
      <c r="F120">
        <v>6.1755839999999996E-3</v>
      </c>
      <c r="G120">
        <v>3.5E-4</v>
      </c>
      <c r="H120">
        <v>4500</v>
      </c>
      <c r="I120">
        <v>0</v>
      </c>
      <c r="J120">
        <v>0</v>
      </c>
      <c r="K120">
        <v>1E-3</v>
      </c>
      <c r="L120">
        <v>1.2</v>
      </c>
      <c r="M120">
        <v>-1</v>
      </c>
      <c r="N120">
        <v>-1</v>
      </c>
      <c r="O120">
        <v>-1</v>
      </c>
      <c r="P120">
        <v>-1</v>
      </c>
      <c r="Q120">
        <v>-1</v>
      </c>
      <c r="R120">
        <v>-1</v>
      </c>
      <c r="S120">
        <v>-1</v>
      </c>
      <c r="T120">
        <v>-1</v>
      </c>
      <c r="U120">
        <v>-1</v>
      </c>
      <c r="V120">
        <v>-1</v>
      </c>
      <c r="W120">
        <v>-1</v>
      </c>
      <c r="X120">
        <f t="shared" si="31"/>
        <v>-2857.1428571428573</v>
      </c>
      <c r="Y120">
        <f t="shared" si="32"/>
        <v>-2857.1428571428573</v>
      </c>
      <c r="Z120">
        <f t="shared" si="33"/>
        <v>-2857.1428571428573</v>
      </c>
      <c r="AA120">
        <f t="shared" si="34"/>
        <v>-2857.1428571428573</v>
      </c>
      <c r="AB120">
        <f t="shared" si="35"/>
        <v>-2857.1428571428573</v>
      </c>
      <c r="AC120">
        <f t="shared" si="36"/>
        <v>-2857.1428571428573</v>
      </c>
      <c r="AD120">
        <f t="shared" si="37"/>
        <v>-2857.1428571428573</v>
      </c>
      <c r="AE120">
        <f t="shared" si="38"/>
        <v>-2857.1428571428573</v>
      </c>
      <c r="AF120">
        <f t="shared" si="39"/>
        <v>-2857.1428571428573</v>
      </c>
      <c r="AG120">
        <f t="shared" si="40"/>
        <v>-2857.1428571428573</v>
      </c>
      <c r="AH120">
        <f t="shared" si="41"/>
        <v>-2857.1428571428573</v>
      </c>
      <c r="AI120">
        <f t="shared" si="42"/>
        <v>-2857.1428571428573</v>
      </c>
      <c r="AJ120">
        <f t="shared" si="43"/>
        <v>-2857.1428571428573</v>
      </c>
      <c r="AK120">
        <f t="shared" si="44"/>
        <v>-2857.1428571428573</v>
      </c>
      <c r="AL120">
        <v>0</v>
      </c>
      <c r="AM120" t="s">
        <v>136</v>
      </c>
      <c r="AN120">
        <v>-1</v>
      </c>
      <c r="AO120">
        <v>-1</v>
      </c>
      <c r="AP120">
        <f t="shared" si="45"/>
        <v>1</v>
      </c>
      <c r="AR120" t="b">
        <f t="shared" si="46"/>
        <v>1</v>
      </c>
      <c r="AS120">
        <f>T120/G120</f>
        <v>-2857.1428571428573</v>
      </c>
      <c r="AT120" t="b">
        <f t="shared" si="47"/>
        <v>1</v>
      </c>
      <c r="AU120">
        <f>(T120/G120)*(M120/N120)</f>
        <v>-2857.1428571428573</v>
      </c>
      <c r="AV120" t="b">
        <f t="shared" si="48"/>
        <v>0</v>
      </c>
      <c r="AW120">
        <f t="shared" si="49"/>
        <v>8163265.3061224502</v>
      </c>
      <c r="AX120" t="b">
        <f t="shared" si="50"/>
        <v>1</v>
      </c>
      <c r="AY120" t="b">
        <f t="shared" si="51"/>
        <v>1</v>
      </c>
      <c r="AZ120" t="b">
        <f t="shared" si="52"/>
        <v>1</v>
      </c>
      <c r="BA120" t="b">
        <f t="shared" si="53"/>
        <v>1</v>
      </c>
      <c r="BB120" t="b">
        <f t="shared" si="54"/>
        <v>0</v>
      </c>
      <c r="BC120" t="b">
        <f t="shared" si="55"/>
        <v>0</v>
      </c>
      <c r="BD120" t="b">
        <f t="shared" si="56"/>
        <v>0</v>
      </c>
      <c r="BE120" t="b">
        <f t="shared" si="57"/>
        <v>1</v>
      </c>
      <c r="BF120">
        <f t="shared" si="58"/>
        <v>-8572.4285714285725</v>
      </c>
      <c r="BG120" t="b">
        <f t="shared" si="59"/>
        <v>1</v>
      </c>
    </row>
    <row r="121" spans="1:59">
      <c r="A121">
        <v>0</v>
      </c>
      <c r="B121">
        <v>0.63943320400000003</v>
      </c>
      <c r="C121">
        <v>1.1064880000000001E-3</v>
      </c>
      <c r="D121">
        <v>7.4185699999999995E-4</v>
      </c>
      <c r="E121">
        <v>7.6239230000000003E-3</v>
      </c>
      <c r="F121">
        <v>6.1755839999999996E-3</v>
      </c>
      <c r="G121">
        <v>4.0000000000000002E-4</v>
      </c>
      <c r="H121">
        <v>4500</v>
      </c>
      <c r="I121">
        <v>0</v>
      </c>
      <c r="J121">
        <v>0</v>
      </c>
      <c r="K121">
        <v>1E-3</v>
      </c>
      <c r="L121">
        <v>1.2</v>
      </c>
      <c r="M121">
        <v>-1</v>
      </c>
      <c r="N121">
        <v>-1</v>
      </c>
      <c r="O121">
        <v>-1</v>
      </c>
      <c r="P121">
        <v>-1</v>
      </c>
      <c r="Q121">
        <v>-1</v>
      </c>
      <c r="R121">
        <v>-1</v>
      </c>
      <c r="S121">
        <v>-1</v>
      </c>
      <c r="T121">
        <v>-1</v>
      </c>
      <c r="U121">
        <v>-1</v>
      </c>
      <c r="V121">
        <v>-1</v>
      </c>
      <c r="W121">
        <v>-1</v>
      </c>
      <c r="X121">
        <f t="shared" si="31"/>
        <v>-2500</v>
      </c>
      <c r="Y121">
        <f t="shared" si="32"/>
        <v>-2500</v>
      </c>
      <c r="Z121">
        <f t="shared" si="33"/>
        <v>-2500</v>
      </c>
      <c r="AA121">
        <f t="shared" si="34"/>
        <v>-2500</v>
      </c>
      <c r="AB121">
        <f t="shared" si="35"/>
        <v>-2500</v>
      </c>
      <c r="AC121">
        <f t="shared" si="36"/>
        <v>-2500</v>
      </c>
      <c r="AD121">
        <f t="shared" si="37"/>
        <v>-2500</v>
      </c>
      <c r="AE121">
        <f t="shared" si="38"/>
        <v>-2500</v>
      </c>
      <c r="AF121">
        <f t="shared" si="39"/>
        <v>-2500</v>
      </c>
      <c r="AG121">
        <f t="shared" si="40"/>
        <v>-2500</v>
      </c>
      <c r="AH121">
        <f t="shared" si="41"/>
        <v>-2500</v>
      </c>
      <c r="AI121">
        <f t="shared" si="42"/>
        <v>-2500</v>
      </c>
      <c r="AJ121">
        <f t="shared" si="43"/>
        <v>-2500</v>
      </c>
      <c r="AK121">
        <f t="shared" si="44"/>
        <v>-2500</v>
      </c>
      <c r="AL121">
        <v>0</v>
      </c>
      <c r="AM121" t="s">
        <v>35</v>
      </c>
      <c r="AN121">
        <v>-1</v>
      </c>
      <c r="AO121">
        <v>-1</v>
      </c>
      <c r="AP121">
        <f t="shared" si="45"/>
        <v>1</v>
      </c>
      <c r="AR121" t="b">
        <f t="shared" si="46"/>
        <v>1</v>
      </c>
      <c r="AS121">
        <f>T121/G121</f>
        <v>-2500</v>
      </c>
      <c r="AT121" t="b">
        <f t="shared" si="47"/>
        <v>1</v>
      </c>
      <c r="AU121">
        <f>(T121/G121)*(M121/N121)</f>
        <v>-2500</v>
      </c>
      <c r="AV121" t="b">
        <f t="shared" si="48"/>
        <v>0</v>
      </c>
      <c r="AW121">
        <f t="shared" si="49"/>
        <v>6250000</v>
      </c>
      <c r="AX121" t="b">
        <f t="shared" si="50"/>
        <v>1</v>
      </c>
      <c r="AY121" t="b">
        <f t="shared" si="51"/>
        <v>1</v>
      </c>
      <c r="AZ121" t="b">
        <f t="shared" si="52"/>
        <v>1</v>
      </c>
      <c r="BA121" t="b">
        <f t="shared" si="53"/>
        <v>1</v>
      </c>
      <c r="BB121" t="b">
        <f t="shared" si="54"/>
        <v>0</v>
      </c>
      <c r="BC121" t="b">
        <f t="shared" si="55"/>
        <v>0</v>
      </c>
      <c r="BD121" t="b">
        <f t="shared" si="56"/>
        <v>0</v>
      </c>
      <c r="BE121" t="b">
        <f t="shared" si="57"/>
        <v>1</v>
      </c>
      <c r="BF121">
        <f t="shared" si="58"/>
        <v>-7501</v>
      </c>
      <c r="BG121" t="b">
        <f t="shared" si="59"/>
        <v>1</v>
      </c>
    </row>
    <row r="122" spans="1:59">
      <c r="A122">
        <v>0</v>
      </c>
      <c r="B122">
        <v>0.63943320400000003</v>
      </c>
      <c r="C122">
        <v>1.1064880000000001E-3</v>
      </c>
      <c r="D122">
        <v>7.4185699999999995E-4</v>
      </c>
      <c r="E122">
        <v>7.6239230000000003E-3</v>
      </c>
      <c r="F122">
        <v>6.1755839999999996E-3</v>
      </c>
      <c r="G122">
        <v>2.0000000000000001E-4</v>
      </c>
      <c r="H122">
        <v>750</v>
      </c>
      <c r="I122">
        <v>0</v>
      </c>
      <c r="J122">
        <v>0</v>
      </c>
      <c r="K122">
        <v>1E-3</v>
      </c>
      <c r="L122">
        <v>1.2</v>
      </c>
      <c r="M122">
        <v>-1</v>
      </c>
      <c r="N122">
        <v>-1</v>
      </c>
      <c r="O122">
        <v>-1</v>
      </c>
      <c r="P122">
        <v>-1</v>
      </c>
      <c r="Q122">
        <v>-1</v>
      </c>
      <c r="R122">
        <v>-1</v>
      </c>
      <c r="S122">
        <v>-1</v>
      </c>
      <c r="T122">
        <v>-1</v>
      </c>
      <c r="U122">
        <v>-1</v>
      </c>
      <c r="V122">
        <v>-1</v>
      </c>
      <c r="W122">
        <v>-1</v>
      </c>
      <c r="X122">
        <f t="shared" si="31"/>
        <v>-5000</v>
      </c>
      <c r="Y122">
        <f t="shared" si="32"/>
        <v>-5000</v>
      </c>
      <c r="Z122">
        <f t="shared" si="33"/>
        <v>-5000</v>
      </c>
      <c r="AA122">
        <f t="shared" si="34"/>
        <v>-5000</v>
      </c>
      <c r="AB122">
        <f t="shared" si="35"/>
        <v>-5000</v>
      </c>
      <c r="AC122">
        <f t="shared" si="36"/>
        <v>-5000</v>
      </c>
      <c r="AD122">
        <f t="shared" si="37"/>
        <v>-5000</v>
      </c>
      <c r="AE122">
        <f t="shared" si="38"/>
        <v>-5000</v>
      </c>
      <c r="AF122">
        <f t="shared" si="39"/>
        <v>-5000</v>
      </c>
      <c r="AG122">
        <f t="shared" si="40"/>
        <v>-5000</v>
      </c>
      <c r="AH122">
        <f t="shared" si="41"/>
        <v>-5000</v>
      </c>
      <c r="AI122">
        <f t="shared" si="42"/>
        <v>-5000</v>
      </c>
      <c r="AJ122">
        <f t="shared" si="43"/>
        <v>-5000</v>
      </c>
      <c r="AK122">
        <f t="shared" si="44"/>
        <v>-5000</v>
      </c>
      <c r="AL122">
        <v>0</v>
      </c>
      <c r="AM122" t="s">
        <v>127</v>
      </c>
      <c r="AN122">
        <v>-1</v>
      </c>
      <c r="AO122">
        <v>-1</v>
      </c>
      <c r="AP122">
        <f t="shared" si="45"/>
        <v>1</v>
      </c>
      <c r="AR122" t="b">
        <f t="shared" si="46"/>
        <v>1</v>
      </c>
      <c r="AS122">
        <f>T122/G122</f>
        <v>-5000</v>
      </c>
      <c r="AT122" t="b">
        <f t="shared" si="47"/>
        <v>1</v>
      </c>
      <c r="AU122">
        <f>(T122/G122)*(M122/N122)</f>
        <v>-5000</v>
      </c>
      <c r="AV122" t="b">
        <f t="shared" si="48"/>
        <v>0</v>
      </c>
      <c r="AW122">
        <f t="shared" si="49"/>
        <v>25000000</v>
      </c>
      <c r="AX122" t="b">
        <f t="shared" si="50"/>
        <v>1</v>
      </c>
      <c r="AY122" t="b">
        <f t="shared" si="51"/>
        <v>1</v>
      </c>
      <c r="AZ122" t="b">
        <f t="shared" si="52"/>
        <v>1</v>
      </c>
      <c r="BA122" t="b">
        <f t="shared" si="53"/>
        <v>1</v>
      </c>
      <c r="BB122" t="b">
        <f t="shared" si="54"/>
        <v>0</v>
      </c>
      <c r="BC122" t="b">
        <f t="shared" si="55"/>
        <v>0</v>
      </c>
      <c r="BD122" t="b">
        <f t="shared" si="56"/>
        <v>0</v>
      </c>
      <c r="BE122" t="b">
        <f t="shared" si="57"/>
        <v>1</v>
      </c>
      <c r="BF122">
        <f t="shared" si="58"/>
        <v>-15001</v>
      </c>
      <c r="BG122" t="b">
        <f t="shared" si="59"/>
        <v>1</v>
      </c>
    </row>
    <row r="123" spans="1:59">
      <c r="A123">
        <v>0</v>
      </c>
      <c r="B123">
        <v>0.63943320400000003</v>
      </c>
      <c r="C123">
        <v>1.1064880000000001E-3</v>
      </c>
      <c r="D123">
        <v>7.4185699999999995E-4</v>
      </c>
      <c r="E123">
        <v>7.6239230000000003E-3</v>
      </c>
      <c r="F123">
        <v>6.1755839999999996E-3</v>
      </c>
      <c r="G123">
        <v>2.5000000000000001E-4</v>
      </c>
      <c r="H123">
        <v>750</v>
      </c>
      <c r="I123">
        <v>0</v>
      </c>
      <c r="J123">
        <v>0</v>
      </c>
      <c r="K123">
        <v>1E-3</v>
      </c>
      <c r="L123">
        <v>1.2</v>
      </c>
      <c r="M123">
        <v>-1</v>
      </c>
      <c r="N123">
        <v>-1</v>
      </c>
      <c r="O123">
        <v>-1</v>
      </c>
      <c r="P123">
        <v>-1</v>
      </c>
      <c r="Q123">
        <v>-1</v>
      </c>
      <c r="R123">
        <v>-1</v>
      </c>
      <c r="S123">
        <v>-1</v>
      </c>
      <c r="T123">
        <v>-1</v>
      </c>
      <c r="U123">
        <v>-1</v>
      </c>
      <c r="V123">
        <v>-1</v>
      </c>
      <c r="W123">
        <v>-1</v>
      </c>
      <c r="X123">
        <f t="shared" si="31"/>
        <v>-4000</v>
      </c>
      <c r="Y123">
        <f t="shared" si="32"/>
        <v>-4000</v>
      </c>
      <c r="Z123">
        <f t="shared" si="33"/>
        <v>-4000</v>
      </c>
      <c r="AA123">
        <f t="shared" si="34"/>
        <v>-4000</v>
      </c>
      <c r="AB123">
        <f t="shared" si="35"/>
        <v>-4000</v>
      </c>
      <c r="AC123">
        <f t="shared" si="36"/>
        <v>-4000</v>
      </c>
      <c r="AD123">
        <f t="shared" si="37"/>
        <v>-4000</v>
      </c>
      <c r="AE123">
        <f t="shared" si="38"/>
        <v>-4000</v>
      </c>
      <c r="AF123">
        <f t="shared" si="39"/>
        <v>-4000</v>
      </c>
      <c r="AG123">
        <f t="shared" si="40"/>
        <v>-4000</v>
      </c>
      <c r="AH123">
        <f t="shared" si="41"/>
        <v>-4000</v>
      </c>
      <c r="AI123">
        <f t="shared" si="42"/>
        <v>-4000</v>
      </c>
      <c r="AJ123">
        <f t="shared" si="43"/>
        <v>-4000</v>
      </c>
      <c r="AK123">
        <f t="shared" si="44"/>
        <v>-4000</v>
      </c>
      <c r="AL123">
        <v>0</v>
      </c>
      <c r="AM123" t="s">
        <v>132</v>
      </c>
      <c r="AN123">
        <v>-1</v>
      </c>
      <c r="AO123">
        <v>-1</v>
      </c>
      <c r="AP123">
        <f t="shared" si="45"/>
        <v>1</v>
      </c>
      <c r="AR123" t="b">
        <f t="shared" si="46"/>
        <v>1</v>
      </c>
      <c r="AS123">
        <f>T123/G123</f>
        <v>-4000</v>
      </c>
      <c r="AT123" t="b">
        <f t="shared" si="47"/>
        <v>1</v>
      </c>
      <c r="AU123">
        <f>(T123/G123)*(M123/N123)</f>
        <v>-4000</v>
      </c>
      <c r="AV123" t="b">
        <f t="shared" si="48"/>
        <v>0</v>
      </c>
      <c r="AW123">
        <f t="shared" si="49"/>
        <v>16000000</v>
      </c>
      <c r="AX123" t="b">
        <f t="shared" si="50"/>
        <v>1</v>
      </c>
      <c r="AY123" t="b">
        <f t="shared" si="51"/>
        <v>1</v>
      </c>
      <c r="AZ123" t="b">
        <f t="shared" si="52"/>
        <v>1</v>
      </c>
      <c r="BA123" t="b">
        <f t="shared" si="53"/>
        <v>1</v>
      </c>
      <c r="BB123" t="b">
        <f t="shared" si="54"/>
        <v>0</v>
      </c>
      <c r="BC123" t="b">
        <f t="shared" si="55"/>
        <v>0</v>
      </c>
      <c r="BD123" t="b">
        <f t="shared" si="56"/>
        <v>0</v>
      </c>
      <c r="BE123" t="b">
        <f t="shared" si="57"/>
        <v>1</v>
      </c>
      <c r="BF123">
        <f t="shared" si="58"/>
        <v>-12001</v>
      </c>
      <c r="BG123" t="b">
        <f t="shared" si="59"/>
        <v>1</v>
      </c>
    </row>
    <row r="124" spans="1:59">
      <c r="A124">
        <v>0</v>
      </c>
      <c r="B124">
        <v>0.63943320400000003</v>
      </c>
      <c r="C124">
        <v>1.1064880000000001E-3</v>
      </c>
      <c r="D124">
        <v>7.4185699999999995E-4</v>
      </c>
      <c r="E124">
        <v>7.6239230000000003E-3</v>
      </c>
      <c r="F124">
        <v>6.1755839999999996E-3</v>
      </c>
      <c r="G124">
        <v>2.9999999999999997E-4</v>
      </c>
      <c r="H124">
        <v>750</v>
      </c>
      <c r="I124">
        <v>0</v>
      </c>
      <c r="J124">
        <v>0</v>
      </c>
      <c r="K124">
        <v>1E-3</v>
      </c>
      <c r="L124">
        <v>1.2</v>
      </c>
      <c r="M124">
        <v>-1</v>
      </c>
      <c r="N124">
        <v>-1</v>
      </c>
      <c r="O124">
        <v>-1</v>
      </c>
      <c r="P124">
        <v>-1</v>
      </c>
      <c r="Q124">
        <v>-1</v>
      </c>
      <c r="R124">
        <v>-1</v>
      </c>
      <c r="S124">
        <v>-1</v>
      </c>
      <c r="T124">
        <v>-1</v>
      </c>
      <c r="U124">
        <v>-1</v>
      </c>
      <c r="V124">
        <v>-1</v>
      </c>
      <c r="W124">
        <v>-1</v>
      </c>
      <c r="X124">
        <f t="shared" si="31"/>
        <v>-3333.3333333333335</v>
      </c>
      <c r="Y124">
        <f t="shared" si="32"/>
        <v>-3333.3333333333335</v>
      </c>
      <c r="Z124">
        <f t="shared" si="33"/>
        <v>-3333.3333333333335</v>
      </c>
      <c r="AA124">
        <f t="shared" si="34"/>
        <v>-3333.3333333333335</v>
      </c>
      <c r="AB124">
        <f t="shared" si="35"/>
        <v>-3333.3333333333335</v>
      </c>
      <c r="AC124">
        <f t="shared" si="36"/>
        <v>-3333.3333333333335</v>
      </c>
      <c r="AD124">
        <f t="shared" si="37"/>
        <v>-3333.3333333333335</v>
      </c>
      <c r="AE124">
        <f t="shared" si="38"/>
        <v>-3333.3333333333335</v>
      </c>
      <c r="AF124">
        <f t="shared" si="39"/>
        <v>-3333.3333333333335</v>
      </c>
      <c r="AG124">
        <f t="shared" si="40"/>
        <v>-3333.3333333333335</v>
      </c>
      <c r="AH124">
        <f t="shared" si="41"/>
        <v>-3333.3333333333335</v>
      </c>
      <c r="AI124">
        <f t="shared" si="42"/>
        <v>-3333.3333333333335</v>
      </c>
      <c r="AJ124">
        <f t="shared" si="43"/>
        <v>-3333.3333333333335</v>
      </c>
      <c r="AK124">
        <f t="shared" si="44"/>
        <v>-3333.3333333333335</v>
      </c>
      <c r="AL124">
        <v>0</v>
      </c>
      <c r="AM124" t="s">
        <v>148</v>
      </c>
      <c r="AN124">
        <v>-1</v>
      </c>
      <c r="AO124">
        <v>-1</v>
      </c>
      <c r="AP124">
        <f t="shared" si="45"/>
        <v>1</v>
      </c>
      <c r="AR124" t="b">
        <f t="shared" si="46"/>
        <v>1</v>
      </c>
      <c r="AS124">
        <f>T124/G124</f>
        <v>-3333.3333333333335</v>
      </c>
      <c r="AT124" t="b">
        <f t="shared" si="47"/>
        <v>1</v>
      </c>
      <c r="AU124">
        <f>(T124/G124)*(M124/N124)</f>
        <v>-3333.3333333333335</v>
      </c>
      <c r="AV124" t="b">
        <f t="shared" si="48"/>
        <v>0</v>
      </c>
      <c r="AW124">
        <f t="shared" si="49"/>
        <v>11111111.111111112</v>
      </c>
      <c r="AX124" t="b">
        <f t="shared" si="50"/>
        <v>1</v>
      </c>
      <c r="AY124" t="b">
        <f t="shared" si="51"/>
        <v>1</v>
      </c>
      <c r="AZ124" t="b">
        <f t="shared" si="52"/>
        <v>1</v>
      </c>
      <c r="BA124" t="b">
        <f t="shared" si="53"/>
        <v>1</v>
      </c>
      <c r="BB124" t="b">
        <f t="shared" si="54"/>
        <v>0</v>
      </c>
      <c r="BC124" t="b">
        <f t="shared" si="55"/>
        <v>0</v>
      </c>
      <c r="BD124" t="b">
        <f t="shared" si="56"/>
        <v>0</v>
      </c>
      <c r="BE124" t="b">
        <f t="shared" si="57"/>
        <v>1</v>
      </c>
      <c r="BF124">
        <f t="shared" si="58"/>
        <v>-10001</v>
      </c>
      <c r="BG124" t="b">
        <f t="shared" si="59"/>
        <v>1</v>
      </c>
    </row>
    <row r="125" spans="1:59">
      <c r="A125">
        <v>0</v>
      </c>
      <c r="B125">
        <v>0.63943320400000003</v>
      </c>
      <c r="C125">
        <v>1.1064880000000001E-3</v>
      </c>
      <c r="D125">
        <v>7.4185699999999995E-4</v>
      </c>
      <c r="E125">
        <v>7.6239230000000003E-3</v>
      </c>
      <c r="F125">
        <v>6.1755839999999996E-3</v>
      </c>
      <c r="G125">
        <v>3.5E-4</v>
      </c>
      <c r="H125">
        <v>750</v>
      </c>
      <c r="I125">
        <v>0</v>
      </c>
      <c r="J125">
        <v>0</v>
      </c>
      <c r="K125">
        <v>1E-3</v>
      </c>
      <c r="L125">
        <v>1.2</v>
      </c>
      <c r="M125">
        <v>-1</v>
      </c>
      <c r="N125">
        <v>-1</v>
      </c>
      <c r="O125">
        <v>-1</v>
      </c>
      <c r="P125">
        <v>-1</v>
      </c>
      <c r="Q125">
        <v>-1</v>
      </c>
      <c r="R125">
        <v>-1</v>
      </c>
      <c r="S125">
        <v>-1</v>
      </c>
      <c r="T125">
        <v>-1</v>
      </c>
      <c r="U125">
        <v>-1</v>
      </c>
      <c r="V125">
        <v>-1</v>
      </c>
      <c r="W125">
        <v>-1</v>
      </c>
      <c r="X125">
        <f t="shared" si="31"/>
        <v>-2857.1428571428573</v>
      </c>
      <c r="Y125">
        <f t="shared" si="32"/>
        <v>-2857.1428571428573</v>
      </c>
      <c r="Z125">
        <f t="shared" si="33"/>
        <v>-2857.1428571428573</v>
      </c>
      <c r="AA125">
        <f t="shared" si="34"/>
        <v>-2857.1428571428573</v>
      </c>
      <c r="AB125">
        <f t="shared" si="35"/>
        <v>-2857.1428571428573</v>
      </c>
      <c r="AC125">
        <f t="shared" si="36"/>
        <v>-2857.1428571428573</v>
      </c>
      <c r="AD125">
        <f t="shared" si="37"/>
        <v>-2857.1428571428573</v>
      </c>
      <c r="AE125">
        <f t="shared" si="38"/>
        <v>-2857.1428571428573</v>
      </c>
      <c r="AF125">
        <f t="shared" si="39"/>
        <v>-2857.1428571428573</v>
      </c>
      <c r="AG125">
        <f t="shared" si="40"/>
        <v>-2857.1428571428573</v>
      </c>
      <c r="AH125">
        <f t="shared" si="41"/>
        <v>-2857.1428571428573</v>
      </c>
      <c r="AI125">
        <f t="shared" si="42"/>
        <v>-2857.1428571428573</v>
      </c>
      <c r="AJ125">
        <f t="shared" si="43"/>
        <v>-2857.1428571428573</v>
      </c>
      <c r="AK125">
        <f t="shared" si="44"/>
        <v>-2857.1428571428573</v>
      </c>
      <c r="AL125">
        <v>0</v>
      </c>
      <c r="AM125" t="s">
        <v>117</v>
      </c>
      <c r="AN125">
        <v>-1</v>
      </c>
      <c r="AO125">
        <v>-1</v>
      </c>
      <c r="AP125">
        <f t="shared" si="45"/>
        <v>1</v>
      </c>
      <c r="AR125" t="b">
        <f t="shared" si="46"/>
        <v>1</v>
      </c>
      <c r="AS125">
        <f>T125/G125</f>
        <v>-2857.1428571428573</v>
      </c>
      <c r="AT125" t="b">
        <f t="shared" si="47"/>
        <v>1</v>
      </c>
      <c r="AU125">
        <f>(T125/G125)*(M125/N125)</f>
        <v>-2857.1428571428573</v>
      </c>
      <c r="AV125" t="b">
        <f t="shared" si="48"/>
        <v>0</v>
      </c>
      <c r="AW125">
        <f t="shared" si="49"/>
        <v>8163265.3061224502</v>
      </c>
      <c r="AX125" t="b">
        <f t="shared" si="50"/>
        <v>1</v>
      </c>
      <c r="AY125" t="b">
        <f t="shared" si="51"/>
        <v>1</v>
      </c>
      <c r="AZ125" t="b">
        <f t="shared" si="52"/>
        <v>1</v>
      </c>
      <c r="BA125" t="b">
        <f t="shared" si="53"/>
        <v>1</v>
      </c>
      <c r="BB125" t="b">
        <f t="shared" si="54"/>
        <v>0</v>
      </c>
      <c r="BC125" t="b">
        <f t="shared" si="55"/>
        <v>0</v>
      </c>
      <c r="BD125" t="b">
        <f t="shared" si="56"/>
        <v>0</v>
      </c>
      <c r="BE125" t="b">
        <f t="shared" si="57"/>
        <v>1</v>
      </c>
      <c r="BF125">
        <f t="shared" si="58"/>
        <v>-8572.4285714285725</v>
      </c>
      <c r="BG125" t="b">
        <f t="shared" si="59"/>
        <v>1</v>
      </c>
    </row>
    <row r="126" spans="1:59">
      <c r="A126">
        <v>0</v>
      </c>
      <c r="B126">
        <v>0.63943320400000003</v>
      </c>
      <c r="C126">
        <v>1.1064880000000001E-3</v>
      </c>
      <c r="D126">
        <v>7.4185699999999995E-4</v>
      </c>
      <c r="E126">
        <v>7.6239230000000003E-3</v>
      </c>
      <c r="F126">
        <v>6.1755839999999996E-3</v>
      </c>
      <c r="G126">
        <v>4.0000000000000002E-4</v>
      </c>
      <c r="H126">
        <v>750</v>
      </c>
      <c r="I126">
        <v>0</v>
      </c>
      <c r="J126">
        <v>0</v>
      </c>
      <c r="K126">
        <v>1E-3</v>
      </c>
      <c r="L126">
        <v>1.2</v>
      </c>
      <c r="M126">
        <v>-1</v>
      </c>
      <c r="N126">
        <v>-1</v>
      </c>
      <c r="O126">
        <v>-1</v>
      </c>
      <c r="P126">
        <v>-1</v>
      </c>
      <c r="Q126">
        <v>-1</v>
      </c>
      <c r="R126">
        <v>-1</v>
      </c>
      <c r="S126">
        <v>-1</v>
      </c>
      <c r="T126">
        <v>-1</v>
      </c>
      <c r="U126">
        <v>-1</v>
      </c>
      <c r="V126">
        <v>-1</v>
      </c>
      <c r="W126">
        <v>-1</v>
      </c>
      <c r="X126">
        <f t="shared" si="31"/>
        <v>-2500</v>
      </c>
      <c r="Y126">
        <f t="shared" si="32"/>
        <v>-2500</v>
      </c>
      <c r="Z126">
        <f t="shared" si="33"/>
        <v>-2500</v>
      </c>
      <c r="AA126">
        <f t="shared" si="34"/>
        <v>-2500</v>
      </c>
      <c r="AB126">
        <f t="shared" si="35"/>
        <v>-2500</v>
      </c>
      <c r="AC126">
        <f t="shared" si="36"/>
        <v>-2500</v>
      </c>
      <c r="AD126">
        <f t="shared" si="37"/>
        <v>-2500</v>
      </c>
      <c r="AE126">
        <f t="shared" si="38"/>
        <v>-2500</v>
      </c>
      <c r="AF126">
        <f t="shared" si="39"/>
        <v>-2500</v>
      </c>
      <c r="AG126">
        <f t="shared" si="40"/>
        <v>-2500</v>
      </c>
      <c r="AH126">
        <f t="shared" si="41"/>
        <v>-2500</v>
      </c>
      <c r="AI126">
        <f t="shared" si="42"/>
        <v>-2500</v>
      </c>
      <c r="AJ126">
        <f t="shared" si="43"/>
        <v>-2500</v>
      </c>
      <c r="AK126">
        <f t="shared" si="44"/>
        <v>-2500</v>
      </c>
      <c r="AL126">
        <v>0</v>
      </c>
      <c r="AM126" t="s">
        <v>83</v>
      </c>
      <c r="AN126">
        <v>-1</v>
      </c>
      <c r="AO126">
        <v>-1</v>
      </c>
      <c r="AP126">
        <f t="shared" si="45"/>
        <v>1</v>
      </c>
      <c r="AR126" t="b">
        <f t="shared" si="46"/>
        <v>1</v>
      </c>
      <c r="AS126">
        <f>T126/G126</f>
        <v>-2500</v>
      </c>
      <c r="AT126" t="b">
        <f t="shared" si="47"/>
        <v>1</v>
      </c>
      <c r="AU126">
        <f>(T126/G126)*(M126/N126)</f>
        <v>-2500</v>
      </c>
      <c r="AV126" t="b">
        <f t="shared" si="48"/>
        <v>0</v>
      </c>
      <c r="AW126">
        <f t="shared" si="49"/>
        <v>6250000</v>
      </c>
      <c r="AX126" t="b">
        <f t="shared" si="50"/>
        <v>1</v>
      </c>
      <c r="AY126" t="b">
        <f t="shared" si="51"/>
        <v>1</v>
      </c>
      <c r="AZ126" t="b">
        <f t="shared" si="52"/>
        <v>1</v>
      </c>
      <c r="BA126" t="b">
        <f t="shared" si="53"/>
        <v>1</v>
      </c>
      <c r="BB126" t="b">
        <f t="shared" si="54"/>
        <v>0</v>
      </c>
      <c r="BC126" t="b">
        <f t="shared" si="55"/>
        <v>0</v>
      </c>
      <c r="BD126" t="b">
        <f t="shared" si="56"/>
        <v>0</v>
      </c>
      <c r="BE126" t="b">
        <f t="shared" si="57"/>
        <v>1</v>
      </c>
      <c r="BF126">
        <f t="shared" si="58"/>
        <v>-7501</v>
      </c>
      <c r="BG126" t="b">
        <f t="shared" si="59"/>
        <v>1</v>
      </c>
    </row>
    <row r="128" spans="1:59">
      <c r="AP128">
        <f>SUM(AP2:AP126)</f>
        <v>41</v>
      </c>
    </row>
  </sheetData>
  <sortState ref="A2:AQ126">
    <sortCondition ref="AM2:AM12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velocityVsPoreRatioVsRate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Carrillo</dc:creator>
  <cp:lastModifiedBy>Francisco Carrillo</cp:lastModifiedBy>
  <dcterms:created xsi:type="dcterms:W3CDTF">2019-07-16T16:33:37Z</dcterms:created>
  <dcterms:modified xsi:type="dcterms:W3CDTF">2019-07-17T20:13:04Z</dcterms:modified>
</cp:coreProperties>
</file>