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.stuart/repos/disco-data-processing/data/input/"/>
    </mc:Choice>
  </mc:AlternateContent>
  <xr:revisionPtr revIDLastSave="0" documentId="13_ncr:1_{909C8C05-D629-6146-9600-1A30755DD619}" xr6:coauthVersionLast="36" xr6:coauthVersionMax="47" xr10:uidLastSave="{00000000-0000-0000-0000-000000000000}"/>
  <bookViews>
    <workbookView xWindow="2880" yWindow="3800" windowWidth="19580" windowHeight="15000" firstSheet="3" activeTab="3" xr2:uid="{90DF95F9-7D8C-4CDE-8AF2-3A3C491AA475}"/>
  </bookViews>
  <sheets>
    <sheet name="PVA99_85-124k_20uM (1)" sheetId="1" r:id="rId1"/>
    <sheet name="PVA99_85-124k_20uM (2)" sheetId="2" r:id="rId2"/>
    <sheet name="PVA99_85-124k_20uM (3)" sheetId="3" r:id="rId3"/>
    <sheet name="PVA99_85-124k_20uM (4)" sheetId="5" r:id="rId4"/>
    <sheet name="PVA99_85-124k_20uM (5)" sheetId="6" r:id="rId5"/>
    <sheet name="PVA99_85-124k_20uM (6)" sheetId="7" r:id="rId6"/>
    <sheet name="PVA99+ Complete" sheetId="4" r:id="rId7"/>
    <sheet name="PVA99+ Complete (2)" sheetId="8" r:id="rId8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8" l="1"/>
  <c r="L4" i="8"/>
  <c r="M4" i="8"/>
  <c r="N4" i="8"/>
  <c r="O4" i="8"/>
  <c r="P4" i="8"/>
  <c r="Q4" i="8"/>
  <c r="R4" i="8"/>
  <c r="L5" i="8"/>
  <c r="M5" i="8"/>
  <c r="N5" i="8"/>
  <c r="O5" i="8"/>
  <c r="P5" i="8"/>
  <c r="Q5" i="8"/>
  <c r="R5" i="8"/>
  <c r="L6" i="8"/>
  <c r="M6" i="8"/>
  <c r="N6" i="8"/>
  <c r="O6" i="8"/>
  <c r="P6" i="8"/>
  <c r="Q6" i="8"/>
  <c r="R6" i="8"/>
  <c r="L10" i="8"/>
  <c r="M10" i="8"/>
  <c r="N10" i="8"/>
  <c r="O10" i="8"/>
  <c r="P10" i="8"/>
  <c r="Q10" i="8"/>
  <c r="R10" i="8"/>
  <c r="L11" i="8"/>
  <c r="M11" i="8"/>
  <c r="N11" i="8"/>
  <c r="O11" i="8"/>
  <c r="P11" i="8"/>
  <c r="Q11" i="8"/>
  <c r="R11" i="8"/>
  <c r="L12" i="8"/>
  <c r="M12" i="8"/>
  <c r="N12" i="8"/>
  <c r="O12" i="8"/>
  <c r="P12" i="8"/>
  <c r="Q12" i="8"/>
  <c r="R12" i="8"/>
  <c r="G8" i="7"/>
  <c r="G9" i="7"/>
  <c r="H9" i="7"/>
  <c r="M14" i="7"/>
  <c r="N14" i="7"/>
  <c r="O14" i="7" s="1"/>
  <c r="S14" i="7" s="1"/>
  <c r="M15" i="7"/>
  <c r="N15" i="7"/>
  <c r="O15" i="7"/>
  <c r="S15" i="7" s="1"/>
  <c r="M16" i="7"/>
  <c r="N16" i="7"/>
  <c r="O16" i="7" s="1"/>
  <c r="S16" i="7" s="1"/>
  <c r="M24" i="7"/>
  <c r="N24" i="7"/>
  <c r="O24" i="7"/>
  <c r="T14" i="7" s="1"/>
  <c r="M25" i="7"/>
  <c r="O25" i="7" s="1"/>
  <c r="T15" i="7" s="1"/>
  <c r="N25" i="7"/>
  <c r="M26" i="7"/>
  <c r="N26" i="7"/>
  <c r="O26" i="7" s="1"/>
  <c r="T16" i="7" s="1"/>
  <c r="M34" i="7"/>
  <c r="N34" i="7"/>
  <c r="O34" i="7" s="1"/>
  <c r="U14" i="7" s="1"/>
  <c r="M35" i="7"/>
  <c r="N35" i="7"/>
  <c r="O35" i="7"/>
  <c r="U15" i="7" s="1"/>
  <c r="M36" i="7"/>
  <c r="N36" i="7"/>
  <c r="O36" i="7"/>
  <c r="U16" i="7" s="1"/>
  <c r="M44" i="7"/>
  <c r="N44" i="7"/>
  <c r="O44" i="7" s="1"/>
  <c r="V14" i="7" s="1"/>
  <c r="M45" i="7"/>
  <c r="N45" i="7"/>
  <c r="O45" i="7" s="1"/>
  <c r="V15" i="7" s="1"/>
  <c r="M46" i="7"/>
  <c r="N46" i="7"/>
  <c r="O46" i="7"/>
  <c r="V16" i="7" s="1"/>
  <c r="M54" i="7"/>
  <c r="N54" i="7"/>
  <c r="O54" i="7"/>
  <c r="W14" i="7" s="1"/>
  <c r="M55" i="7"/>
  <c r="N55" i="7"/>
  <c r="O55" i="7" s="1"/>
  <c r="W15" i="7" s="1"/>
  <c r="M56" i="7"/>
  <c r="N56" i="7"/>
  <c r="O56" i="7" s="1"/>
  <c r="W16" i="7" s="1"/>
  <c r="M64" i="7"/>
  <c r="N64" i="7"/>
  <c r="O64" i="7"/>
  <c r="X14" i="7" s="1"/>
  <c r="M65" i="7"/>
  <c r="N65" i="7"/>
  <c r="O65" i="7"/>
  <c r="X15" i="7" s="1"/>
  <c r="M66" i="7"/>
  <c r="N66" i="7"/>
  <c r="O66" i="7" s="1"/>
  <c r="X16" i="7" s="1"/>
  <c r="M74" i="7"/>
  <c r="N74" i="7"/>
  <c r="O74" i="7" s="1"/>
  <c r="Y14" i="7" s="1"/>
  <c r="M75" i="7"/>
  <c r="N75" i="7"/>
  <c r="O75" i="7"/>
  <c r="Y15" i="7" s="1"/>
  <c r="M76" i="7"/>
  <c r="O76" i="7" s="1"/>
  <c r="Y16" i="7" s="1"/>
  <c r="N76" i="7"/>
  <c r="G8" i="6"/>
  <c r="G9" i="6"/>
  <c r="H9" i="6"/>
  <c r="M14" i="6"/>
  <c r="O14" i="6" s="1"/>
  <c r="S14" i="6" s="1"/>
  <c r="N14" i="6"/>
  <c r="M15" i="6"/>
  <c r="N15" i="6"/>
  <c r="O15" i="6"/>
  <c r="S15" i="6" s="1"/>
  <c r="M16" i="6"/>
  <c r="O16" i="6" s="1"/>
  <c r="S16" i="6" s="1"/>
  <c r="N16" i="6"/>
  <c r="M24" i="6"/>
  <c r="N24" i="6"/>
  <c r="O24" i="6"/>
  <c r="T14" i="6" s="1"/>
  <c r="M25" i="6"/>
  <c r="N25" i="6"/>
  <c r="O25" i="6"/>
  <c r="T15" i="6" s="1"/>
  <c r="M26" i="6"/>
  <c r="O26" i="6" s="1"/>
  <c r="T16" i="6" s="1"/>
  <c r="N26" i="6"/>
  <c r="M34" i="6"/>
  <c r="N34" i="6"/>
  <c r="O34" i="6" s="1"/>
  <c r="U14" i="6" s="1"/>
  <c r="M35" i="6"/>
  <c r="N35" i="6"/>
  <c r="O35" i="6"/>
  <c r="U15" i="6" s="1"/>
  <c r="M36" i="6"/>
  <c r="N36" i="6"/>
  <c r="O36" i="6"/>
  <c r="U16" i="6" s="1"/>
  <c r="M44" i="6"/>
  <c r="O44" i="6" s="1"/>
  <c r="V14" i="6" s="1"/>
  <c r="N44" i="6"/>
  <c r="M45" i="6"/>
  <c r="N45" i="6"/>
  <c r="O45" i="6" s="1"/>
  <c r="V15" i="6" s="1"/>
  <c r="M46" i="6"/>
  <c r="N46" i="6"/>
  <c r="O46" i="6"/>
  <c r="V16" i="6" s="1"/>
  <c r="M54" i="6"/>
  <c r="N54" i="6"/>
  <c r="O54" i="6"/>
  <c r="W14" i="6" s="1"/>
  <c r="M55" i="6"/>
  <c r="O55" i="6" s="1"/>
  <c r="W15" i="6" s="1"/>
  <c r="N55" i="6"/>
  <c r="M56" i="6"/>
  <c r="N56" i="6"/>
  <c r="O56" i="6" s="1"/>
  <c r="W16" i="6" s="1"/>
  <c r="M64" i="6"/>
  <c r="N64" i="6"/>
  <c r="O64" i="6"/>
  <c r="X14" i="6" s="1"/>
  <c r="M65" i="6"/>
  <c r="N65" i="6"/>
  <c r="O65" i="6"/>
  <c r="X15" i="6" s="1"/>
  <c r="M66" i="6"/>
  <c r="O66" i="6" s="1"/>
  <c r="X16" i="6" s="1"/>
  <c r="N66" i="6"/>
  <c r="M74" i="6"/>
  <c r="N74" i="6"/>
  <c r="O74" i="6" s="1"/>
  <c r="Y14" i="6" s="1"/>
  <c r="M75" i="6"/>
  <c r="N75" i="6"/>
  <c r="O75" i="6"/>
  <c r="Y15" i="6" s="1"/>
  <c r="M76" i="6"/>
  <c r="N76" i="6"/>
  <c r="O76" i="6"/>
  <c r="Y16" i="6" s="1"/>
  <c r="G8" i="5"/>
  <c r="G9" i="5"/>
  <c r="H9" i="5" s="1"/>
  <c r="M14" i="5"/>
  <c r="N14" i="5"/>
  <c r="O14" i="5"/>
  <c r="S14" i="5"/>
  <c r="M15" i="5"/>
  <c r="N15" i="5"/>
  <c r="O15" i="5" s="1"/>
  <c r="S15" i="5" s="1"/>
  <c r="M16" i="5"/>
  <c r="O16" i="5" s="1"/>
  <c r="S16" i="5" s="1"/>
  <c r="N16" i="5"/>
  <c r="M24" i="5"/>
  <c r="N24" i="5"/>
  <c r="O24" i="5"/>
  <c r="T14" i="5" s="1"/>
  <c r="M25" i="5"/>
  <c r="N25" i="5"/>
  <c r="O25" i="5"/>
  <c r="T15" i="5" s="1"/>
  <c r="M26" i="5"/>
  <c r="O26" i="5" s="1"/>
  <c r="T16" i="5" s="1"/>
  <c r="N26" i="5"/>
  <c r="M34" i="5"/>
  <c r="N34" i="5"/>
  <c r="O34" i="5" s="1"/>
  <c r="U14" i="5" s="1"/>
  <c r="M35" i="5"/>
  <c r="N35" i="5"/>
  <c r="O35" i="5"/>
  <c r="U15" i="5" s="1"/>
  <c r="M36" i="5"/>
  <c r="N36" i="5"/>
  <c r="O36" i="5"/>
  <c r="U16" i="5" s="1"/>
  <c r="M44" i="5"/>
  <c r="N44" i="5"/>
  <c r="O44" i="5" s="1"/>
  <c r="V14" i="5" s="1"/>
  <c r="M45" i="5"/>
  <c r="N45" i="5"/>
  <c r="O45" i="5" s="1"/>
  <c r="V15" i="5" s="1"/>
  <c r="M46" i="5"/>
  <c r="N46" i="5"/>
  <c r="O46" i="5"/>
  <c r="V16" i="5" s="1"/>
  <c r="M54" i="5"/>
  <c r="N54" i="5"/>
  <c r="O54" i="5"/>
  <c r="W14" i="5" s="1"/>
  <c r="M55" i="5"/>
  <c r="N55" i="5"/>
  <c r="O55" i="5" s="1"/>
  <c r="W15" i="5" s="1"/>
  <c r="M56" i="5"/>
  <c r="N56" i="5"/>
  <c r="O56" i="5" s="1"/>
  <c r="W16" i="5" s="1"/>
  <c r="M64" i="5"/>
  <c r="N64" i="5"/>
  <c r="O64" i="5"/>
  <c r="X14" i="5" s="1"/>
  <c r="M65" i="5"/>
  <c r="N65" i="5"/>
  <c r="O65" i="5"/>
  <c r="X15" i="5" s="1"/>
  <c r="M66" i="5"/>
  <c r="N66" i="5"/>
  <c r="O66" i="5" s="1"/>
  <c r="X16" i="5" s="1"/>
  <c r="M74" i="5"/>
  <c r="N74" i="5"/>
  <c r="O74" i="5" s="1"/>
  <c r="Y14" i="5" s="1"/>
  <c r="M75" i="5"/>
  <c r="N75" i="5"/>
  <c r="O75" i="5"/>
  <c r="Y15" i="5" s="1"/>
  <c r="M76" i="5"/>
  <c r="N76" i="5"/>
  <c r="O76" i="5"/>
  <c r="Y16" i="5" s="1"/>
  <c r="Q18" i="8" l="1"/>
  <c r="M18" i="8"/>
  <c r="P17" i="8"/>
  <c r="L17" i="8"/>
  <c r="O16" i="8"/>
  <c r="N16" i="8"/>
  <c r="N17" i="8"/>
  <c r="Q16" i="8"/>
  <c r="M16" i="8"/>
  <c r="R18" i="8"/>
  <c r="M17" i="8"/>
  <c r="P16" i="8"/>
  <c r="L16" i="8"/>
  <c r="O18" i="8"/>
  <c r="Q17" i="8"/>
  <c r="R17" i="8"/>
  <c r="N18" i="8"/>
  <c r="P18" i="8"/>
  <c r="L18" i="8"/>
  <c r="O17" i="8"/>
  <c r="R16" i="8"/>
  <c r="M16" i="4" l="1"/>
  <c r="H9" i="1"/>
  <c r="G8" i="1"/>
  <c r="G9" i="1"/>
  <c r="U2" i="4"/>
  <c r="M10" i="4"/>
  <c r="N10" i="4"/>
  <c r="O10" i="4"/>
  <c r="P10" i="4"/>
  <c r="Q10" i="4"/>
  <c r="R10" i="4"/>
  <c r="M11" i="4"/>
  <c r="N11" i="4"/>
  <c r="O11" i="4"/>
  <c r="P11" i="4"/>
  <c r="Q11" i="4"/>
  <c r="R11" i="4"/>
  <c r="M12" i="4"/>
  <c r="N12" i="4"/>
  <c r="O12" i="4"/>
  <c r="P12" i="4"/>
  <c r="Q12" i="4"/>
  <c r="R12" i="4"/>
  <c r="L11" i="4"/>
  <c r="L12" i="4"/>
  <c r="L10" i="4"/>
  <c r="M4" i="4"/>
  <c r="N4" i="4"/>
  <c r="N16" i="4" s="1"/>
  <c r="O4" i="4"/>
  <c r="P4" i="4"/>
  <c r="Q4" i="4"/>
  <c r="R4" i="4"/>
  <c r="M5" i="4"/>
  <c r="N5" i="4"/>
  <c r="O5" i="4"/>
  <c r="P5" i="4"/>
  <c r="P17" i="4" s="1"/>
  <c r="Q5" i="4"/>
  <c r="R5" i="4"/>
  <c r="M6" i="4"/>
  <c r="N6" i="4"/>
  <c r="O6" i="4"/>
  <c r="O18" i="4" s="1"/>
  <c r="P6" i="4"/>
  <c r="Q6" i="4"/>
  <c r="R6" i="4"/>
  <c r="R18" i="4" s="1"/>
  <c r="L5" i="4"/>
  <c r="L6" i="4"/>
  <c r="L4" i="4"/>
  <c r="L17" i="4" l="1"/>
  <c r="Q17" i="4"/>
  <c r="N18" i="4"/>
  <c r="R16" i="4"/>
  <c r="R17" i="4"/>
  <c r="P16" i="4"/>
  <c r="O16" i="4"/>
  <c r="L18" i="4"/>
  <c r="M17" i="4"/>
  <c r="L16" i="4"/>
  <c r="M18" i="4"/>
  <c r="Q16" i="4"/>
  <c r="Q18" i="4"/>
  <c r="O17" i="4"/>
  <c r="P18" i="4"/>
  <c r="N17" i="4"/>
  <c r="N76" i="3"/>
  <c r="M76" i="3"/>
  <c r="N75" i="3"/>
  <c r="M75" i="3"/>
  <c r="N74" i="3"/>
  <c r="M74" i="3"/>
  <c r="N66" i="3"/>
  <c r="M66" i="3"/>
  <c r="N65" i="3"/>
  <c r="M65" i="3"/>
  <c r="N64" i="3"/>
  <c r="M64" i="3"/>
  <c r="N56" i="3"/>
  <c r="M56" i="3"/>
  <c r="N55" i="3"/>
  <c r="M55" i="3"/>
  <c r="N54" i="3"/>
  <c r="M54" i="3"/>
  <c r="N46" i="3"/>
  <c r="M46" i="3"/>
  <c r="N45" i="3"/>
  <c r="M45" i="3"/>
  <c r="N44" i="3"/>
  <c r="M44" i="3"/>
  <c r="N36" i="3"/>
  <c r="M36" i="3"/>
  <c r="N35" i="3"/>
  <c r="M35" i="3"/>
  <c r="N34" i="3"/>
  <c r="M34" i="3"/>
  <c r="N26" i="3"/>
  <c r="M26" i="3"/>
  <c r="N25" i="3"/>
  <c r="M25" i="3"/>
  <c r="N24" i="3"/>
  <c r="M24" i="3"/>
  <c r="N16" i="3"/>
  <c r="M16" i="3"/>
  <c r="N15" i="3"/>
  <c r="M15" i="3"/>
  <c r="N14" i="3"/>
  <c r="M14" i="3"/>
  <c r="G9" i="3"/>
  <c r="G8" i="3"/>
  <c r="N76" i="2"/>
  <c r="M76" i="2"/>
  <c r="N75" i="2"/>
  <c r="M75" i="2"/>
  <c r="N74" i="2"/>
  <c r="M74" i="2"/>
  <c r="N66" i="2"/>
  <c r="M66" i="2"/>
  <c r="N65" i="2"/>
  <c r="M65" i="2"/>
  <c r="N64" i="2"/>
  <c r="M64" i="2"/>
  <c r="N56" i="2"/>
  <c r="M56" i="2"/>
  <c r="N55" i="2"/>
  <c r="M55" i="2"/>
  <c r="N54" i="2"/>
  <c r="M54" i="2"/>
  <c r="N46" i="2"/>
  <c r="M46" i="2"/>
  <c r="N45" i="2"/>
  <c r="M45" i="2"/>
  <c r="N44" i="2"/>
  <c r="M44" i="2"/>
  <c r="N36" i="2"/>
  <c r="M36" i="2"/>
  <c r="N35" i="2"/>
  <c r="M35" i="2"/>
  <c r="N34" i="2"/>
  <c r="M34" i="2"/>
  <c r="N26" i="2"/>
  <c r="M26" i="2"/>
  <c r="N25" i="2"/>
  <c r="M25" i="2"/>
  <c r="N24" i="2"/>
  <c r="M24" i="2"/>
  <c r="N16" i="2"/>
  <c r="M16" i="2"/>
  <c r="N15" i="2"/>
  <c r="M15" i="2"/>
  <c r="N14" i="2"/>
  <c r="M14" i="2"/>
  <c r="G9" i="2"/>
  <c r="G8" i="2"/>
  <c r="N26" i="1"/>
  <c r="N25" i="1"/>
  <c r="N24" i="1"/>
  <c r="N16" i="1"/>
  <c r="N15" i="1"/>
  <c r="N14" i="1"/>
  <c r="N76" i="1"/>
  <c r="M76" i="1"/>
  <c r="N75" i="1"/>
  <c r="M75" i="1"/>
  <c r="N74" i="1"/>
  <c r="M74" i="1"/>
  <c r="N66" i="1"/>
  <c r="M66" i="1"/>
  <c r="N65" i="1"/>
  <c r="M65" i="1"/>
  <c r="N64" i="1"/>
  <c r="M64" i="1"/>
  <c r="N56" i="1"/>
  <c r="M56" i="1"/>
  <c r="N55" i="1"/>
  <c r="M55" i="1"/>
  <c r="N54" i="1"/>
  <c r="M54" i="1"/>
  <c r="N46" i="1"/>
  <c r="M46" i="1"/>
  <c r="N45" i="1"/>
  <c r="M45" i="1"/>
  <c r="N44" i="1"/>
  <c r="M44" i="1"/>
  <c r="N36" i="1"/>
  <c r="M36" i="1"/>
  <c r="N35" i="1"/>
  <c r="M35" i="1"/>
  <c r="N34" i="1"/>
  <c r="M34" i="1"/>
  <c r="M26" i="1"/>
  <c r="M25" i="1"/>
  <c r="M24" i="1"/>
  <c r="M16" i="1"/>
  <c r="M15" i="1"/>
  <c r="M14" i="1"/>
  <c r="O15" i="2" l="1"/>
  <c r="S15" i="2" s="1"/>
  <c r="O74" i="3"/>
  <c r="Y14" i="3" s="1"/>
  <c r="O76" i="3"/>
  <c r="Y16" i="3" s="1"/>
  <c r="O66" i="3"/>
  <c r="X16" i="3" s="1"/>
  <c r="O55" i="3"/>
  <c r="W15" i="3" s="1"/>
  <c r="O26" i="3"/>
  <c r="T16" i="3" s="1"/>
  <c r="O25" i="3"/>
  <c r="T15" i="3" s="1"/>
  <c r="O16" i="3"/>
  <c r="S16" i="3" s="1"/>
  <c r="O75" i="3"/>
  <c r="Y15" i="3" s="1"/>
  <c r="O64" i="3"/>
  <c r="X14" i="3" s="1"/>
  <c r="O65" i="3"/>
  <c r="X15" i="3" s="1"/>
  <c r="O54" i="3"/>
  <c r="W14" i="3" s="1"/>
  <c r="O56" i="3"/>
  <c r="W16" i="3" s="1"/>
  <c r="O45" i="3"/>
  <c r="V15" i="3" s="1"/>
  <c r="O44" i="3"/>
  <c r="V14" i="3" s="1"/>
  <c r="O46" i="3"/>
  <c r="V16" i="3" s="1"/>
  <c r="O36" i="3"/>
  <c r="U16" i="3" s="1"/>
  <c r="O34" i="3"/>
  <c r="U14" i="3" s="1"/>
  <c r="O35" i="3"/>
  <c r="U15" i="3" s="1"/>
  <c r="O24" i="3"/>
  <c r="T14" i="3" s="1"/>
  <c r="O14" i="3"/>
  <c r="S14" i="3" s="1"/>
  <c r="O15" i="3"/>
  <c r="S15" i="3" s="1"/>
  <c r="H9" i="3"/>
  <c r="O55" i="2"/>
  <c r="W15" i="2" s="1"/>
  <c r="O46" i="2"/>
  <c r="V16" i="2" s="1"/>
  <c r="O74" i="2"/>
  <c r="Y14" i="2" s="1"/>
  <c r="O76" i="2"/>
  <c r="Y16" i="2" s="1"/>
  <c r="O66" i="2"/>
  <c r="X16" i="2" s="1"/>
  <c r="O54" i="2"/>
  <c r="W14" i="2" s="1"/>
  <c r="O35" i="2"/>
  <c r="U15" i="2" s="1"/>
  <c r="O26" i="2"/>
  <c r="T16" i="2" s="1"/>
  <c r="O16" i="2"/>
  <c r="S16" i="2" s="1"/>
  <c r="O75" i="2"/>
  <c r="Y15" i="2" s="1"/>
  <c r="O65" i="2"/>
  <c r="X15" i="2" s="1"/>
  <c r="O64" i="2"/>
  <c r="X14" i="2" s="1"/>
  <c r="O56" i="2"/>
  <c r="W16" i="2" s="1"/>
  <c r="O44" i="2"/>
  <c r="V14" i="2" s="1"/>
  <c r="O45" i="2"/>
  <c r="V15" i="2" s="1"/>
  <c r="O34" i="2"/>
  <c r="U14" i="2" s="1"/>
  <c r="O36" i="2"/>
  <c r="U16" i="2" s="1"/>
  <c r="O24" i="2"/>
  <c r="T14" i="2" s="1"/>
  <c r="O25" i="2"/>
  <c r="T15" i="2" s="1"/>
  <c r="O14" i="2"/>
  <c r="S14" i="2" s="1"/>
  <c r="H9" i="2"/>
  <c r="O76" i="1"/>
  <c r="Y16" i="1" s="1"/>
  <c r="O64" i="1"/>
  <c r="X14" i="1" s="1"/>
  <c r="O26" i="1"/>
  <c r="T16" i="1" s="1"/>
  <c r="O15" i="1"/>
  <c r="S15" i="1" s="1"/>
  <c r="O75" i="1"/>
  <c r="Y15" i="1" s="1"/>
  <c r="O74" i="1"/>
  <c r="Y14" i="1" s="1"/>
  <c r="O66" i="1"/>
  <c r="X16" i="1" s="1"/>
  <c r="O65" i="1"/>
  <c r="X15" i="1" s="1"/>
  <c r="O54" i="1"/>
  <c r="W14" i="1" s="1"/>
  <c r="O55" i="1"/>
  <c r="W15" i="1" s="1"/>
  <c r="O56" i="1"/>
  <c r="W16" i="1" s="1"/>
  <c r="O46" i="1"/>
  <c r="V16" i="1" s="1"/>
  <c r="O44" i="1"/>
  <c r="V14" i="1" s="1"/>
  <c r="O45" i="1"/>
  <c r="V15" i="1" s="1"/>
  <c r="O34" i="1"/>
  <c r="U14" i="1" s="1"/>
  <c r="O35" i="1"/>
  <c r="U15" i="1" s="1"/>
  <c r="O36" i="1"/>
  <c r="U16" i="1" s="1"/>
  <c r="O24" i="1"/>
  <c r="T14" i="1" s="1"/>
  <c r="O25" i="1"/>
  <c r="T15" i="1" s="1"/>
  <c r="O16" i="1"/>
  <c r="S16" i="1" s="1"/>
  <c r="O14" i="1"/>
  <c r="S14" i="1" s="1"/>
</calcChain>
</file>

<file path=xl/sharedStrings.xml><?xml version="1.0" encoding="utf-8"?>
<sst xmlns="http://schemas.openxmlformats.org/spreadsheetml/2006/main" count="1730" uniqueCount="19">
  <si>
    <t>Proton Assignments</t>
  </si>
  <si>
    <t>On</t>
  </si>
  <si>
    <t>Control</t>
  </si>
  <si>
    <t>BSM</t>
  </si>
  <si>
    <t>Range</t>
  </si>
  <si>
    <t>Normalized</t>
  </si>
  <si>
    <t>Absolute</t>
  </si>
  <si>
    <t>Diff</t>
  </si>
  <si>
    <t>Off</t>
  </si>
  <si>
    <t>4.2633 .. 3.8904</t>
  </si>
  <si>
    <t>2.2210 .. 2.0151</t>
  </si>
  <si>
    <t>1.8286 .. 1.3343</t>
  </si>
  <si>
    <t>Rep1</t>
  </si>
  <si>
    <t>rep2</t>
  </si>
  <si>
    <t>rep3</t>
  </si>
  <si>
    <t>Average</t>
  </si>
  <si>
    <t>Stderr</t>
  </si>
  <si>
    <t>t</t>
  </si>
  <si>
    <t>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</si>
</sst>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8"/>
      <color theme="1"/>
      <name val="MS Shell Dlg 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'PVA99_85-124k_20uM (1)'!$R$14</c:f>
              <c:strCache>
                <c:ptCount val="1"/>
                <c:pt idx="0">
                  <c:v>4.2633 .. 3.8904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'PVA99_85-124k_20uM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'PVA99_85-124k_20uM (1)'!$S$14:$Y$14</c:f>
              <c:numCache>
                <c:formatCode>General</c:formatCode>
                <c:ptCount val="7"/>
                <c:pt idx="0">
                  <c:v>-3.7848101547859872E-4</c:v>
                </c:pt>
                <c:pt idx="1">
                  <c:v>-1.6162484588405975E-2</c:v>
                </c:pt>
                <c:pt idx="2">
                  <c:v>7.0934014393199776E-5</c:v>
                </c:pt>
                <c:pt idx="3">
                  <c:v>6.0653351149095368E-4</c:v>
                </c:pt>
                <c:pt idx="4">
                  <c:v>1.2215857782266956E-3</c:v>
                </c:pt>
                <c:pt idx="5">
                  <c:v>8.7277125062995044E-4</c:v>
                </c:pt>
                <c:pt idx="6">
                  <c:v>3.3666663217310142E-4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DE-49DE-9B2A-B834D3FDEE2C}"/>
            </c:ext>
          </c:extLst>
        </c:ser>
        <c:ser>
          <c:idx val="2"/>
          <c:order val="1"/>
          <c:tx>
            <c:strRef>
              <c:f>'PVA99_85-124k_20uM (1)'!$R$16</c:f>
              <c:strCache>
                <c:ptCount val="1"/>
                <c:pt idx="0">
                  <c:v>1.8286 .. 1.3343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'PVA99_85-124k_20uM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'PVA99_85-124k_20uM (1)'!$S$16:$Y$16</c:f>
              <c:numCache>
                <c:formatCode>General</c:formatCode>
                <c:ptCount val="7"/>
                <c:pt idx="0">
                  <c:v>-2.1198996457345612E-4</c:v>
                </c:pt>
                <c:pt idx="1">
                  <c:v>-2.76795729492944E-2</c:v>
                </c:pt>
                <c:pt idx="2">
                  <c:v>3.803704773868218E-4</c:v>
                </c:pt>
                <c:pt idx="3">
                  <c:v>6.7714394503644469E-5</c:v>
                </c:pt>
                <c:pt idx="4">
                  <c:v>-2.7410568694970578E-5</c:v>
                </c:pt>
                <c:pt idx="5">
                  <c:v>1.7465643835186791E-4</c:v>
                </c:pt>
                <c:pt idx="6">
                  <c:v>1.3878452652134459E-4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DE-49DE-9B2A-B834D3FDE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840864"/>
        <c:axId val="759838896"/>
      </c:scatterChart>
      <c:valAx>
        <c:axId val="75984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8896"/>
        <c:crosses val="autoZero"/>
        <c:crossBetween val="midCat"/>
      </c:valAx>
      <c:valAx>
        <c:axId val="759838896"/>
        <c:scaling>
          <c:orientation val="minMax"/>
          <c:min val="-3.000000000000000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4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'PVA99_85-124k_20uM (2)'!$R$14</c:f>
              <c:strCache>
                <c:ptCount val="1"/>
                <c:pt idx="0">
                  <c:v>4.2633 .. 3.8904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'PVA99_85-124k_20uM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'PVA99_85-124k_20uM (2)'!$S$14:$Y$14</c:f>
              <c:numCache>
                <c:formatCode>General</c:formatCode>
                <c:ptCount val="7"/>
                <c:pt idx="0">
                  <c:v>3.8892300430020104E-4</c:v>
                </c:pt>
                <c:pt idx="1">
                  <c:v>-8.6162369558492552E-5</c:v>
                </c:pt>
                <c:pt idx="2">
                  <c:v>7.6715374401746181E-4</c:v>
                </c:pt>
                <c:pt idx="3">
                  <c:v>9.6516730096219544E-4</c:v>
                </c:pt>
                <c:pt idx="4">
                  <c:v>3.0024172734164056E-4</c:v>
                </c:pt>
                <c:pt idx="5">
                  <c:v>-5.029426764681775E-5</c:v>
                </c:pt>
                <c:pt idx="6">
                  <c:v>1.4070905376555171E-3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98-4883-A555-56D882BF5180}"/>
            </c:ext>
          </c:extLst>
        </c:ser>
        <c:ser>
          <c:idx val="2"/>
          <c:order val="1"/>
          <c:tx>
            <c:strRef>
              <c:f>'PVA99_85-124k_20uM (2)'!$R$16</c:f>
              <c:strCache>
                <c:ptCount val="1"/>
                <c:pt idx="0">
                  <c:v>1.8286 .. 1.3343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'PVA99_85-124k_20uM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'PVA99_85-124k_20uM (2)'!$S$16:$Y$16</c:f>
              <c:numCache>
                <c:formatCode>General</c:formatCode>
                <c:ptCount val="7"/>
                <c:pt idx="0">
                  <c:v>-2.803107702838143E-4</c:v>
                </c:pt>
                <c:pt idx="1">
                  <c:v>4.9568814877086649E-4</c:v>
                </c:pt>
                <c:pt idx="2">
                  <c:v>4.6202561353915288E-4</c:v>
                </c:pt>
                <c:pt idx="3">
                  <c:v>1.0604227113922789E-4</c:v>
                </c:pt>
                <c:pt idx="4">
                  <c:v>5.526187010233939E-4</c:v>
                </c:pt>
                <c:pt idx="5">
                  <c:v>5.2021037167117833E-4</c:v>
                </c:pt>
                <c:pt idx="6">
                  <c:v>1.1568628054553194E-3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98-4883-A555-56D882BF5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840864"/>
        <c:axId val="759838896"/>
      </c:scatterChart>
      <c:valAx>
        <c:axId val="75984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8896"/>
        <c:crosses val="autoZero"/>
        <c:crossBetween val="midCat"/>
      </c:valAx>
      <c:valAx>
        <c:axId val="7598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4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'PVA99_85-124k_20uM (3)'!$R$14</c:f>
              <c:strCache>
                <c:ptCount val="1"/>
                <c:pt idx="0">
                  <c:v>4.2633 .. 3.8904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'PVA99_85-124k_20uM (3)'!$S$13:$Y$13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'PVA99_85-124k_20uM (3)'!$S$14:$Y$14</c:f>
              <c:numCache>
                <c:formatCode>General</c:formatCode>
                <c:ptCount val="7"/>
                <c:pt idx="0">
                  <c:v>-4.8708790069933308E-4</c:v>
                </c:pt>
                <c:pt idx="1">
                  <c:v>2.4588884886096913E-4</c:v>
                </c:pt>
                <c:pt idx="2">
                  <c:v>5.5784244389516944E-4</c:v>
                </c:pt>
                <c:pt idx="3">
                  <c:v>8.1253561174337145E-5</c:v>
                </c:pt>
                <c:pt idx="4">
                  <c:v>7.8811488740630862E-4</c:v>
                </c:pt>
                <c:pt idx="5">
                  <c:v>1.734242173866171E-3</c:v>
                </c:pt>
                <c:pt idx="6">
                  <c:v>1.6124405213076918E-3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19-4E90-8E45-48D40420B0D8}"/>
            </c:ext>
          </c:extLst>
        </c:ser>
        <c:ser>
          <c:idx val="2"/>
          <c:order val="1"/>
          <c:tx>
            <c:strRef>
              <c:f>'PVA99_85-124k_20uM (3)'!$R$16</c:f>
              <c:strCache>
                <c:ptCount val="1"/>
                <c:pt idx="0">
                  <c:v>1.8286 .. 1.3343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'PVA99_85-124k_20uM (3)'!$S$13:$Y$13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'PVA99_85-124k_20uM (3)'!$S$16:$Y$16</c:f>
              <c:numCache>
                <c:formatCode>General</c:formatCode>
                <c:ptCount val="7"/>
                <c:pt idx="0">
                  <c:v>1.6953710934942439E-4</c:v>
                </c:pt>
                <c:pt idx="1">
                  <c:v>6.7080278297489929E-4</c:v>
                </c:pt>
                <c:pt idx="2">
                  <c:v>1.1863779687958159E-3</c:v>
                </c:pt>
                <c:pt idx="3">
                  <c:v>1.2011659441991738E-3</c:v>
                </c:pt>
                <c:pt idx="4">
                  <c:v>1.6679804379194246E-3</c:v>
                </c:pt>
                <c:pt idx="5">
                  <c:v>1.5577500290381054E-3</c:v>
                </c:pt>
                <c:pt idx="6">
                  <c:v>1.9585814350205396E-3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19-4E90-8E45-48D40420B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840864"/>
        <c:axId val="759838896"/>
      </c:scatterChart>
      <c:valAx>
        <c:axId val="75984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8896"/>
        <c:crosses val="autoZero"/>
        <c:crossBetween val="midCat"/>
      </c:valAx>
      <c:valAx>
        <c:axId val="7598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4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'PVA99_85-124k_20uM (4)'!$R$14</c:f>
              <c:strCache>
                <c:ptCount val="1"/>
                <c:pt idx="0">
                  <c:v>4.2633 .. 3.8904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'PVA99_85-124k_20uM (4)'!$S$13:$Y$13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'PVA99_85-124k_20uM (4)'!$S$14:$Y$14</c:f>
              <c:numCache>
                <c:formatCode>General</c:formatCode>
                <c:ptCount val="7"/>
                <c:pt idx="0">
                  <c:v>1.3739864930052931E-3</c:v>
                </c:pt>
                <c:pt idx="1">
                  <c:v>7.8667489342216926E-4</c:v>
                </c:pt>
                <c:pt idx="2">
                  <c:v>3.5989494612920908E-4</c:v>
                </c:pt>
                <c:pt idx="3">
                  <c:v>2.8463407561376262E-3</c:v>
                </c:pt>
                <c:pt idx="4">
                  <c:v>1.5330873472969543E-3</c:v>
                </c:pt>
                <c:pt idx="5">
                  <c:v>1.1973174473869017E-3</c:v>
                </c:pt>
                <c:pt idx="6">
                  <c:v>2.8490569547009376E-3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37-AB47-985C-AF0D1823E601}"/>
            </c:ext>
          </c:extLst>
        </c:ser>
        <c:ser>
          <c:idx val="2"/>
          <c:order val="1"/>
          <c:tx>
            <c:strRef>
              <c:f>'PVA99_85-124k_20uM (4)'!$R$16</c:f>
              <c:strCache>
                <c:ptCount val="1"/>
                <c:pt idx="0">
                  <c:v>1.8286 .. 1.3343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'PVA99_85-124k_20uM (4)'!$S$13:$Y$13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'PVA99_85-124k_20uM (4)'!$S$16:$Y$16</c:f>
              <c:numCache>
                <c:formatCode>General</c:formatCode>
                <c:ptCount val="7"/>
                <c:pt idx="0">
                  <c:v>3.0737482867690646E-4</c:v>
                </c:pt>
                <c:pt idx="1">
                  <c:v>1.229773874046842E-3</c:v>
                </c:pt>
                <c:pt idx="2">
                  <c:v>1.3930537166275342E-3</c:v>
                </c:pt>
                <c:pt idx="3">
                  <c:v>1.4980026750369092E-3</c:v>
                </c:pt>
                <c:pt idx="4">
                  <c:v>2.3064354713001147E-3</c:v>
                </c:pt>
                <c:pt idx="5">
                  <c:v>2.0425533794471104E-3</c:v>
                </c:pt>
                <c:pt idx="6">
                  <c:v>2.168552758969352E-3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37-AB47-985C-AF0D1823E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840864"/>
        <c:axId val="759838896"/>
      </c:scatterChart>
      <c:valAx>
        <c:axId val="75984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8896"/>
        <c:crosses val="autoZero"/>
        <c:crossBetween val="midCat"/>
      </c:valAx>
      <c:valAx>
        <c:axId val="759838896"/>
        <c:scaling>
          <c:orientation val="minMax"/>
          <c:min val="-3.000000000000000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4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'PVA99_85-124k_20uM (5)'!$R$14</c:f>
              <c:strCache>
                <c:ptCount val="1"/>
                <c:pt idx="0">
                  <c:v>4.2633 .. 3.8904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'PVA99_85-124k_20uM (5)'!$S$13:$Y$13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'PVA99_85-124k_20uM (5)'!$S$14:$Y$14</c:f>
              <c:numCache>
                <c:formatCode>General</c:formatCode>
                <c:ptCount val="7"/>
                <c:pt idx="0">
                  <c:v>2.0317982970186779E-3</c:v>
                </c:pt>
                <c:pt idx="1">
                  <c:v>-4.8394288028155529E-4</c:v>
                </c:pt>
                <c:pt idx="2">
                  <c:v>9.8374288110374478E-4</c:v>
                </c:pt>
                <c:pt idx="3">
                  <c:v>2.6870912589940896E-3</c:v>
                </c:pt>
                <c:pt idx="4">
                  <c:v>-6.9003958503009841E-4</c:v>
                </c:pt>
                <c:pt idx="5">
                  <c:v>1.1561291200745713E-3</c:v>
                </c:pt>
                <c:pt idx="6">
                  <c:v>3.4035205112660071E-3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25-7C4C-BF9F-78CDC9759457}"/>
            </c:ext>
          </c:extLst>
        </c:ser>
        <c:ser>
          <c:idx val="2"/>
          <c:order val="1"/>
          <c:tx>
            <c:strRef>
              <c:f>'PVA99_85-124k_20uM (5)'!$R$16</c:f>
              <c:strCache>
                <c:ptCount val="1"/>
                <c:pt idx="0">
                  <c:v>1.8286 .. 1.3343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'PVA99_85-124k_20uM (5)'!$S$13:$Y$13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'PVA99_85-124k_20uM (5)'!$S$16:$Y$16</c:f>
              <c:numCache>
                <c:formatCode>General</c:formatCode>
                <c:ptCount val="7"/>
                <c:pt idx="0">
                  <c:v>8.1851511052232428E-4</c:v>
                </c:pt>
                <c:pt idx="1">
                  <c:v>8.5384651408011811E-4</c:v>
                </c:pt>
                <c:pt idx="2">
                  <c:v>3.6260589658957765E-4</c:v>
                </c:pt>
                <c:pt idx="3">
                  <c:v>9.1750571855874516E-4</c:v>
                </c:pt>
                <c:pt idx="4">
                  <c:v>1.4907800049268655E-3</c:v>
                </c:pt>
                <c:pt idx="5">
                  <c:v>1.416256720887336E-3</c:v>
                </c:pt>
                <c:pt idx="6">
                  <c:v>1.6932261725864737E-3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25-7C4C-BF9F-78CDC9759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840864"/>
        <c:axId val="759838896"/>
      </c:scatterChart>
      <c:valAx>
        <c:axId val="75984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8896"/>
        <c:crosses val="autoZero"/>
        <c:crossBetween val="midCat"/>
      </c:valAx>
      <c:valAx>
        <c:axId val="7598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4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'PVA99_85-124k_20uM (6)'!$R$14</c:f>
              <c:strCache>
                <c:ptCount val="1"/>
                <c:pt idx="0">
                  <c:v>4.2633 .. 3.8904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'PVA99_85-124k_20uM (6)'!$S$13:$Y$13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'PVA99_85-124k_20uM (6)'!$S$14:$Y$14</c:f>
              <c:numCache>
                <c:formatCode>General</c:formatCode>
                <c:ptCount val="7"/>
                <c:pt idx="0">
                  <c:v>-5.7466307859467872E-4</c:v>
                </c:pt>
                <c:pt idx="1">
                  <c:v>1.9608532704520629E-3</c:v>
                </c:pt>
                <c:pt idx="2">
                  <c:v>1.5643735574880642E-3</c:v>
                </c:pt>
                <c:pt idx="3">
                  <c:v>-1.3048772842962533E-3</c:v>
                </c:pt>
                <c:pt idx="4">
                  <c:v>1.7869278454348556E-4</c:v>
                </c:pt>
                <c:pt idx="5">
                  <c:v>1.825245886306662E-3</c:v>
                </c:pt>
                <c:pt idx="6">
                  <c:v>-1.0812914588926119E-3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83-FB4C-AE53-DE0DDB5C6682}"/>
            </c:ext>
          </c:extLst>
        </c:ser>
        <c:ser>
          <c:idx val="2"/>
          <c:order val="1"/>
          <c:tx>
            <c:strRef>
              <c:f>'PVA99_85-124k_20uM (6)'!$R$16</c:f>
              <c:strCache>
                <c:ptCount val="1"/>
                <c:pt idx="0">
                  <c:v>1.8286 .. 1.3343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'PVA99_85-124k_20uM (6)'!$S$13:$Y$13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'PVA99_85-124k_20uM (6)'!$S$16:$Y$16</c:f>
              <c:numCache>
                <c:formatCode>General</c:formatCode>
                <c:ptCount val="7"/>
                <c:pt idx="0">
                  <c:v>5.9786532676249027E-4</c:v>
                </c:pt>
                <c:pt idx="1">
                  <c:v>6.4103743087185155E-4</c:v>
                </c:pt>
                <c:pt idx="2">
                  <c:v>1.0691111286172019E-3</c:v>
                </c:pt>
                <c:pt idx="3">
                  <c:v>1.2540739000730377E-3</c:v>
                </c:pt>
                <c:pt idx="4">
                  <c:v>1.4770567953674841E-3</c:v>
                </c:pt>
                <c:pt idx="5">
                  <c:v>2.1815343271066323E-3</c:v>
                </c:pt>
                <c:pt idx="6">
                  <c:v>1.164703928467194E-3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83-FB4C-AE53-DE0DDB5C6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840864"/>
        <c:axId val="759838896"/>
      </c:scatterChart>
      <c:valAx>
        <c:axId val="75984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8896"/>
        <c:crosses val="autoZero"/>
        <c:crossBetween val="midCat"/>
      </c:valAx>
      <c:valAx>
        <c:axId val="7598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4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'PVA99+ Complete'!$K$4</c:f>
              <c:strCache>
                <c:ptCount val="1"/>
                <c:pt idx="0">
                  <c:v>4.2633 .. 3.8904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'PVA99+ Complete'!$L$3:$R$3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'PVA99+ Complete'!$L$4:$R$4</c:f>
              <c:numCache>
                <c:formatCode>General</c:formatCode>
                <c:ptCount val="7"/>
                <c:pt idx="0">
                  <c:v>-1.5888197062591025E-4</c:v>
                </c:pt>
                <c:pt idx="1">
                  <c:v>-5.3342527030344989E-3</c:v>
                </c:pt>
                <c:pt idx="2">
                  <c:v>4.6531006743527701E-4</c:v>
                </c:pt>
                <c:pt idx="3">
                  <c:v>5.5098479120916212E-4</c:v>
                </c:pt>
                <c:pt idx="4">
                  <c:v>7.6998079765821495E-4</c:v>
                </c:pt>
                <c:pt idx="5">
                  <c:v>8.5223971894976796E-4</c:v>
                </c:pt>
                <c:pt idx="6">
                  <c:v>1.1187325637121036E-3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B7-4C81-808F-E9FF3C6F6661}"/>
            </c:ext>
          </c:extLst>
        </c:ser>
        <c:ser>
          <c:idx val="2"/>
          <c:order val="1"/>
          <c:tx>
            <c:strRef>
              <c:f>'PVA99+ Complete'!$K$6</c:f>
              <c:strCache>
                <c:ptCount val="1"/>
                <c:pt idx="0">
                  <c:v>1.8286 .. 1.3343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'PVA99+ Complete'!$L$3:$R$3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'PVA99+ Complete'!$L$6:$R$6</c:f>
              <c:numCache>
                <c:formatCode>General</c:formatCode>
                <c:ptCount val="7"/>
                <c:pt idx="0">
                  <c:v>-1.0758787516928201E-4</c:v>
                </c:pt>
                <c:pt idx="1">
                  <c:v>-8.8376940058495449E-3</c:v>
                </c:pt>
                <c:pt idx="2">
                  <c:v>6.7625801990726356E-4</c:v>
                </c:pt>
                <c:pt idx="3">
                  <c:v>4.583075366140154E-4</c:v>
                </c:pt>
                <c:pt idx="4">
                  <c:v>7.3106285674928251E-4</c:v>
                </c:pt>
                <c:pt idx="5">
                  <c:v>7.5087227968705051E-4</c:v>
                </c:pt>
                <c:pt idx="6">
                  <c:v>1.0847429223324013E-3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B7-4C81-808F-E9FF3C6F6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34224"/>
        <c:axId val="1032889624"/>
      </c:scatterChart>
      <c:valAx>
        <c:axId val="64453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889624"/>
        <c:crosses val="autoZero"/>
        <c:crossBetween val="midCat"/>
      </c:valAx>
      <c:valAx>
        <c:axId val="103288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3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'PVA99+ Complete (2)'!$K$4</c:f>
              <c:strCache>
                <c:ptCount val="1"/>
                <c:pt idx="0">
                  <c:v>4.2633 .. 3.8904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'PVA99+ Complete (2)'!$L$3:$R$3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'PVA99+ Complete (2)'!$L$4:$R$4</c:f>
              <c:numCache>
                <c:formatCode>General</c:formatCode>
                <c:ptCount val="7"/>
                <c:pt idx="0">
                  <c:v>9.4370723714309738E-4</c:v>
                </c:pt>
                <c:pt idx="1">
                  <c:v>7.5452842786422568E-4</c:v>
                </c:pt>
                <c:pt idx="2">
                  <c:v>9.6933712824033948E-4</c:v>
                </c:pt>
                <c:pt idx="3">
                  <c:v>1.4095182436118208E-3</c:v>
                </c:pt>
                <c:pt idx="4">
                  <c:v>3.4058018227011382E-4</c:v>
                </c:pt>
                <c:pt idx="5">
                  <c:v>1.3928974845893785E-3</c:v>
                </c:pt>
                <c:pt idx="6">
                  <c:v>1.7237620023581107E-3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35-4F40-A68F-19C1D6338E9B}"/>
            </c:ext>
          </c:extLst>
        </c:ser>
        <c:ser>
          <c:idx val="2"/>
          <c:order val="1"/>
          <c:tx>
            <c:strRef>
              <c:f>'PVA99+ Complete (2)'!$K$6</c:f>
              <c:strCache>
                <c:ptCount val="1"/>
                <c:pt idx="0">
                  <c:v>1.8286 .. 1.3343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'PVA99+ Complete (2)'!$L$3:$R$3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'PVA99+ Complete (2)'!$L$6:$R$6</c:f>
              <c:numCache>
                <c:formatCode>General</c:formatCode>
                <c:ptCount val="7"/>
                <c:pt idx="0">
                  <c:v>5.7458508865390698E-4</c:v>
                </c:pt>
                <c:pt idx="1">
                  <c:v>9.0821927299960387E-4</c:v>
                </c:pt>
                <c:pt idx="2">
                  <c:v>9.4159024727810453E-4</c:v>
                </c:pt>
                <c:pt idx="3">
                  <c:v>1.223194097889564E-3</c:v>
                </c:pt>
                <c:pt idx="4">
                  <c:v>1.7580907571981546E-3</c:v>
                </c:pt>
                <c:pt idx="5">
                  <c:v>1.8801148091470261E-3</c:v>
                </c:pt>
                <c:pt idx="6">
                  <c:v>1.6754942866743399E-3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35-4F40-A68F-19C1D6338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34224"/>
        <c:axId val="1032889624"/>
      </c:scatterChart>
      <c:valAx>
        <c:axId val="64453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889624"/>
        <c:crosses val="autoZero"/>
        <c:crossBetween val="midCat"/>
      </c:valAx>
      <c:valAx>
        <c:axId val="103288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3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438150</xdr:colOff>
      <xdr:row>18</xdr:row>
      <xdr:rowOff>219075</xdr:rowOff>
    </xdr:from>
    <xdr:to>
      <xdr:col>26</xdr:col>
      <xdr:colOff>161925</xdr:colOff>
      <xdr:row>28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A8C311-B603-4ADF-A826-60608DE9F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438150</xdr:colOff>
      <xdr:row>18</xdr:row>
      <xdr:rowOff>219075</xdr:rowOff>
    </xdr:from>
    <xdr:to>
      <xdr:col>26</xdr:col>
      <xdr:colOff>161925</xdr:colOff>
      <xdr:row>28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13D322-139C-413F-92E7-7B1041A82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438150</xdr:colOff>
      <xdr:row>18</xdr:row>
      <xdr:rowOff>219075</xdr:rowOff>
    </xdr:from>
    <xdr:to>
      <xdr:col>26</xdr:col>
      <xdr:colOff>161925</xdr:colOff>
      <xdr:row>28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43BD16-9D98-42B6-B221-70223EE64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438150</xdr:colOff>
      <xdr:row>18</xdr:row>
      <xdr:rowOff>219075</xdr:rowOff>
    </xdr:from>
    <xdr:to>
      <xdr:col>26</xdr:col>
      <xdr:colOff>161925</xdr:colOff>
      <xdr:row>28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F4B7F7-A469-FA44-8838-B9C7CCC00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438150</xdr:colOff>
      <xdr:row>18</xdr:row>
      <xdr:rowOff>219075</xdr:rowOff>
    </xdr:from>
    <xdr:to>
      <xdr:col>26</xdr:col>
      <xdr:colOff>161925</xdr:colOff>
      <xdr:row>28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30028E-0608-7142-AF17-93A1064F86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438150</xdr:colOff>
      <xdr:row>18</xdr:row>
      <xdr:rowOff>219075</xdr:rowOff>
    </xdr:from>
    <xdr:to>
      <xdr:col>26</xdr:col>
      <xdr:colOff>161925</xdr:colOff>
      <xdr:row>28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6E33FF-A863-BD45-BB30-9B561CC57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457200</xdr:colOff>
      <xdr:row>5</xdr:row>
      <xdr:rowOff>119062</xdr:rowOff>
    </xdr:from>
    <xdr:to>
      <xdr:col>27</xdr:col>
      <xdr:colOff>400050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B8673E-2400-48A1-9AE1-C8342FE10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457200</xdr:colOff>
      <xdr:row>5</xdr:row>
      <xdr:rowOff>119062</xdr:rowOff>
    </xdr:from>
    <xdr:to>
      <xdr:col>27</xdr:col>
      <xdr:colOff>400050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05ADBB-AB32-3D42-94A3-6D65C6FDB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F5FF7-C488-4FA5-9515-B734B8867556}">
  <dimension ref="A1:Y81"/>
  <sheetViews>
    <sheetView topLeftCell="A69" workbookViewId="0">
      <selection activeCell="B94" sqref="B94"/>
    </sheetView>
  </sheetViews>
  <sheetFormatPr baseColWidth="10" defaultColWidth="8.83203125" defaultRowHeight="15"/>
  <cols>
    <col min="1" max="1" width="20.5" customWidth="1"/>
    <col min="21" max="21" width="12.6640625" bestFit="1" customWidth="1"/>
  </cols>
  <sheetData>
    <row r="1" spans="1:25">
      <c r="A1" t="s">
        <v>0</v>
      </c>
    </row>
    <row r="3" spans="1:25">
      <c r="A3" s="1"/>
      <c r="B3" s="1"/>
      <c r="C3" s="1"/>
    </row>
    <row r="4" spans="1:25">
      <c r="A4" s="1"/>
      <c r="B4" s="1"/>
      <c r="C4" s="1"/>
    </row>
    <row r="5" spans="1:25">
      <c r="A5" s="1"/>
      <c r="B5" s="1"/>
      <c r="C5" s="1"/>
    </row>
    <row r="6" spans="1:25">
      <c r="A6" s="1"/>
      <c r="B6" s="1"/>
      <c r="C6" s="1"/>
    </row>
    <row r="7" spans="1:25">
      <c r="A7" s="1"/>
      <c r="B7" s="1"/>
      <c r="C7" s="1"/>
    </row>
    <row r="8" spans="1:25">
      <c r="A8" s="1"/>
      <c r="B8" s="1"/>
      <c r="C8" s="1"/>
      <c r="G8">
        <f>E16/2</f>
        <v>203984.283</v>
      </c>
    </row>
    <row r="9" spans="1:25">
      <c r="A9" s="1"/>
      <c r="B9" s="1"/>
      <c r="C9" s="1"/>
      <c r="G9">
        <f>E15/3</f>
        <v>1009.8779</v>
      </c>
      <c r="H9">
        <f>G9/G8</f>
        <v>4.9507632899344501E-3</v>
      </c>
    </row>
    <row r="12" spans="1:25">
      <c r="B12">
        <v>0.25</v>
      </c>
      <c r="C12" t="s">
        <v>1</v>
      </c>
      <c r="D12" t="s">
        <v>2</v>
      </c>
      <c r="G12">
        <v>0.25</v>
      </c>
      <c r="H12" t="s">
        <v>1</v>
      </c>
      <c r="I12" t="s">
        <v>3</v>
      </c>
    </row>
    <row r="13" spans="1:25">
      <c r="B13" s="2"/>
      <c r="C13" s="3" t="s">
        <v>4</v>
      </c>
      <c r="D13" s="3" t="s">
        <v>5</v>
      </c>
      <c r="E13" s="4" t="s">
        <v>6</v>
      </c>
      <c r="F13" s="5"/>
      <c r="G13" s="2"/>
      <c r="H13" s="3" t="s">
        <v>4</v>
      </c>
      <c r="I13" s="3" t="s">
        <v>5</v>
      </c>
      <c r="J13" s="4" t="s">
        <v>6</v>
      </c>
      <c r="L13" s="3" t="s">
        <v>4</v>
      </c>
      <c r="M13" t="s">
        <v>2</v>
      </c>
      <c r="N13" t="s">
        <v>3</v>
      </c>
      <c r="O13" t="s">
        <v>7</v>
      </c>
      <c r="R13" s="3" t="s">
        <v>4</v>
      </c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4">
      <c r="B14" s="6">
        <v>1</v>
      </c>
      <c r="C14" s="7" t="s">
        <v>9</v>
      </c>
      <c r="D14" s="7">
        <v>0.94</v>
      </c>
      <c r="E14" s="8">
        <v>187843.25140000001</v>
      </c>
      <c r="F14" s="7"/>
      <c r="G14" s="6">
        <v>1</v>
      </c>
      <c r="H14" s="7" t="s">
        <v>9</v>
      </c>
      <c r="I14" s="7">
        <v>0.94</v>
      </c>
      <c r="J14" s="8">
        <v>182646.67629999999</v>
      </c>
      <c r="L14" s="7" t="s">
        <v>9</v>
      </c>
      <c r="M14">
        <f>(E19-E14)</f>
        <v>583.48470000000088</v>
      </c>
      <c r="N14">
        <f>(J19-J14)</f>
        <v>514.16180000000168</v>
      </c>
      <c r="O14">
        <f>(N14-M14)/J19</f>
        <v>-3.7848101547859872E-4</v>
      </c>
      <c r="R14" s="7" t="s">
        <v>9</v>
      </c>
      <c r="S14">
        <f t="shared" ref="S14:S16" si="0">O14</f>
        <v>-3.7848101547859872E-4</v>
      </c>
      <c r="T14">
        <f>O24</f>
        <v>-1.6162484588405975E-2</v>
      </c>
      <c r="U14">
        <f>O34</f>
        <v>7.0934014393199776E-5</v>
      </c>
      <c r="V14">
        <f>O44</f>
        <v>6.0653351149095368E-4</v>
      </c>
      <c r="W14">
        <f>O54</f>
        <v>1.2215857782266956E-3</v>
      </c>
      <c r="X14">
        <f>O64</f>
        <v>8.7277125062995044E-4</v>
      </c>
      <c r="Y14">
        <f>O74</f>
        <v>3.3666663217310142E-4</v>
      </c>
    </row>
    <row r="15" spans="1:25" ht="24">
      <c r="B15" s="6">
        <v>2</v>
      </c>
      <c r="C15" s="7" t="s">
        <v>10</v>
      </c>
      <c r="D15" s="7">
        <v>0.02</v>
      </c>
      <c r="E15" s="8">
        <v>3029.6336999999999</v>
      </c>
      <c r="F15" s="7"/>
      <c r="G15" s="6">
        <v>2</v>
      </c>
      <c r="H15" s="7" t="s">
        <v>10</v>
      </c>
      <c r="I15" s="7">
        <v>0.01</v>
      </c>
      <c r="J15" s="8">
        <v>2679.1041</v>
      </c>
      <c r="L15" s="7" t="s">
        <v>10</v>
      </c>
      <c r="M15">
        <f>(E20-E15)</f>
        <v>44.780600000000049</v>
      </c>
      <c r="N15">
        <f>(J20-J15)</f>
        <v>-7.151299999999992</v>
      </c>
      <c r="O15">
        <f>(N15-M15)/J20</f>
        <v>-1.9435934646749763E-2</v>
      </c>
      <c r="R15" s="7" t="s">
        <v>10</v>
      </c>
      <c r="S15">
        <f t="shared" si="0"/>
        <v>-1.9435934646749763E-2</v>
      </c>
      <c r="T15">
        <f>O25</f>
        <v>-1.010896863772622E-2</v>
      </c>
      <c r="U15">
        <f>O35</f>
        <v>1.0635454677012041E-3</v>
      </c>
      <c r="V15">
        <f>O45</f>
        <v>-1.482731601244155E-2</v>
      </c>
      <c r="W15">
        <f>O55</f>
        <v>1.0703211484209853E-3</v>
      </c>
      <c r="X15">
        <f>O65</f>
        <v>1.4676199812984658E-2</v>
      </c>
      <c r="Y15">
        <f>O75</f>
        <v>7.3064145020262945E-3</v>
      </c>
    </row>
    <row r="16" spans="1:25" ht="24">
      <c r="B16" s="9">
        <v>3</v>
      </c>
      <c r="C16" s="10" t="s">
        <v>11</v>
      </c>
      <c r="D16" s="10">
        <v>2.04</v>
      </c>
      <c r="E16" s="11">
        <v>407968.56599999999</v>
      </c>
      <c r="F16" s="7"/>
      <c r="G16" s="9">
        <v>3</v>
      </c>
      <c r="H16" s="10" t="s">
        <v>11</v>
      </c>
      <c r="I16" s="10">
        <v>2.0499999999999998</v>
      </c>
      <c r="J16" s="11">
        <v>396850.02309999999</v>
      </c>
      <c r="L16" s="10" t="s">
        <v>11</v>
      </c>
      <c r="M16">
        <f>(E21-E16)</f>
        <v>6594.2013000000152</v>
      </c>
      <c r="N16">
        <f>(J21-J16)</f>
        <v>6508.6932999999844</v>
      </c>
      <c r="O16">
        <f>(N16-M16)/J21</f>
        <v>-2.1198996457345612E-4</v>
      </c>
      <c r="R16" s="10" t="s">
        <v>11</v>
      </c>
      <c r="S16">
        <f t="shared" si="0"/>
        <v>-2.1198996457345612E-4</v>
      </c>
      <c r="T16">
        <f>O26</f>
        <v>-2.76795729492944E-2</v>
      </c>
      <c r="U16">
        <f>O36</f>
        <v>3.803704773868218E-4</v>
      </c>
      <c r="V16">
        <f>O46</f>
        <v>6.7714394503644469E-5</v>
      </c>
      <c r="W16">
        <f>O56</f>
        <v>-2.7410568694970578E-5</v>
      </c>
      <c r="X16">
        <f>O66</f>
        <v>1.7465643835186791E-4</v>
      </c>
      <c r="Y16">
        <f>O76</f>
        <v>1.3878452652134459E-4</v>
      </c>
    </row>
    <row r="17" spans="2:15">
      <c r="B17">
        <v>0.25</v>
      </c>
      <c r="C17" t="s">
        <v>8</v>
      </c>
      <c r="D17" t="s">
        <v>2</v>
      </c>
      <c r="G17">
        <v>0.25</v>
      </c>
      <c r="H17" t="s">
        <v>8</v>
      </c>
      <c r="I17" t="s">
        <v>3</v>
      </c>
    </row>
    <row r="18" spans="2:15">
      <c r="B18" s="2"/>
      <c r="C18" s="3" t="s">
        <v>4</v>
      </c>
      <c r="D18" s="3" t="s">
        <v>5</v>
      </c>
      <c r="E18" s="4" t="s">
        <v>6</v>
      </c>
      <c r="G18" s="2"/>
      <c r="H18" s="3" t="s">
        <v>4</v>
      </c>
      <c r="I18" s="3" t="s">
        <v>5</v>
      </c>
      <c r="J18" s="4" t="s">
        <v>6</v>
      </c>
    </row>
    <row r="19" spans="2:15" ht="24">
      <c r="B19" s="6">
        <v>1</v>
      </c>
      <c r="C19" s="7" t="s">
        <v>9</v>
      </c>
      <c r="D19" s="7">
        <v>4.04</v>
      </c>
      <c r="E19" s="8">
        <v>188426.73610000001</v>
      </c>
      <c r="G19" s="6">
        <v>1</v>
      </c>
      <c r="H19" s="7" t="s">
        <v>9</v>
      </c>
      <c r="I19" s="7">
        <v>4.04</v>
      </c>
      <c r="J19" s="8">
        <v>183160.83809999999</v>
      </c>
    </row>
    <row r="20" spans="2:15" ht="24">
      <c r="B20" s="6">
        <v>2</v>
      </c>
      <c r="C20" s="7" t="s">
        <v>10</v>
      </c>
      <c r="D20" s="7">
        <v>7.0000000000000007E-2</v>
      </c>
      <c r="E20" s="8">
        <v>3074.4142999999999</v>
      </c>
      <c r="G20" s="6">
        <v>2</v>
      </c>
      <c r="H20" s="7" t="s">
        <v>10</v>
      </c>
      <c r="I20" s="7">
        <v>0.06</v>
      </c>
      <c r="J20" s="8">
        <v>2671.9528</v>
      </c>
    </row>
    <row r="21" spans="2:15" ht="24">
      <c r="B21" s="9">
        <v>3</v>
      </c>
      <c r="C21" s="10" t="s">
        <v>11</v>
      </c>
      <c r="D21" s="10">
        <v>8.89</v>
      </c>
      <c r="E21" s="11">
        <v>414562.76730000001</v>
      </c>
      <c r="G21" s="9">
        <v>3</v>
      </c>
      <c r="H21" s="10" t="s">
        <v>11</v>
      </c>
      <c r="I21" s="10">
        <v>8.9</v>
      </c>
      <c r="J21" s="11">
        <v>403358.71639999998</v>
      </c>
    </row>
    <row r="22" spans="2:15">
      <c r="B22">
        <v>0.5</v>
      </c>
      <c r="C22" t="s">
        <v>1</v>
      </c>
      <c r="D22" t="s">
        <v>2</v>
      </c>
      <c r="G22">
        <v>0.5</v>
      </c>
      <c r="H22" t="s">
        <v>1</v>
      </c>
      <c r="I22" t="s">
        <v>3</v>
      </c>
    </row>
    <row r="23" spans="2:15">
      <c r="B23" s="2"/>
      <c r="C23" s="3" t="s">
        <v>4</v>
      </c>
      <c r="D23" s="3" t="s">
        <v>5</v>
      </c>
      <c r="E23" s="4" t="s">
        <v>6</v>
      </c>
      <c r="G23" s="2"/>
      <c r="H23" s="3" t="s">
        <v>4</v>
      </c>
      <c r="I23" s="3" t="s">
        <v>5</v>
      </c>
      <c r="J23" s="4" t="s">
        <v>6</v>
      </c>
      <c r="L23" s="3" t="s">
        <v>4</v>
      </c>
      <c r="M23" t="s">
        <v>2</v>
      </c>
      <c r="N23" t="s">
        <v>3</v>
      </c>
      <c r="O23" t="s">
        <v>7</v>
      </c>
    </row>
    <row r="24" spans="2:15" ht="24">
      <c r="B24" s="6">
        <v>1</v>
      </c>
      <c r="C24" s="7" t="s">
        <v>9</v>
      </c>
      <c r="D24" s="7">
        <v>0.94</v>
      </c>
      <c r="E24" s="8">
        <v>185424.86129999999</v>
      </c>
      <c r="G24" s="6">
        <v>1</v>
      </c>
      <c r="H24" s="7" t="s">
        <v>9</v>
      </c>
      <c r="I24" s="7">
        <v>4.04</v>
      </c>
      <c r="J24" s="8">
        <v>183160.83809999999</v>
      </c>
      <c r="L24" s="7" t="s">
        <v>9</v>
      </c>
      <c r="M24">
        <f>(E29-E24)</f>
        <v>1723.3640000000014</v>
      </c>
      <c r="N24">
        <f>(J29-J24)</f>
        <v>-1217.2956999999878</v>
      </c>
      <c r="O24">
        <f>(N24-M24)/J29</f>
        <v>-1.6162484588405975E-2</v>
      </c>
    </row>
    <row r="25" spans="2:15" ht="24">
      <c r="B25" s="6">
        <v>2</v>
      </c>
      <c r="C25" s="7" t="s">
        <v>10</v>
      </c>
      <c r="D25" s="7">
        <v>0.02</v>
      </c>
      <c r="E25" s="8">
        <v>3020.8458000000001</v>
      </c>
      <c r="G25" s="6">
        <v>2</v>
      </c>
      <c r="H25" s="7" t="s">
        <v>10</v>
      </c>
      <c r="I25" s="7">
        <v>0.06</v>
      </c>
      <c r="J25" s="8">
        <v>2671.9528</v>
      </c>
      <c r="L25" s="7" t="s">
        <v>10</v>
      </c>
      <c r="M25">
        <f>(E30-E25)</f>
        <v>33.396999999999935</v>
      </c>
      <c r="N25">
        <f>(J30-J25)</f>
        <v>6.322400000000016</v>
      </c>
      <c r="O25">
        <f>(N25-M25)/J30</f>
        <v>-1.010896863772622E-2</v>
      </c>
    </row>
    <row r="26" spans="2:15" ht="24">
      <c r="B26" s="9">
        <v>3</v>
      </c>
      <c r="C26" s="10" t="s">
        <v>11</v>
      </c>
      <c r="D26" s="10">
        <v>2.04</v>
      </c>
      <c r="E26" s="11">
        <v>403522.97659999999</v>
      </c>
      <c r="G26" s="9">
        <v>3</v>
      </c>
      <c r="H26" s="10" t="s">
        <v>11</v>
      </c>
      <c r="I26" s="10">
        <v>8.9</v>
      </c>
      <c r="J26" s="11">
        <v>403358.71639999998</v>
      </c>
      <c r="L26" s="10" t="s">
        <v>11</v>
      </c>
      <c r="M26">
        <f>(E31-E26)</f>
        <v>11020.254499999981</v>
      </c>
      <c r="N26">
        <f>(J31-J26)</f>
        <v>-140.64939999999478</v>
      </c>
      <c r="O26">
        <f>(N26-M26)/J31</f>
        <v>-2.76795729492944E-2</v>
      </c>
    </row>
    <row r="27" spans="2:15">
      <c r="B27">
        <v>0.5</v>
      </c>
      <c r="C27" t="s">
        <v>8</v>
      </c>
      <c r="D27" t="s">
        <v>2</v>
      </c>
      <c r="G27">
        <v>0.5</v>
      </c>
      <c r="H27" t="s">
        <v>8</v>
      </c>
      <c r="I27" t="s">
        <v>3</v>
      </c>
    </row>
    <row r="28" spans="2:15">
      <c r="B28" s="2"/>
      <c r="C28" s="3" t="s">
        <v>4</v>
      </c>
      <c r="D28" s="3" t="s">
        <v>5</v>
      </c>
      <c r="E28" s="4" t="s">
        <v>6</v>
      </c>
      <c r="G28" s="2"/>
      <c r="H28" s="3" t="s">
        <v>4</v>
      </c>
      <c r="I28" s="3" t="s">
        <v>5</v>
      </c>
      <c r="J28" s="4" t="s">
        <v>6</v>
      </c>
    </row>
    <row r="29" spans="2:15" ht="24">
      <c r="B29" s="6">
        <v>1</v>
      </c>
      <c r="C29" s="7" t="s">
        <v>9</v>
      </c>
      <c r="D29" s="7">
        <v>4.0199999999999996</v>
      </c>
      <c r="E29" s="8">
        <v>187148.22529999999</v>
      </c>
      <c r="G29" s="6">
        <v>1</v>
      </c>
      <c r="H29" s="7" t="s">
        <v>9</v>
      </c>
      <c r="I29" s="7">
        <v>4.0199999999999996</v>
      </c>
      <c r="J29" s="8">
        <v>181943.54240000001</v>
      </c>
    </row>
    <row r="30" spans="2:15" ht="24">
      <c r="B30" s="6">
        <v>2</v>
      </c>
      <c r="C30" s="7" t="s">
        <v>10</v>
      </c>
      <c r="D30" s="7">
        <v>7.0000000000000007E-2</v>
      </c>
      <c r="E30" s="8">
        <v>3054.2428</v>
      </c>
      <c r="G30" s="6">
        <v>2</v>
      </c>
      <c r="H30" s="7" t="s">
        <v>10</v>
      </c>
      <c r="I30" s="7">
        <v>0.06</v>
      </c>
      <c r="J30" s="8">
        <v>2678.2752</v>
      </c>
    </row>
    <row r="31" spans="2:15" ht="24">
      <c r="B31" s="9">
        <v>3</v>
      </c>
      <c r="C31" s="10" t="s">
        <v>11</v>
      </c>
      <c r="D31" s="10">
        <v>8.91</v>
      </c>
      <c r="E31" s="11">
        <v>414543.23109999998</v>
      </c>
      <c r="G31" s="9">
        <v>3</v>
      </c>
      <c r="H31" s="10" t="s">
        <v>11</v>
      </c>
      <c r="I31" s="10">
        <v>8.92</v>
      </c>
      <c r="J31" s="11">
        <v>403218.06699999998</v>
      </c>
    </row>
    <row r="32" spans="2:15">
      <c r="B32">
        <v>0.75</v>
      </c>
      <c r="C32" t="s">
        <v>1</v>
      </c>
      <c r="D32" t="s">
        <v>2</v>
      </c>
      <c r="G32">
        <v>0.75</v>
      </c>
      <c r="H32" t="s">
        <v>1</v>
      </c>
      <c r="I32" t="s">
        <v>3</v>
      </c>
    </row>
    <row r="33" spans="2:15">
      <c r="B33" s="2"/>
      <c r="C33" s="3" t="s">
        <v>4</v>
      </c>
      <c r="D33" s="3" t="s">
        <v>5</v>
      </c>
      <c r="E33" s="4" t="s">
        <v>6</v>
      </c>
      <c r="G33" s="2"/>
      <c r="H33" s="3" t="s">
        <v>4</v>
      </c>
      <c r="I33" s="3" t="s">
        <v>5</v>
      </c>
      <c r="J33" s="4" t="s">
        <v>6</v>
      </c>
      <c r="L33" s="3" t="s">
        <v>4</v>
      </c>
      <c r="M33" t="s">
        <v>2</v>
      </c>
      <c r="N33" t="s">
        <v>3</v>
      </c>
      <c r="O33" t="s">
        <v>7</v>
      </c>
    </row>
    <row r="34" spans="2:15" ht="24">
      <c r="B34" s="6">
        <v>1</v>
      </c>
      <c r="C34" s="7" t="s">
        <v>9</v>
      </c>
      <c r="D34" s="7">
        <v>0.94</v>
      </c>
      <c r="E34" s="8">
        <v>183722.9411</v>
      </c>
      <c r="G34" s="6">
        <v>1</v>
      </c>
      <c r="H34" s="7" t="s">
        <v>9</v>
      </c>
      <c r="I34" s="7">
        <v>0.94</v>
      </c>
      <c r="J34" s="8">
        <v>178401.19200000001</v>
      </c>
      <c r="L34" s="7" t="s">
        <v>9</v>
      </c>
      <c r="M34">
        <f>(E39-E34)</f>
        <v>2862.8741999999911</v>
      </c>
      <c r="N34">
        <f>(J39-J34)</f>
        <v>2875.7329000000027</v>
      </c>
      <c r="O34">
        <f>(N34-M34)/J39</f>
        <v>7.0934014393199776E-5</v>
      </c>
    </row>
    <row r="35" spans="2:15" ht="24">
      <c r="B35" s="6">
        <v>2</v>
      </c>
      <c r="C35" s="7" t="s">
        <v>10</v>
      </c>
      <c r="D35" s="7">
        <v>0.02</v>
      </c>
      <c r="E35" s="8">
        <v>2937.4672999999998</v>
      </c>
      <c r="G35" s="6">
        <v>2</v>
      </c>
      <c r="H35" s="7" t="s">
        <v>10</v>
      </c>
      <c r="I35" s="7">
        <v>0.01</v>
      </c>
      <c r="J35" s="8">
        <v>2590.1758</v>
      </c>
      <c r="L35" s="7" t="s">
        <v>10</v>
      </c>
      <c r="M35">
        <f>(E40-E35)</f>
        <v>99.839900000000398</v>
      </c>
      <c r="N35">
        <f>(J40-J35)</f>
        <v>102.70389999999998</v>
      </c>
      <c r="O35">
        <f>(N35-M35)/J40</f>
        <v>1.0635454677012041E-3</v>
      </c>
    </row>
    <row r="36" spans="2:15" ht="24">
      <c r="B36" s="9">
        <v>3</v>
      </c>
      <c r="C36" s="10" t="s">
        <v>11</v>
      </c>
      <c r="D36" s="10">
        <v>2.0499999999999998</v>
      </c>
      <c r="E36" s="11">
        <v>400234.08370000002</v>
      </c>
      <c r="G36" s="9">
        <v>3</v>
      </c>
      <c r="H36" s="10" t="s">
        <v>11</v>
      </c>
      <c r="I36" s="10">
        <v>2.0499999999999998</v>
      </c>
      <c r="J36" s="11">
        <v>388944.25410000002</v>
      </c>
      <c r="L36" s="10" t="s">
        <v>11</v>
      </c>
      <c r="M36">
        <f>(E41-E36)</f>
        <v>13881.688999999955</v>
      </c>
      <c r="N36">
        <f>(J41-J36)</f>
        <v>14034.970399999991</v>
      </c>
      <c r="O36">
        <f>(N36-M36)/J41</f>
        <v>3.803704773868218E-4</v>
      </c>
    </row>
    <row r="37" spans="2:15">
      <c r="B37">
        <v>0.75</v>
      </c>
      <c r="C37" t="s">
        <v>8</v>
      </c>
      <c r="D37" t="s">
        <v>2</v>
      </c>
      <c r="G37">
        <v>0.75</v>
      </c>
      <c r="H37" t="s">
        <v>8</v>
      </c>
      <c r="I37" t="s">
        <v>3</v>
      </c>
    </row>
    <row r="38" spans="2:15">
      <c r="B38" s="2"/>
      <c r="C38" s="3" t="s">
        <v>4</v>
      </c>
      <c r="D38" s="3" t="s">
        <v>5</v>
      </c>
      <c r="E38" s="4" t="s">
        <v>6</v>
      </c>
      <c r="G38" s="2"/>
      <c r="H38" s="3" t="s">
        <v>4</v>
      </c>
      <c r="I38" s="3" t="s">
        <v>5</v>
      </c>
      <c r="J38" s="4" t="s">
        <v>6</v>
      </c>
    </row>
    <row r="39" spans="2:15" ht="24">
      <c r="B39" s="6">
        <v>1</v>
      </c>
      <c r="C39" s="7" t="s">
        <v>9</v>
      </c>
      <c r="D39" s="7">
        <v>4.0199999999999996</v>
      </c>
      <c r="E39" s="8">
        <v>186585.81529999999</v>
      </c>
      <c r="G39" s="6">
        <v>1</v>
      </c>
      <c r="H39" s="7" t="s">
        <v>9</v>
      </c>
      <c r="I39" s="7">
        <v>4.01</v>
      </c>
      <c r="J39" s="8">
        <v>181276.92490000001</v>
      </c>
    </row>
    <row r="40" spans="2:15" ht="24">
      <c r="B40" s="6">
        <v>2</v>
      </c>
      <c r="C40" s="7" t="s">
        <v>10</v>
      </c>
      <c r="D40" s="7">
        <v>7.0000000000000007E-2</v>
      </c>
      <c r="E40" s="8">
        <v>3037.3072000000002</v>
      </c>
      <c r="G40" s="6">
        <v>2</v>
      </c>
      <c r="H40" s="7" t="s">
        <v>10</v>
      </c>
      <c r="I40" s="7">
        <v>0.06</v>
      </c>
      <c r="J40" s="8">
        <v>2692.8797</v>
      </c>
    </row>
    <row r="41" spans="2:15" ht="24">
      <c r="B41" s="9">
        <v>3</v>
      </c>
      <c r="C41" s="10" t="s">
        <v>11</v>
      </c>
      <c r="D41" s="10">
        <v>8.92</v>
      </c>
      <c r="E41" s="11">
        <v>414115.77269999997</v>
      </c>
      <c r="G41" s="9">
        <v>3</v>
      </c>
      <c r="H41" s="10" t="s">
        <v>11</v>
      </c>
      <c r="I41" s="10">
        <v>8.93</v>
      </c>
      <c r="J41" s="11">
        <v>402979.22450000001</v>
      </c>
    </row>
    <row r="42" spans="2:15">
      <c r="B42">
        <v>1</v>
      </c>
      <c r="C42" t="s">
        <v>1</v>
      </c>
      <c r="D42" t="s">
        <v>2</v>
      </c>
      <c r="G42">
        <v>1</v>
      </c>
      <c r="H42" t="s">
        <v>1</v>
      </c>
      <c r="I42" t="s">
        <v>3</v>
      </c>
    </row>
    <row r="43" spans="2:15">
      <c r="B43" s="2"/>
      <c r="C43" s="3" t="s">
        <v>4</v>
      </c>
      <c r="D43" s="3" t="s">
        <v>5</v>
      </c>
      <c r="E43" s="4" t="s">
        <v>6</v>
      </c>
      <c r="G43" s="2"/>
      <c r="H43" s="3" t="s">
        <v>4</v>
      </c>
      <c r="I43" s="3" t="s">
        <v>5</v>
      </c>
      <c r="J43" s="4" t="s">
        <v>6</v>
      </c>
      <c r="L43" s="3" t="s">
        <v>4</v>
      </c>
      <c r="M43" t="s">
        <v>2</v>
      </c>
      <c r="N43" t="s">
        <v>3</v>
      </c>
      <c r="O43" t="s">
        <v>7</v>
      </c>
    </row>
    <row r="44" spans="2:15" ht="24">
      <c r="B44" s="6">
        <v>1</v>
      </c>
      <c r="C44" s="7" t="s">
        <v>9</v>
      </c>
      <c r="D44" s="7">
        <v>0.94</v>
      </c>
      <c r="E44" s="8">
        <v>182351.61739999999</v>
      </c>
      <c r="G44" s="6">
        <v>1</v>
      </c>
      <c r="H44" s="7" t="s">
        <v>9</v>
      </c>
      <c r="I44" s="7">
        <v>0.94</v>
      </c>
      <c r="J44" s="8">
        <v>176815.04629999999</v>
      </c>
      <c r="L44" s="7" t="s">
        <v>9</v>
      </c>
      <c r="M44">
        <f>(E49-E44)</f>
        <v>3474.4715000000142</v>
      </c>
      <c r="N44">
        <f>(J49-J44)</f>
        <v>3583.8895000000193</v>
      </c>
      <c r="O44">
        <f>(N44-M44)/J49</f>
        <v>6.0653351149095368E-4</v>
      </c>
    </row>
    <row r="45" spans="2:15" ht="24">
      <c r="B45" s="6">
        <v>2</v>
      </c>
      <c r="C45" s="7" t="s">
        <v>10</v>
      </c>
      <c r="D45" s="7">
        <v>0.02</v>
      </c>
      <c r="E45" s="8">
        <v>2926.1381000000001</v>
      </c>
      <c r="G45" s="6">
        <v>2</v>
      </c>
      <c r="H45" s="7" t="s">
        <v>10</v>
      </c>
      <c r="I45" s="7">
        <v>0.01</v>
      </c>
      <c r="J45" s="8">
        <v>2576.4965000000002</v>
      </c>
      <c r="L45" s="7" t="s">
        <v>10</v>
      </c>
      <c r="M45">
        <f>(E50-E45)</f>
        <v>123.61760000000004</v>
      </c>
      <c r="N45">
        <f>(J50-J45)</f>
        <v>84.167099999999664</v>
      </c>
      <c r="O45">
        <f>(N45-M45)/J50</f>
        <v>-1.482731601244155E-2</v>
      </c>
    </row>
    <row r="46" spans="2:15" ht="24">
      <c r="B46" s="9">
        <v>3</v>
      </c>
      <c r="C46" s="10" t="s">
        <v>11</v>
      </c>
      <c r="D46" s="10">
        <v>2.0499999999999998</v>
      </c>
      <c r="E46" s="11">
        <v>397968.56270000001</v>
      </c>
      <c r="G46" s="9">
        <v>3</v>
      </c>
      <c r="H46" s="10" t="s">
        <v>11</v>
      </c>
      <c r="I46" s="10">
        <v>2.0499999999999998</v>
      </c>
      <c r="J46" s="11">
        <v>386548.5099</v>
      </c>
      <c r="L46" s="10" t="s">
        <v>11</v>
      </c>
      <c r="M46">
        <f>(E51-E46)</f>
        <v>15995.946300000011</v>
      </c>
      <c r="N46">
        <f>(J51-J46)</f>
        <v>16023.206200000015</v>
      </c>
      <c r="O46">
        <f>(N46-M46)/J51</f>
        <v>6.7714394503644469E-5</v>
      </c>
    </row>
    <row r="47" spans="2:15">
      <c r="B47">
        <v>1</v>
      </c>
      <c r="C47" t="s">
        <v>8</v>
      </c>
      <c r="D47" t="s">
        <v>2</v>
      </c>
      <c r="G47">
        <v>1</v>
      </c>
      <c r="H47" t="s">
        <v>8</v>
      </c>
      <c r="I47" t="s">
        <v>3</v>
      </c>
    </row>
    <row r="48" spans="2:15">
      <c r="B48" s="2"/>
      <c r="C48" s="3" t="s">
        <v>4</v>
      </c>
      <c r="D48" s="3" t="s">
        <v>5</v>
      </c>
      <c r="E48" s="4" t="s">
        <v>6</v>
      </c>
      <c r="G48" s="2"/>
      <c r="H48" s="3" t="s">
        <v>4</v>
      </c>
      <c r="I48" s="3" t="s">
        <v>5</v>
      </c>
      <c r="J48" s="4" t="s">
        <v>6</v>
      </c>
    </row>
    <row r="49" spans="2:15" ht="24">
      <c r="B49" s="6">
        <v>1</v>
      </c>
      <c r="C49" s="7" t="s">
        <v>9</v>
      </c>
      <c r="D49" s="7">
        <v>4.01</v>
      </c>
      <c r="E49" s="8">
        <v>185826.0889</v>
      </c>
      <c r="G49" s="6">
        <v>1</v>
      </c>
      <c r="H49" s="7" t="s">
        <v>9</v>
      </c>
      <c r="I49" s="7">
        <v>4</v>
      </c>
      <c r="J49" s="8">
        <v>180398.93580000001</v>
      </c>
    </row>
    <row r="50" spans="2:15" ht="24">
      <c r="B50" s="6">
        <v>2</v>
      </c>
      <c r="C50" s="7" t="s">
        <v>10</v>
      </c>
      <c r="D50" s="7">
        <v>7.0000000000000007E-2</v>
      </c>
      <c r="E50" s="8">
        <v>3049.7557000000002</v>
      </c>
      <c r="G50" s="6">
        <v>2</v>
      </c>
      <c r="H50" s="7" t="s">
        <v>10</v>
      </c>
      <c r="I50" s="7">
        <v>0.06</v>
      </c>
      <c r="J50" s="8">
        <v>2660.6635999999999</v>
      </c>
    </row>
    <row r="51" spans="2:15" ht="24">
      <c r="B51" s="9">
        <v>3</v>
      </c>
      <c r="C51" s="10" t="s">
        <v>11</v>
      </c>
      <c r="D51" s="10">
        <v>8.93</v>
      </c>
      <c r="E51" s="11">
        <v>413964.50900000002</v>
      </c>
      <c r="G51" s="9">
        <v>3</v>
      </c>
      <c r="H51" s="10" t="s">
        <v>11</v>
      </c>
      <c r="I51" s="10">
        <v>8.94</v>
      </c>
      <c r="J51" s="11">
        <v>402571.71610000002</v>
      </c>
    </row>
    <row r="52" spans="2:15">
      <c r="B52">
        <v>1.25</v>
      </c>
      <c r="C52" t="s">
        <v>1</v>
      </c>
      <c r="D52" t="s">
        <v>2</v>
      </c>
      <c r="G52">
        <v>1.25</v>
      </c>
      <c r="H52" t="s">
        <v>1</v>
      </c>
      <c r="I52" t="s">
        <v>3</v>
      </c>
    </row>
    <row r="53" spans="2:15">
      <c r="B53" s="2"/>
      <c r="C53" s="3" t="s">
        <v>4</v>
      </c>
      <c r="D53" s="3" t="s">
        <v>5</v>
      </c>
      <c r="E53" s="4" t="s">
        <v>6</v>
      </c>
      <c r="G53" s="2"/>
      <c r="H53" s="3" t="s">
        <v>4</v>
      </c>
      <c r="I53" s="3" t="s">
        <v>5</v>
      </c>
      <c r="J53" s="4" t="s">
        <v>6</v>
      </c>
      <c r="L53" s="3" t="s">
        <v>4</v>
      </c>
      <c r="M53" t="s">
        <v>2</v>
      </c>
      <c r="N53" t="s">
        <v>3</v>
      </c>
      <c r="O53" t="s">
        <v>7</v>
      </c>
    </row>
    <row r="54" spans="2:15" ht="24">
      <c r="B54" s="6">
        <v>1</v>
      </c>
      <c r="C54" s="7" t="s">
        <v>9</v>
      </c>
      <c r="D54" s="7">
        <v>0.94</v>
      </c>
      <c r="E54" s="8">
        <v>180830.82209999999</v>
      </c>
      <c r="G54" s="6">
        <v>1</v>
      </c>
      <c r="H54" s="7" t="s">
        <v>9</v>
      </c>
      <c r="I54" s="7">
        <v>4.05</v>
      </c>
      <c r="J54" s="8">
        <v>175405.40090000001</v>
      </c>
      <c r="L54" s="7" t="s">
        <v>9</v>
      </c>
      <c r="M54">
        <f>(E59-E54)</f>
        <v>4389.8883999999962</v>
      </c>
      <c r="N54">
        <f>(J59-J54)</f>
        <v>4609.7924000000057</v>
      </c>
      <c r="O54">
        <f>(N54-M54)/J59</f>
        <v>1.2215857782266956E-3</v>
      </c>
    </row>
    <row r="55" spans="2:15" ht="24">
      <c r="B55" s="6">
        <v>2</v>
      </c>
      <c r="C55" s="7" t="s">
        <v>10</v>
      </c>
      <c r="D55" s="7">
        <v>0.01</v>
      </c>
      <c r="E55" s="8">
        <v>2893.5309000000002</v>
      </c>
      <c r="G55" s="6">
        <v>2</v>
      </c>
      <c r="H55" s="7" t="s">
        <v>10</v>
      </c>
      <c r="I55" s="7">
        <v>0.06</v>
      </c>
      <c r="J55" s="8">
        <v>2557.9058</v>
      </c>
      <c r="L55" s="7" t="s">
        <v>10</v>
      </c>
      <c r="M55">
        <f>(E60-E55)</f>
        <v>127.56880000000001</v>
      </c>
      <c r="N55">
        <f>(J60-J55)</f>
        <v>130.44619999999986</v>
      </c>
      <c r="O55">
        <f>(N55-M55)/J60</f>
        <v>1.0703211484209853E-3</v>
      </c>
    </row>
    <row r="56" spans="2:15" ht="24">
      <c r="B56" s="9">
        <v>3</v>
      </c>
      <c r="C56" s="10" t="s">
        <v>11</v>
      </c>
      <c r="D56" s="10">
        <v>2.0499999999999998</v>
      </c>
      <c r="E56" s="11">
        <v>396057.82709999999</v>
      </c>
      <c r="G56" s="9">
        <v>3</v>
      </c>
      <c r="H56" s="10" t="s">
        <v>11</v>
      </c>
      <c r="I56" s="10">
        <v>8.89</v>
      </c>
      <c r="J56" s="11">
        <v>384684.6741</v>
      </c>
      <c r="L56" s="10" t="s">
        <v>11</v>
      </c>
      <c r="M56">
        <f>(E61-E56)</f>
        <v>17612.789199999999</v>
      </c>
      <c r="N56">
        <f>(J61-J56)</f>
        <v>17601.762300000002</v>
      </c>
      <c r="O56">
        <f>(N56-M56)/J61</f>
        <v>-2.7410568694970578E-5</v>
      </c>
    </row>
    <row r="57" spans="2:15">
      <c r="B57">
        <v>1.25</v>
      </c>
      <c r="C57" t="s">
        <v>8</v>
      </c>
      <c r="D57" t="s">
        <v>2</v>
      </c>
      <c r="G57">
        <v>1.25</v>
      </c>
      <c r="H57" t="s">
        <v>8</v>
      </c>
      <c r="I57" t="s">
        <v>3</v>
      </c>
    </row>
    <row r="58" spans="2:15">
      <c r="B58" s="2"/>
      <c r="C58" s="3" t="s">
        <v>4</v>
      </c>
      <c r="D58" s="3" t="s">
        <v>5</v>
      </c>
      <c r="E58" s="4" t="s">
        <v>6</v>
      </c>
      <c r="G58" s="2"/>
      <c r="H58" s="3" t="s">
        <v>4</v>
      </c>
      <c r="I58" s="3" t="s">
        <v>5</v>
      </c>
      <c r="J58" s="4" t="s">
        <v>6</v>
      </c>
    </row>
    <row r="59" spans="2:15" ht="24">
      <c r="B59" s="6">
        <v>1</v>
      </c>
      <c r="C59" s="7" t="s">
        <v>9</v>
      </c>
      <c r="D59" s="7">
        <v>4</v>
      </c>
      <c r="E59" s="8">
        <v>185220.71049999999</v>
      </c>
      <c r="G59" s="6">
        <v>1</v>
      </c>
      <c r="H59" s="7" t="s">
        <v>9</v>
      </c>
      <c r="I59" s="7">
        <v>4</v>
      </c>
      <c r="J59" s="8">
        <v>180015.19330000001</v>
      </c>
    </row>
    <row r="60" spans="2:15" ht="24">
      <c r="B60" s="6">
        <v>2</v>
      </c>
      <c r="C60" s="7" t="s">
        <v>10</v>
      </c>
      <c r="D60" s="7">
        <v>7.0000000000000007E-2</v>
      </c>
      <c r="E60" s="8">
        <v>3021.0997000000002</v>
      </c>
      <c r="G60" s="6">
        <v>2</v>
      </c>
      <c r="H60" s="7" t="s">
        <v>10</v>
      </c>
      <c r="I60" s="7">
        <v>0.06</v>
      </c>
      <c r="J60" s="8">
        <v>2688.3519999999999</v>
      </c>
    </row>
    <row r="61" spans="2:15" ht="24">
      <c r="B61" s="9">
        <v>3</v>
      </c>
      <c r="C61" s="10" t="s">
        <v>11</v>
      </c>
      <c r="D61" s="10">
        <v>8.93</v>
      </c>
      <c r="E61" s="11">
        <v>413670.61629999999</v>
      </c>
      <c r="G61" s="9">
        <v>3</v>
      </c>
      <c r="H61" s="10" t="s">
        <v>11</v>
      </c>
      <c r="I61" s="10">
        <v>8.94</v>
      </c>
      <c r="J61" s="11">
        <v>402286.43640000001</v>
      </c>
    </row>
    <row r="62" spans="2:15">
      <c r="B62">
        <v>1.5</v>
      </c>
      <c r="C62" t="s">
        <v>1</v>
      </c>
      <c r="D62" t="s">
        <v>2</v>
      </c>
      <c r="G62">
        <v>1.5</v>
      </c>
      <c r="H62" t="s">
        <v>1</v>
      </c>
      <c r="I62" t="s">
        <v>3</v>
      </c>
    </row>
    <row r="63" spans="2:15">
      <c r="B63" s="2"/>
      <c r="C63" s="3" t="s">
        <v>4</v>
      </c>
      <c r="D63" s="3" t="s">
        <v>5</v>
      </c>
      <c r="E63" s="4" t="s">
        <v>6</v>
      </c>
      <c r="G63" s="2"/>
      <c r="H63" s="3" t="s">
        <v>4</v>
      </c>
      <c r="I63" s="3" t="s">
        <v>5</v>
      </c>
      <c r="J63" s="4" t="s">
        <v>6</v>
      </c>
      <c r="L63" s="3" t="s">
        <v>4</v>
      </c>
      <c r="M63" t="s">
        <v>2</v>
      </c>
      <c r="N63" t="s">
        <v>3</v>
      </c>
      <c r="O63" t="s">
        <v>7</v>
      </c>
    </row>
    <row r="64" spans="2:15" ht="24">
      <c r="B64" s="6">
        <v>1</v>
      </c>
      <c r="C64" s="7" t="s">
        <v>9</v>
      </c>
      <c r="D64" s="7">
        <v>0.93</v>
      </c>
      <c r="E64" s="8">
        <v>179903.73269999999</v>
      </c>
      <c r="G64" s="6">
        <v>1</v>
      </c>
      <c r="H64" s="7" t="s">
        <v>9</v>
      </c>
      <c r="I64" s="7">
        <v>4.05</v>
      </c>
      <c r="J64" s="8">
        <v>174556.18900000001</v>
      </c>
      <c r="L64" s="7" t="s">
        <v>9</v>
      </c>
      <c r="M64">
        <f>(E69-E64)</f>
        <v>5189.3775000000023</v>
      </c>
      <c r="N64">
        <f>(J69-J64)</f>
        <v>5346.3912999999884</v>
      </c>
      <c r="O64">
        <f>(N64-M64)/J69</f>
        <v>8.7277125062995044E-4</v>
      </c>
    </row>
    <row r="65" spans="2:15" ht="24">
      <c r="B65" s="6">
        <v>2</v>
      </c>
      <c r="C65" s="7" t="s">
        <v>10</v>
      </c>
      <c r="D65" s="7">
        <v>0.02</v>
      </c>
      <c r="E65" s="8">
        <v>2914.48</v>
      </c>
      <c r="G65" s="6">
        <v>2</v>
      </c>
      <c r="H65" s="7" t="s">
        <v>10</v>
      </c>
      <c r="I65" s="7">
        <v>0.06</v>
      </c>
      <c r="J65" s="8">
        <v>2528.4992000000002</v>
      </c>
      <c r="L65" s="7" t="s">
        <v>10</v>
      </c>
      <c r="M65">
        <f>(E70-E65)</f>
        <v>125.86360000000013</v>
      </c>
      <c r="N65">
        <f>(J70-J65)</f>
        <v>165.39979999999969</v>
      </c>
      <c r="O65">
        <f>(N65-M65)/J70</f>
        <v>1.4676199812984658E-2</v>
      </c>
    </row>
    <row r="66" spans="2:15" ht="24">
      <c r="B66" s="9">
        <v>3</v>
      </c>
      <c r="C66" s="10" t="s">
        <v>11</v>
      </c>
      <c r="D66" s="10">
        <v>2.0499999999999998</v>
      </c>
      <c r="E66" s="11">
        <v>394667.92629999999</v>
      </c>
      <c r="G66" s="9">
        <v>3</v>
      </c>
      <c r="H66" s="10" t="s">
        <v>11</v>
      </c>
      <c r="I66" s="10">
        <v>8.89</v>
      </c>
      <c r="J66" s="11">
        <v>383297.05550000002</v>
      </c>
      <c r="L66" s="10" t="s">
        <v>11</v>
      </c>
      <c r="M66">
        <f>(E71-E66)</f>
        <v>18728.972100000014</v>
      </c>
      <c r="N66">
        <f>(J71-J66)</f>
        <v>18799.200799999991</v>
      </c>
      <c r="O66">
        <f>(N66-M66)/J71</f>
        <v>1.7465643835186791E-4</v>
      </c>
    </row>
    <row r="67" spans="2:15">
      <c r="B67">
        <v>1.5</v>
      </c>
      <c r="C67" t="s">
        <v>8</v>
      </c>
      <c r="D67" t="s">
        <v>2</v>
      </c>
      <c r="G67">
        <v>1.5</v>
      </c>
      <c r="H67" t="s">
        <v>8</v>
      </c>
      <c r="I67" t="s">
        <v>3</v>
      </c>
    </row>
    <row r="68" spans="2:15">
      <c r="B68" s="2"/>
      <c r="C68" s="3" t="s">
        <v>4</v>
      </c>
      <c r="D68" s="3" t="s">
        <v>5</v>
      </c>
      <c r="E68" s="4" t="s">
        <v>6</v>
      </c>
      <c r="G68" s="2"/>
      <c r="H68" s="3" t="s">
        <v>4</v>
      </c>
      <c r="I68" s="3" t="s">
        <v>5</v>
      </c>
      <c r="J68" s="4" t="s">
        <v>6</v>
      </c>
    </row>
    <row r="69" spans="2:15" ht="24">
      <c r="B69" s="6">
        <v>1</v>
      </c>
      <c r="C69" s="7" t="s">
        <v>9</v>
      </c>
      <c r="D69" s="7">
        <v>4</v>
      </c>
      <c r="E69" s="8">
        <v>185093.1102</v>
      </c>
      <c r="G69" s="6">
        <v>1</v>
      </c>
      <c r="H69" s="7" t="s">
        <v>9</v>
      </c>
      <c r="I69" s="7">
        <v>4</v>
      </c>
      <c r="J69" s="8">
        <v>179902.5803</v>
      </c>
    </row>
    <row r="70" spans="2:15" ht="24">
      <c r="B70" s="6">
        <v>2</v>
      </c>
      <c r="C70" s="7" t="s">
        <v>10</v>
      </c>
      <c r="D70" s="7">
        <v>7.0000000000000007E-2</v>
      </c>
      <c r="E70" s="8">
        <v>3040.3436000000002</v>
      </c>
      <c r="G70" s="6">
        <v>2</v>
      </c>
      <c r="H70" s="7" t="s">
        <v>10</v>
      </c>
      <c r="I70" s="7">
        <v>0.06</v>
      </c>
      <c r="J70" s="8">
        <v>2693.8989999999999</v>
      </c>
    </row>
    <row r="71" spans="2:15" ht="24">
      <c r="B71" s="9">
        <v>3</v>
      </c>
      <c r="C71" s="10" t="s">
        <v>11</v>
      </c>
      <c r="D71" s="10">
        <v>8.93</v>
      </c>
      <c r="E71" s="11">
        <v>413396.89840000001</v>
      </c>
      <c r="G71" s="9">
        <v>3</v>
      </c>
      <c r="H71" s="10" t="s">
        <v>11</v>
      </c>
      <c r="I71" s="10">
        <v>8.94</v>
      </c>
      <c r="J71" s="11">
        <v>402096.25630000001</v>
      </c>
    </row>
    <row r="72" spans="2:15">
      <c r="B72">
        <v>1.75</v>
      </c>
      <c r="C72" t="s">
        <v>1</v>
      </c>
      <c r="D72" t="s">
        <v>2</v>
      </c>
      <c r="G72">
        <v>1.75</v>
      </c>
      <c r="H72" t="s">
        <v>1</v>
      </c>
      <c r="I72" t="s">
        <v>3</v>
      </c>
    </row>
    <row r="73" spans="2:15">
      <c r="B73" s="2"/>
      <c r="C73" s="3" t="s">
        <v>4</v>
      </c>
      <c r="D73" s="3" t="s">
        <v>5</v>
      </c>
      <c r="E73" s="4" t="s">
        <v>6</v>
      </c>
      <c r="G73" s="2"/>
      <c r="H73" s="3" t="s">
        <v>4</v>
      </c>
      <c r="I73" s="3" t="s">
        <v>5</v>
      </c>
      <c r="J73" s="4" t="s">
        <v>6</v>
      </c>
      <c r="L73" s="3" t="s">
        <v>4</v>
      </c>
      <c r="M73" t="s">
        <v>2</v>
      </c>
      <c r="N73" t="s">
        <v>3</v>
      </c>
      <c r="O73" t="s">
        <v>7</v>
      </c>
    </row>
    <row r="74" spans="2:15" ht="24">
      <c r="B74" s="6">
        <v>1</v>
      </c>
      <c r="C74" s="7" t="s">
        <v>9</v>
      </c>
      <c r="D74" s="7">
        <v>0.93</v>
      </c>
      <c r="E74" s="8">
        <v>179329.96530000001</v>
      </c>
      <c r="G74" s="6">
        <v>1</v>
      </c>
      <c r="H74" s="7" t="s">
        <v>9</v>
      </c>
      <c r="I74" s="7">
        <v>4.05</v>
      </c>
      <c r="J74" s="8">
        <v>173881.6544</v>
      </c>
      <c r="L74" s="7" t="s">
        <v>9</v>
      </c>
      <c r="M74">
        <f>(E79-E74)</f>
        <v>5492.1128999999783</v>
      </c>
      <c r="N74">
        <f>(J79-J74)</f>
        <v>5552.5223999999871</v>
      </c>
      <c r="O74">
        <f>(N74-M74)/J79</f>
        <v>3.3666663217310142E-4</v>
      </c>
    </row>
    <row r="75" spans="2:15" ht="24">
      <c r="B75" s="6">
        <v>2</v>
      </c>
      <c r="C75" s="7" t="s">
        <v>10</v>
      </c>
      <c r="D75" s="7">
        <v>0.02</v>
      </c>
      <c r="E75" s="8">
        <v>2883.4859999999999</v>
      </c>
      <c r="G75" s="6">
        <v>2</v>
      </c>
      <c r="H75" s="7" t="s">
        <v>10</v>
      </c>
      <c r="I75" s="7">
        <v>0.06</v>
      </c>
      <c r="J75" s="8">
        <v>2513.8272999999999</v>
      </c>
      <c r="L75" s="7" t="s">
        <v>10</v>
      </c>
      <c r="M75">
        <f>(E80-E75)</f>
        <v>154.55450000000019</v>
      </c>
      <c r="N75">
        <f>(J80-J75)</f>
        <v>174.19430000000011</v>
      </c>
      <c r="O75">
        <f>(N75-M75)/J80</f>
        <v>7.3064145020262945E-3</v>
      </c>
    </row>
    <row r="76" spans="2:15" ht="24">
      <c r="B76" s="9">
        <v>3</v>
      </c>
      <c r="C76" s="10" t="s">
        <v>11</v>
      </c>
      <c r="D76" s="10">
        <v>2.0499999999999998</v>
      </c>
      <c r="E76" s="11">
        <v>393641.09869999997</v>
      </c>
      <c r="G76" s="9">
        <v>3</v>
      </c>
      <c r="H76" s="10" t="s">
        <v>11</v>
      </c>
      <c r="I76" s="10">
        <v>8.9</v>
      </c>
      <c r="J76" s="11">
        <v>382235.2378</v>
      </c>
      <c r="L76" s="10" t="s">
        <v>11</v>
      </c>
      <c r="M76">
        <f>(E81-E76)</f>
        <v>19503.071100000001</v>
      </c>
      <c r="N76">
        <f>(J81-J76)</f>
        <v>19558.833899999969</v>
      </c>
      <c r="O76">
        <f>(N76-M76)/J81</f>
        <v>1.3878452652134459E-4</v>
      </c>
    </row>
    <row r="77" spans="2:15">
      <c r="B77">
        <v>1.75</v>
      </c>
      <c r="C77" t="s">
        <v>8</v>
      </c>
      <c r="D77" t="s">
        <v>2</v>
      </c>
      <c r="G77">
        <v>1.75</v>
      </c>
      <c r="H77" t="s">
        <v>8</v>
      </c>
      <c r="I77" t="s">
        <v>3</v>
      </c>
    </row>
    <row r="78" spans="2:15">
      <c r="B78" s="2"/>
      <c r="C78" s="3" t="s">
        <v>4</v>
      </c>
      <c r="D78" s="3" t="s">
        <v>5</v>
      </c>
      <c r="E78" s="4" t="s">
        <v>6</v>
      </c>
      <c r="G78" s="2"/>
      <c r="H78" s="3" t="s">
        <v>4</v>
      </c>
      <c r="I78" s="3" t="s">
        <v>5</v>
      </c>
      <c r="J78" s="4" t="s">
        <v>6</v>
      </c>
    </row>
    <row r="79" spans="2:15" ht="24">
      <c r="B79" s="6">
        <v>1</v>
      </c>
      <c r="C79" s="7" t="s">
        <v>9</v>
      </c>
      <c r="D79" s="7">
        <v>4</v>
      </c>
      <c r="E79" s="8">
        <v>184822.07819999999</v>
      </c>
      <c r="G79" s="6">
        <v>1</v>
      </c>
      <c r="H79" s="7" t="s">
        <v>9</v>
      </c>
      <c r="I79" s="7">
        <v>3.99</v>
      </c>
      <c r="J79" s="8">
        <v>179434.17679999999</v>
      </c>
    </row>
    <row r="80" spans="2:15" ht="24">
      <c r="B80" s="6">
        <v>2</v>
      </c>
      <c r="C80" s="7" t="s">
        <v>10</v>
      </c>
      <c r="D80" s="7">
        <v>7.0000000000000007E-2</v>
      </c>
      <c r="E80" s="8">
        <v>3038.0405000000001</v>
      </c>
      <c r="G80" s="6">
        <v>2</v>
      </c>
      <c r="H80" s="7" t="s">
        <v>10</v>
      </c>
      <c r="I80" s="7">
        <v>0.06</v>
      </c>
      <c r="J80" s="8">
        <v>2688.0216</v>
      </c>
    </row>
    <row r="81" spans="2:10" ht="24">
      <c r="B81" s="9">
        <v>3</v>
      </c>
      <c r="C81" s="10" t="s">
        <v>11</v>
      </c>
      <c r="D81" s="10">
        <v>8.94</v>
      </c>
      <c r="E81" s="11">
        <v>413144.16979999997</v>
      </c>
      <c r="G81" s="9">
        <v>3</v>
      </c>
      <c r="H81" s="10" t="s">
        <v>11</v>
      </c>
      <c r="I81" s="10">
        <v>8.9499999999999993</v>
      </c>
      <c r="J81" s="11">
        <v>401794.07169999997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A79D7-6D86-4023-B998-01FFA790AF6C}">
  <dimension ref="A1:Y81"/>
  <sheetViews>
    <sheetView topLeftCell="A67" workbookViewId="0">
      <selection activeCell="E93" sqref="E93"/>
    </sheetView>
  </sheetViews>
  <sheetFormatPr baseColWidth="10" defaultColWidth="8.83203125" defaultRowHeight="15"/>
  <cols>
    <col min="1" max="1" width="20.5" customWidth="1"/>
    <col min="21" max="21" width="12.6640625" bestFit="1" customWidth="1"/>
  </cols>
  <sheetData>
    <row r="1" spans="1:25">
      <c r="A1" t="s">
        <v>0</v>
      </c>
    </row>
    <row r="3" spans="1:25">
      <c r="A3" s="1"/>
      <c r="B3" s="1"/>
      <c r="C3" s="1"/>
    </row>
    <row r="4" spans="1:25">
      <c r="A4" s="1"/>
      <c r="B4" s="1"/>
      <c r="C4" s="1"/>
    </row>
    <row r="5" spans="1:25">
      <c r="A5" s="1"/>
      <c r="B5" s="1"/>
      <c r="C5" s="1"/>
    </row>
    <row r="6" spans="1:25">
      <c r="A6" s="1"/>
      <c r="B6" s="1"/>
      <c r="C6" s="1"/>
    </row>
    <row r="7" spans="1:25">
      <c r="A7" s="1"/>
      <c r="B7" s="1"/>
      <c r="C7" s="1"/>
    </row>
    <row r="8" spans="1:25">
      <c r="A8" s="1"/>
      <c r="B8" s="1"/>
      <c r="C8" s="1"/>
      <c r="G8">
        <f>E16/2</f>
        <v>203272.86040000001</v>
      </c>
    </row>
    <row r="9" spans="1:25">
      <c r="A9" s="1"/>
      <c r="B9" s="1"/>
      <c r="C9" s="1"/>
      <c r="G9">
        <f>E15/3</f>
        <v>999.06023333333326</v>
      </c>
      <c r="H9">
        <f>G9/G8</f>
        <v>4.9148727054235579E-3</v>
      </c>
    </row>
    <row r="12" spans="1:25">
      <c r="B12">
        <v>0.25</v>
      </c>
      <c r="C12" t="s">
        <v>1</v>
      </c>
      <c r="D12" t="s">
        <v>2</v>
      </c>
      <c r="G12">
        <v>0.25</v>
      </c>
      <c r="H12" t="s">
        <v>1</v>
      </c>
      <c r="I12" t="s">
        <v>3</v>
      </c>
    </row>
    <row r="13" spans="1:25">
      <c r="B13" s="2"/>
      <c r="C13" s="3" t="s">
        <v>4</v>
      </c>
      <c r="D13" s="3" t="s">
        <v>5</v>
      </c>
      <c r="E13" s="4" t="s">
        <v>6</v>
      </c>
      <c r="F13" s="5"/>
      <c r="G13" s="2"/>
      <c r="H13" s="3" t="s">
        <v>4</v>
      </c>
      <c r="I13" s="3" t="s">
        <v>5</v>
      </c>
      <c r="J13" s="4" t="s">
        <v>6</v>
      </c>
      <c r="L13" s="3" t="s">
        <v>4</v>
      </c>
      <c r="M13" t="s">
        <v>2</v>
      </c>
      <c r="N13" t="s">
        <v>3</v>
      </c>
      <c r="O13" t="s">
        <v>7</v>
      </c>
      <c r="R13" s="3" t="s">
        <v>4</v>
      </c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4">
      <c r="B14" s="6">
        <v>1</v>
      </c>
      <c r="C14" s="7" t="s">
        <v>9</v>
      </c>
      <c r="D14" s="7">
        <v>0.94</v>
      </c>
      <c r="E14" s="8">
        <v>187580.7942</v>
      </c>
      <c r="F14" s="7"/>
      <c r="G14" s="6">
        <v>1</v>
      </c>
      <c r="H14" s="7" t="s">
        <v>9</v>
      </c>
      <c r="I14" s="7">
        <v>0.94</v>
      </c>
      <c r="J14" s="8">
        <v>185711.44149999999</v>
      </c>
      <c r="L14" s="7" t="s">
        <v>9</v>
      </c>
      <c r="M14">
        <f>(E19-E14)</f>
        <v>549.11460000000079</v>
      </c>
      <c r="N14">
        <f>(J19-J14)</f>
        <v>621.58380000002217</v>
      </c>
      <c r="O14">
        <f>(N14-M14)/J19</f>
        <v>3.8892300430020104E-4</v>
      </c>
      <c r="R14" s="7" t="s">
        <v>9</v>
      </c>
      <c r="S14">
        <f t="shared" ref="S14:S16" si="0">O14</f>
        <v>3.8892300430020104E-4</v>
      </c>
      <c r="T14">
        <f>O24</f>
        <v>-8.6162369558492552E-5</v>
      </c>
      <c r="U14">
        <f>O34</f>
        <v>7.6715374401746181E-4</v>
      </c>
      <c r="V14">
        <f>O44</f>
        <v>9.6516730096219544E-4</v>
      </c>
      <c r="W14">
        <f>O54</f>
        <v>3.0024172734164056E-4</v>
      </c>
      <c r="X14">
        <f>O64</f>
        <v>-5.029426764681775E-5</v>
      </c>
      <c r="Y14">
        <f>O74</f>
        <v>1.4070905376555171E-3</v>
      </c>
    </row>
    <row r="15" spans="1:25" ht="24">
      <c r="B15" s="6">
        <v>2</v>
      </c>
      <c r="C15" s="7" t="s">
        <v>10</v>
      </c>
      <c r="D15" s="7">
        <v>0.02</v>
      </c>
      <c r="E15" s="8">
        <v>2997.1806999999999</v>
      </c>
      <c r="F15" s="7"/>
      <c r="G15" s="6">
        <v>2</v>
      </c>
      <c r="H15" s="7" t="s">
        <v>10</v>
      </c>
      <c r="I15" s="7">
        <v>0.01</v>
      </c>
      <c r="J15" s="8">
        <v>2628.4495000000002</v>
      </c>
      <c r="L15" s="7" t="s">
        <v>10</v>
      </c>
      <c r="M15">
        <f>(E20-E15)</f>
        <v>52.226599999999962</v>
      </c>
      <c r="N15">
        <f>(J20-J15)</f>
        <v>57.380599999999959</v>
      </c>
      <c r="O15">
        <f>(N15-M15)/J20</f>
        <v>1.9189598031535934E-3</v>
      </c>
      <c r="R15" s="7" t="s">
        <v>10</v>
      </c>
      <c r="S15">
        <f t="shared" si="0"/>
        <v>1.9189598031535934E-3</v>
      </c>
      <c r="T15">
        <f>O25</f>
        <v>6.5485246859609885E-3</v>
      </c>
      <c r="U15">
        <f>O35</f>
        <v>-2.7805930105038838E-2</v>
      </c>
      <c r="V15">
        <f>O45</f>
        <v>-4.7725309562667538E-3</v>
      </c>
      <c r="W15">
        <f>O55</f>
        <v>-4.9945800258406371E-2</v>
      </c>
      <c r="X15">
        <f>O65</f>
        <v>1.1618301889738192E-3</v>
      </c>
      <c r="Y15">
        <f>O75</f>
        <v>-1.8605412967683171E-2</v>
      </c>
    </row>
    <row r="16" spans="1:25" ht="24">
      <c r="B16" s="9">
        <v>3</v>
      </c>
      <c r="C16" s="10" t="s">
        <v>11</v>
      </c>
      <c r="D16" s="10">
        <v>2.04</v>
      </c>
      <c r="E16" s="11">
        <v>406545.72080000001</v>
      </c>
      <c r="F16" s="7"/>
      <c r="G16" s="9">
        <v>3</v>
      </c>
      <c r="H16" s="10" t="s">
        <v>11</v>
      </c>
      <c r="I16" s="10">
        <v>2.04</v>
      </c>
      <c r="J16" s="11">
        <v>402854.87479999999</v>
      </c>
      <c r="L16" s="10" t="s">
        <v>11</v>
      </c>
      <c r="M16">
        <f>(E21-E16)</f>
        <v>6640.1530999999959</v>
      </c>
      <c r="N16">
        <f>(J21-J16)</f>
        <v>6525.3993999999948</v>
      </c>
      <c r="O16">
        <f>(N16-M16)/J21</f>
        <v>-2.803107702838143E-4</v>
      </c>
      <c r="R16" s="10" t="s">
        <v>11</v>
      </c>
      <c r="S16">
        <f t="shared" si="0"/>
        <v>-2.803107702838143E-4</v>
      </c>
      <c r="T16">
        <f>O26</f>
        <v>4.9568814877086649E-4</v>
      </c>
      <c r="U16">
        <f>O36</f>
        <v>4.6202561353915288E-4</v>
      </c>
      <c r="V16">
        <f>O46</f>
        <v>1.0604227113922789E-4</v>
      </c>
      <c r="W16">
        <f>O56</f>
        <v>5.526187010233939E-4</v>
      </c>
      <c r="X16">
        <f>O66</f>
        <v>5.2021037167117833E-4</v>
      </c>
      <c r="Y16">
        <f>O76</f>
        <v>1.1568628054553194E-3</v>
      </c>
    </row>
    <row r="17" spans="2:15">
      <c r="B17">
        <v>0.25</v>
      </c>
      <c r="C17" t="s">
        <v>8</v>
      </c>
      <c r="D17" t="s">
        <v>2</v>
      </c>
      <c r="G17">
        <v>0.25</v>
      </c>
      <c r="H17" t="s">
        <v>8</v>
      </c>
      <c r="I17" t="s">
        <v>3</v>
      </c>
    </row>
    <row r="18" spans="2:15">
      <c r="B18" s="2"/>
      <c r="C18" s="3" t="s">
        <v>4</v>
      </c>
      <c r="D18" s="3" t="s">
        <v>5</v>
      </c>
      <c r="E18" s="4" t="s">
        <v>6</v>
      </c>
      <c r="G18" s="2"/>
      <c r="H18" s="3" t="s">
        <v>4</v>
      </c>
      <c r="I18" s="3" t="s">
        <v>5</v>
      </c>
      <c r="J18" s="4" t="s">
        <v>6</v>
      </c>
    </row>
    <row r="19" spans="2:15" ht="24">
      <c r="B19" s="6">
        <v>1</v>
      </c>
      <c r="C19" s="7" t="s">
        <v>9</v>
      </c>
      <c r="D19" s="7">
        <v>0.93</v>
      </c>
      <c r="E19" s="8">
        <v>188129.9088</v>
      </c>
      <c r="G19" s="6">
        <v>1</v>
      </c>
      <c r="H19" s="7" t="s">
        <v>9</v>
      </c>
      <c r="I19" s="7">
        <v>4.05</v>
      </c>
      <c r="J19" s="8">
        <v>186333.02530000001</v>
      </c>
    </row>
    <row r="20" spans="2:15" ht="24">
      <c r="B20" s="6">
        <v>2</v>
      </c>
      <c r="C20" s="7" t="s">
        <v>10</v>
      </c>
      <c r="D20" s="7">
        <v>0.02</v>
      </c>
      <c r="E20" s="8">
        <v>3049.4072999999999</v>
      </c>
      <c r="G20" s="6">
        <v>2</v>
      </c>
      <c r="H20" s="7" t="s">
        <v>10</v>
      </c>
      <c r="I20" s="7">
        <v>0.06</v>
      </c>
      <c r="J20" s="8">
        <v>2685.8301000000001</v>
      </c>
    </row>
    <row r="21" spans="2:15" ht="24">
      <c r="B21" s="9">
        <v>3</v>
      </c>
      <c r="C21" s="10" t="s">
        <v>11</v>
      </c>
      <c r="D21" s="10">
        <v>2.0499999999999998</v>
      </c>
      <c r="E21" s="11">
        <v>413185.87390000001</v>
      </c>
      <c r="G21" s="9">
        <v>3</v>
      </c>
      <c r="H21" s="10" t="s">
        <v>11</v>
      </c>
      <c r="I21" s="10">
        <v>8.89</v>
      </c>
      <c r="J21" s="11">
        <v>409380.27419999999</v>
      </c>
    </row>
    <row r="22" spans="2:15">
      <c r="B22">
        <v>0.5</v>
      </c>
      <c r="C22" t="s">
        <v>1</v>
      </c>
      <c r="D22" t="s">
        <v>2</v>
      </c>
      <c r="G22">
        <v>0.5</v>
      </c>
      <c r="H22" t="s">
        <v>1</v>
      </c>
      <c r="I22" t="s">
        <v>3</v>
      </c>
    </row>
    <row r="23" spans="2:15">
      <c r="B23" s="2"/>
      <c r="C23" s="3" t="s">
        <v>4</v>
      </c>
      <c r="D23" s="3" t="s">
        <v>5</v>
      </c>
      <c r="E23" s="4" t="s">
        <v>6</v>
      </c>
      <c r="G23" s="2"/>
      <c r="H23" s="3" t="s">
        <v>4</v>
      </c>
      <c r="I23" s="3" t="s">
        <v>5</v>
      </c>
      <c r="J23" s="4" t="s">
        <v>6</v>
      </c>
      <c r="L23" s="3" t="s">
        <v>4</v>
      </c>
      <c r="M23" t="s">
        <v>2</v>
      </c>
      <c r="N23" t="s">
        <v>3</v>
      </c>
      <c r="O23" t="s">
        <v>7</v>
      </c>
    </row>
    <row r="24" spans="2:15" ht="24">
      <c r="B24" s="6">
        <v>1</v>
      </c>
      <c r="C24" s="7" t="s">
        <v>9</v>
      </c>
      <c r="D24" s="7">
        <v>0.94</v>
      </c>
      <c r="E24" s="8">
        <v>185282.14240000001</v>
      </c>
      <c r="G24" s="6">
        <v>1</v>
      </c>
      <c r="H24" s="7" t="s">
        <v>9</v>
      </c>
      <c r="I24" s="7">
        <v>0.94</v>
      </c>
      <c r="J24" s="8">
        <v>183498.0251</v>
      </c>
      <c r="L24" s="7" t="s">
        <v>9</v>
      </c>
      <c r="M24">
        <f>(E29-E24)</f>
        <v>1728.7168999999994</v>
      </c>
      <c r="N24">
        <f>(J29-J24)</f>
        <v>1712.7587000000058</v>
      </c>
      <c r="O24">
        <f>(N24-M24)/J29</f>
        <v>-8.6162369558492552E-5</v>
      </c>
    </row>
    <row r="25" spans="2:15" ht="24">
      <c r="B25" s="6">
        <v>2</v>
      </c>
      <c r="C25" s="7" t="s">
        <v>10</v>
      </c>
      <c r="D25" s="7">
        <v>0.02</v>
      </c>
      <c r="E25" s="8">
        <v>2970.6262999999999</v>
      </c>
      <c r="G25" s="6">
        <v>2</v>
      </c>
      <c r="H25" s="7" t="s">
        <v>10</v>
      </c>
      <c r="I25" s="7">
        <v>0.01</v>
      </c>
      <c r="J25" s="8">
        <v>2621.0884999999998</v>
      </c>
      <c r="L25" s="7" t="s">
        <v>10</v>
      </c>
      <c r="M25">
        <f>(E30-E25)</f>
        <v>72.15079999999989</v>
      </c>
      <c r="N25">
        <f>(J30-J25)</f>
        <v>89.903800000000047</v>
      </c>
      <c r="O25">
        <f>(N25-M25)/J30</f>
        <v>6.5485246859609885E-3</v>
      </c>
    </row>
    <row r="26" spans="2:15" ht="24">
      <c r="B26" s="9">
        <v>3</v>
      </c>
      <c r="C26" s="10" t="s">
        <v>11</v>
      </c>
      <c r="D26" s="10">
        <v>2.04</v>
      </c>
      <c r="E26" s="11">
        <v>402457.60710000002</v>
      </c>
      <c r="G26" s="9">
        <v>3</v>
      </c>
      <c r="H26" s="10" t="s">
        <v>11</v>
      </c>
      <c r="I26" s="10">
        <v>2.0499999999999998</v>
      </c>
      <c r="J26" s="11">
        <v>398645.89399999997</v>
      </c>
      <c r="L26" s="10" t="s">
        <v>11</v>
      </c>
      <c r="M26">
        <f>(E31-E26)</f>
        <v>10753.560899999982</v>
      </c>
      <c r="N26">
        <f>(J31-J26)</f>
        <v>10956.59600000002</v>
      </c>
      <c r="O26">
        <f>(N26-M26)/J31</f>
        <v>4.9568814877086649E-4</v>
      </c>
    </row>
    <row r="27" spans="2:15">
      <c r="B27">
        <v>0.5</v>
      </c>
      <c r="C27" t="s">
        <v>8</v>
      </c>
      <c r="D27" t="s">
        <v>2</v>
      </c>
      <c r="G27">
        <v>0.5</v>
      </c>
      <c r="H27" t="s">
        <v>8</v>
      </c>
      <c r="I27" t="s">
        <v>3</v>
      </c>
    </row>
    <row r="28" spans="2:15">
      <c r="B28" s="2"/>
      <c r="C28" s="3" t="s">
        <v>4</v>
      </c>
      <c r="D28" s="3" t="s">
        <v>5</v>
      </c>
      <c r="E28" s="4" t="s">
        <v>6</v>
      </c>
      <c r="G28" s="2"/>
      <c r="H28" s="3" t="s">
        <v>4</v>
      </c>
      <c r="I28" s="3" t="s">
        <v>5</v>
      </c>
      <c r="J28" s="4" t="s">
        <v>6</v>
      </c>
    </row>
    <row r="29" spans="2:15" ht="24">
      <c r="B29" s="6">
        <v>1</v>
      </c>
      <c r="C29" s="7" t="s">
        <v>9</v>
      </c>
      <c r="D29" s="7">
        <v>4.03</v>
      </c>
      <c r="E29" s="8">
        <v>187010.85930000001</v>
      </c>
      <c r="G29" s="6">
        <v>1</v>
      </c>
      <c r="H29" s="7" t="s">
        <v>9</v>
      </c>
      <c r="I29" s="7">
        <v>4.03</v>
      </c>
      <c r="J29" s="8">
        <v>185210.7838</v>
      </c>
    </row>
    <row r="30" spans="2:15" ht="24">
      <c r="B30" s="6">
        <v>2</v>
      </c>
      <c r="C30" s="7" t="s">
        <v>10</v>
      </c>
      <c r="D30" s="7">
        <v>7.0000000000000007E-2</v>
      </c>
      <c r="E30" s="8">
        <v>3042.7770999999998</v>
      </c>
      <c r="G30" s="6">
        <v>2</v>
      </c>
      <c r="H30" s="7" t="s">
        <v>10</v>
      </c>
      <c r="I30" s="7">
        <v>0.06</v>
      </c>
      <c r="J30" s="8">
        <v>2710.9922999999999</v>
      </c>
    </row>
    <row r="31" spans="2:15" ht="24">
      <c r="B31" s="9">
        <v>3</v>
      </c>
      <c r="C31" s="10" t="s">
        <v>11</v>
      </c>
      <c r="D31" s="10">
        <v>8.9</v>
      </c>
      <c r="E31" s="11">
        <v>413211.16800000001</v>
      </c>
      <c r="G31" s="9">
        <v>3</v>
      </c>
      <c r="H31" s="10" t="s">
        <v>11</v>
      </c>
      <c r="I31" s="10">
        <v>8.91</v>
      </c>
      <c r="J31" s="11">
        <v>409602.49</v>
      </c>
    </row>
    <row r="32" spans="2:15">
      <c r="B32">
        <v>0.75</v>
      </c>
      <c r="C32" t="s">
        <v>1</v>
      </c>
      <c r="D32" t="s">
        <v>2</v>
      </c>
      <c r="G32">
        <v>0.75</v>
      </c>
      <c r="H32" t="s">
        <v>1</v>
      </c>
      <c r="I32" t="s">
        <v>3</v>
      </c>
    </row>
    <row r="33" spans="2:15">
      <c r="B33" s="2"/>
      <c r="C33" s="3" t="s">
        <v>4</v>
      </c>
      <c r="D33" s="3" t="s">
        <v>5</v>
      </c>
      <c r="E33" s="4" t="s">
        <v>6</v>
      </c>
      <c r="G33" s="2"/>
      <c r="H33" s="3" t="s">
        <v>4</v>
      </c>
      <c r="I33" s="3" t="s">
        <v>5</v>
      </c>
      <c r="J33" s="4" t="s">
        <v>6</v>
      </c>
      <c r="L33" s="3" t="s">
        <v>4</v>
      </c>
      <c r="M33" t="s">
        <v>2</v>
      </c>
      <c r="N33" t="s">
        <v>3</v>
      </c>
      <c r="O33" t="s">
        <v>7</v>
      </c>
    </row>
    <row r="34" spans="2:15" ht="24">
      <c r="B34" s="6">
        <v>1</v>
      </c>
      <c r="C34" s="7" t="s">
        <v>9</v>
      </c>
      <c r="D34" s="7">
        <v>0.94</v>
      </c>
      <c r="E34" s="8">
        <v>183588.16829999999</v>
      </c>
      <c r="G34" s="6">
        <v>1</v>
      </c>
      <c r="H34" s="7" t="s">
        <v>9</v>
      </c>
      <c r="I34" s="7">
        <v>0.94</v>
      </c>
      <c r="J34" s="8">
        <v>181523.89079999999</v>
      </c>
      <c r="L34" s="7" t="s">
        <v>9</v>
      </c>
      <c r="M34">
        <f>(E39-E34)</f>
        <v>2568.6394000000146</v>
      </c>
      <c r="N34">
        <f>(J39-J34)</f>
        <v>2709.9751000000106</v>
      </c>
      <c r="O34">
        <f>(N34-M34)/J39</f>
        <v>7.6715374401746181E-4</v>
      </c>
    </row>
    <row r="35" spans="2:15" ht="24">
      <c r="B35" s="6">
        <v>2</v>
      </c>
      <c r="C35" s="7" t="s">
        <v>10</v>
      </c>
      <c r="D35" s="7">
        <v>0.02</v>
      </c>
      <c r="E35" s="8">
        <v>2940.2455</v>
      </c>
      <c r="G35" s="6">
        <v>2</v>
      </c>
      <c r="H35" s="7" t="s">
        <v>10</v>
      </c>
      <c r="I35" s="7">
        <v>0.01</v>
      </c>
      <c r="J35" s="8">
        <v>2620.0675000000001</v>
      </c>
      <c r="L35" s="7" t="s">
        <v>10</v>
      </c>
      <c r="M35">
        <f>(E40-E35)</f>
        <v>127.92489999999998</v>
      </c>
      <c r="N35">
        <f>(J40-J35)</f>
        <v>53.58159999999998</v>
      </c>
      <c r="O35">
        <f>(N35-M35)/J40</f>
        <v>-2.7805930105038838E-2</v>
      </c>
    </row>
    <row r="36" spans="2:15" ht="24">
      <c r="B36" s="9">
        <v>3</v>
      </c>
      <c r="C36" s="10" t="s">
        <v>11</v>
      </c>
      <c r="D36" s="10">
        <v>2.04</v>
      </c>
      <c r="E36" s="11">
        <v>399351.3383</v>
      </c>
      <c r="G36" s="9">
        <v>3</v>
      </c>
      <c r="H36" s="10" t="s">
        <v>11</v>
      </c>
      <c r="I36" s="10">
        <v>2.0499999999999998</v>
      </c>
      <c r="J36" s="11">
        <v>395455.13809999998</v>
      </c>
      <c r="L36" s="10" t="s">
        <v>11</v>
      </c>
      <c r="M36">
        <f>(E41-E36)</f>
        <v>13855.903099999996</v>
      </c>
      <c r="N36">
        <f>(J41-J36)</f>
        <v>14045.102700000047</v>
      </c>
      <c r="O36">
        <f>(N36-M36)/J41</f>
        <v>4.6202561353915288E-4</v>
      </c>
    </row>
    <row r="37" spans="2:15">
      <c r="B37">
        <v>0.75</v>
      </c>
      <c r="C37" t="s">
        <v>8</v>
      </c>
      <c r="D37" t="s">
        <v>2</v>
      </c>
      <c r="G37">
        <v>0.75</v>
      </c>
      <c r="H37" t="s">
        <v>8</v>
      </c>
      <c r="I37" t="s">
        <v>3</v>
      </c>
    </row>
    <row r="38" spans="2:15">
      <c r="B38" s="2"/>
      <c r="C38" s="3" t="s">
        <v>4</v>
      </c>
      <c r="D38" s="3" t="s">
        <v>5</v>
      </c>
      <c r="E38" s="4" t="s">
        <v>6</v>
      </c>
      <c r="G38" s="2"/>
      <c r="H38" s="3" t="s">
        <v>4</v>
      </c>
      <c r="I38" s="3" t="s">
        <v>5</v>
      </c>
      <c r="J38" s="4" t="s">
        <v>6</v>
      </c>
    </row>
    <row r="39" spans="2:15" ht="24">
      <c r="B39" s="6">
        <v>1</v>
      </c>
      <c r="C39" s="7" t="s">
        <v>9</v>
      </c>
      <c r="D39" s="7">
        <v>4.0199999999999996</v>
      </c>
      <c r="E39" s="8">
        <v>186156.8077</v>
      </c>
      <c r="G39" s="6">
        <v>1</v>
      </c>
      <c r="H39" s="7" t="s">
        <v>9</v>
      </c>
      <c r="I39" s="7">
        <v>4.0199999999999996</v>
      </c>
      <c r="J39" s="8">
        <v>184233.8659</v>
      </c>
    </row>
    <row r="40" spans="2:15" ht="24">
      <c r="B40" s="6">
        <v>2</v>
      </c>
      <c r="C40" s="7" t="s">
        <v>10</v>
      </c>
      <c r="D40" s="7">
        <v>7.0000000000000007E-2</v>
      </c>
      <c r="E40" s="8">
        <v>3068.1704</v>
      </c>
      <c r="G40" s="6">
        <v>2</v>
      </c>
      <c r="H40" s="7" t="s">
        <v>10</v>
      </c>
      <c r="I40" s="7">
        <v>0.06</v>
      </c>
      <c r="J40" s="8">
        <v>2673.6491000000001</v>
      </c>
    </row>
    <row r="41" spans="2:15" ht="24">
      <c r="B41" s="9">
        <v>3</v>
      </c>
      <c r="C41" s="10" t="s">
        <v>11</v>
      </c>
      <c r="D41" s="10">
        <v>8.92</v>
      </c>
      <c r="E41" s="11">
        <v>413207.2414</v>
      </c>
      <c r="G41" s="9">
        <v>3</v>
      </c>
      <c r="H41" s="10" t="s">
        <v>11</v>
      </c>
      <c r="I41" s="10">
        <v>8.93</v>
      </c>
      <c r="J41" s="11">
        <v>409500.24080000003</v>
      </c>
    </row>
    <row r="42" spans="2:15">
      <c r="B42">
        <v>1</v>
      </c>
      <c r="C42" t="s">
        <v>1</v>
      </c>
      <c r="D42" t="s">
        <v>2</v>
      </c>
      <c r="G42">
        <v>1</v>
      </c>
      <c r="H42" t="s">
        <v>1</v>
      </c>
      <c r="I42" t="s">
        <v>3</v>
      </c>
    </row>
    <row r="43" spans="2:15">
      <c r="B43" s="2"/>
      <c r="C43" s="3" t="s">
        <v>4</v>
      </c>
      <c r="D43" s="3" t="s">
        <v>5</v>
      </c>
      <c r="E43" s="4" t="s">
        <v>6</v>
      </c>
      <c r="G43" s="2"/>
      <c r="H43" s="3" t="s">
        <v>4</v>
      </c>
      <c r="I43" s="3" t="s">
        <v>5</v>
      </c>
      <c r="J43" s="4" t="s">
        <v>6</v>
      </c>
      <c r="L43" s="3" t="s">
        <v>4</v>
      </c>
      <c r="M43" t="s">
        <v>2</v>
      </c>
      <c r="N43" t="s">
        <v>3</v>
      </c>
      <c r="O43" t="s">
        <v>7</v>
      </c>
    </row>
    <row r="44" spans="2:15" ht="24">
      <c r="B44" s="6">
        <v>1</v>
      </c>
      <c r="C44" s="7" t="s">
        <v>9</v>
      </c>
      <c r="D44" s="7">
        <v>0.94</v>
      </c>
      <c r="E44" s="8">
        <v>181899.57680000001</v>
      </c>
      <c r="G44" s="6">
        <v>1</v>
      </c>
      <c r="H44" s="7" t="s">
        <v>9</v>
      </c>
      <c r="I44" s="7">
        <v>0.94</v>
      </c>
      <c r="J44" s="8">
        <v>179962.14430000001</v>
      </c>
      <c r="L44" s="7" t="s">
        <v>9</v>
      </c>
      <c r="M44">
        <f>(E49-E44)</f>
        <v>3558.035899999988</v>
      </c>
      <c r="N44">
        <f>(J49-J44)</f>
        <v>3735.3346999999776</v>
      </c>
      <c r="O44">
        <f>(N44-M44)/J49</f>
        <v>9.6516730096219544E-4</v>
      </c>
    </row>
    <row r="45" spans="2:15" ht="24">
      <c r="B45" s="6">
        <v>2</v>
      </c>
      <c r="C45" s="7" t="s">
        <v>10</v>
      </c>
      <c r="D45" s="7">
        <v>0.02</v>
      </c>
      <c r="E45" s="8">
        <v>2933.5158000000001</v>
      </c>
      <c r="G45" s="6">
        <v>2</v>
      </c>
      <c r="H45" s="7" t="s">
        <v>10</v>
      </c>
      <c r="I45" s="7">
        <v>0.01</v>
      </c>
      <c r="J45" s="8">
        <v>2586.7219</v>
      </c>
      <c r="L45" s="7" t="s">
        <v>10</v>
      </c>
      <c r="M45">
        <f>(E50-E45)</f>
        <v>125.42000000000007</v>
      </c>
      <c r="N45">
        <f>(J50-J45)</f>
        <v>112.53769999999986</v>
      </c>
      <c r="O45">
        <f>(N45-M45)/J50</f>
        <v>-4.7725309562667538E-3</v>
      </c>
    </row>
    <row r="46" spans="2:15" ht="24">
      <c r="B46" s="9">
        <v>3</v>
      </c>
      <c r="C46" s="10" t="s">
        <v>11</v>
      </c>
      <c r="D46" s="10">
        <v>2.0499999999999998</v>
      </c>
      <c r="E46" s="11">
        <v>396994.44839999999</v>
      </c>
      <c r="G46" s="9">
        <v>3</v>
      </c>
      <c r="H46" s="10" t="s">
        <v>11</v>
      </c>
      <c r="I46" s="10">
        <v>2.0499999999999998</v>
      </c>
      <c r="J46" s="11">
        <v>393103.84110000002</v>
      </c>
      <c r="L46" s="10" t="s">
        <v>11</v>
      </c>
      <c r="M46">
        <f>(E51-E46)</f>
        <v>15889.666199999978</v>
      </c>
      <c r="N46">
        <f>(J51-J46)</f>
        <v>15933.041399999987</v>
      </c>
      <c r="O46">
        <f>(N46-M46)/J51</f>
        <v>1.0604227113922789E-4</v>
      </c>
    </row>
    <row r="47" spans="2:15">
      <c r="B47">
        <v>1</v>
      </c>
      <c r="C47" t="s">
        <v>8</v>
      </c>
      <c r="D47" t="s">
        <v>2</v>
      </c>
      <c r="G47">
        <v>1</v>
      </c>
      <c r="H47" t="s">
        <v>8</v>
      </c>
      <c r="I47" t="s">
        <v>3</v>
      </c>
    </row>
    <row r="48" spans="2:15">
      <c r="B48" s="2"/>
      <c r="C48" s="3" t="s">
        <v>4</v>
      </c>
      <c r="D48" s="3" t="s">
        <v>5</v>
      </c>
      <c r="E48" s="4" t="s">
        <v>6</v>
      </c>
      <c r="G48" s="2"/>
      <c r="H48" s="3" t="s">
        <v>4</v>
      </c>
      <c r="I48" s="3" t="s">
        <v>5</v>
      </c>
      <c r="J48" s="4" t="s">
        <v>6</v>
      </c>
    </row>
    <row r="49" spans="2:15" ht="24">
      <c r="B49" s="6">
        <v>1</v>
      </c>
      <c r="C49" s="7" t="s">
        <v>9</v>
      </c>
      <c r="D49" s="7">
        <v>4.01</v>
      </c>
      <c r="E49" s="8">
        <v>185457.6127</v>
      </c>
      <c r="G49" s="6">
        <v>1</v>
      </c>
      <c r="H49" s="7" t="s">
        <v>9</v>
      </c>
      <c r="I49" s="7">
        <v>4.01</v>
      </c>
      <c r="J49" s="8">
        <v>183697.47899999999</v>
      </c>
    </row>
    <row r="50" spans="2:15" ht="24">
      <c r="B50" s="6">
        <v>2</v>
      </c>
      <c r="C50" s="7" t="s">
        <v>10</v>
      </c>
      <c r="D50" s="7">
        <v>7.0000000000000007E-2</v>
      </c>
      <c r="E50" s="8">
        <v>3058.9358000000002</v>
      </c>
      <c r="G50" s="6">
        <v>2</v>
      </c>
      <c r="H50" s="7" t="s">
        <v>10</v>
      </c>
      <c r="I50" s="7">
        <v>0.06</v>
      </c>
      <c r="J50" s="8">
        <v>2699.2595999999999</v>
      </c>
    </row>
    <row r="51" spans="2:15" ht="24">
      <c r="B51" s="9">
        <v>3</v>
      </c>
      <c r="C51" s="10" t="s">
        <v>11</v>
      </c>
      <c r="D51" s="10">
        <v>8.92</v>
      </c>
      <c r="E51" s="11">
        <v>412884.11459999997</v>
      </c>
      <c r="G51" s="9">
        <v>3</v>
      </c>
      <c r="H51" s="10" t="s">
        <v>11</v>
      </c>
      <c r="I51" s="10">
        <v>8.93</v>
      </c>
      <c r="J51" s="11">
        <v>409036.88250000001</v>
      </c>
    </row>
    <row r="52" spans="2:15">
      <c r="B52">
        <v>1.25</v>
      </c>
      <c r="C52" t="s">
        <v>1</v>
      </c>
      <c r="D52" t="s">
        <v>2</v>
      </c>
      <c r="G52">
        <v>1.25</v>
      </c>
      <c r="H52" t="s">
        <v>1</v>
      </c>
      <c r="I52" t="s">
        <v>3</v>
      </c>
    </row>
    <row r="53" spans="2:15">
      <c r="B53" s="2"/>
      <c r="C53" s="3" t="s">
        <v>4</v>
      </c>
      <c r="D53" s="3" t="s">
        <v>5</v>
      </c>
      <c r="E53" s="4" t="s">
        <v>6</v>
      </c>
      <c r="G53" s="2"/>
      <c r="H53" s="3" t="s">
        <v>4</v>
      </c>
      <c r="I53" s="3" t="s">
        <v>5</v>
      </c>
      <c r="J53" s="4" t="s">
        <v>6</v>
      </c>
      <c r="L53" s="3" t="s">
        <v>4</v>
      </c>
      <c r="M53" t="s">
        <v>2</v>
      </c>
      <c r="N53" t="s">
        <v>3</v>
      </c>
      <c r="O53" t="s">
        <v>7</v>
      </c>
    </row>
    <row r="54" spans="2:15" ht="24">
      <c r="B54" s="6">
        <v>1</v>
      </c>
      <c r="C54" s="7" t="s">
        <v>9</v>
      </c>
      <c r="D54" s="7">
        <v>0.94</v>
      </c>
      <c r="E54" s="8">
        <v>180713.07199999999</v>
      </c>
      <c r="G54" s="6">
        <v>1</v>
      </c>
      <c r="H54" s="7" t="s">
        <v>9</v>
      </c>
      <c r="I54" s="7">
        <v>0.94</v>
      </c>
      <c r="J54" s="8">
        <v>178864.86230000001</v>
      </c>
      <c r="L54" s="7" t="s">
        <v>9</v>
      </c>
      <c r="M54">
        <f>(E59-E54)</f>
        <v>4416.0349000000278</v>
      </c>
      <c r="N54">
        <f>(J59-J54)</f>
        <v>4471.0799999999872</v>
      </c>
      <c r="O54">
        <f>(N54-M54)/J59</f>
        <v>3.0024172734164056E-4</v>
      </c>
    </row>
    <row r="55" spans="2:15" ht="24">
      <c r="B55" s="6">
        <v>2</v>
      </c>
      <c r="C55" s="7" t="s">
        <v>10</v>
      </c>
      <c r="D55" s="7">
        <v>0.01</v>
      </c>
      <c r="E55" s="8">
        <v>2890.6752000000001</v>
      </c>
      <c r="G55" s="6">
        <v>2</v>
      </c>
      <c r="H55" s="7" t="s">
        <v>10</v>
      </c>
      <c r="I55" s="7">
        <v>0.01</v>
      </c>
      <c r="J55" s="8">
        <v>2606.2595000000001</v>
      </c>
      <c r="L55" s="7" t="s">
        <v>10</v>
      </c>
      <c r="M55">
        <f>(E60-E55)</f>
        <v>159.45039999999972</v>
      </c>
      <c r="N55">
        <f>(J60-J55)</f>
        <v>27.885899999999765</v>
      </c>
      <c r="O55">
        <f>(N55-M55)/J60</f>
        <v>-4.9945800258406371E-2</v>
      </c>
    </row>
    <row r="56" spans="2:15" ht="24">
      <c r="B56" s="9">
        <v>3</v>
      </c>
      <c r="C56" s="10" t="s">
        <v>11</v>
      </c>
      <c r="D56" s="10">
        <v>2.0499999999999998</v>
      </c>
      <c r="E56" s="11">
        <v>395273.13199999998</v>
      </c>
      <c r="G56" s="9">
        <v>3</v>
      </c>
      <c r="H56" s="10" t="s">
        <v>11</v>
      </c>
      <c r="I56" s="10">
        <v>2.0499999999999998</v>
      </c>
      <c r="J56" s="11">
        <v>391242.29479999997</v>
      </c>
      <c r="L56" s="10" t="s">
        <v>11</v>
      </c>
      <c r="M56">
        <f>(E61-E56)</f>
        <v>17331.749500000034</v>
      </c>
      <c r="N56">
        <f>(J61-J56)</f>
        <v>17557.660000000033</v>
      </c>
      <c r="O56">
        <f>(N56-M56)/J61</f>
        <v>5.526187010233939E-4</v>
      </c>
    </row>
    <row r="57" spans="2:15">
      <c r="B57">
        <v>1.25</v>
      </c>
      <c r="C57" t="s">
        <v>8</v>
      </c>
      <c r="D57" t="s">
        <v>2</v>
      </c>
      <c r="G57">
        <v>1.25</v>
      </c>
      <c r="H57" t="s">
        <v>8</v>
      </c>
      <c r="I57" t="s">
        <v>3</v>
      </c>
    </row>
    <row r="58" spans="2:15">
      <c r="B58" s="2"/>
      <c r="C58" s="3" t="s">
        <v>4</v>
      </c>
      <c r="D58" s="3" t="s">
        <v>5</v>
      </c>
      <c r="E58" s="4" t="s">
        <v>6</v>
      </c>
      <c r="G58" s="2"/>
      <c r="H58" s="3" t="s">
        <v>4</v>
      </c>
      <c r="I58" s="3" t="s">
        <v>5</v>
      </c>
      <c r="J58" s="4" t="s">
        <v>6</v>
      </c>
    </row>
    <row r="59" spans="2:15" ht="24">
      <c r="B59" s="6">
        <v>1</v>
      </c>
      <c r="C59" s="7" t="s">
        <v>9</v>
      </c>
      <c r="D59" s="7">
        <v>4.01</v>
      </c>
      <c r="E59" s="8">
        <v>185129.10690000001</v>
      </c>
      <c r="G59" s="6">
        <v>1</v>
      </c>
      <c r="H59" s="7" t="s">
        <v>9</v>
      </c>
      <c r="I59" s="7">
        <v>4.01</v>
      </c>
      <c r="J59" s="8">
        <v>183335.9423</v>
      </c>
    </row>
    <row r="60" spans="2:15" ht="24">
      <c r="B60" s="6">
        <v>2</v>
      </c>
      <c r="C60" s="7" t="s">
        <v>10</v>
      </c>
      <c r="D60" s="7">
        <v>7.0000000000000007E-2</v>
      </c>
      <c r="E60" s="8">
        <v>3050.1255999999998</v>
      </c>
      <c r="G60" s="6">
        <v>2</v>
      </c>
      <c r="H60" s="7" t="s">
        <v>10</v>
      </c>
      <c r="I60" s="7">
        <v>0.06</v>
      </c>
      <c r="J60" s="8">
        <v>2634.1453999999999</v>
      </c>
    </row>
    <row r="61" spans="2:15" ht="24">
      <c r="B61" s="9">
        <v>3</v>
      </c>
      <c r="C61" s="10" t="s">
        <v>11</v>
      </c>
      <c r="D61" s="10">
        <v>8.93</v>
      </c>
      <c r="E61" s="11">
        <v>412604.88150000002</v>
      </c>
      <c r="G61" s="9">
        <v>3</v>
      </c>
      <c r="H61" s="10" t="s">
        <v>11</v>
      </c>
      <c r="I61" s="10">
        <v>8.94</v>
      </c>
      <c r="J61" s="11">
        <v>408799.95480000001</v>
      </c>
    </row>
    <row r="62" spans="2:15">
      <c r="B62">
        <v>1.5</v>
      </c>
      <c r="C62" t="s">
        <v>1</v>
      </c>
      <c r="D62" t="s">
        <v>2</v>
      </c>
      <c r="G62">
        <v>1.5</v>
      </c>
      <c r="H62" t="s">
        <v>1</v>
      </c>
      <c r="I62" t="s">
        <v>3</v>
      </c>
    </row>
    <row r="63" spans="2:15">
      <c r="B63" s="2"/>
      <c r="C63" s="3" t="s">
        <v>4</v>
      </c>
      <c r="D63" s="3" t="s">
        <v>5</v>
      </c>
      <c r="E63" s="4" t="s">
        <v>6</v>
      </c>
      <c r="G63" s="2"/>
      <c r="H63" s="3" t="s">
        <v>4</v>
      </c>
      <c r="I63" s="3" t="s">
        <v>5</v>
      </c>
      <c r="J63" s="4" t="s">
        <v>6</v>
      </c>
      <c r="L63" s="3" t="s">
        <v>4</v>
      </c>
      <c r="M63" t="s">
        <v>2</v>
      </c>
      <c r="N63" t="s">
        <v>3</v>
      </c>
      <c r="O63" t="s">
        <v>7</v>
      </c>
    </row>
    <row r="64" spans="2:15" ht="24">
      <c r="B64" s="6">
        <v>1</v>
      </c>
      <c r="C64" s="7" t="s">
        <v>9</v>
      </c>
      <c r="D64" s="7">
        <v>0.94</v>
      </c>
      <c r="E64" s="8">
        <v>179966.15150000001</v>
      </c>
      <c r="G64" s="6">
        <v>1</v>
      </c>
      <c r="H64" s="7" t="s">
        <v>9</v>
      </c>
      <c r="I64" s="7">
        <v>0.94</v>
      </c>
      <c r="J64" s="8">
        <v>177977.4167</v>
      </c>
      <c r="L64" s="7" t="s">
        <v>9</v>
      </c>
      <c r="M64">
        <f>(E69-E64)</f>
        <v>5006.9126999999862</v>
      </c>
      <c r="N64">
        <f>(J69-J64)</f>
        <v>4997.7100999999966</v>
      </c>
      <c r="O64">
        <f>(N64-M64)/J69</f>
        <v>-5.029426764681775E-5</v>
      </c>
    </row>
    <row r="65" spans="2:15" ht="24">
      <c r="B65" s="6">
        <v>2</v>
      </c>
      <c r="C65" s="7" t="s">
        <v>10</v>
      </c>
      <c r="D65" s="7">
        <v>0.02</v>
      </c>
      <c r="E65" s="8">
        <v>2905.1541000000002</v>
      </c>
      <c r="G65" s="6">
        <v>2</v>
      </c>
      <c r="H65" s="7" t="s">
        <v>10</v>
      </c>
      <c r="I65" s="7">
        <v>0.01</v>
      </c>
      <c r="J65" s="8">
        <v>2560.7674000000002</v>
      </c>
      <c r="L65" s="7" t="s">
        <v>10</v>
      </c>
      <c r="M65">
        <f>(E70-E65)</f>
        <v>139.8426999999997</v>
      </c>
      <c r="N65">
        <f>(J70-J65)</f>
        <v>142.98399999999992</v>
      </c>
      <c r="O65">
        <f>(N65-M65)/J70</f>
        <v>1.1618301889738192E-3</v>
      </c>
    </row>
    <row r="66" spans="2:15" ht="24">
      <c r="B66" s="9">
        <v>3</v>
      </c>
      <c r="C66" s="10" t="s">
        <v>11</v>
      </c>
      <c r="D66" s="10">
        <v>2.0499999999999998</v>
      </c>
      <c r="E66" s="11">
        <v>393932.66379999998</v>
      </c>
      <c r="G66" s="9">
        <v>3</v>
      </c>
      <c r="H66" s="10" t="s">
        <v>11</v>
      </c>
      <c r="I66" s="10">
        <v>2.0499999999999998</v>
      </c>
      <c r="J66" s="11">
        <v>389868.4314</v>
      </c>
      <c r="L66" s="10" t="s">
        <v>11</v>
      </c>
      <c r="M66">
        <f>(E71-E66)</f>
        <v>18434.362300000037</v>
      </c>
      <c r="N66">
        <f>(J71-J66)</f>
        <v>18646.876199999999</v>
      </c>
      <c r="O66">
        <f>(N66-M66)/J71</f>
        <v>5.2021037167117833E-4</v>
      </c>
    </row>
    <row r="67" spans="2:15">
      <c r="B67">
        <v>1.5</v>
      </c>
      <c r="C67" t="s">
        <v>8</v>
      </c>
      <c r="D67" t="s">
        <v>2</v>
      </c>
      <c r="G67">
        <v>1.5</v>
      </c>
      <c r="H67" t="s">
        <v>8</v>
      </c>
      <c r="I67" t="s">
        <v>3</v>
      </c>
    </row>
    <row r="68" spans="2:15">
      <c r="B68" s="2"/>
      <c r="C68" s="3" t="s">
        <v>4</v>
      </c>
      <c r="D68" s="3" t="s">
        <v>5</v>
      </c>
      <c r="E68" s="4" t="s">
        <v>6</v>
      </c>
      <c r="G68" s="2"/>
      <c r="H68" s="3" t="s">
        <v>4</v>
      </c>
      <c r="I68" s="3" t="s">
        <v>5</v>
      </c>
      <c r="J68" s="4" t="s">
        <v>6</v>
      </c>
    </row>
    <row r="69" spans="2:15" ht="24">
      <c r="B69" s="6">
        <v>1</v>
      </c>
      <c r="C69" s="7" t="s">
        <v>9</v>
      </c>
      <c r="D69" s="7">
        <v>4.01</v>
      </c>
      <c r="E69" s="8">
        <v>184973.06419999999</v>
      </c>
      <c r="G69" s="6">
        <v>1</v>
      </c>
      <c r="H69" s="7" t="s">
        <v>9</v>
      </c>
      <c r="I69" s="7">
        <v>4</v>
      </c>
      <c r="J69" s="8">
        <v>182975.1268</v>
      </c>
    </row>
    <row r="70" spans="2:15" ht="24">
      <c r="B70" s="6">
        <v>2</v>
      </c>
      <c r="C70" s="7" t="s">
        <v>10</v>
      </c>
      <c r="D70" s="7">
        <v>7.0000000000000007E-2</v>
      </c>
      <c r="E70" s="8">
        <v>3044.9967999999999</v>
      </c>
      <c r="G70" s="6">
        <v>2</v>
      </c>
      <c r="H70" s="7" t="s">
        <v>10</v>
      </c>
      <c r="I70" s="7">
        <v>0.06</v>
      </c>
      <c r="J70" s="8">
        <v>2703.7514000000001</v>
      </c>
    </row>
    <row r="71" spans="2:15" ht="24">
      <c r="B71" s="9">
        <v>3</v>
      </c>
      <c r="C71" s="10" t="s">
        <v>11</v>
      </c>
      <c r="D71" s="10">
        <v>8.93</v>
      </c>
      <c r="E71" s="11">
        <v>412367.02610000002</v>
      </c>
      <c r="G71" s="9">
        <v>3</v>
      </c>
      <c r="H71" s="10" t="s">
        <v>11</v>
      </c>
      <c r="I71" s="10">
        <v>8.94</v>
      </c>
      <c r="J71" s="11">
        <v>408515.3076</v>
      </c>
    </row>
    <row r="72" spans="2:15">
      <c r="B72">
        <v>1.75</v>
      </c>
      <c r="C72" t="s">
        <v>1</v>
      </c>
      <c r="D72" t="s">
        <v>2</v>
      </c>
      <c r="G72">
        <v>1.75</v>
      </c>
      <c r="H72" t="s">
        <v>1</v>
      </c>
      <c r="I72" t="s">
        <v>3</v>
      </c>
    </row>
    <row r="73" spans="2:15">
      <c r="B73" s="2"/>
      <c r="C73" s="3" t="s">
        <v>4</v>
      </c>
      <c r="D73" s="3" t="s">
        <v>5</v>
      </c>
      <c r="E73" s="4" t="s">
        <v>6</v>
      </c>
      <c r="G73" s="2"/>
      <c r="H73" s="3" t="s">
        <v>4</v>
      </c>
      <c r="I73" s="3" t="s">
        <v>5</v>
      </c>
      <c r="J73" s="4" t="s">
        <v>6</v>
      </c>
      <c r="L73" s="3" t="s">
        <v>4</v>
      </c>
      <c r="M73" t="s">
        <v>2</v>
      </c>
      <c r="N73" t="s">
        <v>3</v>
      </c>
      <c r="O73" t="s">
        <v>7</v>
      </c>
    </row>
    <row r="74" spans="2:15" ht="24">
      <c r="B74" s="6">
        <v>1</v>
      </c>
      <c r="C74" s="7" t="s">
        <v>9</v>
      </c>
      <c r="D74" s="7">
        <v>0.93</v>
      </c>
      <c r="E74" s="8">
        <v>179013.35879999999</v>
      </c>
      <c r="G74" s="6">
        <v>1</v>
      </c>
      <c r="H74" s="7" t="s">
        <v>9</v>
      </c>
      <c r="I74" s="7">
        <v>4.05</v>
      </c>
      <c r="J74" s="8">
        <v>176813.8769</v>
      </c>
      <c r="L74" s="7" t="s">
        <v>9</v>
      </c>
      <c r="M74">
        <f>(E79-E74)</f>
        <v>5447.3387000000221</v>
      </c>
      <c r="N74">
        <f>(J79-J74)</f>
        <v>5704.1581000000006</v>
      </c>
      <c r="O74">
        <f>(N74-M74)/J79</f>
        <v>1.4070905376555171E-3</v>
      </c>
    </row>
    <row r="75" spans="2:15" ht="24">
      <c r="B75" s="6">
        <v>2</v>
      </c>
      <c r="C75" s="7" t="s">
        <v>10</v>
      </c>
      <c r="D75" s="7">
        <v>0.02</v>
      </c>
      <c r="E75" s="8">
        <v>2881.5915</v>
      </c>
      <c r="G75" s="6">
        <v>2</v>
      </c>
      <c r="H75" s="7" t="s">
        <v>10</v>
      </c>
      <c r="I75" s="7">
        <v>0.06</v>
      </c>
      <c r="J75" s="8">
        <v>2520.8083000000001</v>
      </c>
      <c r="L75" s="7" t="s">
        <v>10</v>
      </c>
      <c r="M75">
        <f>(E80-E75)</f>
        <v>188.82999999999993</v>
      </c>
      <c r="N75">
        <f>(J80-J75)</f>
        <v>139.33689999999979</v>
      </c>
      <c r="O75">
        <f>(N75-M75)/J80</f>
        <v>-1.8605412967683171E-2</v>
      </c>
    </row>
    <row r="76" spans="2:15" ht="24">
      <c r="B76" s="9">
        <v>3</v>
      </c>
      <c r="C76" s="10" t="s">
        <v>11</v>
      </c>
      <c r="D76" s="10">
        <v>2.0499999999999998</v>
      </c>
      <c r="E76" s="11">
        <v>392753.36780000001</v>
      </c>
      <c r="G76" s="9">
        <v>3</v>
      </c>
      <c r="H76" s="10" t="s">
        <v>11</v>
      </c>
      <c r="I76" s="10">
        <v>8.89</v>
      </c>
      <c r="J76" s="11">
        <v>388516.6225</v>
      </c>
      <c r="L76" s="10" t="s">
        <v>11</v>
      </c>
      <c r="M76">
        <f>(E81-E76)</f>
        <v>19266.061199999996</v>
      </c>
      <c r="N76">
        <f>(J81-J76)</f>
        <v>19738.35619999998</v>
      </c>
      <c r="O76">
        <f>(N76-M76)/J81</f>
        <v>1.1568628054553194E-3</v>
      </c>
    </row>
    <row r="77" spans="2:15">
      <c r="B77">
        <v>1.75</v>
      </c>
      <c r="C77" t="s">
        <v>8</v>
      </c>
      <c r="D77" t="s">
        <v>2</v>
      </c>
      <c r="G77">
        <v>1.75</v>
      </c>
      <c r="H77" t="s">
        <v>8</v>
      </c>
      <c r="I77" t="s">
        <v>3</v>
      </c>
    </row>
    <row r="78" spans="2:15">
      <c r="B78" s="2"/>
      <c r="C78" s="3" t="s">
        <v>4</v>
      </c>
      <c r="D78" s="3" t="s">
        <v>5</v>
      </c>
      <c r="E78" s="4" t="s">
        <v>6</v>
      </c>
      <c r="G78" s="2"/>
      <c r="H78" s="3" t="s">
        <v>4</v>
      </c>
      <c r="I78" s="3" t="s">
        <v>5</v>
      </c>
      <c r="J78" s="4" t="s">
        <v>6</v>
      </c>
    </row>
    <row r="79" spans="2:15" ht="24">
      <c r="B79" s="6">
        <v>1</v>
      </c>
      <c r="C79" s="7" t="s">
        <v>9</v>
      </c>
      <c r="D79" s="7">
        <v>4</v>
      </c>
      <c r="E79" s="8">
        <v>184460.69750000001</v>
      </c>
      <c r="G79" s="6">
        <v>1</v>
      </c>
      <c r="H79" s="7" t="s">
        <v>9</v>
      </c>
      <c r="I79" s="7">
        <v>4</v>
      </c>
      <c r="J79" s="8">
        <v>182518.035</v>
      </c>
    </row>
    <row r="80" spans="2:15" ht="24">
      <c r="B80" s="6">
        <v>2</v>
      </c>
      <c r="C80" s="7" t="s">
        <v>10</v>
      </c>
      <c r="D80" s="7">
        <v>7.0000000000000007E-2</v>
      </c>
      <c r="E80" s="8">
        <v>3070.4214999999999</v>
      </c>
      <c r="G80" s="6">
        <v>2</v>
      </c>
      <c r="H80" s="7" t="s">
        <v>10</v>
      </c>
      <c r="I80" s="7">
        <v>0.06</v>
      </c>
      <c r="J80" s="8">
        <v>2660.1451999999999</v>
      </c>
    </row>
    <row r="81" spans="2:10" ht="24">
      <c r="B81" s="9">
        <v>3</v>
      </c>
      <c r="C81" s="10" t="s">
        <v>11</v>
      </c>
      <c r="D81" s="10">
        <v>8.93</v>
      </c>
      <c r="E81" s="11">
        <v>412019.429</v>
      </c>
      <c r="G81" s="9">
        <v>3</v>
      </c>
      <c r="H81" s="10" t="s">
        <v>11</v>
      </c>
      <c r="I81" s="10">
        <v>8.94</v>
      </c>
      <c r="J81" s="11">
        <v>408254.97869999998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B4C3-A1B6-4063-A5AE-95603C263283}">
  <dimension ref="A1:Y81"/>
  <sheetViews>
    <sheetView topLeftCell="A69" workbookViewId="0">
      <selection activeCell="I95" sqref="I95"/>
    </sheetView>
  </sheetViews>
  <sheetFormatPr baseColWidth="10" defaultColWidth="8.83203125" defaultRowHeight="15"/>
  <cols>
    <col min="1" max="1" width="20.5" customWidth="1"/>
    <col min="21" max="21" width="12.6640625" bestFit="1" customWidth="1"/>
  </cols>
  <sheetData>
    <row r="1" spans="1:25">
      <c r="A1" t="s">
        <v>0</v>
      </c>
    </row>
    <row r="3" spans="1:25">
      <c r="A3" s="1"/>
      <c r="B3" s="1"/>
      <c r="C3" s="1"/>
    </row>
    <row r="4" spans="1:25">
      <c r="A4" s="1"/>
      <c r="B4" s="1"/>
      <c r="C4" s="1"/>
    </row>
    <row r="5" spans="1:25">
      <c r="A5" s="1"/>
      <c r="B5" s="1"/>
      <c r="C5" s="1"/>
    </row>
    <row r="6" spans="1:25">
      <c r="A6" s="1"/>
      <c r="B6" s="1"/>
      <c r="C6" s="1"/>
    </row>
    <row r="7" spans="1:25">
      <c r="A7" s="1"/>
      <c r="B7" s="1"/>
      <c r="C7" s="1"/>
    </row>
    <row r="8" spans="1:25">
      <c r="A8" s="1"/>
      <c r="B8" s="1"/>
      <c r="C8" s="1"/>
      <c r="G8">
        <f>E16/2</f>
        <v>204467.58124999999</v>
      </c>
    </row>
    <row r="9" spans="1:25">
      <c r="A9" s="1"/>
      <c r="B9" s="1"/>
      <c r="C9" s="1"/>
      <c r="G9">
        <f>E15/3</f>
        <v>1008.2618000000001</v>
      </c>
      <c r="H9">
        <f>G9/G8</f>
        <v>4.931157271172543E-3</v>
      </c>
    </row>
    <row r="12" spans="1:25">
      <c r="B12">
        <v>0.25</v>
      </c>
      <c r="C12" t="s">
        <v>1</v>
      </c>
      <c r="D12" t="s">
        <v>2</v>
      </c>
      <c r="G12">
        <v>0.25</v>
      </c>
      <c r="H12" t="s">
        <v>1</v>
      </c>
      <c r="I12" t="s">
        <v>3</v>
      </c>
    </row>
    <row r="13" spans="1:25">
      <c r="B13" s="2"/>
      <c r="C13" s="3" t="s">
        <v>4</v>
      </c>
      <c r="D13" s="3" t="s">
        <v>5</v>
      </c>
      <c r="E13" s="4" t="s">
        <v>6</v>
      </c>
      <c r="F13" s="5"/>
      <c r="G13" s="2"/>
      <c r="H13" s="3" t="s">
        <v>4</v>
      </c>
      <c r="I13" s="3" t="s">
        <v>5</v>
      </c>
      <c r="J13" s="4" t="s">
        <v>6</v>
      </c>
      <c r="L13" s="3" t="s">
        <v>4</v>
      </c>
      <c r="M13" t="s">
        <v>2</v>
      </c>
      <c r="N13" t="s">
        <v>3</v>
      </c>
      <c r="O13" t="s">
        <v>7</v>
      </c>
      <c r="R13" s="3" t="s">
        <v>4</v>
      </c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4">
      <c r="B14" s="6">
        <v>1</v>
      </c>
      <c r="C14" s="7" t="s">
        <v>9</v>
      </c>
      <c r="D14" s="7">
        <v>0.94</v>
      </c>
      <c r="E14" s="8">
        <v>188717.42720000001</v>
      </c>
      <c r="F14" s="7"/>
      <c r="G14" s="6">
        <v>1</v>
      </c>
      <c r="H14" s="7" t="s">
        <v>9</v>
      </c>
      <c r="I14" s="7">
        <v>0.94</v>
      </c>
      <c r="J14" s="8">
        <v>189242.86979999999</v>
      </c>
      <c r="L14" s="7" t="s">
        <v>9</v>
      </c>
      <c r="M14">
        <f>(E19-E14)</f>
        <v>618.39220000000205</v>
      </c>
      <c r="N14">
        <f>(J19-J14)</f>
        <v>525.95810000001802</v>
      </c>
      <c r="O14">
        <f>(N14-M14)/J19</f>
        <v>-4.8708790069933308E-4</v>
      </c>
      <c r="R14" s="7" t="s">
        <v>9</v>
      </c>
      <c r="S14">
        <f t="shared" ref="S14:S16" si="0">O14</f>
        <v>-4.8708790069933308E-4</v>
      </c>
      <c r="T14">
        <f>O24</f>
        <v>2.4588884886096913E-4</v>
      </c>
      <c r="U14">
        <f>O34</f>
        <v>5.5784244389516944E-4</v>
      </c>
      <c r="V14">
        <f>O44</f>
        <v>8.1253561174337145E-5</v>
      </c>
      <c r="W14">
        <f>O54</f>
        <v>7.8811488740630862E-4</v>
      </c>
      <c r="X14">
        <f>O64</f>
        <v>1.734242173866171E-3</v>
      </c>
      <c r="Y14">
        <f>O74</f>
        <v>1.6124405213076918E-3</v>
      </c>
    </row>
    <row r="15" spans="1:25" ht="24">
      <c r="B15" s="6">
        <v>2</v>
      </c>
      <c r="C15" s="7" t="s">
        <v>10</v>
      </c>
      <c r="D15" s="7">
        <v>0.02</v>
      </c>
      <c r="E15" s="8">
        <v>3024.7854000000002</v>
      </c>
      <c r="F15" s="7"/>
      <c r="G15" s="6">
        <v>2</v>
      </c>
      <c r="H15" s="7" t="s">
        <v>10</v>
      </c>
      <c r="I15" s="7">
        <v>0.01</v>
      </c>
      <c r="J15" s="8">
        <v>2625.1221</v>
      </c>
      <c r="L15" s="7" t="s">
        <v>10</v>
      </c>
      <c r="M15">
        <f>(E20-E15)</f>
        <v>66.409299999999803</v>
      </c>
      <c r="N15">
        <f>(J20-J15)</f>
        <v>18.596099999999751</v>
      </c>
      <c r="O15">
        <f>(N15-M15)/J20</f>
        <v>-1.8085588698523183E-2</v>
      </c>
      <c r="R15" s="7" t="s">
        <v>10</v>
      </c>
      <c r="S15">
        <f t="shared" si="0"/>
        <v>-1.8085588698523183E-2</v>
      </c>
      <c r="T15">
        <f>O25</f>
        <v>-2.8624413119586276E-2</v>
      </c>
      <c r="U15">
        <f>O35</f>
        <v>-3.5347962553496384E-2</v>
      </c>
      <c r="V15">
        <f>O45</f>
        <v>-4.2798695741992472E-2</v>
      </c>
      <c r="W15">
        <f>O55</f>
        <v>-3.1191756317390837E-2</v>
      </c>
      <c r="X15">
        <f>O65</f>
        <v>9.9219835303630544E-3</v>
      </c>
      <c r="Y15">
        <f>O75</f>
        <v>-3.9807821380769395E-2</v>
      </c>
    </row>
    <row r="16" spans="1:25" ht="24">
      <c r="B16" s="9">
        <v>3</v>
      </c>
      <c r="C16" s="10" t="s">
        <v>11</v>
      </c>
      <c r="D16" s="10">
        <v>2.04</v>
      </c>
      <c r="E16" s="11">
        <v>408935.16249999998</v>
      </c>
      <c r="F16" s="7"/>
      <c r="G16" s="9">
        <v>3</v>
      </c>
      <c r="H16" s="10" t="s">
        <v>11</v>
      </c>
      <c r="I16" s="10">
        <v>2.04</v>
      </c>
      <c r="J16" s="11">
        <v>410545.99530000001</v>
      </c>
      <c r="L16" s="10" t="s">
        <v>11</v>
      </c>
      <c r="M16">
        <f>(E21-E16)</f>
        <v>6648.2514000000083</v>
      </c>
      <c r="N16">
        <f>(J21-J16)</f>
        <v>6718.9932999999728</v>
      </c>
      <c r="O16">
        <f>(N16-M16)/J21</f>
        <v>1.6953710934942439E-4</v>
      </c>
      <c r="R16" s="10" t="s">
        <v>11</v>
      </c>
      <c r="S16">
        <f t="shared" si="0"/>
        <v>1.6953710934942439E-4</v>
      </c>
      <c r="T16">
        <f>O26</f>
        <v>6.7080278297489929E-4</v>
      </c>
      <c r="U16">
        <f>O36</f>
        <v>1.1863779687958159E-3</v>
      </c>
      <c r="V16">
        <f>O46</f>
        <v>1.2011659441991738E-3</v>
      </c>
      <c r="W16">
        <f>O56</f>
        <v>1.6679804379194246E-3</v>
      </c>
      <c r="X16">
        <f>O66</f>
        <v>1.5577500290381054E-3</v>
      </c>
      <c r="Y16">
        <f>O76</f>
        <v>1.9585814350205396E-3</v>
      </c>
    </row>
    <row r="17" spans="2:15">
      <c r="B17">
        <v>0.25</v>
      </c>
      <c r="C17" t="s">
        <v>8</v>
      </c>
      <c r="D17" t="s">
        <v>2</v>
      </c>
      <c r="G17">
        <v>0.25</v>
      </c>
      <c r="H17" t="s">
        <v>8</v>
      </c>
      <c r="I17" t="s">
        <v>3</v>
      </c>
    </row>
    <row r="18" spans="2:15">
      <c r="B18" s="2"/>
      <c r="C18" s="3" t="s">
        <v>4</v>
      </c>
      <c r="D18" s="3" t="s">
        <v>5</v>
      </c>
      <c r="E18" s="4" t="s">
        <v>6</v>
      </c>
      <c r="G18" s="2"/>
      <c r="H18" s="3" t="s">
        <v>4</v>
      </c>
      <c r="I18" s="3" t="s">
        <v>5</v>
      </c>
      <c r="J18" s="4" t="s">
        <v>6</v>
      </c>
    </row>
    <row r="19" spans="2:15" ht="24">
      <c r="B19" s="6">
        <v>1</v>
      </c>
      <c r="C19" s="7" t="s">
        <v>9</v>
      </c>
      <c r="D19" s="7">
        <v>0.93</v>
      </c>
      <c r="E19" s="8">
        <v>189335.81940000001</v>
      </c>
      <c r="G19" s="6">
        <v>1</v>
      </c>
      <c r="H19" s="7" t="s">
        <v>9</v>
      </c>
      <c r="I19" s="7">
        <v>4.05</v>
      </c>
      <c r="J19" s="8">
        <v>189768.8279</v>
      </c>
    </row>
    <row r="20" spans="2:15" ht="24">
      <c r="B20" s="6">
        <v>2</v>
      </c>
      <c r="C20" s="7" t="s">
        <v>10</v>
      </c>
      <c r="D20" s="7">
        <v>0.02</v>
      </c>
      <c r="E20" s="8">
        <v>3091.1947</v>
      </c>
      <c r="G20" s="6">
        <v>2</v>
      </c>
      <c r="H20" s="7" t="s">
        <v>10</v>
      </c>
      <c r="I20" s="7">
        <v>0.06</v>
      </c>
      <c r="J20" s="8">
        <v>2643.7181999999998</v>
      </c>
    </row>
    <row r="21" spans="2:15" ht="24">
      <c r="B21" s="9">
        <v>3</v>
      </c>
      <c r="C21" s="10" t="s">
        <v>11</v>
      </c>
      <c r="D21" s="10">
        <v>2.0499999999999998</v>
      </c>
      <c r="E21" s="11">
        <v>415583.41389999999</v>
      </c>
      <c r="G21" s="9">
        <v>3</v>
      </c>
      <c r="H21" s="10" t="s">
        <v>11</v>
      </c>
      <c r="I21" s="10">
        <v>8.9</v>
      </c>
      <c r="J21" s="11">
        <v>417264.98859999998</v>
      </c>
    </row>
    <row r="22" spans="2:15">
      <c r="B22">
        <v>0.5</v>
      </c>
      <c r="C22" t="s">
        <v>1</v>
      </c>
      <c r="D22" t="s">
        <v>2</v>
      </c>
      <c r="G22">
        <v>0.5</v>
      </c>
      <c r="H22" t="s">
        <v>1</v>
      </c>
      <c r="I22" t="s">
        <v>3</v>
      </c>
    </row>
    <row r="23" spans="2:15">
      <c r="B23" s="2"/>
      <c r="C23" s="3" t="s">
        <v>4</v>
      </c>
      <c r="D23" s="3" t="s">
        <v>5</v>
      </c>
      <c r="E23" s="4" t="s">
        <v>6</v>
      </c>
      <c r="G23" s="2"/>
      <c r="H23" s="3" t="s">
        <v>4</v>
      </c>
      <c r="I23" s="3" t="s">
        <v>5</v>
      </c>
      <c r="J23" s="4" t="s">
        <v>6</v>
      </c>
      <c r="L23" s="3" t="s">
        <v>4</v>
      </c>
      <c r="M23" t="s">
        <v>2</v>
      </c>
      <c r="N23" t="s">
        <v>3</v>
      </c>
      <c r="O23" t="s">
        <v>7</v>
      </c>
    </row>
    <row r="24" spans="2:15" ht="24">
      <c r="B24" s="6">
        <v>1</v>
      </c>
      <c r="C24" s="7" t="s">
        <v>9</v>
      </c>
      <c r="D24" s="7">
        <v>0.94</v>
      </c>
      <c r="E24" s="8">
        <v>186258.228</v>
      </c>
      <c r="G24" s="6">
        <v>1</v>
      </c>
      <c r="H24" s="7" t="s">
        <v>9</v>
      </c>
      <c r="I24" s="7">
        <v>0.94</v>
      </c>
      <c r="J24" s="8">
        <v>186591.51370000001</v>
      </c>
      <c r="L24" s="7" t="s">
        <v>9</v>
      </c>
      <c r="M24">
        <f>(E29-E24)</f>
        <v>1499.6712999999872</v>
      </c>
      <c r="N24">
        <f>(J29-J24)</f>
        <v>1545.9321999999811</v>
      </c>
      <c r="O24">
        <f>(N24-M24)/J29</f>
        <v>2.4588884886096913E-4</v>
      </c>
    </row>
    <row r="25" spans="2:15" ht="24">
      <c r="B25" s="6">
        <v>2</v>
      </c>
      <c r="C25" s="7" t="s">
        <v>10</v>
      </c>
      <c r="D25" s="7">
        <v>0.02</v>
      </c>
      <c r="E25" s="8">
        <v>3010.4429</v>
      </c>
      <c r="G25" s="6">
        <v>2</v>
      </c>
      <c r="H25" s="7" t="s">
        <v>10</v>
      </c>
      <c r="I25" s="7">
        <v>0.01</v>
      </c>
      <c r="J25" s="8">
        <v>2629.1282999999999</v>
      </c>
      <c r="L25" s="7" t="s">
        <v>10</v>
      </c>
      <c r="M25">
        <f>(E30-E25)</f>
        <v>31.708999999999833</v>
      </c>
      <c r="N25">
        <f>(J30-J25)</f>
        <v>-42.336399999999685</v>
      </c>
      <c r="O25">
        <f>(N25-M25)/J30</f>
        <v>-2.8624413119586276E-2</v>
      </c>
    </row>
    <row r="26" spans="2:15" ht="24">
      <c r="B26" s="9">
        <v>3</v>
      </c>
      <c r="C26" s="10" t="s">
        <v>11</v>
      </c>
      <c r="D26" s="10">
        <v>2.04</v>
      </c>
      <c r="E26" s="11">
        <v>404797.97220000002</v>
      </c>
      <c r="G26" s="9">
        <v>3</v>
      </c>
      <c r="H26" s="10" t="s">
        <v>11</v>
      </c>
      <c r="I26" s="10">
        <v>2.0499999999999998</v>
      </c>
      <c r="J26" s="11">
        <v>406082.78850000002</v>
      </c>
      <c r="L26" s="10" t="s">
        <v>11</v>
      </c>
      <c r="M26">
        <f>(E31-E26)</f>
        <v>11024.731899999955</v>
      </c>
      <c r="N26">
        <f>(J31-J26)</f>
        <v>11304.716599999985</v>
      </c>
      <c r="O26">
        <f>(N26-M26)/J31</f>
        <v>6.7080278297489929E-4</v>
      </c>
    </row>
    <row r="27" spans="2:15">
      <c r="B27">
        <v>0.5</v>
      </c>
      <c r="C27" t="s">
        <v>8</v>
      </c>
      <c r="D27" t="s">
        <v>2</v>
      </c>
      <c r="G27">
        <v>0.5</v>
      </c>
      <c r="H27" t="s">
        <v>8</v>
      </c>
      <c r="I27" t="s">
        <v>3</v>
      </c>
    </row>
    <row r="28" spans="2:15">
      <c r="B28" s="2"/>
      <c r="C28" s="3" t="s">
        <v>4</v>
      </c>
      <c r="D28" s="3" t="s">
        <v>5</v>
      </c>
      <c r="E28" s="4" t="s">
        <v>6</v>
      </c>
      <c r="G28" s="2"/>
      <c r="H28" s="3" t="s">
        <v>4</v>
      </c>
      <c r="I28" s="3" t="s">
        <v>5</v>
      </c>
      <c r="J28" s="4" t="s">
        <v>6</v>
      </c>
    </row>
    <row r="29" spans="2:15" ht="24">
      <c r="B29" s="6">
        <v>1</v>
      </c>
      <c r="C29" s="7" t="s">
        <v>9</v>
      </c>
      <c r="D29" s="7">
        <v>4.0199999999999996</v>
      </c>
      <c r="E29" s="8">
        <v>187757.89929999999</v>
      </c>
      <c r="G29" s="6">
        <v>1</v>
      </c>
      <c r="H29" s="7" t="s">
        <v>9</v>
      </c>
      <c r="I29" s="7">
        <v>4.0199999999999996</v>
      </c>
      <c r="J29" s="8">
        <v>188137.44589999999</v>
      </c>
    </row>
    <row r="30" spans="2:15" ht="24">
      <c r="B30" s="6">
        <v>2</v>
      </c>
      <c r="C30" s="7" t="s">
        <v>10</v>
      </c>
      <c r="D30" s="7">
        <v>7.0000000000000007E-2</v>
      </c>
      <c r="E30" s="8">
        <v>3042.1518999999998</v>
      </c>
      <c r="G30" s="6">
        <v>2</v>
      </c>
      <c r="H30" s="7" t="s">
        <v>10</v>
      </c>
      <c r="I30" s="7">
        <v>0.06</v>
      </c>
      <c r="J30" s="8">
        <v>2586.7919000000002</v>
      </c>
    </row>
    <row r="31" spans="2:15" ht="24">
      <c r="B31" s="9">
        <v>3</v>
      </c>
      <c r="C31" s="10" t="s">
        <v>11</v>
      </c>
      <c r="D31" s="10">
        <v>8.91</v>
      </c>
      <c r="E31" s="11">
        <v>415822.70409999997</v>
      </c>
      <c r="G31" s="9">
        <v>3</v>
      </c>
      <c r="H31" s="10" t="s">
        <v>11</v>
      </c>
      <c r="I31" s="10">
        <v>8.92</v>
      </c>
      <c r="J31" s="11">
        <v>417387.50510000001</v>
      </c>
    </row>
    <row r="32" spans="2:15">
      <c r="B32">
        <v>0.75</v>
      </c>
      <c r="C32" t="s">
        <v>1</v>
      </c>
      <c r="D32" t="s">
        <v>2</v>
      </c>
      <c r="G32">
        <v>0.75</v>
      </c>
      <c r="H32" t="s">
        <v>1</v>
      </c>
      <c r="I32" t="s">
        <v>3</v>
      </c>
    </row>
    <row r="33" spans="2:15">
      <c r="B33" s="2"/>
      <c r="C33" s="3" t="s">
        <v>4</v>
      </c>
      <c r="D33" s="3" t="s">
        <v>5</v>
      </c>
      <c r="E33" s="4" t="s">
        <v>6</v>
      </c>
      <c r="G33" s="2"/>
      <c r="H33" s="3" t="s">
        <v>4</v>
      </c>
      <c r="I33" s="3" t="s">
        <v>5</v>
      </c>
      <c r="J33" s="4" t="s">
        <v>6</v>
      </c>
      <c r="L33" s="3" t="s">
        <v>4</v>
      </c>
      <c r="M33" t="s">
        <v>2</v>
      </c>
      <c r="N33" t="s">
        <v>3</v>
      </c>
      <c r="O33" t="s">
        <v>7</v>
      </c>
    </row>
    <row r="34" spans="2:15" ht="24">
      <c r="B34" s="6">
        <v>1</v>
      </c>
      <c r="C34" s="7" t="s">
        <v>9</v>
      </c>
      <c r="D34" s="7">
        <v>0.94</v>
      </c>
      <c r="E34" s="8">
        <v>184151.6758</v>
      </c>
      <c r="G34" s="6">
        <v>1</v>
      </c>
      <c r="H34" s="7" t="s">
        <v>9</v>
      </c>
      <c r="I34" s="7">
        <v>0.94</v>
      </c>
      <c r="J34" s="8">
        <v>184485.23050000001</v>
      </c>
      <c r="L34" s="7" t="s">
        <v>9</v>
      </c>
      <c r="M34">
        <f>(E39-E34)</f>
        <v>2749.002999999997</v>
      </c>
      <c r="N34">
        <f>(J39-J34)</f>
        <v>2853.5084999999963</v>
      </c>
      <c r="O34">
        <f>(N34-M34)/J39</f>
        <v>5.5784244389516944E-4</v>
      </c>
    </row>
    <row r="35" spans="2:15" ht="24">
      <c r="B35" s="6">
        <v>2</v>
      </c>
      <c r="C35" s="7" t="s">
        <v>10</v>
      </c>
      <c r="D35" s="7">
        <v>0.01</v>
      </c>
      <c r="E35" s="8">
        <v>2931.5558999999998</v>
      </c>
      <c r="G35" s="6">
        <v>2</v>
      </c>
      <c r="H35" s="7" t="s">
        <v>10</v>
      </c>
      <c r="I35" s="7">
        <v>0.01</v>
      </c>
      <c r="J35" s="8">
        <v>2580.3822</v>
      </c>
      <c r="L35" s="7" t="s">
        <v>10</v>
      </c>
      <c r="M35">
        <f>(E40-E35)</f>
        <v>121.58360000000039</v>
      </c>
      <c r="N35">
        <f>(J40-J35)</f>
        <v>29.335399999999936</v>
      </c>
      <c r="O35">
        <f>(N35-M35)/J40</f>
        <v>-3.5347962553496384E-2</v>
      </c>
    </row>
    <row r="36" spans="2:15" ht="24">
      <c r="B36" s="9">
        <v>3</v>
      </c>
      <c r="C36" s="10" t="s">
        <v>11</v>
      </c>
      <c r="D36" s="10">
        <v>2.0499999999999998</v>
      </c>
      <c r="E36" s="11">
        <v>401638.59</v>
      </c>
      <c r="G36" s="9">
        <v>3</v>
      </c>
      <c r="H36" s="10" t="s">
        <v>11</v>
      </c>
      <c r="I36" s="10">
        <v>2.0499999999999998</v>
      </c>
      <c r="J36" s="11">
        <v>402575.3921</v>
      </c>
      <c r="L36" s="10" t="s">
        <v>11</v>
      </c>
      <c r="M36">
        <f>(E41-E36)</f>
        <v>13878.942299999995</v>
      </c>
      <c r="N36">
        <f>(J41-J36)</f>
        <v>14373.601399999985</v>
      </c>
      <c r="O36">
        <f>(N36-M36)/J41</f>
        <v>1.1863779687958159E-3</v>
      </c>
    </row>
    <row r="37" spans="2:15">
      <c r="B37">
        <v>0.75</v>
      </c>
      <c r="C37" t="s">
        <v>8</v>
      </c>
      <c r="D37" t="s">
        <v>2</v>
      </c>
      <c r="G37">
        <v>0.75</v>
      </c>
      <c r="H37" t="s">
        <v>8</v>
      </c>
      <c r="I37" t="s">
        <v>3</v>
      </c>
    </row>
    <row r="38" spans="2:15">
      <c r="B38" s="2"/>
      <c r="C38" s="3" t="s">
        <v>4</v>
      </c>
      <c r="D38" s="3" t="s">
        <v>5</v>
      </c>
      <c r="E38" s="4" t="s">
        <v>6</v>
      </c>
      <c r="G38" s="2"/>
      <c r="H38" s="3" t="s">
        <v>4</v>
      </c>
      <c r="I38" s="3" t="s">
        <v>5</v>
      </c>
      <c r="J38" s="4" t="s">
        <v>6</v>
      </c>
    </row>
    <row r="39" spans="2:15" ht="24">
      <c r="B39" s="6">
        <v>1</v>
      </c>
      <c r="C39" s="7" t="s">
        <v>9</v>
      </c>
      <c r="D39" s="7">
        <v>4.01</v>
      </c>
      <c r="E39" s="8">
        <v>186900.67879999999</v>
      </c>
      <c r="G39" s="6">
        <v>1</v>
      </c>
      <c r="H39" s="7" t="s">
        <v>9</v>
      </c>
      <c r="I39" s="7">
        <v>4.01</v>
      </c>
      <c r="J39" s="8">
        <v>187338.739</v>
      </c>
    </row>
    <row r="40" spans="2:15" ht="24">
      <c r="B40" s="6">
        <v>2</v>
      </c>
      <c r="C40" s="7" t="s">
        <v>10</v>
      </c>
      <c r="D40" s="7">
        <v>7.0000000000000007E-2</v>
      </c>
      <c r="E40" s="8">
        <v>3053.1395000000002</v>
      </c>
      <c r="G40" s="6">
        <v>2</v>
      </c>
      <c r="H40" s="7" t="s">
        <v>10</v>
      </c>
      <c r="I40" s="7">
        <v>0.06</v>
      </c>
      <c r="J40" s="8">
        <v>2609.7175999999999</v>
      </c>
    </row>
    <row r="41" spans="2:15" ht="24">
      <c r="B41" s="9">
        <v>3</v>
      </c>
      <c r="C41" s="10" t="s">
        <v>11</v>
      </c>
      <c r="D41" s="10">
        <v>8.92</v>
      </c>
      <c r="E41" s="11">
        <v>415517.53230000002</v>
      </c>
      <c r="G41" s="9">
        <v>3</v>
      </c>
      <c r="H41" s="10" t="s">
        <v>11</v>
      </c>
      <c r="I41" s="10">
        <v>8.93</v>
      </c>
      <c r="J41" s="11">
        <v>416948.99349999998</v>
      </c>
    </row>
    <row r="42" spans="2:15">
      <c r="B42">
        <v>1</v>
      </c>
      <c r="C42" t="s">
        <v>1</v>
      </c>
      <c r="D42" t="s">
        <v>2</v>
      </c>
      <c r="G42">
        <v>1</v>
      </c>
      <c r="H42" t="s">
        <v>1</v>
      </c>
      <c r="I42" t="s">
        <v>3</v>
      </c>
    </row>
    <row r="43" spans="2:15">
      <c r="B43" s="2"/>
      <c r="C43" s="3" t="s">
        <v>4</v>
      </c>
      <c r="D43" s="3" t="s">
        <v>5</v>
      </c>
      <c r="E43" s="4" t="s">
        <v>6</v>
      </c>
      <c r="G43" s="2"/>
      <c r="H43" s="3" t="s">
        <v>4</v>
      </c>
      <c r="I43" s="3" t="s">
        <v>5</v>
      </c>
      <c r="J43" s="4" t="s">
        <v>6</v>
      </c>
      <c r="L43" s="3" t="s">
        <v>4</v>
      </c>
      <c r="M43" t="s">
        <v>2</v>
      </c>
      <c r="N43" t="s">
        <v>3</v>
      </c>
      <c r="O43" t="s">
        <v>7</v>
      </c>
    </row>
    <row r="44" spans="2:15" ht="24">
      <c r="B44" s="6">
        <v>1</v>
      </c>
      <c r="C44" s="7" t="s">
        <v>9</v>
      </c>
      <c r="D44" s="7">
        <v>0.94</v>
      </c>
      <c r="E44" s="8">
        <v>182799.65640000001</v>
      </c>
      <c r="G44" s="6">
        <v>1</v>
      </c>
      <c r="H44" s="7" t="s">
        <v>9</v>
      </c>
      <c r="I44" s="7">
        <v>5</v>
      </c>
      <c r="J44" s="8">
        <v>182978.9498</v>
      </c>
      <c r="L44" s="7" t="s">
        <v>9</v>
      </c>
      <c r="M44">
        <f>(E49-E44)</f>
        <v>3882.5981000000029</v>
      </c>
      <c r="N44">
        <f>(J49-J44)</f>
        <v>3897.7825000000012</v>
      </c>
      <c r="O44">
        <f>(N44-M44)/J49</f>
        <v>8.1253561174337145E-5</v>
      </c>
    </row>
    <row r="45" spans="2:15" ht="24">
      <c r="B45" s="6">
        <v>2</v>
      </c>
      <c r="C45" s="7" t="s">
        <v>10</v>
      </c>
      <c r="D45" s="7">
        <v>0.01</v>
      </c>
      <c r="E45" s="8">
        <v>2913.1291000000001</v>
      </c>
      <c r="G45" s="6">
        <v>2</v>
      </c>
      <c r="H45" s="7" t="s">
        <v>10</v>
      </c>
      <c r="I45" s="7">
        <v>7.0000000000000007E-2</v>
      </c>
      <c r="J45" s="8">
        <v>2516.9265</v>
      </c>
      <c r="L45" s="7" t="s">
        <v>10</v>
      </c>
      <c r="M45">
        <f>(E50-E45)</f>
        <v>185.6904999999997</v>
      </c>
      <c r="N45">
        <f>(J50-J45)</f>
        <v>74.76929999999993</v>
      </c>
      <c r="O45">
        <f>(N45-M45)/J50</f>
        <v>-4.2798695741992472E-2</v>
      </c>
    </row>
    <row r="46" spans="2:15" ht="24">
      <c r="B46" s="9">
        <v>3</v>
      </c>
      <c r="C46" s="10" t="s">
        <v>11</v>
      </c>
      <c r="D46" s="10">
        <v>2.0499999999999998</v>
      </c>
      <c r="E46" s="11">
        <v>399274.97110000002</v>
      </c>
      <c r="G46" s="9">
        <v>3</v>
      </c>
      <c r="H46" s="10" t="s">
        <v>11</v>
      </c>
      <c r="I46" s="10">
        <v>10.93</v>
      </c>
      <c r="J46" s="11">
        <v>400069.59529999999</v>
      </c>
      <c r="L46" s="10" t="s">
        <v>11</v>
      </c>
      <c r="M46">
        <f>(E51-E46)</f>
        <v>15956.298999999999</v>
      </c>
      <c r="N46">
        <f>(J51-J46)</f>
        <v>16456.616099999985</v>
      </c>
      <c r="O46">
        <f>(N46-M46)/J51</f>
        <v>1.2011659441991738E-3</v>
      </c>
    </row>
    <row r="47" spans="2:15">
      <c r="B47">
        <v>1</v>
      </c>
      <c r="C47" t="s">
        <v>8</v>
      </c>
      <c r="D47" t="s">
        <v>2</v>
      </c>
      <c r="G47">
        <v>1</v>
      </c>
      <c r="H47" t="s">
        <v>8</v>
      </c>
      <c r="I47" t="s">
        <v>3</v>
      </c>
    </row>
    <row r="48" spans="2:15">
      <c r="B48" s="2"/>
      <c r="C48" s="3" t="s">
        <v>4</v>
      </c>
      <c r="D48" s="3" t="s">
        <v>5</v>
      </c>
      <c r="E48" s="4" t="s">
        <v>6</v>
      </c>
      <c r="G48" s="2"/>
      <c r="H48" s="3" t="s">
        <v>4</v>
      </c>
      <c r="I48" s="3" t="s">
        <v>5</v>
      </c>
      <c r="J48" s="4" t="s">
        <v>6</v>
      </c>
    </row>
    <row r="49" spans="2:15" ht="24">
      <c r="B49" s="6">
        <v>1</v>
      </c>
      <c r="C49" s="7" t="s">
        <v>9</v>
      </c>
      <c r="D49" s="7">
        <v>4.01</v>
      </c>
      <c r="E49" s="8">
        <v>186682.25450000001</v>
      </c>
      <c r="G49" s="6">
        <v>1</v>
      </c>
      <c r="H49" s="7" t="s">
        <v>9</v>
      </c>
      <c r="I49" s="7">
        <v>4.01</v>
      </c>
      <c r="J49" s="8">
        <v>186876.7323</v>
      </c>
    </row>
    <row r="50" spans="2:15" ht="24">
      <c r="B50" s="6">
        <v>2</v>
      </c>
      <c r="C50" s="7" t="s">
        <v>10</v>
      </c>
      <c r="D50" s="7">
        <v>7.0000000000000007E-2</v>
      </c>
      <c r="E50" s="8">
        <v>3098.8195999999998</v>
      </c>
      <c r="G50" s="6">
        <v>2</v>
      </c>
      <c r="H50" s="7" t="s">
        <v>10</v>
      </c>
      <c r="I50" s="7">
        <v>0.06</v>
      </c>
      <c r="J50" s="8">
        <v>2591.6958</v>
      </c>
    </row>
    <row r="51" spans="2:15" ht="24">
      <c r="B51" s="9">
        <v>3</v>
      </c>
      <c r="C51" s="10" t="s">
        <v>11</v>
      </c>
      <c r="D51" s="10">
        <v>8.92</v>
      </c>
      <c r="E51" s="11">
        <v>415231.27010000002</v>
      </c>
      <c r="G51" s="9">
        <v>3</v>
      </c>
      <c r="H51" s="10" t="s">
        <v>11</v>
      </c>
      <c r="I51" s="10">
        <v>8.94</v>
      </c>
      <c r="J51" s="11">
        <v>416526.21139999997</v>
      </c>
    </row>
    <row r="52" spans="2:15">
      <c r="B52">
        <v>1.25</v>
      </c>
      <c r="C52" t="s">
        <v>1</v>
      </c>
      <c r="D52" t="s">
        <v>2</v>
      </c>
      <c r="G52">
        <v>1.25</v>
      </c>
      <c r="H52" t="s">
        <v>1</v>
      </c>
      <c r="I52" t="s">
        <v>3</v>
      </c>
    </row>
    <row r="53" spans="2:15">
      <c r="B53" s="2"/>
      <c r="C53" s="3" t="s">
        <v>4</v>
      </c>
      <c r="D53" s="3" t="s">
        <v>5</v>
      </c>
      <c r="E53" s="4" t="s">
        <v>6</v>
      </c>
      <c r="G53" s="2"/>
      <c r="H53" s="3" t="s">
        <v>4</v>
      </c>
      <c r="I53" s="3" t="s">
        <v>5</v>
      </c>
      <c r="J53" s="4" t="s">
        <v>6</v>
      </c>
      <c r="L53" s="3" t="s">
        <v>4</v>
      </c>
      <c r="M53" t="s">
        <v>2</v>
      </c>
      <c r="N53" t="s">
        <v>3</v>
      </c>
      <c r="O53" t="s">
        <v>7</v>
      </c>
    </row>
    <row r="54" spans="2:15" ht="24">
      <c r="B54" s="6">
        <v>1</v>
      </c>
      <c r="C54" s="7" t="s">
        <v>9</v>
      </c>
      <c r="D54" s="7">
        <v>0.94</v>
      </c>
      <c r="E54" s="8">
        <v>181957.4382</v>
      </c>
      <c r="G54" s="6">
        <v>1</v>
      </c>
      <c r="H54" s="7" t="s">
        <v>9</v>
      </c>
      <c r="I54" s="7">
        <v>0.94</v>
      </c>
      <c r="J54" s="8">
        <v>182075.2948</v>
      </c>
      <c r="L54" s="7" t="s">
        <v>9</v>
      </c>
      <c r="M54">
        <f>(E59-E54)</f>
        <v>4245.2312000000093</v>
      </c>
      <c r="N54">
        <f>(J59-J54)</f>
        <v>4392.1889999999839</v>
      </c>
      <c r="O54">
        <f>(N54-M54)/J59</f>
        <v>7.8811488740630862E-4</v>
      </c>
    </row>
    <row r="55" spans="2:15" ht="24">
      <c r="B55" s="6">
        <v>2</v>
      </c>
      <c r="C55" s="7" t="s">
        <v>10</v>
      </c>
      <c r="D55" s="7">
        <v>0.02</v>
      </c>
      <c r="E55" s="8">
        <v>2915.6451000000002</v>
      </c>
      <c r="G55" s="6">
        <v>2</v>
      </c>
      <c r="H55" s="7" t="s">
        <v>10</v>
      </c>
      <c r="I55" s="7">
        <v>0.01</v>
      </c>
      <c r="J55" s="8">
        <v>2569.6478000000002</v>
      </c>
      <c r="L55" s="7" t="s">
        <v>10</v>
      </c>
      <c r="M55">
        <f>(E60-E55)</f>
        <v>120.87059999999974</v>
      </c>
      <c r="N55">
        <f>(J60-J55)</f>
        <v>39.487099999999828</v>
      </c>
      <c r="O55">
        <f>(N55-M55)/J60</f>
        <v>-3.1191756317390837E-2</v>
      </c>
    </row>
    <row r="56" spans="2:15" ht="24">
      <c r="B56" s="9">
        <v>3</v>
      </c>
      <c r="C56" s="10" t="s">
        <v>11</v>
      </c>
      <c r="D56" s="10">
        <v>2.0499999999999998</v>
      </c>
      <c r="E56" s="11">
        <v>397590.80339999998</v>
      </c>
      <c r="G56" s="9">
        <v>3</v>
      </c>
      <c r="H56" s="10" t="s">
        <v>11</v>
      </c>
      <c r="I56" s="10">
        <v>2.0499999999999998</v>
      </c>
      <c r="J56" s="11">
        <v>398135.38050000003</v>
      </c>
      <c r="L56" s="10" t="s">
        <v>11</v>
      </c>
      <c r="M56">
        <f>(E61-E56)</f>
        <v>17380.845400000049</v>
      </c>
      <c r="N56">
        <f>(J61-J56)</f>
        <v>18075.076299999957</v>
      </c>
      <c r="O56">
        <f>(N56-M56)/J61</f>
        <v>1.6679804379194246E-3</v>
      </c>
    </row>
    <row r="57" spans="2:15">
      <c r="B57">
        <v>1.25</v>
      </c>
      <c r="C57" t="s">
        <v>8</v>
      </c>
      <c r="D57" t="s">
        <v>2</v>
      </c>
      <c r="G57">
        <v>1.25</v>
      </c>
      <c r="H57" t="s">
        <v>8</v>
      </c>
      <c r="I57" t="s">
        <v>3</v>
      </c>
    </row>
    <row r="58" spans="2:15">
      <c r="B58" s="2"/>
      <c r="C58" s="3" t="s">
        <v>4</v>
      </c>
      <c r="D58" s="3" t="s">
        <v>5</v>
      </c>
      <c r="E58" s="4" t="s">
        <v>6</v>
      </c>
      <c r="G58" s="2"/>
      <c r="H58" s="3" t="s">
        <v>4</v>
      </c>
      <c r="I58" s="3" t="s">
        <v>5</v>
      </c>
      <c r="J58" s="4" t="s">
        <v>6</v>
      </c>
    </row>
    <row r="59" spans="2:15" ht="24">
      <c r="B59" s="6">
        <v>1</v>
      </c>
      <c r="C59" s="7" t="s">
        <v>9</v>
      </c>
      <c r="D59" s="7">
        <v>4.01</v>
      </c>
      <c r="E59" s="8">
        <v>186202.66940000001</v>
      </c>
      <c r="G59" s="6">
        <v>1</v>
      </c>
      <c r="H59" s="7" t="s">
        <v>9</v>
      </c>
      <c r="I59" s="7">
        <v>4</v>
      </c>
      <c r="J59" s="8">
        <v>186467.48379999999</v>
      </c>
    </row>
    <row r="60" spans="2:15" ht="24">
      <c r="B60" s="6">
        <v>2</v>
      </c>
      <c r="C60" s="7" t="s">
        <v>10</v>
      </c>
      <c r="D60" s="7">
        <v>7.0000000000000007E-2</v>
      </c>
      <c r="E60" s="8">
        <v>3036.5156999999999</v>
      </c>
      <c r="G60" s="6">
        <v>2</v>
      </c>
      <c r="H60" s="7" t="s">
        <v>10</v>
      </c>
      <c r="I60" s="7">
        <v>0.06</v>
      </c>
      <c r="J60" s="8">
        <v>2609.1349</v>
      </c>
    </row>
    <row r="61" spans="2:15" ht="24">
      <c r="B61" s="9">
        <v>3</v>
      </c>
      <c r="C61" s="10" t="s">
        <v>11</v>
      </c>
      <c r="D61" s="10">
        <v>8.93</v>
      </c>
      <c r="E61" s="11">
        <v>414971.64880000002</v>
      </c>
      <c r="G61" s="9">
        <v>3</v>
      </c>
      <c r="H61" s="10" t="s">
        <v>11</v>
      </c>
      <c r="I61" s="10">
        <v>8.94</v>
      </c>
      <c r="J61" s="11">
        <v>416210.45679999999</v>
      </c>
    </row>
    <row r="62" spans="2:15">
      <c r="B62">
        <v>1.5</v>
      </c>
      <c r="C62" t="s">
        <v>1</v>
      </c>
      <c r="D62" t="s">
        <v>2</v>
      </c>
      <c r="G62">
        <v>1.5</v>
      </c>
      <c r="H62" t="s">
        <v>1</v>
      </c>
      <c r="I62" t="s">
        <v>3</v>
      </c>
    </row>
    <row r="63" spans="2:15">
      <c r="B63" s="2"/>
      <c r="C63" s="3" t="s">
        <v>4</v>
      </c>
      <c r="D63" s="3" t="s">
        <v>5</v>
      </c>
      <c r="E63" s="4" t="s">
        <v>6</v>
      </c>
      <c r="G63" s="2"/>
      <c r="H63" s="3" t="s">
        <v>4</v>
      </c>
      <c r="I63" s="3" t="s">
        <v>5</v>
      </c>
      <c r="J63" s="4" t="s">
        <v>6</v>
      </c>
      <c r="L63" s="3" t="s">
        <v>4</v>
      </c>
      <c r="M63" t="s">
        <v>2</v>
      </c>
      <c r="N63" t="s">
        <v>3</v>
      </c>
      <c r="O63" t="s">
        <v>7</v>
      </c>
    </row>
    <row r="64" spans="2:15" ht="24">
      <c r="B64" s="6">
        <v>1</v>
      </c>
      <c r="C64" s="7" t="s">
        <v>9</v>
      </c>
      <c r="D64" s="7">
        <v>0.94</v>
      </c>
      <c r="E64" s="8">
        <v>180712.3811</v>
      </c>
      <c r="G64" s="6">
        <v>1</v>
      </c>
      <c r="H64" s="7" t="s">
        <v>9</v>
      </c>
      <c r="I64" s="7">
        <v>4.99</v>
      </c>
      <c r="J64" s="8">
        <v>180693.7347</v>
      </c>
      <c r="L64" s="7" t="s">
        <v>9</v>
      </c>
      <c r="M64">
        <f>(E69-E64)</f>
        <v>4957.7678000000014</v>
      </c>
      <c r="N64">
        <f>(J69-J64)</f>
        <v>5280.2918000000063</v>
      </c>
      <c r="O64">
        <f>(N64-M64)/J69</f>
        <v>1.734242173866171E-3</v>
      </c>
    </row>
    <row r="65" spans="2:15" ht="24">
      <c r="B65" s="6">
        <v>2</v>
      </c>
      <c r="C65" s="7" t="s">
        <v>10</v>
      </c>
      <c r="D65" s="7">
        <v>0.02</v>
      </c>
      <c r="E65" s="8">
        <v>2916.0592000000001</v>
      </c>
      <c r="G65" s="6">
        <v>2</v>
      </c>
      <c r="H65" s="7" t="s">
        <v>10</v>
      </c>
      <c r="I65" s="7">
        <v>7.0000000000000007E-2</v>
      </c>
      <c r="J65" s="8">
        <v>2472.8814000000002</v>
      </c>
      <c r="L65" s="7" t="s">
        <v>10</v>
      </c>
      <c r="M65">
        <f>(E70-E65)</f>
        <v>132.75839999999971</v>
      </c>
      <c r="N65">
        <f>(J70-J65)</f>
        <v>158.87059999999974</v>
      </c>
      <c r="O65">
        <f>(N65-M65)/J70</f>
        <v>9.9219835303630544E-3</v>
      </c>
    </row>
    <row r="66" spans="2:15" ht="24">
      <c r="B66" s="9">
        <v>3</v>
      </c>
      <c r="C66" s="10" t="s">
        <v>11</v>
      </c>
      <c r="D66" s="10">
        <v>2.0499999999999998</v>
      </c>
      <c r="E66" s="11">
        <v>396041.4068</v>
      </c>
      <c r="G66" s="9">
        <v>3</v>
      </c>
      <c r="H66" s="10" t="s">
        <v>11</v>
      </c>
      <c r="I66" s="10">
        <v>10.94</v>
      </c>
      <c r="J66" s="11">
        <v>396577.50380000001</v>
      </c>
      <c r="L66" s="10" t="s">
        <v>11</v>
      </c>
      <c r="M66">
        <f>(E71-E66)</f>
        <v>18506.674899999984</v>
      </c>
      <c r="N66">
        <f>(J71-J66)</f>
        <v>19154.281100000022</v>
      </c>
      <c r="O66">
        <f>(N66-M66)/J71</f>
        <v>1.5577500290381054E-3</v>
      </c>
    </row>
    <row r="67" spans="2:15">
      <c r="B67">
        <v>1.5</v>
      </c>
      <c r="C67" t="s">
        <v>8</v>
      </c>
      <c r="D67" t="s">
        <v>2</v>
      </c>
      <c r="G67">
        <v>1.5</v>
      </c>
      <c r="H67" t="s">
        <v>8</v>
      </c>
      <c r="I67" t="s">
        <v>3</v>
      </c>
    </row>
    <row r="68" spans="2:15">
      <c r="B68" s="2"/>
      <c r="C68" s="3" t="s">
        <v>4</v>
      </c>
      <c r="D68" s="3" t="s">
        <v>5</v>
      </c>
      <c r="E68" s="4" t="s">
        <v>6</v>
      </c>
      <c r="G68" s="2"/>
      <c r="H68" s="3" t="s">
        <v>4</v>
      </c>
      <c r="I68" s="3" t="s">
        <v>5</v>
      </c>
      <c r="J68" s="4" t="s">
        <v>6</v>
      </c>
    </row>
    <row r="69" spans="2:15" ht="24">
      <c r="B69" s="6">
        <v>1</v>
      </c>
      <c r="C69" s="7" t="s">
        <v>9</v>
      </c>
      <c r="D69" s="7">
        <v>4</v>
      </c>
      <c r="E69" s="8">
        <v>185670.1489</v>
      </c>
      <c r="G69" s="6">
        <v>1</v>
      </c>
      <c r="H69" s="7" t="s">
        <v>9</v>
      </c>
      <c r="I69" s="7">
        <v>4</v>
      </c>
      <c r="J69" s="8">
        <v>185974.02650000001</v>
      </c>
    </row>
    <row r="70" spans="2:15" ht="24">
      <c r="B70" s="6">
        <v>2</v>
      </c>
      <c r="C70" s="7" t="s">
        <v>10</v>
      </c>
      <c r="D70" s="7">
        <v>7.0000000000000007E-2</v>
      </c>
      <c r="E70" s="8">
        <v>3048.8175999999999</v>
      </c>
      <c r="G70" s="6">
        <v>2</v>
      </c>
      <c r="H70" s="7" t="s">
        <v>10</v>
      </c>
      <c r="I70" s="7">
        <v>0.06</v>
      </c>
      <c r="J70" s="8">
        <v>2631.752</v>
      </c>
    </row>
    <row r="71" spans="2:15" ht="24">
      <c r="B71" s="9">
        <v>3</v>
      </c>
      <c r="C71" s="10" t="s">
        <v>11</v>
      </c>
      <c r="D71" s="10">
        <v>8.93</v>
      </c>
      <c r="E71" s="11">
        <v>414548.08169999998</v>
      </c>
      <c r="G71" s="9">
        <v>3</v>
      </c>
      <c r="H71" s="10" t="s">
        <v>11</v>
      </c>
      <c r="I71" s="10">
        <v>8.94</v>
      </c>
      <c r="J71" s="11">
        <v>415731.78490000003</v>
      </c>
    </row>
    <row r="72" spans="2:15">
      <c r="B72">
        <v>1.75</v>
      </c>
      <c r="C72" t="s">
        <v>1</v>
      </c>
      <c r="D72" t="s">
        <v>2</v>
      </c>
      <c r="G72">
        <v>1.75</v>
      </c>
      <c r="H72" t="s">
        <v>1</v>
      </c>
      <c r="I72" t="s">
        <v>3</v>
      </c>
    </row>
    <row r="73" spans="2:15">
      <c r="B73" s="2"/>
      <c r="C73" s="3" t="s">
        <v>4</v>
      </c>
      <c r="D73" s="3" t="s">
        <v>5</v>
      </c>
      <c r="E73" s="4" t="s">
        <v>6</v>
      </c>
      <c r="G73" s="2"/>
      <c r="H73" s="3" t="s">
        <v>4</v>
      </c>
      <c r="I73" s="3" t="s">
        <v>5</v>
      </c>
      <c r="J73" s="4" t="s">
        <v>6</v>
      </c>
      <c r="L73" s="3" t="s">
        <v>4</v>
      </c>
      <c r="M73" t="s">
        <v>2</v>
      </c>
      <c r="N73" t="s">
        <v>3</v>
      </c>
      <c r="O73" t="s">
        <v>7</v>
      </c>
    </row>
    <row r="74" spans="2:15" ht="24">
      <c r="B74" s="6">
        <v>1</v>
      </c>
      <c r="C74" s="7" t="s">
        <v>9</v>
      </c>
      <c r="D74" s="7">
        <v>0.93</v>
      </c>
      <c r="E74" s="8">
        <v>179895.95199999999</v>
      </c>
      <c r="G74" s="6">
        <v>1</v>
      </c>
      <c r="H74" s="7" t="s">
        <v>9</v>
      </c>
      <c r="I74" s="7">
        <v>4.05</v>
      </c>
      <c r="J74" s="8">
        <v>179918.25270000001</v>
      </c>
      <c r="L74" s="7" t="s">
        <v>9</v>
      </c>
      <c r="M74">
        <f>(E79-E74)</f>
        <v>5628.0685999999987</v>
      </c>
      <c r="N74">
        <f>(J79-J74)</f>
        <v>5927.7341999999771</v>
      </c>
      <c r="O74">
        <f>(N74-M74)/J79</f>
        <v>1.6124405213076918E-3</v>
      </c>
    </row>
    <row r="75" spans="2:15" ht="24">
      <c r="B75" s="6">
        <v>2</v>
      </c>
      <c r="C75" s="7" t="s">
        <v>10</v>
      </c>
      <c r="D75" s="7">
        <v>0.02</v>
      </c>
      <c r="E75" s="8">
        <v>2896.4724999999999</v>
      </c>
      <c r="G75" s="6">
        <v>2</v>
      </c>
      <c r="H75" s="7" t="s">
        <v>10</v>
      </c>
      <c r="I75" s="7">
        <v>0.06</v>
      </c>
      <c r="J75" s="8">
        <v>2520.2058999999999</v>
      </c>
      <c r="L75" s="7" t="s">
        <v>10</v>
      </c>
      <c r="M75">
        <f>(E80-E75)</f>
        <v>172.18960000000015</v>
      </c>
      <c r="N75">
        <f>(J80-J75)</f>
        <v>69.114399999999932</v>
      </c>
      <c r="O75">
        <f>(N75-M75)/J80</f>
        <v>-3.9807821380769395E-2</v>
      </c>
    </row>
    <row r="76" spans="2:15" ht="24">
      <c r="B76" s="9">
        <v>3</v>
      </c>
      <c r="C76" s="10" t="s">
        <v>11</v>
      </c>
      <c r="D76" s="10">
        <v>2.0499999999999998</v>
      </c>
      <c r="E76" s="11">
        <v>394896.79920000001</v>
      </c>
      <c r="G76" s="9">
        <v>3</v>
      </c>
      <c r="H76" s="10" t="s">
        <v>11</v>
      </c>
      <c r="I76" s="10">
        <v>8.89</v>
      </c>
      <c r="J76" s="11">
        <v>395292.57250000001</v>
      </c>
      <c r="L76" s="10" t="s">
        <v>11</v>
      </c>
      <c r="M76">
        <f>(E81-E76)</f>
        <v>19389.006799999974</v>
      </c>
      <c r="N76">
        <f>(J81-J76)</f>
        <v>20202.788300000015</v>
      </c>
      <c r="O76">
        <f>(N76-M76)/J81</f>
        <v>1.9585814350205396E-3</v>
      </c>
    </row>
    <row r="77" spans="2:15">
      <c r="B77">
        <v>1.75</v>
      </c>
      <c r="C77" t="s">
        <v>8</v>
      </c>
      <c r="D77" t="s">
        <v>2</v>
      </c>
      <c r="G77">
        <v>1.75</v>
      </c>
      <c r="H77" t="s">
        <v>8</v>
      </c>
      <c r="I77" t="s">
        <v>3</v>
      </c>
    </row>
    <row r="78" spans="2:15">
      <c r="B78" s="2"/>
      <c r="C78" s="3" t="s">
        <v>4</v>
      </c>
      <c r="D78" s="3" t="s">
        <v>5</v>
      </c>
      <c r="E78" s="4" t="s">
        <v>6</v>
      </c>
      <c r="G78" s="2"/>
      <c r="H78" s="3" t="s">
        <v>4</v>
      </c>
      <c r="I78" s="3" t="s">
        <v>5</v>
      </c>
      <c r="J78" s="4" t="s">
        <v>6</v>
      </c>
    </row>
    <row r="79" spans="2:15" ht="24">
      <c r="B79" s="6">
        <v>1</v>
      </c>
      <c r="C79" s="7" t="s">
        <v>9</v>
      </c>
      <c r="D79" s="7">
        <v>4</v>
      </c>
      <c r="E79" s="8">
        <v>185524.02059999999</v>
      </c>
      <c r="G79" s="6">
        <v>1</v>
      </c>
      <c r="H79" s="7" t="s">
        <v>9</v>
      </c>
      <c r="I79" s="7">
        <v>4</v>
      </c>
      <c r="J79" s="8">
        <v>185845.98689999999</v>
      </c>
    </row>
    <row r="80" spans="2:15" ht="24">
      <c r="B80" s="6">
        <v>2</v>
      </c>
      <c r="C80" s="7" t="s">
        <v>10</v>
      </c>
      <c r="D80" s="7">
        <v>7.0000000000000007E-2</v>
      </c>
      <c r="E80" s="8">
        <v>3068.6621</v>
      </c>
      <c r="G80" s="6">
        <v>2</v>
      </c>
      <c r="H80" s="7" t="s">
        <v>10</v>
      </c>
      <c r="I80" s="7">
        <v>0.06</v>
      </c>
      <c r="J80" s="8">
        <v>2589.3202999999999</v>
      </c>
    </row>
    <row r="81" spans="2:10" ht="24">
      <c r="B81" s="9">
        <v>3</v>
      </c>
      <c r="C81" s="10" t="s">
        <v>11</v>
      </c>
      <c r="D81" s="10">
        <v>8.93</v>
      </c>
      <c r="E81" s="11">
        <v>414285.80599999998</v>
      </c>
      <c r="G81" s="9">
        <v>3</v>
      </c>
      <c r="H81" s="10" t="s">
        <v>11</v>
      </c>
      <c r="I81" s="10">
        <v>8.94</v>
      </c>
      <c r="J81" s="11">
        <v>415495.36080000002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EED46-E2EA-094B-BB1C-85B1744D53A5}">
  <dimension ref="A1:Y81"/>
  <sheetViews>
    <sheetView tabSelected="1" topLeftCell="A3" workbookViewId="0">
      <selection activeCell="A78" sqref="A78"/>
    </sheetView>
  </sheetViews>
  <sheetFormatPr baseColWidth="10" defaultColWidth="8.83203125" defaultRowHeight="15"/>
  <cols>
    <col min="1" max="1" width="20.5" customWidth="1"/>
    <col min="21" max="21" width="12.6640625" bestFit="1" customWidth="1"/>
  </cols>
  <sheetData>
    <row r="1" spans="1:25">
      <c r="A1" t="s">
        <v>0</v>
      </c>
    </row>
    <row r="3" spans="1:25">
      <c r="A3" s="1"/>
      <c r="B3" s="1"/>
      <c r="C3" s="1"/>
    </row>
    <row r="4" spans="1:25">
      <c r="A4" s="1"/>
      <c r="B4" s="1"/>
      <c r="C4" s="1"/>
    </row>
    <row r="5" spans="1:25">
      <c r="A5" s="1"/>
      <c r="B5" s="1"/>
      <c r="C5" s="1"/>
    </row>
    <row r="6" spans="1:25">
      <c r="A6" s="1"/>
      <c r="B6" s="1"/>
      <c r="C6" s="1"/>
    </row>
    <row r="7" spans="1:25">
      <c r="A7" s="1"/>
      <c r="B7" s="1"/>
      <c r="C7" s="1"/>
    </row>
    <row r="8" spans="1:25">
      <c r="A8" s="1"/>
      <c r="B8" s="1"/>
      <c r="C8" s="1"/>
      <c r="G8">
        <f>E16/2</f>
        <v>56780.219550000002</v>
      </c>
    </row>
    <row r="9" spans="1:25">
      <c r="A9" s="1"/>
      <c r="B9" s="1"/>
      <c r="C9" s="1"/>
      <c r="G9">
        <f>E15/3</f>
        <v>308.2672</v>
      </c>
      <c r="H9">
        <f>G9/G8</f>
        <v>5.4291301168454178E-3</v>
      </c>
    </row>
    <row r="12" spans="1:25">
      <c r="B12">
        <v>0.25</v>
      </c>
      <c r="C12" t="s">
        <v>1</v>
      </c>
      <c r="D12" t="s">
        <v>2</v>
      </c>
      <c r="G12">
        <v>0.25</v>
      </c>
      <c r="H12" t="s">
        <v>1</v>
      </c>
      <c r="I12" t="s">
        <v>3</v>
      </c>
    </row>
    <row r="13" spans="1:25">
      <c r="B13" s="2"/>
      <c r="C13" s="3" t="s">
        <v>4</v>
      </c>
      <c r="D13" s="3" t="s">
        <v>5</v>
      </c>
      <c r="E13" s="4" t="s">
        <v>6</v>
      </c>
      <c r="F13" s="5"/>
      <c r="G13" s="2"/>
      <c r="H13" s="3" t="s">
        <v>4</v>
      </c>
      <c r="I13" s="3" t="s">
        <v>5</v>
      </c>
      <c r="J13" s="4" t="s">
        <v>6</v>
      </c>
      <c r="L13" s="3" t="s">
        <v>4</v>
      </c>
      <c r="M13" t="s">
        <v>2</v>
      </c>
      <c r="N13" t="s">
        <v>3</v>
      </c>
      <c r="O13" t="s">
        <v>7</v>
      </c>
      <c r="R13" s="3" t="s">
        <v>4</v>
      </c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4">
      <c r="B14" s="6">
        <v>1</v>
      </c>
      <c r="C14" s="7" t="s">
        <v>9</v>
      </c>
      <c r="D14" s="7">
        <v>0.93</v>
      </c>
      <c r="E14" s="8">
        <v>51801.705900000001</v>
      </c>
      <c r="F14" s="7"/>
      <c r="G14" s="6">
        <v>1</v>
      </c>
      <c r="H14" s="7" t="s">
        <v>9</v>
      </c>
      <c r="I14" s="7">
        <v>0.93</v>
      </c>
      <c r="J14" s="8">
        <v>52077.461300000003</v>
      </c>
      <c r="L14" s="7" t="s">
        <v>9</v>
      </c>
      <c r="M14">
        <f>(E19-E14)</f>
        <v>167.32779999999912</v>
      </c>
      <c r="N14">
        <f>(J19-J14)</f>
        <v>239.21019999999407</v>
      </c>
      <c r="O14">
        <f>(N14-M14)/J19</f>
        <v>1.3739864930052931E-3</v>
      </c>
      <c r="R14" s="7" t="s">
        <v>9</v>
      </c>
      <c r="S14">
        <f>O14</f>
        <v>1.3739864930052931E-3</v>
      </c>
      <c r="T14">
        <f>O24</f>
        <v>7.8667489342216926E-4</v>
      </c>
      <c r="U14">
        <f>O34</f>
        <v>3.5989494612920908E-4</v>
      </c>
      <c r="V14">
        <f>O44</f>
        <v>2.8463407561376262E-3</v>
      </c>
      <c r="W14">
        <f>O54</f>
        <v>1.5330873472969543E-3</v>
      </c>
      <c r="X14">
        <f>O64</f>
        <v>1.1973174473869017E-3</v>
      </c>
      <c r="Y14">
        <f>O74</f>
        <v>2.8490569547009376E-3</v>
      </c>
    </row>
    <row r="15" spans="1:25" ht="24">
      <c r="B15" s="6">
        <v>2</v>
      </c>
      <c r="C15" s="7" t="s">
        <v>10</v>
      </c>
      <c r="D15" s="7">
        <v>0.02</v>
      </c>
      <c r="E15" s="8">
        <v>924.80160000000001</v>
      </c>
      <c r="F15" s="7"/>
      <c r="G15" s="6">
        <v>2</v>
      </c>
      <c r="H15" s="7" t="s">
        <v>10</v>
      </c>
      <c r="I15" s="7">
        <v>0.02</v>
      </c>
      <c r="J15" s="8">
        <v>975.56700000000001</v>
      </c>
      <c r="L15" s="7" t="s">
        <v>10</v>
      </c>
      <c r="M15">
        <f>(E20-E15)</f>
        <v>25.899999999999977</v>
      </c>
      <c r="N15">
        <f>(J20-J15)</f>
        <v>77.541999999999916</v>
      </c>
      <c r="O15">
        <f>(N15-M15)/J20</f>
        <v>4.9037658969774203E-2</v>
      </c>
      <c r="R15" s="7" t="s">
        <v>10</v>
      </c>
      <c r="S15">
        <f>O15</f>
        <v>4.9037658969774203E-2</v>
      </c>
      <c r="T15">
        <f>O25</f>
        <v>1.8918018205022417E-2</v>
      </c>
      <c r="U15">
        <f>O35</f>
        <v>2.8784553519807222E-3</v>
      </c>
      <c r="V15">
        <f>O45</f>
        <v>5.9944086854181088E-2</v>
      </c>
      <c r="W15">
        <f>O55</f>
        <v>1.4909868426705259E-2</v>
      </c>
      <c r="X15">
        <f>O65</f>
        <v>3.4735749244068172E-2</v>
      </c>
      <c r="Y15">
        <f>O75</f>
        <v>2.8308218644378474E-2</v>
      </c>
    </row>
    <row r="16" spans="1:25" ht="24">
      <c r="B16" s="9">
        <v>3</v>
      </c>
      <c r="C16" s="10" t="s">
        <v>11</v>
      </c>
      <c r="D16" s="10">
        <v>2.0499999999999998</v>
      </c>
      <c r="E16" s="11">
        <v>113560.4391</v>
      </c>
      <c r="F16" s="7"/>
      <c r="G16" s="9">
        <v>3</v>
      </c>
      <c r="H16" s="10" t="s">
        <v>11</v>
      </c>
      <c r="I16" s="10">
        <v>2.0499999999999998</v>
      </c>
      <c r="J16" s="11">
        <v>114230.9731</v>
      </c>
      <c r="L16" s="10" t="s">
        <v>11</v>
      </c>
      <c r="M16">
        <f>(E21-E16)</f>
        <v>1716.5237999999954</v>
      </c>
      <c r="N16">
        <f>(J21-J16)</f>
        <v>1752.1741000000038</v>
      </c>
      <c r="O16">
        <f>(N16-M16)/J21</f>
        <v>3.0737482867690646E-4</v>
      </c>
      <c r="R16" s="10" t="s">
        <v>11</v>
      </c>
      <c r="S16">
        <f>O16</f>
        <v>3.0737482867690646E-4</v>
      </c>
      <c r="T16">
        <f>O26</f>
        <v>1.229773874046842E-3</v>
      </c>
      <c r="U16">
        <f>O36</f>
        <v>1.3930537166275342E-3</v>
      </c>
      <c r="V16">
        <f>O46</f>
        <v>1.4980026750369092E-3</v>
      </c>
      <c r="W16">
        <f>O56</f>
        <v>2.3064354713001147E-3</v>
      </c>
      <c r="X16">
        <f>O66</f>
        <v>2.0425533794471104E-3</v>
      </c>
      <c r="Y16">
        <f>O76</f>
        <v>2.168552758969352E-3</v>
      </c>
    </row>
    <row r="17" spans="2:15">
      <c r="B17">
        <v>0.25</v>
      </c>
      <c r="C17" t="s">
        <v>8</v>
      </c>
      <c r="D17" t="s">
        <v>2</v>
      </c>
      <c r="G17">
        <v>0.25</v>
      </c>
      <c r="H17" t="s">
        <v>8</v>
      </c>
      <c r="I17" t="s">
        <v>3</v>
      </c>
    </row>
    <row r="18" spans="2:15">
      <c r="B18" s="2"/>
      <c r="C18" s="3" t="s">
        <v>4</v>
      </c>
      <c r="D18" s="3" t="s">
        <v>5</v>
      </c>
      <c r="E18" s="4" t="s">
        <v>6</v>
      </c>
      <c r="G18" s="2"/>
      <c r="H18" s="3" t="s">
        <v>4</v>
      </c>
      <c r="I18" s="3" t="s">
        <v>5</v>
      </c>
      <c r="J18" s="4" t="s">
        <v>6</v>
      </c>
    </row>
    <row r="19" spans="2:15" ht="24">
      <c r="B19" s="6">
        <v>1</v>
      </c>
      <c r="C19" s="7" t="s">
        <v>9</v>
      </c>
      <c r="D19" s="7">
        <v>4.0199999999999996</v>
      </c>
      <c r="E19" s="8">
        <v>51969.0337</v>
      </c>
      <c r="G19" s="6">
        <v>1</v>
      </c>
      <c r="H19" s="7" t="s">
        <v>9</v>
      </c>
      <c r="I19" s="7">
        <v>0.93</v>
      </c>
      <c r="J19" s="8">
        <v>52316.671499999997</v>
      </c>
    </row>
    <row r="20" spans="2:15" ht="24">
      <c r="B20" s="6">
        <v>2</v>
      </c>
      <c r="C20" s="7" t="s">
        <v>10</v>
      </c>
      <c r="D20" s="7">
        <v>7.0000000000000007E-2</v>
      </c>
      <c r="E20" s="8">
        <v>950.70159999999998</v>
      </c>
      <c r="G20" s="6">
        <v>2</v>
      </c>
      <c r="H20" s="7" t="s">
        <v>10</v>
      </c>
      <c r="I20" s="7">
        <v>0.02</v>
      </c>
      <c r="J20" s="8">
        <v>1053.1089999999999</v>
      </c>
    </row>
    <row r="21" spans="2:15" ht="24">
      <c r="B21" s="9">
        <v>3</v>
      </c>
      <c r="C21" s="10" t="s">
        <v>11</v>
      </c>
      <c r="D21" s="10">
        <v>8.91</v>
      </c>
      <c r="E21" s="11">
        <v>115276.9629</v>
      </c>
      <c r="G21" s="9">
        <v>3</v>
      </c>
      <c r="H21" s="10" t="s">
        <v>11</v>
      </c>
      <c r="I21" s="10">
        <v>2.0499999999999998</v>
      </c>
      <c r="J21" s="11">
        <v>115983.14720000001</v>
      </c>
    </row>
    <row r="22" spans="2:15">
      <c r="B22">
        <v>0.5</v>
      </c>
      <c r="C22" t="s">
        <v>1</v>
      </c>
      <c r="D22" t="s">
        <v>2</v>
      </c>
      <c r="G22">
        <v>0.5</v>
      </c>
      <c r="H22" t="s">
        <v>1</v>
      </c>
      <c r="I22" t="s">
        <v>3</v>
      </c>
    </row>
    <row r="23" spans="2:15">
      <c r="B23" s="2"/>
      <c r="C23" s="3" t="s">
        <v>4</v>
      </c>
      <c r="D23" s="3" t="s">
        <v>5</v>
      </c>
      <c r="E23" s="4" t="s">
        <v>6</v>
      </c>
      <c r="G23" s="2"/>
      <c r="H23" s="3" t="s">
        <v>4</v>
      </c>
      <c r="I23" s="3" t="s">
        <v>5</v>
      </c>
      <c r="J23" s="4" t="s">
        <v>6</v>
      </c>
      <c r="L23" s="3" t="s">
        <v>4</v>
      </c>
      <c r="M23" t="s">
        <v>2</v>
      </c>
      <c r="N23" t="s">
        <v>3</v>
      </c>
      <c r="O23" t="s">
        <v>7</v>
      </c>
    </row>
    <row r="24" spans="2:15" ht="24">
      <c r="B24" s="6">
        <v>1</v>
      </c>
      <c r="C24" s="7" t="s">
        <v>9</v>
      </c>
      <c r="D24" s="7">
        <v>0.93</v>
      </c>
      <c r="E24" s="8">
        <v>51141.015599999999</v>
      </c>
      <c r="G24" s="6">
        <v>1</v>
      </c>
      <c r="H24" s="7" t="s">
        <v>9</v>
      </c>
      <c r="I24" s="7">
        <v>0.93</v>
      </c>
      <c r="J24" s="8">
        <v>51471.751600000003</v>
      </c>
      <c r="L24" s="7" t="s">
        <v>9</v>
      </c>
      <c r="M24">
        <f>(E29-E24)</f>
        <v>475.28169999999955</v>
      </c>
      <c r="N24">
        <f>(J29-J24)</f>
        <v>516.17929999999615</v>
      </c>
      <c r="O24">
        <f>(N24-M24)/J29</f>
        <v>7.8667489342216926E-4</v>
      </c>
    </row>
    <row r="25" spans="2:15" ht="24">
      <c r="B25" s="6">
        <v>2</v>
      </c>
      <c r="C25" s="7" t="s">
        <v>10</v>
      </c>
      <c r="D25" s="7">
        <v>0.02</v>
      </c>
      <c r="E25" s="8">
        <v>895.66070000000002</v>
      </c>
      <c r="G25" s="6">
        <v>2</v>
      </c>
      <c r="H25" s="7" t="s">
        <v>10</v>
      </c>
      <c r="I25" s="7">
        <v>0.02</v>
      </c>
      <c r="J25" s="8">
        <v>964.56629999999996</v>
      </c>
      <c r="L25" s="7" t="s">
        <v>10</v>
      </c>
      <c r="M25">
        <f>(E30-E25)</f>
        <v>29.868600000000015</v>
      </c>
      <c r="N25">
        <f>(J30-J25)</f>
        <v>49.044100000000071</v>
      </c>
      <c r="O25">
        <f>(N25-M25)/J30</f>
        <v>1.8918018205022417E-2</v>
      </c>
    </row>
    <row r="26" spans="2:15" ht="24">
      <c r="B26" s="9">
        <v>3</v>
      </c>
      <c r="C26" s="10" t="s">
        <v>11</v>
      </c>
      <c r="D26" s="10">
        <v>2.0499999999999998</v>
      </c>
      <c r="E26" s="11">
        <v>112351.5573</v>
      </c>
      <c r="G26" s="9">
        <v>3</v>
      </c>
      <c r="H26" s="10" t="s">
        <v>11</v>
      </c>
      <c r="I26" s="10">
        <v>2.0499999999999998</v>
      </c>
      <c r="J26" s="11">
        <v>112927.71369999999</v>
      </c>
      <c r="L26" s="10" t="s">
        <v>11</v>
      </c>
      <c r="M26">
        <f>(E31-E26)</f>
        <v>2934.8552000000054</v>
      </c>
      <c r="N26">
        <f>(J31-J26)</f>
        <v>3077.5154000000039</v>
      </c>
      <c r="O26">
        <f>(N26-M26)/J31</f>
        <v>1.229773874046842E-3</v>
      </c>
    </row>
    <row r="27" spans="2:15">
      <c r="B27">
        <v>0.5</v>
      </c>
      <c r="C27" t="s">
        <v>8</v>
      </c>
      <c r="D27" t="s">
        <v>2</v>
      </c>
      <c r="G27">
        <v>0.5</v>
      </c>
      <c r="H27" t="s">
        <v>8</v>
      </c>
      <c r="I27" t="s">
        <v>3</v>
      </c>
    </row>
    <row r="28" spans="2:15">
      <c r="B28" s="2"/>
      <c r="C28" s="3" t="s">
        <v>4</v>
      </c>
      <c r="D28" s="3" t="s">
        <v>5</v>
      </c>
      <c r="E28" s="4" t="s">
        <v>6</v>
      </c>
      <c r="G28" s="2"/>
      <c r="H28" s="3" t="s">
        <v>4</v>
      </c>
      <c r="I28" s="3" t="s">
        <v>5</v>
      </c>
      <c r="J28" s="4" t="s">
        <v>6</v>
      </c>
    </row>
    <row r="29" spans="2:15" ht="24">
      <c r="B29" s="6">
        <v>1</v>
      </c>
      <c r="C29" s="7" t="s">
        <v>9</v>
      </c>
      <c r="D29" s="7">
        <v>4</v>
      </c>
      <c r="E29" s="8">
        <v>51616.297299999998</v>
      </c>
      <c r="G29" s="6">
        <v>1</v>
      </c>
      <c r="H29" s="7" t="s">
        <v>9</v>
      </c>
      <c r="I29" s="7">
        <v>4</v>
      </c>
      <c r="J29" s="8">
        <v>51987.930899999999</v>
      </c>
    </row>
    <row r="30" spans="2:15" ht="24">
      <c r="B30" s="6">
        <v>2</v>
      </c>
      <c r="C30" s="7" t="s">
        <v>10</v>
      </c>
      <c r="D30" s="7">
        <v>7.0000000000000007E-2</v>
      </c>
      <c r="E30" s="8">
        <v>925.52930000000003</v>
      </c>
      <c r="G30" s="6">
        <v>2</v>
      </c>
      <c r="H30" s="7" t="s">
        <v>10</v>
      </c>
      <c r="I30" s="7">
        <v>0.08</v>
      </c>
      <c r="J30" s="8">
        <v>1013.6104</v>
      </c>
    </row>
    <row r="31" spans="2:15" ht="24">
      <c r="B31" s="9">
        <v>3</v>
      </c>
      <c r="C31" s="10" t="s">
        <v>11</v>
      </c>
      <c r="D31" s="10">
        <v>8.93</v>
      </c>
      <c r="E31" s="11">
        <v>115286.41250000001</v>
      </c>
      <c r="G31" s="9">
        <v>3</v>
      </c>
      <c r="H31" s="10" t="s">
        <v>11</v>
      </c>
      <c r="I31" s="10">
        <v>8.92</v>
      </c>
      <c r="J31" s="11">
        <v>116005.2291</v>
      </c>
    </row>
    <row r="32" spans="2:15">
      <c r="B32">
        <v>0.75</v>
      </c>
      <c r="C32" t="s">
        <v>1</v>
      </c>
      <c r="D32" t="s">
        <v>2</v>
      </c>
      <c r="G32">
        <v>0.75</v>
      </c>
      <c r="H32" t="s">
        <v>1</v>
      </c>
      <c r="I32" t="s">
        <v>3</v>
      </c>
    </row>
    <row r="33" spans="2:15">
      <c r="B33" s="2"/>
      <c r="C33" s="3" t="s">
        <v>4</v>
      </c>
      <c r="D33" s="3" t="s">
        <v>5</v>
      </c>
      <c r="E33" s="4" t="s">
        <v>6</v>
      </c>
      <c r="G33" s="2"/>
      <c r="H33" s="3" t="s">
        <v>4</v>
      </c>
      <c r="I33" s="3" t="s">
        <v>5</v>
      </c>
      <c r="J33" s="4" t="s">
        <v>6</v>
      </c>
      <c r="L33" s="3" t="s">
        <v>4</v>
      </c>
      <c r="M33" t="s">
        <v>2</v>
      </c>
      <c r="N33" t="s">
        <v>3</v>
      </c>
      <c r="O33" t="s">
        <v>7</v>
      </c>
    </row>
    <row r="34" spans="2:15" ht="24">
      <c r="B34" s="6">
        <v>1</v>
      </c>
      <c r="C34" s="7" t="s">
        <v>9</v>
      </c>
      <c r="D34" s="7">
        <v>0.93</v>
      </c>
      <c r="E34" s="8">
        <v>50753.119599999998</v>
      </c>
      <c r="G34" s="6">
        <v>1</v>
      </c>
      <c r="H34" s="7" t="s">
        <v>9</v>
      </c>
      <c r="I34" s="7">
        <v>0.93</v>
      </c>
      <c r="J34" s="8">
        <v>51020.905100000004</v>
      </c>
      <c r="L34" s="7" t="s">
        <v>9</v>
      </c>
      <c r="M34">
        <f>(E39-E34)</f>
        <v>667.51920000000246</v>
      </c>
      <c r="N34">
        <f>(J39-J34)</f>
        <v>686.12829999999667</v>
      </c>
      <c r="O34">
        <f>(N34-M34)/J39</f>
        <v>3.5989494612920908E-4</v>
      </c>
    </row>
    <row r="35" spans="2:15" ht="24">
      <c r="B35" s="6">
        <v>2</v>
      </c>
      <c r="C35" s="7" t="s">
        <v>10</v>
      </c>
      <c r="D35" s="7">
        <v>0.02</v>
      </c>
      <c r="E35" s="8">
        <v>908.69740000000002</v>
      </c>
      <c r="G35" s="6">
        <v>2</v>
      </c>
      <c r="H35" s="7" t="s">
        <v>10</v>
      </c>
      <c r="I35" s="7">
        <v>0.02</v>
      </c>
      <c r="J35" s="8">
        <v>965.28359999999998</v>
      </c>
      <c r="L35" s="7" t="s">
        <v>10</v>
      </c>
      <c r="M35">
        <f>(E40-E35)</f>
        <v>12.766300000000001</v>
      </c>
      <c r="N35">
        <f>(J40-J35)</f>
        <v>15.589699999999993</v>
      </c>
      <c r="O35">
        <f>(N35-M35)/J40</f>
        <v>2.8784553519807222E-3</v>
      </c>
    </row>
    <row r="36" spans="2:15" ht="24">
      <c r="B36" s="9">
        <v>3</v>
      </c>
      <c r="C36" s="10" t="s">
        <v>11</v>
      </c>
      <c r="D36" s="10">
        <v>2.0499999999999998</v>
      </c>
      <c r="E36" s="11">
        <v>111553.2341</v>
      </c>
      <c r="G36" s="9">
        <v>3</v>
      </c>
      <c r="H36" s="10" t="s">
        <v>11</v>
      </c>
      <c r="I36" s="10">
        <v>2.0499999999999998</v>
      </c>
      <c r="J36" s="11">
        <v>112084.2539</v>
      </c>
      <c r="L36" s="10" t="s">
        <v>11</v>
      </c>
      <c r="M36">
        <f>(E41-E36)</f>
        <v>3705.5273000000016</v>
      </c>
      <c r="N36">
        <f>(J41-J36)</f>
        <v>3867.053700000004</v>
      </c>
      <c r="O36">
        <f>(N36-M36)/J41</f>
        <v>1.3930537166275342E-3</v>
      </c>
    </row>
    <row r="37" spans="2:15">
      <c r="B37">
        <v>0.75</v>
      </c>
      <c r="C37" t="s">
        <v>8</v>
      </c>
      <c r="D37" t="s">
        <v>2</v>
      </c>
      <c r="G37">
        <v>0.75</v>
      </c>
      <c r="H37" t="s">
        <v>8</v>
      </c>
      <c r="I37" t="s">
        <v>3</v>
      </c>
    </row>
    <row r="38" spans="2:15">
      <c r="B38" s="2"/>
      <c r="C38" s="3" t="s">
        <v>4</v>
      </c>
      <c r="D38" s="3" t="s">
        <v>5</v>
      </c>
      <c r="E38" s="4" t="s">
        <v>6</v>
      </c>
      <c r="G38" s="2"/>
      <c r="H38" s="3" t="s">
        <v>4</v>
      </c>
      <c r="I38" s="3" t="s">
        <v>5</v>
      </c>
      <c r="J38" s="4" t="s">
        <v>6</v>
      </c>
    </row>
    <row r="39" spans="2:15" ht="24">
      <c r="B39" s="6">
        <v>1</v>
      </c>
      <c r="C39" s="7" t="s">
        <v>9</v>
      </c>
      <c r="D39" s="7">
        <v>3.99</v>
      </c>
      <c r="E39" s="8">
        <v>51420.638800000001</v>
      </c>
      <c r="G39" s="6">
        <v>1</v>
      </c>
      <c r="H39" s="7" t="s">
        <v>9</v>
      </c>
      <c r="I39" s="7">
        <v>3.99</v>
      </c>
      <c r="J39" s="8">
        <v>51707.0334</v>
      </c>
    </row>
    <row r="40" spans="2:15" ht="24">
      <c r="B40" s="6">
        <v>2</v>
      </c>
      <c r="C40" s="7" t="s">
        <v>10</v>
      </c>
      <c r="D40" s="7">
        <v>7.0000000000000007E-2</v>
      </c>
      <c r="E40" s="8">
        <v>921.46370000000002</v>
      </c>
      <c r="G40" s="6">
        <v>2</v>
      </c>
      <c r="H40" s="7" t="s">
        <v>10</v>
      </c>
      <c r="I40" s="7">
        <v>0.08</v>
      </c>
      <c r="J40" s="8">
        <v>980.87329999999997</v>
      </c>
    </row>
    <row r="41" spans="2:15" ht="24">
      <c r="B41" s="9">
        <v>3</v>
      </c>
      <c r="C41" s="10" t="s">
        <v>11</v>
      </c>
      <c r="D41" s="10">
        <v>8.94</v>
      </c>
      <c r="E41" s="11">
        <v>115258.7614</v>
      </c>
      <c r="G41" s="9">
        <v>3</v>
      </c>
      <c r="H41" s="10" t="s">
        <v>11</v>
      </c>
      <c r="I41" s="10">
        <v>8.94</v>
      </c>
      <c r="J41" s="11">
        <v>115951.3076</v>
      </c>
    </row>
    <row r="42" spans="2:15">
      <c r="B42">
        <v>1</v>
      </c>
      <c r="C42" t="s">
        <v>1</v>
      </c>
      <c r="D42" t="s">
        <v>2</v>
      </c>
      <c r="G42">
        <v>1</v>
      </c>
      <c r="H42" t="s">
        <v>1</v>
      </c>
      <c r="I42" t="s">
        <v>3</v>
      </c>
    </row>
    <row r="43" spans="2:15">
      <c r="B43" s="2"/>
      <c r="C43" s="3" t="s">
        <v>4</v>
      </c>
      <c r="D43" s="3" t="s">
        <v>5</v>
      </c>
      <c r="E43" s="4" t="s">
        <v>6</v>
      </c>
      <c r="G43" s="2"/>
      <c r="H43" s="3" t="s">
        <v>4</v>
      </c>
      <c r="I43" s="3" t="s">
        <v>5</v>
      </c>
      <c r="J43" s="4" t="s">
        <v>6</v>
      </c>
      <c r="L43" s="3" t="s">
        <v>4</v>
      </c>
      <c r="M43" t="s">
        <v>2</v>
      </c>
      <c r="N43" t="s">
        <v>3</v>
      </c>
      <c r="O43" t="s">
        <v>7</v>
      </c>
    </row>
    <row r="44" spans="2:15" ht="24">
      <c r="B44" s="6">
        <v>1</v>
      </c>
      <c r="C44" s="7" t="s">
        <v>9</v>
      </c>
      <c r="D44" s="7">
        <v>0.93</v>
      </c>
      <c r="E44" s="8">
        <v>50332.777000000002</v>
      </c>
      <c r="G44" s="6">
        <v>1</v>
      </c>
      <c r="H44" s="7" t="s">
        <v>9</v>
      </c>
      <c r="I44" s="7">
        <v>0.93</v>
      </c>
      <c r="J44" s="8">
        <v>50532.703099999999</v>
      </c>
      <c r="L44" s="7" t="s">
        <v>9</v>
      </c>
      <c r="M44">
        <f>(E49-E44)</f>
        <v>925.05599999999686</v>
      </c>
      <c r="N44">
        <f>(J49-J44)</f>
        <v>1071.9403999999995</v>
      </c>
      <c r="O44">
        <f>(N44-M44)/J49</f>
        <v>2.8463407561376262E-3</v>
      </c>
    </row>
    <row r="45" spans="2:15" ht="24">
      <c r="B45" s="6">
        <v>2</v>
      </c>
      <c r="C45" s="7" t="s">
        <v>10</v>
      </c>
      <c r="D45" s="7">
        <v>0.02</v>
      </c>
      <c r="E45" s="8">
        <v>892.65909999999997</v>
      </c>
      <c r="G45" s="6">
        <v>2</v>
      </c>
      <c r="H45" s="7" t="s">
        <v>10</v>
      </c>
      <c r="I45" s="7">
        <v>0.02</v>
      </c>
      <c r="J45" s="8">
        <v>928.40229999999997</v>
      </c>
      <c r="L45" s="7" t="s">
        <v>10</v>
      </c>
      <c r="M45">
        <f>(E50-E45)</f>
        <v>52.455800000000067</v>
      </c>
      <c r="N45">
        <f>(J50-J45)</f>
        <v>115.00170000000003</v>
      </c>
      <c r="O45">
        <f>(N45-M45)/J50</f>
        <v>5.9944086854181088E-2</v>
      </c>
    </row>
    <row r="46" spans="2:15" ht="24">
      <c r="B46" s="9">
        <v>3</v>
      </c>
      <c r="C46" s="10" t="s">
        <v>11</v>
      </c>
      <c r="D46" s="10">
        <v>2.0499999999999998</v>
      </c>
      <c r="E46" s="11">
        <v>110969.9449</v>
      </c>
      <c r="G46" s="9">
        <v>3</v>
      </c>
      <c r="H46" s="10" t="s">
        <v>11</v>
      </c>
      <c r="I46" s="10">
        <v>2.0499999999999998</v>
      </c>
      <c r="J46" s="11">
        <v>111485.6223</v>
      </c>
      <c r="L46" s="10" t="s">
        <v>11</v>
      </c>
      <c r="M46">
        <f>(E51-E46)</f>
        <v>4227.5546999999933</v>
      </c>
      <c r="N46">
        <f>(J51-J46)</f>
        <v>4401.1533999999956</v>
      </c>
      <c r="O46">
        <f>(N46-M46)/J51</f>
        <v>1.4980026750369092E-3</v>
      </c>
    </row>
    <row r="47" spans="2:15">
      <c r="B47">
        <v>1</v>
      </c>
      <c r="C47" t="s">
        <v>8</v>
      </c>
      <c r="D47" t="s">
        <v>2</v>
      </c>
      <c r="G47">
        <v>1</v>
      </c>
      <c r="H47" t="s">
        <v>8</v>
      </c>
      <c r="I47" t="s">
        <v>3</v>
      </c>
    </row>
    <row r="48" spans="2:15">
      <c r="B48" s="2"/>
      <c r="C48" s="3" t="s">
        <v>4</v>
      </c>
      <c r="D48" s="3" t="s">
        <v>5</v>
      </c>
      <c r="E48" s="4" t="s">
        <v>6</v>
      </c>
      <c r="G48" s="2"/>
      <c r="H48" s="3" t="s">
        <v>4</v>
      </c>
      <c r="I48" s="3" t="s">
        <v>5</v>
      </c>
      <c r="J48" s="4" t="s">
        <v>6</v>
      </c>
    </row>
    <row r="49" spans="2:15" ht="24">
      <c r="B49" s="6">
        <v>1</v>
      </c>
      <c r="C49" s="7" t="s">
        <v>9</v>
      </c>
      <c r="D49" s="7">
        <v>3.98</v>
      </c>
      <c r="E49" s="8">
        <v>51257.832999999999</v>
      </c>
      <c r="G49" s="6">
        <v>1</v>
      </c>
      <c r="H49" s="7" t="s">
        <v>9</v>
      </c>
      <c r="I49" s="7">
        <v>3.98</v>
      </c>
      <c r="J49" s="8">
        <v>51604.643499999998</v>
      </c>
    </row>
    <row r="50" spans="2:15" ht="24">
      <c r="B50" s="6">
        <v>2</v>
      </c>
      <c r="C50" s="7" t="s">
        <v>10</v>
      </c>
      <c r="D50" s="7">
        <v>7.0000000000000007E-2</v>
      </c>
      <c r="E50" s="8">
        <v>945.11490000000003</v>
      </c>
      <c r="G50" s="6">
        <v>2</v>
      </c>
      <c r="H50" s="7" t="s">
        <v>10</v>
      </c>
      <c r="I50" s="7">
        <v>0.08</v>
      </c>
      <c r="J50" s="8">
        <v>1043.404</v>
      </c>
    </row>
    <row r="51" spans="2:15" ht="24">
      <c r="B51" s="9">
        <v>3</v>
      </c>
      <c r="C51" s="10" t="s">
        <v>11</v>
      </c>
      <c r="D51" s="10">
        <v>8.9499999999999993</v>
      </c>
      <c r="E51" s="11">
        <v>115197.4996</v>
      </c>
      <c r="G51" s="9">
        <v>3</v>
      </c>
      <c r="H51" s="10" t="s">
        <v>11</v>
      </c>
      <c r="I51" s="10">
        <v>8.94</v>
      </c>
      <c r="J51" s="11">
        <v>115886.7757</v>
      </c>
    </row>
    <row r="52" spans="2:15">
      <c r="B52">
        <v>1.25</v>
      </c>
      <c r="C52" t="s">
        <v>1</v>
      </c>
      <c r="D52" t="s">
        <v>2</v>
      </c>
      <c r="G52">
        <v>1.25</v>
      </c>
      <c r="H52" t="s">
        <v>1</v>
      </c>
      <c r="I52" t="s">
        <v>3</v>
      </c>
    </row>
    <row r="53" spans="2:15">
      <c r="B53" s="2"/>
      <c r="C53" s="3" t="s">
        <v>4</v>
      </c>
      <c r="D53" s="3" t="s">
        <v>5</v>
      </c>
      <c r="E53" s="4" t="s">
        <v>6</v>
      </c>
      <c r="G53" s="2"/>
      <c r="H53" s="3" t="s">
        <v>4</v>
      </c>
      <c r="I53" s="3" t="s">
        <v>5</v>
      </c>
      <c r="J53" s="4" t="s">
        <v>6</v>
      </c>
      <c r="L53" s="3" t="s">
        <v>4</v>
      </c>
      <c r="M53" t="s">
        <v>2</v>
      </c>
      <c r="N53" t="s">
        <v>3</v>
      </c>
      <c r="O53" t="s">
        <v>7</v>
      </c>
    </row>
    <row r="54" spans="2:15" ht="24">
      <c r="B54" s="6">
        <v>1</v>
      </c>
      <c r="C54" s="7" t="s">
        <v>9</v>
      </c>
      <c r="D54" s="7">
        <v>4.03</v>
      </c>
      <c r="E54" s="8">
        <v>49996.180099999998</v>
      </c>
      <c r="G54" s="6">
        <v>1</v>
      </c>
      <c r="H54" s="7" t="s">
        <v>9</v>
      </c>
      <c r="I54" s="7">
        <v>0.93</v>
      </c>
      <c r="J54" s="8">
        <v>50263.257700000002</v>
      </c>
      <c r="L54" s="7" t="s">
        <v>9</v>
      </c>
      <c r="M54">
        <f>(E59-E54)</f>
        <v>1160.0037000000011</v>
      </c>
      <c r="N54">
        <f>(J59-J54)</f>
        <v>1238.9611000000004</v>
      </c>
      <c r="O54">
        <f>(N54-M54)/J59</f>
        <v>1.5330873472969543E-3</v>
      </c>
    </row>
    <row r="55" spans="2:15" ht="24">
      <c r="B55" s="6">
        <v>2</v>
      </c>
      <c r="C55" s="7" t="s">
        <v>10</v>
      </c>
      <c r="D55" s="7">
        <v>7.0000000000000007E-2</v>
      </c>
      <c r="E55" s="8">
        <v>894.46990000000005</v>
      </c>
      <c r="G55" s="6">
        <v>2</v>
      </c>
      <c r="H55" s="7" t="s">
        <v>10</v>
      </c>
      <c r="I55" s="7">
        <v>0.02</v>
      </c>
      <c r="J55" s="8">
        <v>951.59630000000004</v>
      </c>
      <c r="L55" s="7" t="s">
        <v>10</v>
      </c>
      <c r="M55">
        <f>(E60-E55)</f>
        <v>34.427499999999895</v>
      </c>
      <c r="N55">
        <f>(J60-J55)</f>
        <v>49.351499999999987</v>
      </c>
      <c r="O55">
        <f>(N55-M55)/J60</f>
        <v>1.4909868426705259E-2</v>
      </c>
    </row>
    <row r="56" spans="2:15" ht="24">
      <c r="B56" s="9">
        <v>3</v>
      </c>
      <c r="C56" s="10" t="s">
        <v>11</v>
      </c>
      <c r="D56" s="10">
        <v>8.9</v>
      </c>
      <c r="E56" s="11">
        <v>110513.0677</v>
      </c>
      <c r="G56" s="9">
        <v>3</v>
      </c>
      <c r="H56" s="10" t="s">
        <v>11</v>
      </c>
      <c r="I56" s="10">
        <v>2.0499999999999998</v>
      </c>
      <c r="J56" s="11">
        <v>110982.25169999999</v>
      </c>
      <c r="L56" s="10" t="s">
        <v>11</v>
      </c>
      <c r="M56">
        <f>(E61-E56)</f>
        <v>4642.2260999999999</v>
      </c>
      <c r="N56">
        <f>(J61-J56)</f>
        <v>4909.523000000001</v>
      </c>
      <c r="O56">
        <f>(N56-M56)/J61</f>
        <v>2.3064354713001147E-3</v>
      </c>
    </row>
    <row r="57" spans="2:15">
      <c r="B57">
        <v>1.25</v>
      </c>
      <c r="C57" t="s">
        <v>8</v>
      </c>
      <c r="D57" t="s">
        <v>2</v>
      </c>
      <c r="G57">
        <v>1.25</v>
      </c>
      <c r="H57" t="s">
        <v>8</v>
      </c>
      <c r="I57" t="s">
        <v>3</v>
      </c>
    </row>
    <row r="58" spans="2:15">
      <c r="B58" s="2"/>
      <c r="C58" s="3" t="s">
        <v>4</v>
      </c>
      <c r="D58" s="3" t="s">
        <v>5</v>
      </c>
      <c r="E58" s="4" t="s">
        <v>6</v>
      </c>
      <c r="G58" s="2"/>
      <c r="H58" s="3" t="s">
        <v>4</v>
      </c>
      <c r="I58" s="3" t="s">
        <v>5</v>
      </c>
      <c r="J58" s="4" t="s">
        <v>6</v>
      </c>
    </row>
    <row r="59" spans="2:15" ht="24">
      <c r="B59" s="6">
        <v>1</v>
      </c>
      <c r="C59" s="7" t="s">
        <v>9</v>
      </c>
      <c r="D59" s="7">
        <v>3.98</v>
      </c>
      <c r="E59" s="8">
        <v>51156.183799999999</v>
      </c>
      <c r="G59" s="6">
        <v>1</v>
      </c>
      <c r="H59" s="7" t="s">
        <v>9</v>
      </c>
      <c r="I59" s="7">
        <v>3.98</v>
      </c>
      <c r="J59" s="8">
        <v>51502.218800000002</v>
      </c>
    </row>
    <row r="60" spans="2:15" ht="24">
      <c r="B60" s="6">
        <v>2</v>
      </c>
      <c r="C60" s="7" t="s">
        <v>10</v>
      </c>
      <c r="D60" s="7">
        <v>7.0000000000000007E-2</v>
      </c>
      <c r="E60" s="8">
        <v>928.89739999999995</v>
      </c>
      <c r="G60" s="6">
        <v>2</v>
      </c>
      <c r="H60" s="7" t="s">
        <v>10</v>
      </c>
      <c r="I60" s="7">
        <v>0.08</v>
      </c>
      <c r="J60" s="8">
        <v>1000.9478</v>
      </c>
    </row>
    <row r="61" spans="2:15" ht="24">
      <c r="B61" s="9">
        <v>3</v>
      </c>
      <c r="C61" s="10" t="s">
        <v>11</v>
      </c>
      <c r="D61" s="10">
        <v>8.9499999999999993</v>
      </c>
      <c r="E61" s="11">
        <v>115155.2938</v>
      </c>
      <c r="G61" s="9">
        <v>3</v>
      </c>
      <c r="H61" s="10" t="s">
        <v>11</v>
      </c>
      <c r="I61" s="10">
        <v>8.9499999999999993</v>
      </c>
      <c r="J61" s="11">
        <v>115891.77469999999</v>
      </c>
    </row>
    <row r="62" spans="2:15">
      <c r="B62">
        <v>1.5</v>
      </c>
      <c r="C62" t="s">
        <v>1</v>
      </c>
      <c r="D62" t="s">
        <v>2</v>
      </c>
      <c r="G62">
        <v>1.5</v>
      </c>
      <c r="H62" t="s">
        <v>1</v>
      </c>
      <c r="I62" t="s">
        <v>3</v>
      </c>
    </row>
    <row r="63" spans="2:15">
      <c r="B63" s="2"/>
      <c r="C63" s="3" t="s">
        <v>4</v>
      </c>
      <c r="D63" s="3" t="s">
        <v>5</v>
      </c>
      <c r="E63" s="4" t="s">
        <v>6</v>
      </c>
      <c r="G63" s="2"/>
      <c r="H63" s="3" t="s">
        <v>4</v>
      </c>
      <c r="I63" s="3" t="s">
        <v>5</v>
      </c>
      <c r="J63" s="4" t="s">
        <v>6</v>
      </c>
      <c r="L63" s="3" t="s">
        <v>4</v>
      </c>
      <c r="M63" t="s">
        <v>2</v>
      </c>
      <c r="N63" t="s">
        <v>3</v>
      </c>
      <c r="O63" t="s">
        <v>7</v>
      </c>
    </row>
    <row r="64" spans="2:15" ht="24">
      <c r="B64" s="6">
        <v>1</v>
      </c>
      <c r="C64" s="7" t="s">
        <v>9</v>
      </c>
      <c r="D64" s="7">
        <v>4.0199999999999996</v>
      </c>
      <c r="E64" s="8">
        <v>49828.402199999997</v>
      </c>
      <c r="G64" s="6">
        <v>1</v>
      </c>
      <c r="H64" s="7" t="s">
        <v>9</v>
      </c>
      <c r="I64" s="7">
        <v>4.0199999999999996</v>
      </c>
      <c r="J64" s="8">
        <v>50031.601799999997</v>
      </c>
      <c r="L64" s="7" t="s">
        <v>9</v>
      </c>
      <c r="M64">
        <f>(E69-E64)</f>
        <v>1280.7316000000064</v>
      </c>
      <c r="N64">
        <f>(J69-J64)</f>
        <v>1342.2424000000028</v>
      </c>
      <c r="O64">
        <f>(N64-M64)/J69</f>
        <v>1.1973174473869017E-3</v>
      </c>
    </row>
    <row r="65" spans="2:15" ht="24">
      <c r="B65" s="6">
        <v>2</v>
      </c>
      <c r="C65" s="7" t="s">
        <v>10</v>
      </c>
      <c r="D65" s="7">
        <v>7.0000000000000007E-2</v>
      </c>
      <c r="E65" s="8">
        <v>898.47529999999995</v>
      </c>
      <c r="G65" s="6">
        <v>2</v>
      </c>
      <c r="H65" s="7" t="s">
        <v>10</v>
      </c>
      <c r="I65" s="7">
        <v>7.0000000000000007E-2</v>
      </c>
      <c r="J65" s="8">
        <v>929.67719999999997</v>
      </c>
      <c r="L65" s="7" t="s">
        <v>10</v>
      </c>
      <c r="M65">
        <f>(E70-E65)</f>
        <v>29.991800000000012</v>
      </c>
      <c r="N65">
        <f>(J70-J65)</f>
        <v>64.526200000000017</v>
      </c>
      <c r="O65">
        <f>(N65-M65)/J70</f>
        <v>3.4735749244068172E-2</v>
      </c>
    </row>
    <row r="66" spans="2:15" ht="24">
      <c r="B66" s="9">
        <v>3</v>
      </c>
      <c r="C66" s="10" t="s">
        <v>11</v>
      </c>
      <c r="D66" s="10">
        <v>8.9</v>
      </c>
      <c r="E66" s="11">
        <v>110234.4569</v>
      </c>
      <c r="G66" s="9">
        <v>3</v>
      </c>
      <c r="H66" s="10" t="s">
        <v>11</v>
      </c>
      <c r="I66" s="10">
        <v>8.9</v>
      </c>
      <c r="J66" s="11">
        <v>110677.9157</v>
      </c>
      <c r="L66" s="10" t="s">
        <v>11</v>
      </c>
      <c r="M66">
        <f>(E71-E66)</f>
        <v>4910.5812000000005</v>
      </c>
      <c r="N66">
        <f>(J71-J66)</f>
        <v>5147.1601000000082</v>
      </c>
      <c r="O66">
        <f>(N66-M66)/J71</f>
        <v>2.0425533794471104E-3</v>
      </c>
    </row>
    <row r="67" spans="2:15">
      <c r="B67">
        <v>1.5</v>
      </c>
      <c r="C67" t="s">
        <v>8</v>
      </c>
      <c r="D67" t="s">
        <v>2</v>
      </c>
      <c r="G67">
        <v>1.5</v>
      </c>
      <c r="H67" t="s">
        <v>8</v>
      </c>
      <c r="I67" t="s">
        <v>3</v>
      </c>
    </row>
    <row r="68" spans="2:15">
      <c r="B68" s="2"/>
      <c r="C68" s="3" t="s">
        <v>4</v>
      </c>
      <c r="D68" s="3" t="s">
        <v>5</v>
      </c>
      <c r="E68" s="4" t="s">
        <v>6</v>
      </c>
      <c r="G68" s="2"/>
      <c r="H68" s="3" t="s">
        <v>4</v>
      </c>
      <c r="I68" s="3" t="s">
        <v>5</v>
      </c>
      <c r="J68" s="4" t="s">
        <v>6</v>
      </c>
    </row>
    <row r="69" spans="2:15" ht="24">
      <c r="B69" s="6">
        <v>1</v>
      </c>
      <c r="C69" s="7" t="s">
        <v>9</v>
      </c>
      <c r="D69" s="7">
        <v>3.97</v>
      </c>
      <c r="E69" s="8">
        <v>51109.133800000003</v>
      </c>
      <c r="G69" s="6">
        <v>1</v>
      </c>
      <c r="H69" s="7" t="s">
        <v>9</v>
      </c>
      <c r="I69" s="7">
        <v>3.05</v>
      </c>
      <c r="J69" s="8">
        <v>51373.8442</v>
      </c>
    </row>
    <row r="70" spans="2:15" ht="24">
      <c r="B70" s="6">
        <v>2</v>
      </c>
      <c r="C70" s="7" t="s">
        <v>10</v>
      </c>
      <c r="D70" s="7">
        <v>7.0000000000000007E-2</v>
      </c>
      <c r="E70" s="8">
        <v>928.46709999999996</v>
      </c>
      <c r="G70" s="6">
        <v>2</v>
      </c>
      <c r="H70" s="7" t="s">
        <v>10</v>
      </c>
      <c r="I70" s="7">
        <v>0.06</v>
      </c>
      <c r="J70" s="8">
        <v>994.20339999999999</v>
      </c>
    </row>
    <row r="71" spans="2:15" ht="24">
      <c r="B71" s="9">
        <v>3</v>
      </c>
      <c r="C71" s="10" t="s">
        <v>11</v>
      </c>
      <c r="D71" s="10">
        <v>8.9499999999999993</v>
      </c>
      <c r="E71" s="11">
        <v>115145.03810000001</v>
      </c>
      <c r="G71" s="9">
        <v>3</v>
      </c>
      <c r="H71" s="10" t="s">
        <v>11</v>
      </c>
      <c r="I71" s="10">
        <v>6.89</v>
      </c>
      <c r="J71" s="11">
        <v>115825.07580000001</v>
      </c>
    </row>
    <row r="72" spans="2:15">
      <c r="B72">
        <v>1.75</v>
      </c>
      <c r="C72" t="s">
        <v>1</v>
      </c>
      <c r="D72" t="s">
        <v>2</v>
      </c>
      <c r="G72">
        <v>1.75</v>
      </c>
      <c r="H72" t="s">
        <v>1</v>
      </c>
      <c r="I72" t="s">
        <v>3</v>
      </c>
    </row>
    <row r="73" spans="2:15">
      <c r="B73" s="2"/>
      <c r="C73" s="3" t="s">
        <v>4</v>
      </c>
      <c r="D73" s="3" t="s">
        <v>5</v>
      </c>
      <c r="E73" s="4" t="s">
        <v>6</v>
      </c>
      <c r="G73" s="2"/>
      <c r="H73" s="3" t="s">
        <v>4</v>
      </c>
      <c r="I73" s="3" t="s">
        <v>5</v>
      </c>
      <c r="J73" s="4" t="s">
        <v>6</v>
      </c>
      <c r="L73" s="3" t="s">
        <v>4</v>
      </c>
      <c r="M73" t="s">
        <v>2</v>
      </c>
      <c r="N73" t="s">
        <v>3</v>
      </c>
      <c r="O73" t="s">
        <v>7</v>
      </c>
    </row>
    <row r="74" spans="2:15" ht="24">
      <c r="B74" s="6">
        <v>1</v>
      </c>
      <c r="C74" s="7" t="s">
        <v>9</v>
      </c>
      <c r="D74" s="7">
        <v>4.0199999999999996</v>
      </c>
      <c r="E74" s="8">
        <v>49607.536200000002</v>
      </c>
      <c r="G74" s="6">
        <v>1</v>
      </c>
      <c r="H74" s="7" t="s">
        <v>9</v>
      </c>
      <c r="I74" s="7">
        <v>4.0199999999999996</v>
      </c>
      <c r="J74" s="8">
        <v>49762.5334</v>
      </c>
      <c r="L74" s="7" t="s">
        <v>9</v>
      </c>
      <c r="M74">
        <f>(E79-E74)</f>
        <v>1373.2776999999987</v>
      </c>
      <c r="N74">
        <f>(J79-J74)</f>
        <v>1519.3827999999994</v>
      </c>
      <c r="O74">
        <f>(N74-M74)/J79</f>
        <v>2.8490569547009376E-3</v>
      </c>
    </row>
    <row r="75" spans="2:15" ht="24">
      <c r="B75" s="6">
        <v>2</v>
      </c>
      <c r="C75" s="7" t="s">
        <v>10</v>
      </c>
      <c r="D75" s="7">
        <v>7.0000000000000007E-2</v>
      </c>
      <c r="E75" s="8">
        <v>885.26289999999995</v>
      </c>
      <c r="G75" s="6">
        <v>2</v>
      </c>
      <c r="H75" s="7" t="s">
        <v>10</v>
      </c>
      <c r="I75" s="7">
        <v>7.0000000000000007E-2</v>
      </c>
      <c r="J75" s="8">
        <v>910.73919999999998</v>
      </c>
      <c r="L75" s="7" t="s">
        <v>10</v>
      </c>
      <c r="M75">
        <f>(E80-E75)</f>
        <v>44.482600000000048</v>
      </c>
      <c r="N75">
        <f>(J80-J75)</f>
        <v>72.311000000000035</v>
      </c>
      <c r="O75">
        <f>(N75-M75)/J80</f>
        <v>2.8308218644378474E-2</v>
      </c>
    </row>
    <row r="76" spans="2:15" ht="24">
      <c r="B76" s="9">
        <v>3</v>
      </c>
      <c r="C76" s="10" t="s">
        <v>11</v>
      </c>
      <c r="D76" s="10">
        <v>8.91</v>
      </c>
      <c r="E76" s="11">
        <v>109955.6416</v>
      </c>
      <c r="G76" s="9">
        <v>3</v>
      </c>
      <c r="H76" s="10" t="s">
        <v>11</v>
      </c>
      <c r="I76" s="10">
        <v>8.91</v>
      </c>
      <c r="J76" s="11">
        <v>110426.8814</v>
      </c>
      <c r="L76" s="10" t="s">
        <v>11</v>
      </c>
      <c r="M76">
        <f>(E81-E76)</f>
        <v>5123.9284000000043</v>
      </c>
      <c r="N76">
        <f>(J81-J76)</f>
        <v>5375.0510000000068</v>
      </c>
      <c r="O76">
        <f>(N76-M76)/J81</f>
        <v>2.168552758969352E-3</v>
      </c>
    </row>
    <row r="77" spans="2:15">
      <c r="B77">
        <v>1.75</v>
      </c>
      <c r="C77" t="s">
        <v>8</v>
      </c>
      <c r="D77" t="s">
        <v>2</v>
      </c>
      <c r="G77">
        <v>1.75</v>
      </c>
      <c r="H77" t="s">
        <v>8</v>
      </c>
      <c r="I77" t="s">
        <v>3</v>
      </c>
    </row>
    <row r="78" spans="2:15">
      <c r="B78" s="2"/>
      <c r="C78" s="3" t="s">
        <v>4</v>
      </c>
      <c r="D78" s="3" t="s">
        <v>5</v>
      </c>
      <c r="E78" s="4" t="s">
        <v>6</v>
      </c>
      <c r="G78" s="2"/>
      <c r="H78" s="3" t="s">
        <v>4</v>
      </c>
      <c r="I78" s="3" t="s">
        <v>5</v>
      </c>
      <c r="J78" s="4" t="s">
        <v>6</v>
      </c>
    </row>
    <row r="79" spans="2:15" ht="24">
      <c r="B79" s="6">
        <v>1</v>
      </c>
      <c r="C79" s="7" t="s">
        <v>9</v>
      </c>
      <c r="D79" s="7">
        <v>3.97</v>
      </c>
      <c r="E79" s="8">
        <v>50980.813900000001</v>
      </c>
      <c r="G79" s="6">
        <v>1</v>
      </c>
      <c r="H79" s="7" t="s">
        <v>9</v>
      </c>
      <c r="I79" s="7">
        <v>3.05</v>
      </c>
      <c r="J79" s="8">
        <v>51281.9162</v>
      </c>
    </row>
    <row r="80" spans="2:15" ht="24">
      <c r="B80" s="6">
        <v>2</v>
      </c>
      <c r="C80" s="7" t="s">
        <v>10</v>
      </c>
      <c r="D80" s="7">
        <v>7.0000000000000007E-2</v>
      </c>
      <c r="E80" s="8">
        <v>929.74549999999999</v>
      </c>
      <c r="G80" s="6">
        <v>2</v>
      </c>
      <c r="H80" s="7" t="s">
        <v>10</v>
      </c>
      <c r="I80" s="7">
        <v>0.06</v>
      </c>
      <c r="J80" s="8">
        <v>983.05020000000002</v>
      </c>
    </row>
    <row r="81" spans="2:10" ht="24">
      <c r="B81" s="9">
        <v>3</v>
      </c>
      <c r="C81" s="10" t="s">
        <v>11</v>
      </c>
      <c r="D81" s="10">
        <v>8.9600000000000009</v>
      </c>
      <c r="E81" s="11">
        <v>115079.57</v>
      </c>
      <c r="G81" s="9">
        <v>3</v>
      </c>
      <c r="H81" s="10" t="s">
        <v>11</v>
      </c>
      <c r="I81" s="10">
        <v>6.89</v>
      </c>
      <c r="J81" s="11">
        <v>115801.93240000001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74E27-1662-5F47-8FEE-C4057AF90F74}">
  <dimension ref="A1:Y81"/>
  <sheetViews>
    <sheetView topLeftCell="A70" workbookViewId="0">
      <selection activeCell="N97" sqref="N97"/>
    </sheetView>
  </sheetViews>
  <sheetFormatPr baseColWidth="10" defaultColWidth="8.83203125" defaultRowHeight="15"/>
  <cols>
    <col min="1" max="1" width="20.5" customWidth="1"/>
    <col min="21" max="21" width="12.6640625" bestFit="1" customWidth="1"/>
  </cols>
  <sheetData>
    <row r="1" spans="1:25">
      <c r="A1" t="s">
        <v>0</v>
      </c>
    </row>
    <row r="3" spans="1:25">
      <c r="A3" s="1"/>
      <c r="B3" s="1"/>
      <c r="C3" s="1"/>
    </row>
    <row r="4" spans="1:25">
      <c r="A4" s="1"/>
      <c r="B4" s="1"/>
      <c r="C4" s="1"/>
    </row>
    <row r="5" spans="1:25">
      <c r="A5" s="1"/>
      <c r="B5" s="1"/>
      <c r="C5" s="1"/>
    </row>
    <row r="6" spans="1:25">
      <c r="A6" s="1"/>
      <c r="B6" s="1"/>
      <c r="C6" s="1"/>
    </row>
    <row r="7" spans="1:25">
      <c r="A7" s="1"/>
      <c r="B7" s="1"/>
      <c r="C7" s="1"/>
    </row>
    <row r="8" spans="1:25">
      <c r="A8" s="1"/>
      <c r="B8" s="1"/>
      <c r="C8" s="1"/>
      <c r="G8">
        <f>E16/2</f>
        <v>57738.745150000002</v>
      </c>
    </row>
    <row r="9" spans="1:25">
      <c r="A9" s="1"/>
      <c r="B9" s="1"/>
      <c r="C9" s="1"/>
      <c r="G9">
        <f>E15/3</f>
        <v>316.73476666666664</v>
      </c>
      <c r="H9">
        <f>G9/G8</f>
        <v>5.4856537987415304E-3</v>
      </c>
    </row>
    <row r="12" spans="1:25">
      <c r="B12">
        <v>0.25</v>
      </c>
      <c r="C12" t="s">
        <v>1</v>
      </c>
      <c r="D12" t="s">
        <v>2</v>
      </c>
      <c r="G12">
        <v>0.25</v>
      </c>
      <c r="H12" t="s">
        <v>1</v>
      </c>
      <c r="I12" t="s">
        <v>3</v>
      </c>
    </row>
    <row r="13" spans="1:25">
      <c r="B13" s="2"/>
      <c r="C13" s="3" t="s">
        <v>4</v>
      </c>
      <c r="D13" s="3" t="s">
        <v>5</v>
      </c>
      <c r="E13" s="4" t="s">
        <v>6</v>
      </c>
      <c r="F13" s="5"/>
      <c r="G13" s="2"/>
      <c r="H13" s="3" t="s">
        <v>4</v>
      </c>
      <c r="I13" s="3" t="s">
        <v>5</v>
      </c>
      <c r="J13" s="4" t="s">
        <v>6</v>
      </c>
      <c r="L13" s="3" t="s">
        <v>4</v>
      </c>
      <c r="M13" t="s">
        <v>2</v>
      </c>
      <c r="N13" t="s">
        <v>3</v>
      </c>
      <c r="O13" t="s">
        <v>7</v>
      </c>
      <c r="R13" s="3" t="s">
        <v>4</v>
      </c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4">
      <c r="B14" s="6">
        <v>1</v>
      </c>
      <c r="C14" s="7" t="s">
        <v>9</v>
      </c>
      <c r="D14" s="7">
        <v>0.93</v>
      </c>
      <c r="E14" s="8">
        <v>52514.091500000002</v>
      </c>
      <c r="F14" s="7"/>
      <c r="G14" s="6">
        <v>1</v>
      </c>
      <c r="H14" s="7" t="s">
        <v>9</v>
      </c>
      <c r="I14" s="7">
        <v>0.93</v>
      </c>
      <c r="J14" s="8">
        <v>52608.955300000001</v>
      </c>
      <c r="L14" s="7" t="s">
        <v>9</v>
      </c>
      <c r="M14">
        <f>(E19-E14)</f>
        <v>123.77189999999973</v>
      </c>
      <c r="N14">
        <f>(J19-J14)</f>
        <v>231.13229999999749</v>
      </c>
      <c r="O14">
        <f>(N14-M14)/J19</f>
        <v>2.0317982970186779E-3</v>
      </c>
      <c r="R14" s="7" t="s">
        <v>9</v>
      </c>
      <c r="S14">
        <f>O14</f>
        <v>2.0317982970186779E-3</v>
      </c>
      <c r="T14">
        <f>O24</f>
        <v>-4.8394288028155529E-4</v>
      </c>
      <c r="U14">
        <f>O34</f>
        <v>9.8374288110374478E-4</v>
      </c>
      <c r="V14">
        <f>O44</f>
        <v>2.6870912589940896E-3</v>
      </c>
      <c r="W14">
        <f>O54</f>
        <v>-6.9003958503009841E-4</v>
      </c>
      <c r="X14">
        <f>O64</f>
        <v>1.1561291200745713E-3</v>
      </c>
      <c r="Y14">
        <f>O74</f>
        <v>3.4035205112660071E-3</v>
      </c>
    </row>
    <row r="15" spans="1:25" ht="24">
      <c r="B15" s="6">
        <v>2</v>
      </c>
      <c r="C15" s="7" t="s">
        <v>10</v>
      </c>
      <c r="D15" s="7">
        <v>0.02</v>
      </c>
      <c r="E15" s="8">
        <v>950.20429999999999</v>
      </c>
      <c r="F15" s="7"/>
      <c r="G15" s="6">
        <v>2</v>
      </c>
      <c r="H15" s="7" t="s">
        <v>10</v>
      </c>
      <c r="I15" s="7">
        <v>0.02</v>
      </c>
      <c r="J15" s="8">
        <v>912.37429999999995</v>
      </c>
      <c r="L15" s="7" t="s">
        <v>10</v>
      </c>
      <c r="M15">
        <f>(E20-E15)</f>
        <v>5.2285000000000537</v>
      </c>
      <c r="N15">
        <f>(J20-J15)</f>
        <v>70.009300000000053</v>
      </c>
      <c r="O15">
        <f>(N15-M15)/J20</f>
        <v>6.5942468909293686E-2</v>
      </c>
      <c r="R15" s="7" t="s">
        <v>10</v>
      </c>
      <c r="S15">
        <f>O15</f>
        <v>6.5942468909293686E-2</v>
      </c>
      <c r="T15">
        <f>O25</f>
        <v>1.1306467908159087E-2</v>
      </c>
      <c r="U15">
        <f>O35</f>
        <v>1.4225456951459664E-4</v>
      </c>
      <c r="V15">
        <f>O45</f>
        <v>4.3862978082730028E-2</v>
      </c>
      <c r="W15">
        <f>O55</f>
        <v>-2.1049272586252332E-2</v>
      </c>
      <c r="X15">
        <f>O65</f>
        <v>-5.2905885039786001E-2</v>
      </c>
      <c r="Y15">
        <f>O75</f>
        <v>-4.5707693557418662E-3</v>
      </c>
    </row>
    <row r="16" spans="1:25" ht="24">
      <c r="B16" s="9">
        <v>3</v>
      </c>
      <c r="C16" s="10" t="s">
        <v>11</v>
      </c>
      <c r="D16" s="10">
        <v>2.0499999999999998</v>
      </c>
      <c r="E16" s="11">
        <v>115477.4903</v>
      </c>
      <c r="F16" s="7"/>
      <c r="G16" s="9">
        <v>3</v>
      </c>
      <c r="H16" s="10" t="s">
        <v>11</v>
      </c>
      <c r="I16" s="10">
        <v>2.0499999999999998</v>
      </c>
      <c r="J16" s="11">
        <v>115402.3429</v>
      </c>
      <c r="L16" s="10" t="s">
        <v>11</v>
      </c>
      <c r="M16">
        <f>(E21-E16)</f>
        <v>1761.0898000000016</v>
      </c>
      <c r="N16">
        <f>(J21-J16)</f>
        <v>1857.0684000000037</v>
      </c>
      <c r="O16">
        <f>(N16-M16)/J21</f>
        <v>8.1851511052232428E-4</v>
      </c>
      <c r="R16" s="10" t="s">
        <v>11</v>
      </c>
      <c r="S16">
        <f>O16</f>
        <v>8.1851511052232428E-4</v>
      </c>
      <c r="T16">
        <f>O26</f>
        <v>8.5384651408011811E-4</v>
      </c>
      <c r="U16">
        <f>O36</f>
        <v>3.6260589658957765E-4</v>
      </c>
      <c r="V16">
        <f>O46</f>
        <v>9.1750571855874516E-4</v>
      </c>
      <c r="W16">
        <f>O56</f>
        <v>1.4907800049268655E-3</v>
      </c>
      <c r="X16">
        <f>O66</f>
        <v>1.416256720887336E-3</v>
      </c>
      <c r="Y16">
        <f>O76</f>
        <v>1.6932261725864737E-3</v>
      </c>
    </row>
    <row r="17" spans="2:15">
      <c r="B17">
        <v>0.25</v>
      </c>
      <c r="C17" t="s">
        <v>8</v>
      </c>
      <c r="D17" t="s">
        <v>2</v>
      </c>
      <c r="G17">
        <v>0.25</v>
      </c>
      <c r="H17" t="s">
        <v>8</v>
      </c>
      <c r="I17" t="s">
        <v>3</v>
      </c>
    </row>
    <row r="18" spans="2:15">
      <c r="B18" s="2"/>
      <c r="C18" s="3" t="s">
        <v>4</v>
      </c>
      <c r="D18" s="3" t="s">
        <v>5</v>
      </c>
      <c r="E18" s="4" t="s">
        <v>6</v>
      </c>
      <c r="G18" s="2"/>
      <c r="H18" s="3" t="s">
        <v>4</v>
      </c>
      <c r="I18" s="3" t="s">
        <v>5</v>
      </c>
      <c r="J18" s="4" t="s">
        <v>6</v>
      </c>
    </row>
    <row r="19" spans="2:15" ht="24">
      <c r="B19" s="6">
        <v>1</v>
      </c>
      <c r="C19" s="7" t="s">
        <v>9</v>
      </c>
      <c r="D19" s="7">
        <v>4.01</v>
      </c>
      <c r="E19" s="8">
        <v>52637.863400000002</v>
      </c>
      <c r="G19" s="6">
        <v>1</v>
      </c>
      <c r="H19" s="7" t="s">
        <v>9</v>
      </c>
      <c r="I19" s="7">
        <v>4.0199999999999996</v>
      </c>
      <c r="J19" s="8">
        <v>52840.087599999999</v>
      </c>
    </row>
    <row r="20" spans="2:15" ht="24">
      <c r="B20" s="6">
        <v>2</v>
      </c>
      <c r="C20" s="7" t="s">
        <v>10</v>
      </c>
      <c r="D20" s="7">
        <v>7.0000000000000007E-2</v>
      </c>
      <c r="E20" s="8">
        <v>955.43280000000004</v>
      </c>
      <c r="G20" s="6">
        <v>2</v>
      </c>
      <c r="H20" s="7" t="s">
        <v>10</v>
      </c>
      <c r="I20" s="7">
        <v>7.0000000000000007E-2</v>
      </c>
      <c r="J20" s="8">
        <v>982.3836</v>
      </c>
    </row>
    <row r="21" spans="2:15" ht="24">
      <c r="B21" s="9">
        <v>3</v>
      </c>
      <c r="C21" s="10" t="s">
        <v>11</v>
      </c>
      <c r="D21" s="10">
        <v>8.92</v>
      </c>
      <c r="E21" s="11">
        <v>117238.58010000001</v>
      </c>
      <c r="G21" s="9">
        <v>3</v>
      </c>
      <c r="H21" s="10" t="s">
        <v>11</v>
      </c>
      <c r="I21" s="10">
        <v>8.91</v>
      </c>
      <c r="J21" s="11">
        <v>117259.41130000001</v>
      </c>
    </row>
    <row r="22" spans="2:15">
      <c r="B22">
        <v>0.5</v>
      </c>
      <c r="C22" t="s">
        <v>1</v>
      </c>
      <c r="D22" t="s">
        <v>2</v>
      </c>
      <c r="G22">
        <v>0.5</v>
      </c>
      <c r="H22" t="s">
        <v>1</v>
      </c>
      <c r="I22" t="s">
        <v>3</v>
      </c>
    </row>
    <row r="23" spans="2:15">
      <c r="B23" s="2"/>
      <c r="C23" s="3" t="s">
        <v>4</v>
      </c>
      <c r="D23" s="3" t="s">
        <v>5</v>
      </c>
      <c r="E23" s="4" t="s">
        <v>6</v>
      </c>
      <c r="G23" s="2"/>
      <c r="H23" s="3" t="s">
        <v>4</v>
      </c>
      <c r="I23" s="3" t="s">
        <v>5</v>
      </c>
      <c r="J23" s="4" t="s">
        <v>6</v>
      </c>
      <c r="L23" s="3" t="s">
        <v>4</v>
      </c>
      <c r="M23" t="s">
        <v>2</v>
      </c>
      <c r="N23" t="s">
        <v>3</v>
      </c>
      <c r="O23" t="s">
        <v>7</v>
      </c>
    </row>
    <row r="24" spans="2:15" ht="24">
      <c r="B24" s="6">
        <v>1</v>
      </c>
      <c r="C24" s="7" t="s">
        <v>9</v>
      </c>
      <c r="D24" s="7">
        <v>0.93</v>
      </c>
      <c r="E24" s="8">
        <v>51837.620199999998</v>
      </c>
      <c r="G24" s="6">
        <v>1</v>
      </c>
      <c r="H24" s="7" t="s">
        <v>9</v>
      </c>
      <c r="I24" s="7">
        <v>0.93</v>
      </c>
      <c r="J24" s="8">
        <v>51934.038699999997</v>
      </c>
      <c r="L24" s="7" t="s">
        <v>9</v>
      </c>
      <c r="M24">
        <f>(E29-E24)</f>
        <v>447.6843000000008</v>
      </c>
      <c r="N24">
        <f>(J29-J24)</f>
        <v>422.34679999999935</v>
      </c>
      <c r="O24">
        <f>(N24-M24)/J29</f>
        <v>-4.8394288028155529E-4</v>
      </c>
    </row>
    <row r="25" spans="2:15" ht="24">
      <c r="B25" s="6">
        <v>2</v>
      </c>
      <c r="C25" s="7" t="s">
        <v>10</v>
      </c>
      <c r="D25" s="7">
        <v>0.02</v>
      </c>
      <c r="E25" s="8">
        <v>939.11369999999999</v>
      </c>
      <c r="G25" s="6">
        <v>2</v>
      </c>
      <c r="H25" s="7" t="s">
        <v>10</v>
      </c>
      <c r="I25" s="7">
        <v>0.02</v>
      </c>
      <c r="J25" s="8">
        <v>892.08339999999998</v>
      </c>
      <c r="L25" s="7" t="s">
        <v>10</v>
      </c>
      <c r="M25">
        <f>(E30-E25)</f>
        <v>15.184200000000033</v>
      </c>
      <c r="N25">
        <f>(J30-J25)</f>
        <v>25.559500000000071</v>
      </c>
      <c r="O25">
        <f>(N25-M25)/J30</f>
        <v>1.1306467908159087E-2</v>
      </c>
    </row>
    <row r="26" spans="2:15" ht="24">
      <c r="B26" s="9">
        <v>3</v>
      </c>
      <c r="C26" s="10" t="s">
        <v>11</v>
      </c>
      <c r="D26" s="10">
        <v>2.0499999999999998</v>
      </c>
      <c r="E26" s="11">
        <v>114159.45020000001</v>
      </c>
      <c r="G26" s="9">
        <v>3</v>
      </c>
      <c r="H26" s="10" t="s">
        <v>11</v>
      </c>
      <c r="I26" s="10">
        <v>2.0499999999999998</v>
      </c>
      <c r="J26" s="11">
        <v>114264.52770000001</v>
      </c>
      <c r="L26" s="10" t="s">
        <v>11</v>
      </c>
      <c r="M26">
        <f>(E31-E26)</f>
        <v>2984.2337999999872</v>
      </c>
      <c r="N26">
        <f>(J31-J26)</f>
        <v>3084.4317999999912</v>
      </c>
      <c r="O26">
        <f>(N26-M26)/J31</f>
        <v>8.5384651408011811E-4</v>
      </c>
    </row>
    <row r="27" spans="2:15">
      <c r="B27">
        <v>0.5</v>
      </c>
      <c r="C27" t="s">
        <v>8</v>
      </c>
      <c r="D27" t="s">
        <v>2</v>
      </c>
      <c r="G27">
        <v>0.5</v>
      </c>
      <c r="H27" t="s">
        <v>8</v>
      </c>
      <c r="I27" t="s">
        <v>3</v>
      </c>
    </row>
    <row r="28" spans="2:15">
      <c r="B28" s="2"/>
      <c r="C28" s="3" t="s">
        <v>4</v>
      </c>
      <c r="D28" s="3" t="s">
        <v>5</v>
      </c>
      <c r="E28" s="4" t="s">
        <v>6</v>
      </c>
      <c r="G28" s="2"/>
      <c r="H28" s="3" t="s">
        <v>4</v>
      </c>
      <c r="I28" s="3" t="s">
        <v>5</v>
      </c>
      <c r="J28" s="4" t="s">
        <v>6</v>
      </c>
    </row>
    <row r="29" spans="2:15" ht="24">
      <c r="B29" s="6">
        <v>1</v>
      </c>
      <c r="C29" s="7" t="s">
        <v>9</v>
      </c>
      <c r="D29" s="7">
        <v>3.99</v>
      </c>
      <c r="E29" s="8">
        <v>52285.304499999998</v>
      </c>
      <c r="G29" s="6">
        <v>1</v>
      </c>
      <c r="H29" s="7" t="s">
        <v>9</v>
      </c>
      <c r="I29" s="7">
        <v>3.99</v>
      </c>
      <c r="J29" s="8">
        <v>52356.385499999997</v>
      </c>
    </row>
    <row r="30" spans="2:15" ht="24">
      <c r="B30" s="6">
        <v>2</v>
      </c>
      <c r="C30" s="7" t="s">
        <v>10</v>
      </c>
      <c r="D30" s="7">
        <v>7.0000000000000007E-2</v>
      </c>
      <c r="E30" s="8">
        <v>954.29790000000003</v>
      </c>
      <c r="G30" s="6">
        <v>2</v>
      </c>
      <c r="H30" s="7" t="s">
        <v>10</v>
      </c>
      <c r="I30" s="7">
        <v>7.0000000000000007E-2</v>
      </c>
      <c r="J30" s="8">
        <v>917.64290000000005</v>
      </c>
    </row>
    <row r="31" spans="2:15" ht="24">
      <c r="B31" s="9">
        <v>3</v>
      </c>
      <c r="C31" s="10" t="s">
        <v>11</v>
      </c>
      <c r="D31" s="10">
        <v>8.94</v>
      </c>
      <c r="E31" s="11">
        <v>117143.68399999999</v>
      </c>
      <c r="G31" s="9">
        <v>3</v>
      </c>
      <c r="H31" s="10" t="s">
        <v>11</v>
      </c>
      <c r="I31" s="10">
        <v>8.94</v>
      </c>
      <c r="J31" s="11">
        <v>117348.9595</v>
      </c>
    </row>
    <row r="32" spans="2:15">
      <c r="B32">
        <v>0.75</v>
      </c>
      <c r="C32" t="s">
        <v>1</v>
      </c>
      <c r="D32" t="s">
        <v>2</v>
      </c>
      <c r="G32">
        <v>0.75</v>
      </c>
      <c r="H32" t="s">
        <v>1</v>
      </c>
      <c r="I32" t="s">
        <v>3</v>
      </c>
    </row>
    <row r="33" spans="2:15">
      <c r="B33" s="2"/>
      <c r="C33" s="3" t="s">
        <v>4</v>
      </c>
      <c r="D33" s="3" t="s">
        <v>5</v>
      </c>
      <c r="E33" s="4" t="s">
        <v>6</v>
      </c>
      <c r="G33" s="2"/>
      <c r="H33" s="3" t="s">
        <v>4</v>
      </c>
      <c r="I33" s="3" t="s">
        <v>5</v>
      </c>
      <c r="J33" s="4" t="s">
        <v>6</v>
      </c>
      <c r="L33" s="3" t="s">
        <v>4</v>
      </c>
      <c r="M33" t="s">
        <v>2</v>
      </c>
      <c r="N33" t="s">
        <v>3</v>
      </c>
      <c r="O33" t="s">
        <v>7</v>
      </c>
    </row>
    <row r="34" spans="2:15" ht="24">
      <c r="B34" s="6">
        <v>1</v>
      </c>
      <c r="C34" s="7" t="s">
        <v>9</v>
      </c>
      <c r="D34" s="7">
        <v>0.93</v>
      </c>
      <c r="E34" s="8">
        <v>51378.622300000003</v>
      </c>
      <c r="G34" s="6">
        <v>1</v>
      </c>
      <c r="H34" s="7" t="s">
        <v>9</v>
      </c>
      <c r="I34" s="7">
        <v>0.93</v>
      </c>
      <c r="J34" s="8">
        <v>51383.277999999998</v>
      </c>
      <c r="L34" s="7" t="s">
        <v>9</v>
      </c>
      <c r="M34">
        <f>(E39-E34)</f>
        <v>686.07999999999447</v>
      </c>
      <c r="N34">
        <f>(J39-J34)</f>
        <v>737.35330000000249</v>
      </c>
      <c r="O34">
        <f>(N34-M34)/J39</f>
        <v>9.8374288110374478E-4</v>
      </c>
    </row>
    <row r="35" spans="2:15" ht="24">
      <c r="B35" s="6">
        <v>2</v>
      </c>
      <c r="C35" s="7" t="s">
        <v>10</v>
      </c>
      <c r="D35" s="7">
        <v>0.02</v>
      </c>
      <c r="E35" s="8">
        <v>929.5231</v>
      </c>
      <c r="G35" s="6">
        <v>2</v>
      </c>
      <c r="H35" s="7" t="s">
        <v>10</v>
      </c>
      <c r="I35" s="7">
        <v>0.02</v>
      </c>
      <c r="J35" s="8">
        <v>913.36609999999996</v>
      </c>
      <c r="L35" s="7" t="s">
        <v>10</v>
      </c>
      <c r="M35">
        <f>(E40-E35)</f>
        <v>23.553099999999972</v>
      </c>
      <c r="N35">
        <f>(J40-J35)</f>
        <v>23.686400000000049</v>
      </c>
      <c r="O35">
        <f>(N35-M35)/J40</f>
        <v>1.4225456951459664E-4</v>
      </c>
    </row>
    <row r="36" spans="2:15" ht="24">
      <c r="B36" s="9">
        <v>3</v>
      </c>
      <c r="C36" s="10" t="s">
        <v>11</v>
      </c>
      <c r="D36" s="10">
        <v>2.0499999999999998</v>
      </c>
      <c r="E36" s="11">
        <v>113260.0227</v>
      </c>
      <c r="G36" s="9">
        <v>3</v>
      </c>
      <c r="H36" s="10" t="s">
        <v>11</v>
      </c>
      <c r="I36" s="10">
        <v>2.0499999999999998</v>
      </c>
      <c r="J36" s="11">
        <v>113377.4556</v>
      </c>
      <c r="L36" s="10" t="s">
        <v>11</v>
      </c>
      <c r="M36">
        <f>(E41-E36)</f>
        <v>3801.5195999999996</v>
      </c>
      <c r="N36">
        <f>(J41-J36)</f>
        <v>3844.0247999999992</v>
      </c>
      <c r="O36">
        <f>(N36-M36)/J41</f>
        <v>3.6260589658957765E-4</v>
      </c>
    </row>
    <row r="37" spans="2:15">
      <c r="B37">
        <v>0.75</v>
      </c>
      <c r="C37" t="s">
        <v>8</v>
      </c>
      <c r="D37" t="s">
        <v>2</v>
      </c>
      <c r="G37">
        <v>0.75</v>
      </c>
      <c r="H37" t="s">
        <v>8</v>
      </c>
      <c r="I37" t="s">
        <v>3</v>
      </c>
    </row>
    <row r="38" spans="2:15">
      <c r="B38" s="2"/>
      <c r="C38" s="3" t="s">
        <v>4</v>
      </c>
      <c r="D38" s="3" t="s">
        <v>5</v>
      </c>
      <c r="E38" s="4" t="s">
        <v>6</v>
      </c>
      <c r="G38" s="2"/>
      <c r="H38" s="3" t="s">
        <v>4</v>
      </c>
      <c r="I38" s="3" t="s">
        <v>5</v>
      </c>
      <c r="J38" s="4" t="s">
        <v>6</v>
      </c>
    </row>
    <row r="39" spans="2:15" ht="24">
      <c r="B39" s="6">
        <v>1</v>
      </c>
      <c r="C39" s="7" t="s">
        <v>9</v>
      </c>
      <c r="D39" s="7">
        <v>3.98</v>
      </c>
      <c r="E39" s="8">
        <v>52064.702299999997</v>
      </c>
      <c r="G39" s="6">
        <v>1</v>
      </c>
      <c r="H39" s="7" t="s">
        <v>9</v>
      </c>
      <c r="I39" s="7">
        <v>3.98</v>
      </c>
      <c r="J39" s="8">
        <v>52120.631300000001</v>
      </c>
    </row>
    <row r="40" spans="2:15" ht="24">
      <c r="B40" s="6">
        <v>2</v>
      </c>
      <c r="C40" s="7" t="s">
        <v>10</v>
      </c>
      <c r="D40" s="7">
        <v>7.0000000000000007E-2</v>
      </c>
      <c r="E40" s="8">
        <v>953.07619999999997</v>
      </c>
      <c r="G40" s="6">
        <v>2</v>
      </c>
      <c r="H40" s="7" t="s">
        <v>10</v>
      </c>
      <c r="I40" s="7">
        <v>7.0000000000000007E-2</v>
      </c>
      <c r="J40" s="8">
        <v>937.05250000000001</v>
      </c>
    </row>
    <row r="41" spans="2:15" ht="24">
      <c r="B41" s="9">
        <v>3</v>
      </c>
      <c r="C41" s="10" t="s">
        <v>11</v>
      </c>
      <c r="D41" s="10">
        <v>8.9499999999999993</v>
      </c>
      <c r="E41" s="11">
        <v>117061.5423</v>
      </c>
      <c r="G41" s="9">
        <v>3</v>
      </c>
      <c r="H41" s="10" t="s">
        <v>11</v>
      </c>
      <c r="I41" s="10">
        <v>8.9499999999999993</v>
      </c>
      <c r="J41" s="11">
        <v>117221.4804</v>
      </c>
    </row>
    <row r="42" spans="2:15">
      <c r="B42">
        <v>1</v>
      </c>
      <c r="C42" t="s">
        <v>1</v>
      </c>
      <c r="D42" t="s">
        <v>2</v>
      </c>
      <c r="G42">
        <v>1</v>
      </c>
      <c r="H42" t="s">
        <v>1</v>
      </c>
      <c r="I42" t="s">
        <v>3</v>
      </c>
    </row>
    <row r="43" spans="2:15">
      <c r="B43" s="2"/>
      <c r="C43" s="3" t="s">
        <v>4</v>
      </c>
      <c r="D43" s="3" t="s">
        <v>5</v>
      </c>
      <c r="E43" s="4" t="s">
        <v>6</v>
      </c>
      <c r="G43" s="2"/>
      <c r="H43" s="3" t="s">
        <v>4</v>
      </c>
      <c r="I43" s="3" t="s">
        <v>5</v>
      </c>
      <c r="J43" s="4" t="s">
        <v>6</v>
      </c>
      <c r="L43" s="3" t="s">
        <v>4</v>
      </c>
      <c r="M43" t="s">
        <v>2</v>
      </c>
      <c r="N43" t="s">
        <v>3</v>
      </c>
      <c r="O43" t="s">
        <v>7</v>
      </c>
    </row>
    <row r="44" spans="2:15" ht="24">
      <c r="B44" s="6">
        <v>1</v>
      </c>
      <c r="C44" s="7" t="s">
        <v>9</v>
      </c>
      <c r="D44" s="7">
        <v>4.03</v>
      </c>
      <c r="E44" s="8">
        <v>50942.877800000002</v>
      </c>
      <c r="G44" s="6">
        <v>1</v>
      </c>
      <c r="H44" s="7" t="s">
        <v>9</v>
      </c>
      <c r="I44" s="7">
        <v>4.03</v>
      </c>
      <c r="J44" s="8">
        <v>50963.157700000003</v>
      </c>
      <c r="L44" s="7" t="s">
        <v>9</v>
      </c>
      <c r="M44">
        <f>(E49-E44)</f>
        <v>920.96159999999509</v>
      </c>
      <c r="N44">
        <f>(J49-J44)</f>
        <v>1060.7546000000002</v>
      </c>
      <c r="O44">
        <f>(N44-M44)/J49</f>
        <v>2.6870912589940896E-3</v>
      </c>
    </row>
    <row r="45" spans="2:15" ht="24">
      <c r="B45" s="6">
        <v>2</v>
      </c>
      <c r="C45" s="7" t="s">
        <v>10</v>
      </c>
      <c r="D45" s="7">
        <v>7.0000000000000007E-2</v>
      </c>
      <c r="E45" s="8">
        <v>919.30370000000005</v>
      </c>
      <c r="G45" s="6">
        <v>2</v>
      </c>
      <c r="H45" s="7" t="s">
        <v>10</v>
      </c>
      <c r="I45" s="7">
        <v>7.0000000000000007E-2</v>
      </c>
      <c r="J45" s="8">
        <v>843.71100000000001</v>
      </c>
      <c r="L45" s="7" t="s">
        <v>10</v>
      </c>
      <c r="M45">
        <f>(E50-E45)</f>
        <v>33.815399999999954</v>
      </c>
      <c r="N45">
        <f>(J50-J45)</f>
        <v>74.072099999999978</v>
      </c>
      <c r="O45">
        <f>(N45-M45)/J50</f>
        <v>4.3862978082730028E-2</v>
      </c>
    </row>
    <row r="46" spans="2:15" ht="24">
      <c r="B46" s="9">
        <v>3</v>
      </c>
      <c r="C46" s="10" t="s">
        <v>11</v>
      </c>
      <c r="D46" s="10">
        <v>8.9</v>
      </c>
      <c r="E46" s="11">
        <v>112658.12089999999</v>
      </c>
      <c r="G46" s="9">
        <v>3</v>
      </c>
      <c r="H46" s="10" t="s">
        <v>11</v>
      </c>
      <c r="I46" s="10">
        <v>8.91</v>
      </c>
      <c r="J46" s="11">
        <v>112777.79790000001</v>
      </c>
      <c r="L46" s="10" t="s">
        <v>11</v>
      </c>
      <c r="M46">
        <f>(E51-E46)</f>
        <v>4340.0745000000024</v>
      </c>
      <c r="N46">
        <f>(J51-J46)</f>
        <v>4447.6294999999955</v>
      </c>
      <c r="O46">
        <f>(N46-M46)/J51</f>
        <v>9.1750571855874516E-4</v>
      </c>
    </row>
    <row r="47" spans="2:15">
      <c r="B47">
        <v>1</v>
      </c>
      <c r="C47" t="s">
        <v>8</v>
      </c>
      <c r="D47" t="s">
        <v>2</v>
      </c>
      <c r="G47">
        <v>1</v>
      </c>
      <c r="H47" t="s">
        <v>8</v>
      </c>
      <c r="I47" t="s">
        <v>3</v>
      </c>
    </row>
    <row r="48" spans="2:15">
      <c r="B48" s="2"/>
      <c r="C48" s="3" t="s">
        <v>4</v>
      </c>
      <c r="D48" s="3" t="s">
        <v>5</v>
      </c>
      <c r="E48" s="4" t="s">
        <v>6</v>
      </c>
      <c r="G48" s="2"/>
      <c r="H48" s="3" t="s">
        <v>4</v>
      </c>
      <c r="I48" s="3" t="s">
        <v>5</v>
      </c>
      <c r="J48" s="4" t="s">
        <v>6</v>
      </c>
    </row>
    <row r="49" spans="2:15" ht="24">
      <c r="B49" s="6">
        <v>1</v>
      </c>
      <c r="C49" s="7" t="s">
        <v>9</v>
      </c>
      <c r="D49" s="7">
        <v>3.97</v>
      </c>
      <c r="E49" s="8">
        <v>51863.839399999997</v>
      </c>
      <c r="G49" s="6">
        <v>1</v>
      </c>
      <c r="H49" s="7" t="s">
        <v>9</v>
      </c>
      <c r="I49" s="7">
        <v>3.97</v>
      </c>
      <c r="J49" s="8">
        <v>52023.912300000004</v>
      </c>
    </row>
    <row r="50" spans="2:15" ht="24">
      <c r="B50" s="6">
        <v>2</v>
      </c>
      <c r="C50" s="7" t="s">
        <v>10</v>
      </c>
      <c r="D50" s="7">
        <v>7.0000000000000007E-2</v>
      </c>
      <c r="E50" s="8">
        <v>953.1191</v>
      </c>
      <c r="G50" s="6">
        <v>2</v>
      </c>
      <c r="H50" s="7" t="s">
        <v>10</v>
      </c>
      <c r="I50" s="7">
        <v>7.0000000000000007E-2</v>
      </c>
      <c r="J50" s="8">
        <v>917.78309999999999</v>
      </c>
    </row>
    <row r="51" spans="2:15" ht="24">
      <c r="B51" s="9">
        <v>3</v>
      </c>
      <c r="C51" s="10" t="s">
        <v>11</v>
      </c>
      <c r="D51" s="10">
        <v>8.9600000000000009</v>
      </c>
      <c r="E51" s="11">
        <v>116998.1954</v>
      </c>
      <c r="G51" s="9">
        <v>3</v>
      </c>
      <c r="H51" s="10" t="s">
        <v>11</v>
      </c>
      <c r="I51" s="10">
        <v>8.9600000000000009</v>
      </c>
      <c r="J51" s="11">
        <v>117225.4274</v>
      </c>
    </row>
    <row r="52" spans="2:15">
      <c r="B52">
        <v>1.25</v>
      </c>
      <c r="C52" t="s">
        <v>1</v>
      </c>
      <c r="D52" t="s">
        <v>2</v>
      </c>
      <c r="G52">
        <v>1.25</v>
      </c>
      <c r="H52" t="s">
        <v>1</v>
      </c>
      <c r="I52" t="s">
        <v>3</v>
      </c>
    </row>
    <row r="53" spans="2:15">
      <c r="B53" s="2"/>
      <c r="C53" s="3" t="s">
        <v>4</v>
      </c>
      <c r="D53" s="3" t="s">
        <v>5</v>
      </c>
      <c r="E53" s="4" t="s">
        <v>6</v>
      </c>
      <c r="G53" s="2"/>
      <c r="H53" s="3" t="s">
        <v>4</v>
      </c>
      <c r="I53" s="3" t="s">
        <v>5</v>
      </c>
      <c r="J53" s="4" t="s">
        <v>6</v>
      </c>
      <c r="L53" s="3" t="s">
        <v>4</v>
      </c>
      <c r="M53" t="s">
        <v>2</v>
      </c>
      <c r="N53" t="s">
        <v>3</v>
      </c>
      <c r="O53" t="s">
        <v>7</v>
      </c>
    </row>
    <row r="54" spans="2:15" ht="24">
      <c r="B54" s="6">
        <v>1</v>
      </c>
      <c r="C54" s="7" t="s">
        <v>9</v>
      </c>
      <c r="D54" s="7">
        <v>4.0199999999999996</v>
      </c>
      <c r="E54" s="8">
        <v>50595.922500000001</v>
      </c>
      <c r="G54" s="6">
        <v>1</v>
      </c>
      <c r="H54" s="7" t="s">
        <v>9</v>
      </c>
      <c r="I54" s="7">
        <v>4.0199999999999996</v>
      </c>
      <c r="J54" s="8">
        <v>50736.083500000001</v>
      </c>
      <c r="L54" s="7" t="s">
        <v>9</v>
      </c>
      <c r="M54">
        <f>(E59-E54)</f>
        <v>1190.8044000000009</v>
      </c>
      <c r="N54">
        <f>(J59-J54)</f>
        <v>1154.9974999999977</v>
      </c>
      <c r="O54">
        <f>(N54-M54)/J59</f>
        <v>-6.9003958503009841E-4</v>
      </c>
    </row>
    <row r="55" spans="2:15" ht="24">
      <c r="B55" s="6">
        <v>2</v>
      </c>
      <c r="C55" s="7" t="s">
        <v>10</v>
      </c>
      <c r="D55" s="7">
        <v>7.0000000000000007E-2</v>
      </c>
      <c r="E55" s="8">
        <v>905.72640000000001</v>
      </c>
      <c r="G55" s="6">
        <v>2</v>
      </c>
      <c r="H55" s="7" t="s">
        <v>10</v>
      </c>
      <c r="I55" s="7">
        <v>7.0000000000000007E-2</v>
      </c>
      <c r="J55" s="8">
        <v>885.77520000000004</v>
      </c>
      <c r="L55" s="7" t="s">
        <v>10</v>
      </c>
      <c r="M55">
        <f>(E60-E55)</f>
        <v>63.906200000000013</v>
      </c>
      <c r="N55">
        <f>(J60-J55)</f>
        <v>44.328199999999924</v>
      </c>
      <c r="O55">
        <f>(N55-M55)/J60</f>
        <v>-2.1049272586252332E-2</v>
      </c>
    </row>
    <row r="56" spans="2:15" ht="24">
      <c r="B56" s="9">
        <v>3</v>
      </c>
      <c r="C56" s="10" t="s">
        <v>11</v>
      </c>
      <c r="D56" s="10">
        <v>8.91</v>
      </c>
      <c r="E56" s="11">
        <v>112211.7594</v>
      </c>
      <c r="G56" s="9">
        <v>3</v>
      </c>
      <c r="H56" s="10" t="s">
        <v>11</v>
      </c>
      <c r="I56" s="10">
        <v>8.91</v>
      </c>
      <c r="J56" s="11">
        <v>112266.102</v>
      </c>
      <c r="L56" s="10" t="s">
        <v>11</v>
      </c>
      <c r="M56">
        <f>(E61-E56)</f>
        <v>4734.2513000000035</v>
      </c>
      <c r="N56">
        <f>(J61-J56)</f>
        <v>4908.9334999999992</v>
      </c>
      <c r="O56">
        <f>(N56-M56)/J61</f>
        <v>1.4907800049268655E-3</v>
      </c>
    </row>
    <row r="57" spans="2:15">
      <c r="B57">
        <v>1.25</v>
      </c>
      <c r="C57" t="s">
        <v>8</v>
      </c>
      <c r="D57" t="s">
        <v>2</v>
      </c>
      <c r="G57">
        <v>1.25</v>
      </c>
      <c r="H57" t="s">
        <v>8</v>
      </c>
      <c r="I57" t="s">
        <v>3</v>
      </c>
    </row>
    <row r="58" spans="2:15">
      <c r="B58" s="2"/>
      <c r="C58" s="3" t="s">
        <v>4</v>
      </c>
      <c r="D58" s="3" t="s">
        <v>5</v>
      </c>
      <c r="E58" s="4" t="s">
        <v>6</v>
      </c>
      <c r="G58" s="2"/>
      <c r="H58" s="3" t="s">
        <v>4</v>
      </c>
      <c r="I58" s="3" t="s">
        <v>5</v>
      </c>
      <c r="J58" s="4" t="s">
        <v>6</v>
      </c>
    </row>
    <row r="59" spans="2:15" ht="24">
      <c r="B59" s="6">
        <v>1</v>
      </c>
      <c r="C59" s="7" t="s">
        <v>9</v>
      </c>
      <c r="D59" s="7">
        <v>3.05</v>
      </c>
      <c r="E59" s="8">
        <v>51786.726900000001</v>
      </c>
      <c r="G59" s="6">
        <v>1</v>
      </c>
      <c r="H59" s="7" t="s">
        <v>9</v>
      </c>
      <c r="I59" s="7">
        <v>3.97</v>
      </c>
      <c r="J59" s="8">
        <v>51891.080999999998</v>
      </c>
    </row>
    <row r="60" spans="2:15" ht="24">
      <c r="B60" s="6">
        <v>2</v>
      </c>
      <c r="C60" s="7" t="s">
        <v>10</v>
      </c>
      <c r="D60" s="7">
        <v>0.06</v>
      </c>
      <c r="E60" s="8">
        <v>969.63260000000002</v>
      </c>
      <c r="G60" s="6">
        <v>2</v>
      </c>
      <c r="H60" s="7" t="s">
        <v>10</v>
      </c>
      <c r="I60" s="7">
        <v>7.0000000000000007E-2</v>
      </c>
      <c r="J60" s="8">
        <v>930.10339999999997</v>
      </c>
    </row>
    <row r="61" spans="2:15" ht="24">
      <c r="B61" s="9">
        <v>3</v>
      </c>
      <c r="C61" s="10" t="s">
        <v>11</v>
      </c>
      <c r="D61" s="10">
        <v>6.89</v>
      </c>
      <c r="E61" s="11">
        <v>116946.0107</v>
      </c>
      <c r="G61" s="9">
        <v>3</v>
      </c>
      <c r="H61" s="10" t="s">
        <v>11</v>
      </c>
      <c r="I61" s="10">
        <v>8.9600000000000009</v>
      </c>
      <c r="J61" s="11">
        <v>117175.0355</v>
      </c>
    </row>
    <row r="62" spans="2:15">
      <c r="B62">
        <v>1.5</v>
      </c>
      <c r="C62" t="s">
        <v>1</v>
      </c>
      <c r="D62" t="s">
        <v>2</v>
      </c>
      <c r="G62">
        <v>1.5</v>
      </c>
      <c r="H62" t="s">
        <v>1</v>
      </c>
      <c r="I62" t="s">
        <v>3</v>
      </c>
    </row>
    <row r="63" spans="2:15">
      <c r="B63" s="2"/>
      <c r="C63" s="3" t="s">
        <v>4</v>
      </c>
      <c r="D63" s="3" t="s">
        <v>5</v>
      </c>
      <c r="E63" s="4" t="s">
        <v>6</v>
      </c>
      <c r="G63" s="2"/>
      <c r="H63" s="3" t="s">
        <v>4</v>
      </c>
      <c r="I63" s="3" t="s">
        <v>5</v>
      </c>
      <c r="J63" s="4" t="s">
        <v>6</v>
      </c>
      <c r="L63" s="3" t="s">
        <v>4</v>
      </c>
      <c r="M63" t="s">
        <v>2</v>
      </c>
      <c r="N63" t="s">
        <v>3</v>
      </c>
      <c r="O63" t="s">
        <v>7</v>
      </c>
    </row>
    <row r="64" spans="2:15" ht="24">
      <c r="B64" s="6">
        <v>1</v>
      </c>
      <c r="C64" s="7" t="s">
        <v>9</v>
      </c>
      <c r="D64" s="7">
        <v>4.0199999999999996</v>
      </c>
      <c r="E64" s="8">
        <v>50411.073700000001</v>
      </c>
      <c r="G64" s="6">
        <v>1</v>
      </c>
      <c r="H64" s="7" t="s">
        <v>9</v>
      </c>
      <c r="I64" s="7">
        <v>4.01</v>
      </c>
      <c r="J64" s="8">
        <v>50376.271800000002</v>
      </c>
      <c r="L64" s="7" t="s">
        <v>9</v>
      </c>
      <c r="M64">
        <f>(E69-E64)</f>
        <v>1308.1255999999994</v>
      </c>
      <c r="N64">
        <f>(J69-J64)</f>
        <v>1367.9485999999961</v>
      </c>
      <c r="O64">
        <f>(N64-M64)/J69</f>
        <v>1.1561291200745713E-3</v>
      </c>
    </row>
    <row r="65" spans="2:15" ht="24">
      <c r="B65" s="6">
        <v>2</v>
      </c>
      <c r="C65" s="7" t="s">
        <v>10</v>
      </c>
      <c r="D65" s="7">
        <v>7.0000000000000007E-2</v>
      </c>
      <c r="E65" s="8">
        <v>905.52499999999998</v>
      </c>
      <c r="G65" s="6">
        <v>2</v>
      </c>
      <c r="H65" s="7" t="s">
        <v>10</v>
      </c>
      <c r="I65" s="7">
        <v>7.0000000000000007E-2</v>
      </c>
      <c r="J65" s="8">
        <v>889.99900000000002</v>
      </c>
      <c r="L65" s="7" t="s">
        <v>10</v>
      </c>
      <c r="M65">
        <f>(E70-E65)</f>
        <v>53.265899999999988</v>
      </c>
      <c r="N65">
        <f>(J70-J65)</f>
        <v>5.869199999999978</v>
      </c>
      <c r="O65">
        <f>(N65-M65)/J70</f>
        <v>-5.2905885039786001E-2</v>
      </c>
    </row>
    <row r="66" spans="2:15" ht="24">
      <c r="B66" s="9">
        <v>3</v>
      </c>
      <c r="C66" s="10" t="s">
        <v>11</v>
      </c>
      <c r="D66" s="10">
        <v>8.91</v>
      </c>
      <c r="E66" s="11">
        <v>111879.6225</v>
      </c>
      <c r="G66" s="9">
        <v>3</v>
      </c>
      <c r="H66" s="10" t="s">
        <v>11</v>
      </c>
      <c r="I66" s="10">
        <v>8.92</v>
      </c>
      <c r="J66" s="11">
        <v>111903.0668</v>
      </c>
      <c r="L66" s="10" t="s">
        <v>11</v>
      </c>
      <c r="M66">
        <f>(E71-E66)</f>
        <v>5026.8858000000037</v>
      </c>
      <c r="N66">
        <f>(J71-J66)</f>
        <v>5192.7234999999928</v>
      </c>
      <c r="O66">
        <f>(N66-M66)/J71</f>
        <v>1.416256720887336E-3</v>
      </c>
    </row>
    <row r="67" spans="2:15">
      <c r="B67">
        <v>1.5</v>
      </c>
      <c r="C67" t="s">
        <v>8</v>
      </c>
      <c r="D67" t="s">
        <v>2</v>
      </c>
      <c r="G67">
        <v>1.5</v>
      </c>
      <c r="H67" t="s">
        <v>8</v>
      </c>
      <c r="I67" t="s">
        <v>3</v>
      </c>
    </row>
    <row r="68" spans="2:15">
      <c r="B68" s="2"/>
      <c r="C68" s="3" t="s">
        <v>4</v>
      </c>
      <c r="D68" s="3" t="s">
        <v>5</v>
      </c>
      <c r="E68" s="4" t="s">
        <v>6</v>
      </c>
      <c r="G68" s="2"/>
      <c r="H68" s="3" t="s">
        <v>4</v>
      </c>
      <c r="I68" s="3" t="s">
        <v>5</v>
      </c>
      <c r="J68" s="4" t="s">
        <v>6</v>
      </c>
    </row>
    <row r="69" spans="2:15" ht="24">
      <c r="B69" s="6">
        <v>1</v>
      </c>
      <c r="C69" s="7" t="s">
        <v>9</v>
      </c>
      <c r="D69" s="7">
        <v>3.05</v>
      </c>
      <c r="E69" s="8">
        <v>51719.1993</v>
      </c>
      <c r="G69" s="6">
        <v>1</v>
      </c>
      <c r="H69" s="7" t="s">
        <v>9</v>
      </c>
      <c r="I69" s="7">
        <v>3.05</v>
      </c>
      <c r="J69" s="8">
        <v>51744.220399999998</v>
      </c>
    </row>
    <row r="70" spans="2:15" ht="24">
      <c r="B70" s="6">
        <v>2</v>
      </c>
      <c r="C70" s="7" t="s">
        <v>10</v>
      </c>
      <c r="D70" s="7">
        <v>0.06</v>
      </c>
      <c r="E70" s="8">
        <v>958.79089999999997</v>
      </c>
      <c r="G70" s="6">
        <v>2</v>
      </c>
      <c r="H70" s="7" t="s">
        <v>10</v>
      </c>
      <c r="I70" s="7">
        <v>0.05</v>
      </c>
      <c r="J70" s="8">
        <v>895.8682</v>
      </c>
    </row>
    <row r="71" spans="2:15" ht="24">
      <c r="B71" s="9">
        <v>3</v>
      </c>
      <c r="C71" s="10" t="s">
        <v>11</v>
      </c>
      <c r="D71" s="10">
        <v>6.89</v>
      </c>
      <c r="E71" s="11">
        <v>116906.5083</v>
      </c>
      <c r="G71" s="9">
        <v>3</v>
      </c>
      <c r="H71" s="10" t="s">
        <v>11</v>
      </c>
      <c r="I71" s="10">
        <v>6.9</v>
      </c>
      <c r="J71" s="11">
        <v>117095.79029999999</v>
      </c>
    </row>
    <row r="72" spans="2:15">
      <c r="B72">
        <v>1.75</v>
      </c>
      <c r="C72" t="s">
        <v>1</v>
      </c>
      <c r="D72" t="s">
        <v>2</v>
      </c>
      <c r="G72">
        <v>1.75</v>
      </c>
      <c r="H72" t="s">
        <v>1</v>
      </c>
      <c r="I72" t="s">
        <v>3</v>
      </c>
    </row>
    <row r="73" spans="2:15">
      <c r="B73" s="2"/>
      <c r="C73" s="3" t="s">
        <v>4</v>
      </c>
      <c r="D73" s="3" t="s">
        <v>5</v>
      </c>
      <c r="E73" s="4" t="s">
        <v>6</v>
      </c>
      <c r="G73" s="2"/>
      <c r="H73" s="3" t="s">
        <v>4</v>
      </c>
      <c r="I73" s="3" t="s">
        <v>5</v>
      </c>
      <c r="J73" s="4" t="s">
        <v>6</v>
      </c>
      <c r="L73" s="3" t="s">
        <v>4</v>
      </c>
      <c r="M73" t="s">
        <v>2</v>
      </c>
      <c r="N73" t="s">
        <v>3</v>
      </c>
      <c r="O73" t="s">
        <v>7</v>
      </c>
    </row>
    <row r="74" spans="2:15" ht="24">
      <c r="B74" s="6">
        <v>1</v>
      </c>
      <c r="C74" s="7" t="s">
        <v>9</v>
      </c>
      <c r="D74" s="7">
        <v>4.01</v>
      </c>
      <c r="E74" s="8">
        <v>50145.626300000004</v>
      </c>
      <c r="G74" s="6">
        <v>1</v>
      </c>
      <c r="H74" s="7" t="s">
        <v>9</v>
      </c>
      <c r="I74" s="7">
        <v>4.01</v>
      </c>
      <c r="J74" s="8">
        <v>50202.057099999998</v>
      </c>
      <c r="L74" s="7" t="s">
        <v>9</v>
      </c>
      <c r="M74">
        <f>(E79-E74)</f>
        <v>1398.460699999996</v>
      </c>
      <c r="N74">
        <f>(J79-J74)</f>
        <v>1574.6839000000036</v>
      </c>
      <c r="O74">
        <f>(N74-M74)/J79</f>
        <v>3.4035205112660071E-3</v>
      </c>
    </row>
    <row r="75" spans="2:15" ht="24">
      <c r="B75" s="6">
        <v>2</v>
      </c>
      <c r="C75" s="7" t="s">
        <v>10</v>
      </c>
      <c r="D75" s="7">
        <v>7.0000000000000007E-2</v>
      </c>
      <c r="E75" s="8">
        <v>899.53110000000004</v>
      </c>
      <c r="G75" s="6">
        <v>2</v>
      </c>
      <c r="H75" s="7" t="s">
        <v>10</v>
      </c>
      <c r="I75" s="7">
        <v>7.0000000000000007E-2</v>
      </c>
      <c r="J75" s="8">
        <v>872.67589999999996</v>
      </c>
      <c r="L75" s="7" t="s">
        <v>10</v>
      </c>
      <c r="M75">
        <f>(E80-E75)</f>
        <v>59.76929999999993</v>
      </c>
      <c r="N75">
        <f>(J80-J75)</f>
        <v>55.526700000000005</v>
      </c>
      <c r="O75">
        <f>(N75-M75)/J80</f>
        <v>-4.5707693557418662E-3</v>
      </c>
    </row>
    <row r="76" spans="2:15" ht="24">
      <c r="B76" s="9">
        <v>3</v>
      </c>
      <c r="C76" s="10" t="s">
        <v>11</v>
      </c>
      <c r="D76" s="10">
        <v>8.92</v>
      </c>
      <c r="E76" s="11">
        <v>111573.2469</v>
      </c>
      <c r="G76" s="9">
        <v>3</v>
      </c>
      <c r="H76" s="10" t="s">
        <v>11</v>
      </c>
      <c r="I76" s="10">
        <v>8.92</v>
      </c>
      <c r="J76" s="11">
        <v>111641.06759999999</v>
      </c>
      <c r="L76" s="10" t="s">
        <v>11</v>
      </c>
      <c r="M76">
        <f>(E81-E76)</f>
        <v>5227.2348999999958</v>
      </c>
      <c r="N76">
        <f>(J81-J76)</f>
        <v>5425.4550000000017</v>
      </c>
      <c r="O76">
        <f>(N76-M76)/J81</f>
        <v>1.6932261725864737E-3</v>
      </c>
    </row>
    <row r="77" spans="2:15">
      <c r="B77">
        <v>1.75</v>
      </c>
      <c r="C77" t="s">
        <v>8</v>
      </c>
      <c r="D77" t="s">
        <v>2</v>
      </c>
      <c r="G77">
        <v>1.75</v>
      </c>
      <c r="H77" t="s">
        <v>8</v>
      </c>
      <c r="I77" t="s">
        <v>3</v>
      </c>
    </row>
    <row r="78" spans="2:15">
      <c r="B78" s="2"/>
      <c r="C78" s="3" t="s">
        <v>4</v>
      </c>
      <c r="D78" s="3" t="s">
        <v>5</v>
      </c>
      <c r="E78" s="4" t="s">
        <v>6</v>
      </c>
      <c r="G78" s="2"/>
      <c r="H78" s="3" t="s">
        <v>4</v>
      </c>
      <c r="I78" s="3" t="s">
        <v>5</v>
      </c>
      <c r="J78" s="4" t="s">
        <v>6</v>
      </c>
    </row>
    <row r="79" spans="2:15" ht="24">
      <c r="B79" s="6">
        <v>1</v>
      </c>
      <c r="C79" s="7" t="s">
        <v>9</v>
      </c>
      <c r="D79" s="7">
        <v>3.04</v>
      </c>
      <c r="E79" s="8">
        <v>51544.087</v>
      </c>
      <c r="G79" s="6">
        <v>1</v>
      </c>
      <c r="H79" s="7" t="s">
        <v>9</v>
      </c>
      <c r="I79" s="7">
        <v>3.05</v>
      </c>
      <c r="J79" s="8">
        <v>51776.741000000002</v>
      </c>
    </row>
    <row r="80" spans="2:15" ht="24">
      <c r="B80" s="6">
        <v>2</v>
      </c>
      <c r="C80" s="7" t="s">
        <v>10</v>
      </c>
      <c r="D80" s="7">
        <v>0.06</v>
      </c>
      <c r="E80" s="8">
        <v>959.30039999999997</v>
      </c>
      <c r="G80" s="6">
        <v>2</v>
      </c>
      <c r="H80" s="7" t="s">
        <v>10</v>
      </c>
      <c r="I80" s="7">
        <v>0.05</v>
      </c>
      <c r="J80" s="8">
        <v>928.20259999999996</v>
      </c>
    </row>
    <row r="81" spans="2:10" ht="24">
      <c r="B81" s="9">
        <v>3</v>
      </c>
      <c r="C81" s="10" t="s">
        <v>11</v>
      </c>
      <c r="D81" s="10">
        <v>6.9</v>
      </c>
      <c r="E81" s="11">
        <v>116800.48179999999</v>
      </c>
      <c r="G81" s="9">
        <v>3</v>
      </c>
      <c r="H81" s="10" t="s">
        <v>11</v>
      </c>
      <c r="I81" s="10">
        <v>6.9</v>
      </c>
      <c r="J81" s="11">
        <v>117066.5226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BBFD3-0C9E-BA4C-9979-568B436E82CE}">
  <dimension ref="A1:Y81"/>
  <sheetViews>
    <sheetView topLeftCell="A64" workbookViewId="0">
      <selection activeCell="N89" sqref="N89"/>
    </sheetView>
  </sheetViews>
  <sheetFormatPr baseColWidth="10" defaultColWidth="8.83203125" defaultRowHeight="15"/>
  <cols>
    <col min="1" max="1" width="20.5" customWidth="1"/>
    <col min="21" max="21" width="12.6640625" bestFit="1" customWidth="1"/>
  </cols>
  <sheetData>
    <row r="1" spans="1:25">
      <c r="A1" t="s">
        <v>0</v>
      </c>
    </row>
    <row r="3" spans="1:25">
      <c r="A3" s="1"/>
      <c r="B3" s="1"/>
      <c r="C3" s="1"/>
    </row>
    <row r="4" spans="1:25">
      <c r="A4" s="1"/>
      <c r="B4" s="1"/>
      <c r="C4" s="1"/>
    </row>
    <row r="5" spans="1:25">
      <c r="A5" s="1"/>
      <c r="B5" s="1"/>
      <c r="C5" s="1"/>
    </row>
    <row r="6" spans="1:25">
      <c r="A6" s="1"/>
      <c r="B6" s="1"/>
      <c r="C6" s="1"/>
    </row>
    <row r="7" spans="1:25">
      <c r="A7" s="1"/>
      <c r="B7" s="1"/>
      <c r="C7" s="1"/>
    </row>
    <row r="8" spans="1:25">
      <c r="A8" s="1"/>
      <c r="B8" s="1"/>
      <c r="C8" s="1"/>
      <c r="G8">
        <f>E16/2</f>
        <v>57892.385549999999</v>
      </c>
    </row>
    <row r="9" spans="1:25">
      <c r="A9" s="1"/>
      <c r="B9" s="1"/>
      <c r="C9" s="1"/>
      <c r="G9">
        <f>E15/3</f>
        <v>307.07900000000001</v>
      </c>
      <c r="H9">
        <f>G9/G8</f>
        <v>5.3043072432174118E-3</v>
      </c>
    </row>
    <row r="12" spans="1:25">
      <c r="B12">
        <v>0.25</v>
      </c>
      <c r="C12" t="s">
        <v>1</v>
      </c>
      <c r="D12" t="s">
        <v>2</v>
      </c>
      <c r="G12">
        <v>0.25</v>
      </c>
      <c r="H12" t="s">
        <v>1</v>
      </c>
      <c r="I12" t="s">
        <v>3</v>
      </c>
    </row>
    <row r="13" spans="1:25">
      <c r="B13" s="2"/>
      <c r="C13" s="3" t="s">
        <v>4</v>
      </c>
      <c r="D13" s="3" t="s">
        <v>5</v>
      </c>
      <c r="E13" s="4" t="s">
        <v>6</v>
      </c>
      <c r="F13" s="5"/>
      <c r="G13" s="2"/>
      <c r="H13" s="3" t="s">
        <v>4</v>
      </c>
      <c r="I13" s="3" t="s">
        <v>5</v>
      </c>
      <c r="J13" s="4" t="s">
        <v>6</v>
      </c>
      <c r="L13" s="3" t="s">
        <v>4</v>
      </c>
      <c r="M13" t="s">
        <v>2</v>
      </c>
      <c r="N13" t="s">
        <v>3</v>
      </c>
      <c r="O13" t="s">
        <v>7</v>
      </c>
      <c r="R13" s="3" t="s">
        <v>4</v>
      </c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4">
      <c r="B14" s="6">
        <v>1</v>
      </c>
      <c r="C14" s="7" t="s">
        <v>9</v>
      </c>
      <c r="D14" s="7">
        <v>0.93</v>
      </c>
      <c r="E14" s="8">
        <v>52767.404199999997</v>
      </c>
      <c r="F14" s="7"/>
      <c r="G14" s="6">
        <v>1</v>
      </c>
      <c r="H14" s="7" t="s">
        <v>9</v>
      </c>
      <c r="I14" s="7">
        <v>4.04</v>
      </c>
      <c r="J14" s="8">
        <v>52493.2333</v>
      </c>
      <c r="L14" s="7" t="s">
        <v>9</v>
      </c>
      <c r="M14">
        <f>(E19-E14)</f>
        <v>182.30230000000302</v>
      </c>
      <c r="N14">
        <f>(J19-J14)</f>
        <v>152.04899999999907</v>
      </c>
      <c r="O14">
        <f>(N14-M14)/J19</f>
        <v>-5.7466307859467872E-4</v>
      </c>
      <c r="R14" s="7" t="s">
        <v>9</v>
      </c>
      <c r="S14">
        <f>O14</f>
        <v>-5.7466307859467872E-4</v>
      </c>
      <c r="T14">
        <f>O24</f>
        <v>1.9608532704520629E-3</v>
      </c>
      <c r="U14">
        <f>O34</f>
        <v>1.5643735574880642E-3</v>
      </c>
      <c r="V14">
        <f>O44</f>
        <v>-1.3048772842962533E-3</v>
      </c>
      <c r="W14">
        <f>O54</f>
        <v>1.7869278454348556E-4</v>
      </c>
      <c r="X14">
        <f>O64</f>
        <v>1.825245886306662E-3</v>
      </c>
      <c r="Y14">
        <f>O74</f>
        <v>-1.0812914588926119E-3</v>
      </c>
    </row>
    <row r="15" spans="1:25" ht="24">
      <c r="B15" s="6">
        <v>2</v>
      </c>
      <c r="C15" s="7" t="s">
        <v>10</v>
      </c>
      <c r="D15" s="7">
        <v>0.02</v>
      </c>
      <c r="E15" s="8">
        <v>921.23699999999997</v>
      </c>
      <c r="F15" s="7"/>
      <c r="G15" s="6">
        <v>2</v>
      </c>
      <c r="H15" s="7" t="s">
        <v>10</v>
      </c>
      <c r="I15" s="7">
        <v>0.06</v>
      </c>
      <c r="J15" s="8">
        <v>834.36699999999996</v>
      </c>
      <c r="L15" s="7" t="s">
        <v>10</v>
      </c>
      <c r="M15">
        <f>(E20-E15)</f>
        <v>13.518000000000029</v>
      </c>
      <c r="N15">
        <f>(J20-J15)</f>
        <v>92.125</v>
      </c>
      <c r="O15">
        <f>(N15-M15)/J20</f>
        <v>8.4843689961704979E-2</v>
      </c>
      <c r="R15" s="7" t="s">
        <v>10</v>
      </c>
      <c r="S15">
        <f>O15</f>
        <v>8.4843689961704979E-2</v>
      </c>
      <c r="T15">
        <f>O25</f>
        <v>6.8202515227409347E-2</v>
      </c>
      <c r="U15">
        <f>O35</f>
        <v>1.1855334906469823E-2</v>
      </c>
      <c r="V15">
        <f>O45</f>
        <v>-1.5738085380926324E-2</v>
      </c>
      <c r="W15">
        <f>O55</f>
        <v>-4.0034964063812094E-2</v>
      </c>
      <c r="X15">
        <f>O65</f>
        <v>-2.1272441841128191E-2</v>
      </c>
      <c r="Y15">
        <f>O75</f>
        <v>-1.2150728945715662E-2</v>
      </c>
    </row>
    <row r="16" spans="1:25" ht="24">
      <c r="B16" s="9">
        <v>3</v>
      </c>
      <c r="C16" s="10" t="s">
        <v>11</v>
      </c>
      <c r="D16" s="10">
        <v>2.0499999999999998</v>
      </c>
      <c r="E16" s="11">
        <v>115784.7711</v>
      </c>
      <c r="F16" s="7"/>
      <c r="G16" s="9">
        <v>3</v>
      </c>
      <c r="H16" s="10" t="s">
        <v>11</v>
      </c>
      <c r="I16" s="10">
        <v>8.9</v>
      </c>
      <c r="J16" s="11">
        <v>115585.9176</v>
      </c>
      <c r="L16" s="10" t="s">
        <v>11</v>
      </c>
      <c r="M16">
        <f>(E21-E16)</f>
        <v>1798.0712000000058</v>
      </c>
      <c r="N16">
        <f>(J21-J16)</f>
        <v>1868.2930000000051</v>
      </c>
      <c r="O16">
        <f>(N16-M16)/J21</f>
        <v>5.9786532676249027E-4</v>
      </c>
      <c r="R16" s="10" t="s">
        <v>11</v>
      </c>
      <c r="S16">
        <f>O16</f>
        <v>5.9786532676249027E-4</v>
      </c>
      <c r="T16">
        <f>O26</f>
        <v>6.4103743087185155E-4</v>
      </c>
      <c r="U16">
        <f>O36</f>
        <v>1.0691111286172019E-3</v>
      </c>
      <c r="V16">
        <f>O46</f>
        <v>1.2540739000730377E-3</v>
      </c>
      <c r="W16">
        <f>O56</f>
        <v>1.4770567953674841E-3</v>
      </c>
      <c r="X16">
        <f>O66</f>
        <v>2.1815343271066323E-3</v>
      </c>
      <c r="Y16">
        <f>O76</f>
        <v>1.164703928467194E-3</v>
      </c>
    </row>
    <row r="17" spans="2:15">
      <c r="B17">
        <v>0.25</v>
      </c>
      <c r="C17" t="s">
        <v>8</v>
      </c>
      <c r="D17" t="s">
        <v>2</v>
      </c>
      <c r="G17">
        <v>0.25</v>
      </c>
      <c r="H17" t="s">
        <v>8</v>
      </c>
      <c r="I17" t="s">
        <v>3</v>
      </c>
    </row>
    <row r="18" spans="2:15">
      <c r="B18" s="2"/>
      <c r="C18" s="3" t="s">
        <v>4</v>
      </c>
      <c r="D18" s="3" t="s">
        <v>5</v>
      </c>
      <c r="E18" s="4" t="s">
        <v>6</v>
      </c>
      <c r="G18" s="2"/>
      <c r="H18" s="3" t="s">
        <v>4</v>
      </c>
      <c r="I18" s="3" t="s">
        <v>5</v>
      </c>
      <c r="J18" s="4" t="s">
        <v>6</v>
      </c>
    </row>
    <row r="19" spans="2:15" ht="24">
      <c r="B19" s="6">
        <v>1</v>
      </c>
      <c r="C19" s="7" t="s">
        <v>9</v>
      </c>
      <c r="D19" s="7">
        <v>4.01</v>
      </c>
      <c r="E19" s="8">
        <v>52949.7065</v>
      </c>
      <c r="G19" s="6">
        <v>1</v>
      </c>
      <c r="H19" s="7" t="s">
        <v>9</v>
      </c>
      <c r="I19" s="7">
        <v>4</v>
      </c>
      <c r="J19" s="8">
        <v>52645.282299999999</v>
      </c>
    </row>
    <row r="20" spans="2:15" ht="24">
      <c r="B20" s="6">
        <v>2</v>
      </c>
      <c r="C20" s="7" t="s">
        <v>10</v>
      </c>
      <c r="D20" s="7">
        <v>7.0000000000000007E-2</v>
      </c>
      <c r="E20" s="8">
        <v>934.755</v>
      </c>
      <c r="G20" s="6">
        <v>2</v>
      </c>
      <c r="H20" s="7" t="s">
        <v>10</v>
      </c>
      <c r="I20" s="7">
        <v>7.0000000000000007E-2</v>
      </c>
      <c r="J20" s="8">
        <v>926.49199999999996</v>
      </c>
    </row>
    <row r="21" spans="2:15" ht="24">
      <c r="B21" s="9">
        <v>3</v>
      </c>
      <c r="C21" s="10" t="s">
        <v>11</v>
      </c>
      <c r="D21" s="10">
        <v>8.91</v>
      </c>
      <c r="E21" s="11">
        <v>117582.8423</v>
      </c>
      <c r="G21" s="9">
        <v>3</v>
      </c>
      <c r="H21" s="10" t="s">
        <v>11</v>
      </c>
      <c r="I21" s="10">
        <v>8.93</v>
      </c>
      <c r="J21" s="11">
        <v>117454.21060000001</v>
      </c>
    </row>
    <row r="22" spans="2:15">
      <c r="B22">
        <v>0.5</v>
      </c>
      <c r="C22" t="s">
        <v>1</v>
      </c>
      <c r="D22" t="s">
        <v>2</v>
      </c>
      <c r="G22">
        <v>0.5</v>
      </c>
      <c r="H22" t="s">
        <v>1</v>
      </c>
      <c r="I22" t="s">
        <v>3</v>
      </c>
    </row>
    <row r="23" spans="2:15">
      <c r="B23" s="2"/>
      <c r="C23" s="3" t="s">
        <v>4</v>
      </c>
      <c r="D23" s="3" t="s">
        <v>5</v>
      </c>
      <c r="E23" s="4" t="s">
        <v>6</v>
      </c>
      <c r="G23" s="2"/>
      <c r="H23" s="3" t="s">
        <v>4</v>
      </c>
      <c r="I23" s="3" t="s">
        <v>5</v>
      </c>
      <c r="J23" s="4" t="s">
        <v>6</v>
      </c>
      <c r="L23" s="3" t="s">
        <v>4</v>
      </c>
      <c r="M23" t="s">
        <v>2</v>
      </c>
      <c r="N23" t="s">
        <v>3</v>
      </c>
      <c r="O23" t="s">
        <v>7</v>
      </c>
    </row>
    <row r="24" spans="2:15" ht="24">
      <c r="B24" s="6">
        <v>1</v>
      </c>
      <c r="C24" s="7" t="s">
        <v>9</v>
      </c>
      <c r="D24" s="7">
        <v>0.93</v>
      </c>
      <c r="E24" s="8">
        <v>52188.491099999999</v>
      </c>
      <c r="G24" s="6">
        <v>1</v>
      </c>
      <c r="H24" s="7" t="s">
        <v>9</v>
      </c>
      <c r="I24" s="7">
        <v>4.03</v>
      </c>
      <c r="J24" s="8">
        <v>51724.100100000003</v>
      </c>
      <c r="L24" s="7" t="s">
        <v>9</v>
      </c>
      <c r="M24">
        <f>(E29-E24)</f>
        <v>425.59150000000227</v>
      </c>
      <c r="N24">
        <f>(J29-J24)</f>
        <v>528.05029999999533</v>
      </c>
      <c r="O24">
        <f>(N24-M24)/J29</f>
        <v>1.9608532704520629E-3</v>
      </c>
    </row>
    <row r="25" spans="2:15" ht="24">
      <c r="B25" s="6">
        <v>2</v>
      </c>
      <c r="C25" s="7" t="s">
        <v>10</v>
      </c>
      <c r="D25" s="7">
        <v>0.02</v>
      </c>
      <c r="E25" s="8">
        <v>932.32870000000003</v>
      </c>
      <c r="G25" s="6">
        <v>2</v>
      </c>
      <c r="H25" s="7" t="s">
        <v>10</v>
      </c>
      <c r="I25" s="7">
        <v>7.0000000000000007E-2</v>
      </c>
      <c r="J25" s="8">
        <v>842.31539999999995</v>
      </c>
      <c r="L25" s="7" t="s">
        <v>10</v>
      </c>
      <c r="M25">
        <f>(E30-E25)</f>
        <v>12.875099999999975</v>
      </c>
      <c r="N25">
        <f>(J30-J25)</f>
        <v>75.470400000000041</v>
      </c>
      <c r="O25">
        <f>(N25-M25)/J30</f>
        <v>6.8202515227409347E-2</v>
      </c>
    </row>
    <row r="26" spans="2:15" ht="24">
      <c r="B26" s="9">
        <v>3</v>
      </c>
      <c r="C26" s="10" t="s">
        <v>11</v>
      </c>
      <c r="D26" s="10">
        <v>2.0499999999999998</v>
      </c>
      <c r="E26" s="11">
        <v>114581.75689999999</v>
      </c>
      <c r="G26" s="9">
        <v>3</v>
      </c>
      <c r="H26" s="10" t="s">
        <v>11</v>
      </c>
      <c r="I26" s="10">
        <v>8.91</v>
      </c>
      <c r="J26" s="11">
        <v>114340.1105</v>
      </c>
      <c r="L26" s="10" t="s">
        <v>11</v>
      </c>
      <c r="M26">
        <f>(E31-E26)</f>
        <v>2987.914300000004</v>
      </c>
      <c r="N26">
        <f>(J31-J26)</f>
        <v>3063.1742000000086</v>
      </c>
      <c r="O26">
        <f>(N26-M26)/J31</f>
        <v>6.4103743087185155E-4</v>
      </c>
    </row>
    <row r="27" spans="2:15">
      <c r="B27">
        <v>0.5</v>
      </c>
      <c r="C27" t="s">
        <v>8</v>
      </c>
      <c r="D27" t="s">
        <v>2</v>
      </c>
      <c r="G27">
        <v>0.5</v>
      </c>
      <c r="H27" t="s">
        <v>8</v>
      </c>
      <c r="I27" t="s">
        <v>3</v>
      </c>
    </row>
    <row r="28" spans="2:15">
      <c r="B28" s="2"/>
      <c r="C28" s="3" t="s">
        <v>4</v>
      </c>
      <c r="D28" s="3" t="s">
        <v>5</v>
      </c>
      <c r="E28" s="4" t="s">
        <v>6</v>
      </c>
      <c r="G28" s="2"/>
      <c r="H28" s="3" t="s">
        <v>4</v>
      </c>
      <c r="I28" s="3" t="s">
        <v>5</v>
      </c>
      <c r="J28" s="4" t="s">
        <v>6</v>
      </c>
    </row>
    <row r="29" spans="2:15" ht="24">
      <c r="B29" s="6">
        <v>1</v>
      </c>
      <c r="C29" s="7" t="s">
        <v>9</v>
      </c>
      <c r="D29" s="7">
        <v>4</v>
      </c>
      <c r="E29" s="8">
        <v>52614.082600000002</v>
      </c>
      <c r="G29" s="6">
        <v>1</v>
      </c>
      <c r="H29" s="7" t="s">
        <v>9</v>
      </c>
      <c r="I29" s="7">
        <v>3.98</v>
      </c>
      <c r="J29" s="8">
        <v>52252.150399999999</v>
      </c>
    </row>
    <row r="30" spans="2:15" ht="24">
      <c r="B30" s="6">
        <v>2</v>
      </c>
      <c r="C30" s="7" t="s">
        <v>10</v>
      </c>
      <c r="D30" s="7">
        <v>7.0000000000000007E-2</v>
      </c>
      <c r="E30" s="8">
        <v>945.2038</v>
      </c>
      <c r="G30" s="6">
        <v>2</v>
      </c>
      <c r="H30" s="7" t="s">
        <v>10</v>
      </c>
      <c r="I30" s="7">
        <v>7.0000000000000007E-2</v>
      </c>
      <c r="J30" s="8">
        <v>917.78579999999999</v>
      </c>
    </row>
    <row r="31" spans="2:15" ht="24">
      <c r="B31" s="9">
        <v>3</v>
      </c>
      <c r="C31" s="10" t="s">
        <v>11</v>
      </c>
      <c r="D31" s="10">
        <v>8.93</v>
      </c>
      <c r="E31" s="11">
        <v>117569.6712</v>
      </c>
      <c r="G31" s="9">
        <v>3</v>
      </c>
      <c r="H31" s="10" t="s">
        <v>11</v>
      </c>
      <c r="I31" s="10">
        <v>8.9499999999999993</v>
      </c>
      <c r="J31" s="11">
        <v>117403.2847</v>
      </c>
    </row>
    <row r="32" spans="2:15">
      <c r="B32">
        <v>0.75</v>
      </c>
      <c r="C32" t="s">
        <v>1</v>
      </c>
      <c r="D32" t="s">
        <v>2</v>
      </c>
      <c r="G32">
        <v>0.75</v>
      </c>
      <c r="H32" t="s">
        <v>1</v>
      </c>
      <c r="I32" t="s">
        <v>3</v>
      </c>
    </row>
    <row r="33" spans="2:15">
      <c r="B33" s="2"/>
      <c r="C33" s="3" t="s">
        <v>4</v>
      </c>
      <c r="D33" s="3" t="s">
        <v>5</v>
      </c>
      <c r="E33" s="4" t="s">
        <v>6</v>
      </c>
      <c r="G33" s="2"/>
      <c r="H33" s="3" t="s">
        <v>4</v>
      </c>
      <c r="I33" s="3" t="s">
        <v>5</v>
      </c>
      <c r="J33" s="4" t="s">
        <v>6</v>
      </c>
      <c r="L33" s="3" t="s">
        <v>4</v>
      </c>
      <c r="M33" t="s">
        <v>2</v>
      </c>
      <c r="N33" t="s">
        <v>3</v>
      </c>
      <c r="O33" t="s">
        <v>7</v>
      </c>
    </row>
    <row r="34" spans="2:15" ht="24">
      <c r="B34" s="6">
        <v>1</v>
      </c>
      <c r="C34" s="7" t="s">
        <v>9</v>
      </c>
      <c r="D34" s="7">
        <v>0.93</v>
      </c>
      <c r="E34" s="8">
        <v>51662.287199999999</v>
      </c>
      <c r="G34" s="6">
        <v>1</v>
      </c>
      <c r="H34" s="7" t="s">
        <v>9</v>
      </c>
      <c r="I34" s="7">
        <v>4.03</v>
      </c>
      <c r="J34" s="8">
        <v>51264.797500000001</v>
      </c>
      <c r="L34" s="7" t="s">
        <v>9</v>
      </c>
      <c r="M34">
        <f>(E39-E34)</f>
        <v>692.57990000000427</v>
      </c>
      <c r="N34">
        <f>(J39-J34)</f>
        <v>773.98799999999756</v>
      </c>
      <c r="O34">
        <f>(N34-M34)/J39</f>
        <v>1.5643735574880642E-3</v>
      </c>
    </row>
    <row r="35" spans="2:15" ht="24">
      <c r="B35" s="6">
        <v>2</v>
      </c>
      <c r="C35" s="7" t="s">
        <v>10</v>
      </c>
      <c r="D35" s="7">
        <v>0.02</v>
      </c>
      <c r="E35" s="8">
        <v>910.45510000000002</v>
      </c>
      <c r="G35" s="6">
        <v>2</v>
      </c>
      <c r="H35" s="7" t="s">
        <v>10</v>
      </c>
      <c r="I35" s="7">
        <v>0.06</v>
      </c>
      <c r="J35" s="8">
        <v>827.36479999999995</v>
      </c>
      <c r="L35" s="7" t="s">
        <v>10</v>
      </c>
      <c r="M35">
        <f>(E40-E35)</f>
        <v>30.125499999999988</v>
      </c>
      <c r="N35">
        <f>(J40-J35)</f>
        <v>40.413300000000049</v>
      </c>
      <c r="O35">
        <f>(N35-M35)/J40</f>
        <v>1.1855334906469823E-2</v>
      </c>
    </row>
    <row r="36" spans="2:15" ht="24">
      <c r="B36" s="9">
        <v>3</v>
      </c>
      <c r="C36" s="10" t="s">
        <v>11</v>
      </c>
      <c r="D36" s="10">
        <v>2.0499999999999998</v>
      </c>
      <c r="E36" s="11">
        <v>113792.2399</v>
      </c>
      <c r="G36" s="9">
        <v>3</v>
      </c>
      <c r="H36" s="10" t="s">
        <v>11</v>
      </c>
      <c r="I36" s="10">
        <v>8.91</v>
      </c>
      <c r="J36" s="11">
        <v>113432.8352</v>
      </c>
      <c r="L36" s="10" t="s">
        <v>11</v>
      </c>
      <c r="M36">
        <f>(E41-E36)</f>
        <v>3752.4701000000059</v>
      </c>
      <c r="N36">
        <f>(J41-J36)</f>
        <v>3877.8882999999914</v>
      </c>
      <c r="O36">
        <f>(N36-M36)/J41</f>
        <v>1.0691111286172019E-3</v>
      </c>
    </row>
    <row r="37" spans="2:15">
      <c r="B37">
        <v>0.75</v>
      </c>
      <c r="C37" t="s">
        <v>8</v>
      </c>
      <c r="D37" t="s">
        <v>2</v>
      </c>
      <c r="G37">
        <v>0.75</v>
      </c>
      <c r="H37" t="s">
        <v>8</v>
      </c>
      <c r="I37" t="s">
        <v>3</v>
      </c>
    </row>
    <row r="38" spans="2:15">
      <c r="B38" s="2"/>
      <c r="C38" s="3" t="s">
        <v>4</v>
      </c>
      <c r="D38" s="3" t="s">
        <v>5</v>
      </c>
      <c r="E38" s="4" t="s">
        <v>6</v>
      </c>
      <c r="G38" s="2"/>
      <c r="H38" s="3" t="s">
        <v>4</v>
      </c>
      <c r="I38" s="3" t="s">
        <v>5</v>
      </c>
      <c r="J38" s="4" t="s">
        <v>6</v>
      </c>
    </row>
    <row r="39" spans="2:15" ht="24">
      <c r="B39" s="6">
        <v>1</v>
      </c>
      <c r="C39" s="7" t="s">
        <v>9</v>
      </c>
      <c r="D39" s="7">
        <v>3.98</v>
      </c>
      <c r="E39" s="8">
        <v>52354.867100000003</v>
      </c>
      <c r="G39" s="6">
        <v>1</v>
      </c>
      <c r="H39" s="7" t="s">
        <v>9</v>
      </c>
      <c r="I39" s="7">
        <v>3.97</v>
      </c>
      <c r="J39" s="8">
        <v>52038.785499999998</v>
      </c>
    </row>
    <row r="40" spans="2:15" ht="24">
      <c r="B40" s="6">
        <v>2</v>
      </c>
      <c r="C40" s="7" t="s">
        <v>10</v>
      </c>
      <c r="D40" s="7">
        <v>7.0000000000000007E-2</v>
      </c>
      <c r="E40" s="8">
        <v>940.5806</v>
      </c>
      <c r="G40" s="6">
        <v>2</v>
      </c>
      <c r="H40" s="7" t="s">
        <v>10</v>
      </c>
      <c r="I40" s="7">
        <v>7.0000000000000007E-2</v>
      </c>
      <c r="J40" s="8">
        <v>867.77809999999999</v>
      </c>
    </row>
    <row r="41" spans="2:15" ht="24">
      <c r="B41" s="9">
        <v>3</v>
      </c>
      <c r="C41" s="10" t="s">
        <v>11</v>
      </c>
      <c r="D41" s="10">
        <v>8.94</v>
      </c>
      <c r="E41" s="11">
        <v>117544.71</v>
      </c>
      <c r="G41" s="9">
        <v>3</v>
      </c>
      <c r="H41" s="10" t="s">
        <v>11</v>
      </c>
      <c r="I41" s="10">
        <v>8.9600000000000009</v>
      </c>
      <c r="J41" s="11">
        <v>117310.72349999999</v>
      </c>
    </row>
    <row r="42" spans="2:15">
      <c r="B42">
        <v>1</v>
      </c>
      <c r="C42" t="s">
        <v>1</v>
      </c>
      <c r="D42" t="s">
        <v>2</v>
      </c>
      <c r="G42">
        <v>1</v>
      </c>
      <c r="H42" t="s">
        <v>1</v>
      </c>
      <c r="I42" t="s">
        <v>3</v>
      </c>
    </row>
    <row r="43" spans="2:15">
      <c r="B43" s="2"/>
      <c r="C43" s="3" t="s">
        <v>4</v>
      </c>
      <c r="D43" s="3" t="s">
        <v>5</v>
      </c>
      <c r="E43" s="4" t="s">
        <v>6</v>
      </c>
      <c r="G43" s="2"/>
      <c r="H43" s="3" t="s">
        <v>4</v>
      </c>
      <c r="I43" s="3" t="s">
        <v>5</v>
      </c>
      <c r="J43" s="4" t="s">
        <v>6</v>
      </c>
      <c r="L43" s="3" t="s">
        <v>4</v>
      </c>
      <c r="M43" t="s">
        <v>2</v>
      </c>
      <c r="N43" t="s">
        <v>3</v>
      </c>
      <c r="O43" t="s">
        <v>7</v>
      </c>
    </row>
    <row r="44" spans="2:15" ht="24">
      <c r="B44" s="6">
        <v>1</v>
      </c>
      <c r="C44" s="7" t="s">
        <v>9</v>
      </c>
      <c r="D44" s="7">
        <v>4.03</v>
      </c>
      <c r="E44" s="8">
        <v>51270.864699999998</v>
      </c>
      <c r="G44" s="6">
        <v>1</v>
      </c>
      <c r="H44" s="7" t="s">
        <v>9</v>
      </c>
      <c r="I44" s="7">
        <v>4.0199999999999996</v>
      </c>
      <c r="J44" s="8">
        <v>50916.214099999997</v>
      </c>
      <c r="L44" s="7" t="s">
        <v>9</v>
      </c>
      <c r="M44">
        <f>(E49-E44)</f>
        <v>981.34890000000451</v>
      </c>
      <c r="N44">
        <f>(J49-J44)</f>
        <v>913.71719999999914</v>
      </c>
      <c r="O44">
        <f>(N44-M44)/J49</f>
        <v>-1.3048772842962533E-3</v>
      </c>
    </row>
    <row r="45" spans="2:15" ht="24">
      <c r="B45" s="6">
        <v>2</v>
      </c>
      <c r="C45" s="7" t="s">
        <v>10</v>
      </c>
      <c r="D45" s="7">
        <v>7.0000000000000007E-2</v>
      </c>
      <c r="E45" s="8">
        <v>912.15639999999996</v>
      </c>
      <c r="G45" s="6">
        <v>2</v>
      </c>
      <c r="H45" s="7" t="s">
        <v>10</v>
      </c>
      <c r="I45" s="7">
        <v>7.0000000000000007E-2</v>
      </c>
      <c r="J45" s="8">
        <v>831.16949999999997</v>
      </c>
      <c r="L45" s="7" t="s">
        <v>10</v>
      </c>
      <c r="M45">
        <f>(E50-E45)</f>
        <v>42.755499999999984</v>
      </c>
      <c r="N45">
        <f>(J50-J45)</f>
        <v>29.214699999999993</v>
      </c>
      <c r="O45">
        <f>(N45-M45)/J50</f>
        <v>-1.5738085380926324E-2</v>
      </c>
    </row>
    <row r="46" spans="2:15" ht="24">
      <c r="B46" s="9">
        <v>3</v>
      </c>
      <c r="C46" s="10" t="s">
        <v>11</v>
      </c>
      <c r="D46" s="10">
        <v>8.9</v>
      </c>
      <c r="E46" s="11">
        <v>113166.33869999999</v>
      </c>
      <c r="G46" s="9">
        <v>3</v>
      </c>
      <c r="H46" s="10" t="s">
        <v>11</v>
      </c>
      <c r="I46" s="10">
        <v>8.91</v>
      </c>
      <c r="J46" s="11">
        <v>112791.4381</v>
      </c>
      <c r="L46" s="10" t="s">
        <v>11</v>
      </c>
      <c r="M46">
        <f>(E51-E46)</f>
        <v>4337.5921000000089</v>
      </c>
      <c r="N46">
        <f>(J51-J46)</f>
        <v>4484.6649999999936</v>
      </c>
      <c r="O46">
        <f>(N46-M46)/J51</f>
        <v>1.2540739000730377E-3</v>
      </c>
    </row>
    <row r="47" spans="2:15">
      <c r="B47">
        <v>1</v>
      </c>
      <c r="C47" t="s">
        <v>8</v>
      </c>
      <c r="D47" t="s">
        <v>2</v>
      </c>
      <c r="G47">
        <v>1</v>
      </c>
      <c r="H47" t="s">
        <v>8</v>
      </c>
      <c r="I47" t="s">
        <v>3</v>
      </c>
    </row>
    <row r="48" spans="2:15">
      <c r="B48" s="2"/>
      <c r="C48" s="3" t="s">
        <v>4</v>
      </c>
      <c r="D48" s="3" t="s">
        <v>5</v>
      </c>
      <c r="E48" s="4" t="s">
        <v>6</v>
      </c>
      <c r="G48" s="2"/>
      <c r="H48" s="3" t="s">
        <v>4</v>
      </c>
      <c r="I48" s="3" t="s">
        <v>5</v>
      </c>
      <c r="J48" s="4" t="s">
        <v>6</v>
      </c>
    </row>
    <row r="49" spans="2:15" ht="24">
      <c r="B49" s="6">
        <v>1</v>
      </c>
      <c r="C49" s="7" t="s">
        <v>9</v>
      </c>
      <c r="D49" s="7">
        <v>3.98</v>
      </c>
      <c r="E49" s="8">
        <v>52252.213600000003</v>
      </c>
      <c r="G49" s="6">
        <v>1</v>
      </c>
      <c r="H49" s="7" t="s">
        <v>9</v>
      </c>
      <c r="I49" s="7">
        <v>3.96</v>
      </c>
      <c r="J49" s="8">
        <v>51829.931299999997</v>
      </c>
    </row>
    <row r="50" spans="2:15" ht="24">
      <c r="B50" s="6">
        <v>2</v>
      </c>
      <c r="C50" s="7" t="s">
        <v>10</v>
      </c>
      <c r="D50" s="7">
        <v>7.0000000000000007E-2</v>
      </c>
      <c r="E50" s="8">
        <v>954.91189999999995</v>
      </c>
      <c r="G50" s="6">
        <v>2</v>
      </c>
      <c r="H50" s="7" t="s">
        <v>10</v>
      </c>
      <c r="I50" s="7">
        <v>7.0000000000000007E-2</v>
      </c>
      <c r="J50" s="8">
        <v>860.38419999999996</v>
      </c>
    </row>
    <row r="51" spans="2:15" ht="24">
      <c r="B51" s="9">
        <v>3</v>
      </c>
      <c r="C51" s="10" t="s">
        <v>11</v>
      </c>
      <c r="D51" s="10">
        <v>8.9499999999999993</v>
      </c>
      <c r="E51" s="11">
        <v>117503.9308</v>
      </c>
      <c r="G51" s="9">
        <v>3</v>
      </c>
      <c r="H51" s="10" t="s">
        <v>11</v>
      </c>
      <c r="I51" s="10">
        <v>8.9700000000000006</v>
      </c>
      <c r="J51" s="11">
        <v>117276.10309999999</v>
      </c>
    </row>
    <row r="52" spans="2:15">
      <c r="B52">
        <v>1.25</v>
      </c>
      <c r="C52" t="s">
        <v>1</v>
      </c>
      <c r="D52" t="s">
        <v>2</v>
      </c>
      <c r="G52">
        <v>1.25</v>
      </c>
      <c r="H52" t="s">
        <v>1</v>
      </c>
      <c r="I52" t="s">
        <v>3</v>
      </c>
    </row>
    <row r="53" spans="2:15">
      <c r="B53" s="2"/>
      <c r="C53" s="3" t="s">
        <v>4</v>
      </c>
      <c r="D53" s="3" t="s">
        <v>5</v>
      </c>
      <c r="E53" s="4" t="s">
        <v>6</v>
      </c>
      <c r="G53" s="2"/>
      <c r="H53" s="3" t="s">
        <v>4</v>
      </c>
      <c r="I53" s="3" t="s">
        <v>5</v>
      </c>
      <c r="J53" s="4" t="s">
        <v>6</v>
      </c>
      <c r="L53" s="3" t="s">
        <v>4</v>
      </c>
      <c r="M53" t="s">
        <v>2</v>
      </c>
      <c r="N53" t="s">
        <v>3</v>
      </c>
      <c r="O53" t="s">
        <v>7</v>
      </c>
    </row>
    <row r="54" spans="2:15" ht="24">
      <c r="B54" s="6">
        <v>1</v>
      </c>
      <c r="C54" s="7" t="s">
        <v>9</v>
      </c>
      <c r="D54" s="7">
        <v>4.03</v>
      </c>
      <c r="E54" s="8">
        <v>51002.2431</v>
      </c>
      <c r="G54" s="6">
        <v>1</v>
      </c>
      <c r="H54" s="7" t="s">
        <v>9</v>
      </c>
      <c r="I54" s="7">
        <v>4.01</v>
      </c>
      <c r="J54" s="8">
        <v>50530.090300000003</v>
      </c>
      <c r="L54" s="7" t="s">
        <v>9</v>
      </c>
      <c r="M54">
        <f>(E59-E54)</f>
        <v>1166.7310999999972</v>
      </c>
      <c r="N54">
        <f>(J59-J54)</f>
        <v>1175.9705999999933</v>
      </c>
      <c r="O54">
        <f>(N54-M54)/J59</f>
        <v>1.7869278454348556E-4</v>
      </c>
    </row>
    <row r="55" spans="2:15" ht="24">
      <c r="B55" s="6">
        <v>2</v>
      </c>
      <c r="C55" s="7" t="s">
        <v>10</v>
      </c>
      <c r="D55" s="7">
        <v>7.0000000000000007E-2</v>
      </c>
      <c r="E55" s="8">
        <v>898.88509999999997</v>
      </c>
      <c r="G55" s="6">
        <v>2</v>
      </c>
      <c r="H55" s="7" t="s">
        <v>10</v>
      </c>
      <c r="I55" s="7">
        <v>7.0000000000000007E-2</v>
      </c>
      <c r="J55" s="8">
        <v>844.78899999999999</v>
      </c>
      <c r="L55" s="7" t="s">
        <v>10</v>
      </c>
      <c r="M55">
        <f>(E60-E55)</f>
        <v>53.891900000000078</v>
      </c>
      <c r="N55">
        <f>(J60-J55)</f>
        <v>19.298200000000065</v>
      </c>
      <c r="O55">
        <f>(N55-M55)/J60</f>
        <v>-4.0034964063812094E-2</v>
      </c>
    </row>
    <row r="56" spans="2:15" ht="24">
      <c r="B56" s="9">
        <v>3</v>
      </c>
      <c r="C56" s="10" t="s">
        <v>11</v>
      </c>
      <c r="D56" s="10">
        <v>8.9</v>
      </c>
      <c r="E56" s="11">
        <v>112705.5852</v>
      </c>
      <c r="G56" s="9">
        <v>3</v>
      </c>
      <c r="H56" s="10" t="s">
        <v>11</v>
      </c>
      <c r="I56" s="10">
        <v>8.92</v>
      </c>
      <c r="J56" s="11">
        <v>112293.10129999999</v>
      </c>
      <c r="L56" s="10" t="s">
        <v>11</v>
      </c>
      <c r="M56">
        <f>(E61-E56)</f>
        <v>4733.6143000000011</v>
      </c>
      <c r="N56">
        <f>(J61-J56)</f>
        <v>4906.7251000000106</v>
      </c>
      <c r="O56">
        <f>(N56-M56)/J61</f>
        <v>1.4770567953674841E-3</v>
      </c>
    </row>
    <row r="57" spans="2:15">
      <c r="B57">
        <v>1.25</v>
      </c>
      <c r="C57" t="s">
        <v>8</v>
      </c>
      <c r="D57" t="s">
        <v>2</v>
      </c>
      <c r="G57">
        <v>1.25</v>
      </c>
      <c r="H57" t="s">
        <v>8</v>
      </c>
      <c r="I57" t="s">
        <v>3</v>
      </c>
    </row>
    <row r="58" spans="2:15">
      <c r="B58" s="2"/>
      <c r="C58" s="3" t="s">
        <v>4</v>
      </c>
      <c r="D58" s="3" t="s">
        <v>5</v>
      </c>
      <c r="E58" s="4" t="s">
        <v>6</v>
      </c>
      <c r="G58" s="2"/>
      <c r="H58" s="3" t="s">
        <v>4</v>
      </c>
      <c r="I58" s="3" t="s">
        <v>5</v>
      </c>
      <c r="J58" s="4" t="s">
        <v>6</v>
      </c>
    </row>
    <row r="59" spans="2:15" ht="24">
      <c r="B59" s="6">
        <v>1</v>
      </c>
      <c r="C59" s="7" t="s">
        <v>9</v>
      </c>
      <c r="D59" s="7">
        <v>3.98</v>
      </c>
      <c r="E59" s="8">
        <v>52168.974199999997</v>
      </c>
      <c r="G59" s="6">
        <v>1</v>
      </c>
      <c r="H59" s="7" t="s">
        <v>9</v>
      </c>
      <c r="I59" s="7">
        <v>3.05</v>
      </c>
      <c r="J59" s="8">
        <v>51706.060899999997</v>
      </c>
    </row>
    <row r="60" spans="2:15" ht="24">
      <c r="B60" s="6">
        <v>2</v>
      </c>
      <c r="C60" s="7" t="s">
        <v>10</v>
      </c>
      <c r="D60" s="7">
        <v>7.0000000000000007E-2</v>
      </c>
      <c r="E60" s="8">
        <v>952.77700000000004</v>
      </c>
      <c r="G60" s="6">
        <v>2</v>
      </c>
      <c r="H60" s="7" t="s">
        <v>10</v>
      </c>
      <c r="I60" s="7">
        <v>0.05</v>
      </c>
      <c r="J60" s="8">
        <v>864.08720000000005</v>
      </c>
    </row>
    <row r="61" spans="2:15" ht="24">
      <c r="B61" s="9">
        <v>3</v>
      </c>
      <c r="C61" s="10" t="s">
        <v>11</v>
      </c>
      <c r="D61" s="10">
        <v>8.9499999999999993</v>
      </c>
      <c r="E61" s="11">
        <v>117439.1995</v>
      </c>
      <c r="G61" s="9">
        <v>3</v>
      </c>
      <c r="H61" s="10" t="s">
        <v>11</v>
      </c>
      <c r="I61" s="10">
        <v>6.9</v>
      </c>
      <c r="J61" s="11">
        <v>117199.82640000001</v>
      </c>
    </row>
    <row r="62" spans="2:15">
      <c r="B62">
        <v>1.5</v>
      </c>
      <c r="C62" t="s">
        <v>1</v>
      </c>
      <c r="D62" t="s">
        <v>2</v>
      </c>
      <c r="G62">
        <v>1.5</v>
      </c>
      <c r="H62" t="s">
        <v>1</v>
      </c>
      <c r="I62" t="s">
        <v>3</v>
      </c>
    </row>
    <row r="63" spans="2:15">
      <c r="B63" s="2"/>
      <c r="C63" s="3" t="s">
        <v>4</v>
      </c>
      <c r="D63" s="3" t="s">
        <v>5</v>
      </c>
      <c r="E63" s="4" t="s">
        <v>6</v>
      </c>
      <c r="G63" s="2"/>
      <c r="H63" s="3" t="s">
        <v>4</v>
      </c>
      <c r="I63" s="3" t="s">
        <v>5</v>
      </c>
      <c r="J63" s="4" t="s">
        <v>6</v>
      </c>
      <c r="L63" s="3" t="s">
        <v>4</v>
      </c>
      <c r="M63" t="s">
        <v>2</v>
      </c>
      <c r="N63" t="s">
        <v>3</v>
      </c>
      <c r="O63" t="s">
        <v>7</v>
      </c>
    </row>
    <row r="64" spans="2:15" ht="24">
      <c r="B64" s="6">
        <v>1</v>
      </c>
      <c r="C64" s="7" t="s">
        <v>9</v>
      </c>
      <c r="D64" s="7">
        <v>4.0199999999999996</v>
      </c>
      <c r="E64" s="8">
        <v>50705.340100000001</v>
      </c>
      <c r="G64" s="6">
        <v>1</v>
      </c>
      <c r="H64" s="7" t="s">
        <v>9</v>
      </c>
      <c r="I64" s="7">
        <v>4.01</v>
      </c>
      <c r="J64" s="8">
        <v>50300.258099999999</v>
      </c>
      <c r="L64" s="7" t="s">
        <v>9</v>
      </c>
      <c r="M64">
        <f>(E69-E64)</f>
        <v>1312.8073999999979</v>
      </c>
      <c r="N64">
        <f>(J69-J64)</f>
        <v>1407.1862000000037</v>
      </c>
      <c r="O64">
        <f>(N64-M64)/J69</f>
        <v>1.825245886306662E-3</v>
      </c>
    </row>
    <row r="65" spans="2:15" ht="24">
      <c r="B65" s="6">
        <v>2</v>
      </c>
      <c r="C65" s="7" t="s">
        <v>10</v>
      </c>
      <c r="D65" s="7">
        <v>7.0000000000000007E-2</v>
      </c>
      <c r="E65" s="8">
        <v>898.26400000000001</v>
      </c>
      <c r="G65" s="6">
        <v>2</v>
      </c>
      <c r="H65" s="7" t="s">
        <v>10</v>
      </c>
      <c r="I65" s="7">
        <v>7.0000000000000007E-2</v>
      </c>
      <c r="J65" s="8">
        <v>846.39700000000005</v>
      </c>
      <c r="L65" s="7" t="s">
        <v>10</v>
      </c>
      <c r="M65">
        <f>(E70-E65)</f>
        <v>46.540099999999939</v>
      </c>
      <c r="N65">
        <f>(J70-J65)</f>
        <v>27.940799999999967</v>
      </c>
      <c r="O65">
        <f>(N65-M65)/J70</f>
        <v>-2.1272441841128191E-2</v>
      </c>
    </row>
    <row r="66" spans="2:15" ht="24">
      <c r="B66" s="9">
        <v>3</v>
      </c>
      <c r="C66" s="10" t="s">
        <v>11</v>
      </c>
      <c r="D66" s="10">
        <v>8.91</v>
      </c>
      <c r="E66" s="11">
        <v>112353.99460000001</v>
      </c>
      <c r="G66" s="9">
        <v>3</v>
      </c>
      <c r="H66" s="10" t="s">
        <v>11</v>
      </c>
      <c r="I66" s="10">
        <v>8.92</v>
      </c>
      <c r="J66" s="11">
        <v>111893.448</v>
      </c>
      <c r="L66" s="10" t="s">
        <v>11</v>
      </c>
      <c r="M66">
        <f>(E71-E66)</f>
        <v>5030.9689999999973</v>
      </c>
      <c r="N66">
        <f>(J71-J66)</f>
        <v>5286.6012999999948</v>
      </c>
      <c r="O66">
        <f>(N66-M66)/J71</f>
        <v>2.1815343271066323E-3</v>
      </c>
    </row>
    <row r="67" spans="2:15">
      <c r="B67">
        <v>1.5</v>
      </c>
      <c r="C67" t="s">
        <v>8</v>
      </c>
      <c r="D67" t="s">
        <v>2</v>
      </c>
      <c r="G67">
        <v>1.5</v>
      </c>
      <c r="H67" t="s">
        <v>8</v>
      </c>
      <c r="I67" t="s">
        <v>3</v>
      </c>
    </row>
    <row r="68" spans="2:15">
      <c r="B68" s="2"/>
      <c r="C68" s="3" t="s">
        <v>4</v>
      </c>
      <c r="D68" s="3" t="s">
        <v>5</v>
      </c>
      <c r="E68" s="4" t="s">
        <v>6</v>
      </c>
      <c r="G68" s="2"/>
      <c r="H68" s="3" t="s">
        <v>4</v>
      </c>
      <c r="I68" s="3" t="s">
        <v>5</v>
      </c>
      <c r="J68" s="4" t="s">
        <v>6</v>
      </c>
    </row>
    <row r="69" spans="2:15" ht="24">
      <c r="B69" s="6">
        <v>1</v>
      </c>
      <c r="C69" s="7" t="s">
        <v>9</v>
      </c>
      <c r="D69" s="7">
        <v>3.97</v>
      </c>
      <c r="E69" s="8">
        <v>52018.147499999999</v>
      </c>
      <c r="G69" s="6">
        <v>1</v>
      </c>
      <c r="H69" s="7" t="s">
        <v>9</v>
      </c>
      <c r="I69" s="7">
        <v>3.05</v>
      </c>
      <c r="J69" s="8">
        <v>51707.444300000003</v>
      </c>
    </row>
    <row r="70" spans="2:15" ht="24">
      <c r="B70" s="6">
        <v>2</v>
      </c>
      <c r="C70" s="7" t="s">
        <v>10</v>
      </c>
      <c r="D70" s="7">
        <v>7.0000000000000007E-2</v>
      </c>
      <c r="E70" s="8">
        <v>944.80409999999995</v>
      </c>
      <c r="G70" s="6">
        <v>2</v>
      </c>
      <c r="H70" s="7" t="s">
        <v>10</v>
      </c>
      <c r="I70" s="7">
        <v>0.05</v>
      </c>
      <c r="J70" s="8">
        <v>874.33780000000002</v>
      </c>
    </row>
    <row r="71" spans="2:15" ht="24">
      <c r="B71" s="9">
        <v>3</v>
      </c>
      <c r="C71" s="10" t="s">
        <v>11</v>
      </c>
      <c r="D71" s="10">
        <v>8.9600000000000009</v>
      </c>
      <c r="E71" s="11">
        <v>117384.9636</v>
      </c>
      <c r="G71" s="9">
        <v>3</v>
      </c>
      <c r="H71" s="10" t="s">
        <v>11</v>
      </c>
      <c r="I71" s="10">
        <v>6.9</v>
      </c>
      <c r="J71" s="11">
        <v>117180.0493</v>
      </c>
    </row>
    <row r="72" spans="2:15">
      <c r="B72">
        <v>1.75</v>
      </c>
      <c r="C72" t="s">
        <v>1</v>
      </c>
      <c r="D72" t="s">
        <v>2</v>
      </c>
      <c r="G72">
        <v>1.75</v>
      </c>
      <c r="H72" t="s">
        <v>1</v>
      </c>
      <c r="I72" t="s">
        <v>3</v>
      </c>
    </row>
    <row r="73" spans="2:15">
      <c r="B73" s="2"/>
      <c r="C73" s="3" t="s">
        <v>4</v>
      </c>
      <c r="D73" s="3" t="s">
        <v>5</v>
      </c>
      <c r="E73" s="4" t="s">
        <v>6</v>
      </c>
      <c r="G73" s="2"/>
      <c r="H73" s="3" t="s">
        <v>4</v>
      </c>
      <c r="I73" s="3" t="s">
        <v>5</v>
      </c>
      <c r="J73" s="4" t="s">
        <v>6</v>
      </c>
      <c r="L73" s="3" t="s">
        <v>4</v>
      </c>
      <c r="M73" t="s">
        <v>2</v>
      </c>
      <c r="N73" t="s">
        <v>3</v>
      </c>
      <c r="O73" t="s">
        <v>7</v>
      </c>
    </row>
    <row r="74" spans="2:15" ht="24">
      <c r="B74" s="6">
        <v>1</v>
      </c>
      <c r="C74" s="7" t="s">
        <v>9</v>
      </c>
      <c r="D74" s="7">
        <v>4.0199999999999996</v>
      </c>
      <c r="E74" s="8">
        <v>50526.650399999999</v>
      </c>
      <c r="G74" s="6">
        <v>1</v>
      </c>
      <c r="H74" s="7" t="s">
        <v>9</v>
      </c>
      <c r="I74" s="7">
        <v>4.01</v>
      </c>
      <c r="J74" s="8">
        <v>50117.114999999998</v>
      </c>
      <c r="L74" s="7" t="s">
        <v>9</v>
      </c>
      <c r="M74">
        <f>(E79-E74)</f>
        <v>1474.2062000000005</v>
      </c>
      <c r="N74">
        <f>(J79-J74)</f>
        <v>1418.481200000002</v>
      </c>
      <c r="O74">
        <f>(N74-M74)/J79</f>
        <v>-1.0812914588926119E-3</v>
      </c>
    </row>
    <row r="75" spans="2:15" ht="24">
      <c r="B75" s="6">
        <v>2</v>
      </c>
      <c r="C75" s="7" t="s">
        <v>10</v>
      </c>
      <c r="D75" s="7">
        <v>7.0000000000000007E-2</v>
      </c>
      <c r="E75" s="8">
        <v>910.53240000000005</v>
      </c>
      <c r="G75" s="6">
        <v>2</v>
      </c>
      <c r="H75" s="7" t="s">
        <v>10</v>
      </c>
      <c r="I75" s="7">
        <v>7.0000000000000007E-2</v>
      </c>
      <c r="J75" s="8">
        <v>842.10860000000002</v>
      </c>
      <c r="L75" s="7" t="s">
        <v>10</v>
      </c>
      <c r="M75">
        <f>(E80-E75)</f>
        <v>45.914999999999964</v>
      </c>
      <c r="N75">
        <f>(J80-J75)</f>
        <v>35.254400000000032</v>
      </c>
      <c r="O75">
        <f>(N75-M75)/J80</f>
        <v>-1.2150728945715662E-2</v>
      </c>
    </row>
    <row r="76" spans="2:15" ht="24">
      <c r="B76" s="9">
        <v>3</v>
      </c>
      <c r="C76" s="10" t="s">
        <v>11</v>
      </c>
      <c r="D76" s="10">
        <v>8.91</v>
      </c>
      <c r="E76" s="11">
        <v>112096.7959</v>
      </c>
      <c r="G76" s="9">
        <v>3</v>
      </c>
      <c r="H76" s="10" t="s">
        <v>11</v>
      </c>
      <c r="I76" s="10">
        <v>8.93</v>
      </c>
      <c r="J76" s="11">
        <v>111663.79919999999</v>
      </c>
      <c r="L76" s="10" t="s">
        <v>11</v>
      </c>
      <c r="M76">
        <f>(E81-E76)</f>
        <v>5293.1848000000027</v>
      </c>
      <c r="N76">
        <f>(J81-J76)</f>
        <v>5429.5639000000083</v>
      </c>
      <c r="O76">
        <f>(N76-M76)/J81</f>
        <v>1.164703928467194E-3</v>
      </c>
    </row>
    <row r="77" spans="2:15">
      <c r="B77">
        <v>1.75</v>
      </c>
      <c r="C77" t="s">
        <v>8</v>
      </c>
      <c r="D77" t="s">
        <v>2</v>
      </c>
      <c r="G77">
        <v>1.75</v>
      </c>
      <c r="H77" t="s">
        <v>8</v>
      </c>
      <c r="I77" t="s">
        <v>3</v>
      </c>
    </row>
    <row r="78" spans="2:15">
      <c r="B78" s="2"/>
      <c r="C78" s="3" t="s">
        <v>4</v>
      </c>
      <c r="D78" s="3" t="s">
        <v>5</v>
      </c>
      <c r="E78" s="4" t="s">
        <v>6</v>
      </c>
      <c r="G78" s="2"/>
      <c r="H78" s="3" t="s">
        <v>4</v>
      </c>
      <c r="I78" s="3" t="s">
        <v>5</v>
      </c>
      <c r="J78" s="4" t="s">
        <v>6</v>
      </c>
    </row>
    <row r="79" spans="2:15" ht="24">
      <c r="B79" s="6">
        <v>1</v>
      </c>
      <c r="C79" s="7" t="s">
        <v>9</v>
      </c>
      <c r="D79" s="7">
        <v>3.05</v>
      </c>
      <c r="E79" s="8">
        <v>52000.856599999999</v>
      </c>
      <c r="G79" s="6">
        <v>1</v>
      </c>
      <c r="H79" s="7" t="s">
        <v>9</v>
      </c>
      <c r="I79" s="7">
        <v>3.04</v>
      </c>
      <c r="J79" s="8">
        <v>51535.5962</v>
      </c>
    </row>
    <row r="80" spans="2:15" ht="24">
      <c r="B80" s="6">
        <v>2</v>
      </c>
      <c r="C80" s="7" t="s">
        <v>10</v>
      </c>
      <c r="D80" s="7">
        <v>0.06</v>
      </c>
      <c r="E80" s="8">
        <v>956.44740000000002</v>
      </c>
      <c r="G80" s="6">
        <v>2</v>
      </c>
      <c r="H80" s="7" t="s">
        <v>10</v>
      </c>
      <c r="I80" s="7">
        <v>0.05</v>
      </c>
      <c r="J80" s="8">
        <v>877.36300000000006</v>
      </c>
    </row>
    <row r="81" spans="2:10" ht="24">
      <c r="B81" s="9">
        <v>3</v>
      </c>
      <c r="C81" s="10" t="s">
        <v>11</v>
      </c>
      <c r="D81" s="10">
        <v>6.89</v>
      </c>
      <c r="E81" s="11">
        <v>117389.9807</v>
      </c>
      <c r="G81" s="9">
        <v>3</v>
      </c>
      <c r="H81" s="10" t="s">
        <v>11</v>
      </c>
      <c r="I81" s="10">
        <v>6.91</v>
      </c>
      <c r="J81" s="11">
        <v>117093.3631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473E3-1DAE-4F5E-9293-59BB1695C310}">
  <dimension ref="B2:U18"/>
  <sheetViews>
    <sheetView workbookViewId="0">
      <selection activeCell="J17" sqref="J17"/>
    </sheetView>
  </sheetViews>
  <sheetFormatPr baseColWidth="10" defaultColWidth="8.83203125" defaultRowHeight="15"/>
  <sheetData>
    <row r="2" spans="2:21">
      <c r="B2" t="s">
        <v>12</v>
      </c>
      <c r="K2" t="s">
        <v>15</v>
      </c>
      <c r="T2" t="s">
        <v>17</v>
      </c>
      <c r="U2">
        <f>_xlfn.T.INV.2T(0.05,2)</f>
        <v>4.3026527297494637</v>
      </c>
    </row>
    <row r="3" spans="2:21">
      <c r="B3" t="s">
        <v>4</v>
      </c>
      <c r="C3">
        <v>0.25</v>
      </c>
      <c r="D3">
        <v>0.5</v>
      </c>
      <c r="E3">
        <v>0.75</v>
      </c>
      <c r="F3">
        <v>1</v>
      </c>
      <c r="G3">
        <v>1.25</v>
      </c>
      <c r="H3">
        <v>1.5</v>
      </c>
      <c r="I3">
        <v>1.75</v>
      </c>
      <c r="K3" t="s">
        <v>4</v>
      </c>
      <c r="L3">
        <v>0.25</v>
      </c>
      <c r="M3">
        <v>0.5</v>
      </c>
      <c r="N3">
        <v>0.75</v>
      </c>
      <c r="O3">
        <v>1</v>
      </c>
      <c r="P3">
        <v>1.25</v>
      </c>
      <c r="Q3">
        <v>1.5</v>
      </c>
      <c r="R3">
        <v>1.75</v>
      </c>
    </row>
    <row r="4" spans="2:21">
      <c r="B4" t="s">
        <v>9</v>
      </c>
      <c r="C4">
        <v>-3.7848101547859872E-4</v>
      </c>
      <c r="D4">
        <v>-1.6162484588405975E-2</v>
      </c>
      <c r="E4">
        <v>7.0934014393199776E-5</v>
      </c>
      <c r="F4">
        <v>6.0653351149095368E-4</v>
      </c>
      <c r="G4">
        <v>1.2215857782266956E-3</v>
      </c>
      <c r="H4">
        <v>8.7277125062995044E-4</v>
      </c>
      <c r="I4">
        <v>3.3666663217310142E-4</v>
      </c>
      <c r="K4" t="s">
        <v>9</v>
      </c>
      <c r="L4">
        <f>AVERAGE(C4,C10,C16)</f>
        <v>-1.5888197062591025E-4</v>
      </c>
      <c r="M4">
        <f t="shared" ref="M4:R6" si="0">AVERAGE(D4,D10,D16)</f>
        <v>-5.3342527030344989E-3</v>
      </c>
      <c r="N4">
        <f t="shared" si="0"/>
        <v>4.6531006743527701E-4</v>
      </c>
      <c r="O4">
        <f t="shared" si="0"/>
        <v>5.5098479120916212E-4</v>
      </c>
      <c r="P4">
        <f t="shared" si="0"/>
        <v>7.6998079765821495E-4</v>
      </c>
      <c r="Q4">
        <f t="shared" si="0"/>
        <v>8.5223971894976796E-4</v>
      </c>
      <c r="R4">
        <f t="shared" si="0"/>
        <v>1.1187325637121036E-3</v>
      </c>
    </row>
    <row r="5" spans="2:21">
      <c r="B5" t="s">
        <v>10</v>
      </c>
      <c r="C5">
        <v>-1.9435934646749763E-2</v>
      </c>
      <c r="D5">
        <v>-1.010896863772622E-2</v>
      </c>
      <c r="E5">
        <v>1.0635454677012041E-3</v>
      </c>
      <c r="F5">
        <v>-1.482731601244155E-2</v>
      </c>
      <c r="G5">
        <v>1.0703211484209853E-3</v>
      </c>
      <c r="H5">
        <v>1.4676199812984658E-2</v>
      </c>
      <c r="I5">
        <v>7.3064145020262945E-3</v>
      </c>
      <c r="K5" t="s">
        <v>10</v>
      </c>
      <c r="L5">
        <f t="shared" ref="L5:L6" si="1">AVERAGE(C5,C11,C17)</f>
        <v>-1.186752118070645E-2</v>
      </c>
      <c r="M5">
        <f t="shared" si="0"/>
        <v>-1.0728285690450501E-2</v>
      </c>
      <c r="N5">
        <f t="shared" si="0"/>
        <v>-2.0696782396944672E-2</v>
      </c>
      <c r="O5">
        <f t="shared" si="0"/>
        <v>-2.0799514236900258E-2</v>
      </c>
      <c r="P5">
        <f t="shared" si="0"/>
        <v>-2.6689078475792077E-2</v>
      </c>
      <c r="Q5">
        <f t="shared" si="0"/>
        <v>8.5866711774405108E-3</v>
      </c>
      <c r="R5">
        <f t="shared" si="0"/>
        <v>-1.7035606615475426E-2</v>
      </c>
    </row>
    <row r="6" spans="2:21">
      <c r="B6" t="s">
        <v>11</v>
      </c>
      <c r="C6">
        <v>-2.1198996457345612E-4</v>
      </c>
      <c r="D6">
        <v>-2.76795729492944E-2</v>
      </c>
      <c r="E6">
        <v>3.803704773868218E-4</v>
      </c>
      <c r="F6">
        <v>6.7714394503644469E-5</v>
      </c>
      <c r="G6">
        <v>-2.7410568694970578E-5</v>
      </c>
      <c r="H6">
        <v>1.7465643835186791E-4</v>
      </c>
      <c r="I6">
        <v>1.3878452652134459E-4</v>
      </c>
      <c r="K6" t="s">
        <v>11</v>
      </c>
      <c r="L6">
        <f t="shared" si="1"/>
        <v>-1.0758787516928201E-4</v>
      </c>
      <c r="M6">
        <f t="shared" si="0"/>
        <v>-8.8376940058495449E-3</v>
      </c>
      <c r="N6">
        <f t="shared" si="0"/>
        <v>6.7625801990726356E-4</v>
      </c>
      <c r="O6">
        <f t="shared" si="0"/>
        <v>4.583075366140154E-4</v>
      </c>
      <c r="P6">
        <f t="shared" si="0"/>
        <v>7.3106285674928251E-4</v>
      </c>
      <c r="Q6">
        <f t="shared" si="0"/>
        <v>7.5087227968705051E-4</v>
      </c>
      <c r="R6">
        <f t="shared" si="0"/>
        <v>1.0847429223324013E-3</v>
      </c>
    </row>
    <row r="8" spans="2:21">
      <c r="B8" t="s">
        <v>13</v>
      </c>
      <c r="K8" t="s">
        <v>16</v>
      </c>
    </row>
    <row r="9" spans="2:21">
      <c r="B9" t="s">
        <v>4</v>
      </c>
      <c r="C9">
        <v>0.25</v>
      </c>
      <c r="D9">
        <v>0.5</v>
      </c>
      <c r="E9">
        <v>0.75</v>
      </c>
      <c r="F9">
        <v>1</v>
      </c>
      <c r="G9">
        <v>1.25</v>
      </c>
      <c r="H9">
        <v>1.5</v>
      </c>
      <c r="I9">
        <v>1.75</v>
      </c>
      <c r="K9" t="s">
        <v>4</v>
      </c>
      <c r="L9">
        <v>0.25</v>
      </c>
      <c r="M9">
        <v>0.5</v>
      </c>
      <c r="N9">
        <v>0.75</v>
      </c>
      <c r="O9">
        <v>1</v>
      </c>
      <c r="P9">
        <v>1.25</v>
      </c>
      <c r="Q9">
        <v>1.5</v>
      </c>
      <c r="R9">
        <v>1.75</v>
      </c>
    </row>
    <row r="10" spans="2:21">
      <c r="B10" t="s">
        <v>9</v>
      </c>
      <c r="C10">
        <v>3.8892300430020104E-4</v>
      </c>
      <c r="D10">
        <v>-8.6162369558492552E-5</v>
      </c>
      <c r="E10">
        <v>7.6715374401746181E-4</v>
      </c>
      <c r="F10">
        <v>9.6516730096219544E-4</v>
      </c>
      <c r="G10">
        <v>3.0024172734164056E-4</v>
      </c>
      <c r="H10">
        <v>-5.029426764681775E-5</v>
      </c>
      <c r="I10">
        <v>1.4070905376555171E-3</v>
      </c>
      <c r="K10" t="s">
        <v>9</v>
      </c>
      <c r="L10">
        <f>_xlfn.STDEV.S(C4,C10,C16)/SQRT(3)</f>
        <v>2.7569099960806699E-4</v>
      </c>
      <c r="M10">
        <f t="shared" ref="M10:R12" si="2">_xlfn.STDEV.S(D4,D10,D16)/SQRT(3)</f>
        <v>5.4149644143319823E-3</v>
      </c>
      <c r="N10">
        <f t="shared" si="2"/>
        <v>2.0623785499555814E-4</v>
      </c>
      <c r="O10">
        <f t="shared" si="2"/>
        <v>2.5667107361377776E-4</v>
      </c>
      <c r="P10">
        <f t="shared" si="2"/>
        <v>2.6612362348700817E-4</v>
      </c>
      <c r="Q10">
        <f t="shared" si="2"/>
        <v>5.1525357369513092E-4</v>
      </c>
      <c r="R10">
        <f t="shared" si="2"/>
        <v>3.9550073531409197E-4</v>
      </c>
    </row>
    <row r="11" spans="2:21">
      <c r="B11" t="s">
        <v>10</v>
      </c>
      <c r="C11">
        <v>1.9189598031535934E-3</v>
      </c>
      <c r="D11">
        <v>6.5485246859609885E-3</v>
      </c>
      <c r="E11">
        <v>-2.7805930105038838E-2</v>
      </c>
      <c r="F11">
        <v>-4.7725309562667538E-3</v>
      </c>
      <c r="G11">
        <v>-4.9945800258406371E-2</v>
      </c>
      <c r="H11">
        <v>1.1618301889738192E-3</v>
      </c>
      <c r="I11">
        <v>-1.8605412967683171E-2</v>
      </c>
      <c r="K11" t="s">
        <v>10</v>
      </c>
      <c r="L11">
        <f t="shared" ref="L11:L12" si="3">_xlfn.STDEV.S(C5,C11,C17)/SQRT(3)</f>
        <v>6.9042535677586456E-3</v>
      </c>
      <c r="M11">
        <f t="shared" si="2"/>
        <v>1.0158273371609803E-2</v>
      </c>
      <c r="N11">
        <f t="shared" si="2"/>
        <v>1.1095862065744141E-2</v>
      </c>
      <c r="O11">
        <f t="shared" si="2"/>
        <v>1.1376110433740268E-2</v>
      </c>
      <c r="P11">
        <f t="shared" si="2"/>
        <v>1.4898173732127432E-2</v>
      </c>
      <c r="Q11">
        <f t="shared" si="2"/>
        <v>3.9579810043967861E-3</v>
      </c>
      <c r="R11">
        <f t="shared" si="2"/>
        <v>1.3623338121186282E-2</v>
      </c>
    </row>
    <row r="12" spans="2:21">
      <c r="B12" t="s">
        <v>11</v>
      </c>
      <c r="C12">
        <v>-2.803107702838143E-4</v>
      </c>
      <c r="D12">
        <v>4.9568814877086649E-4</v>
      </c>
      <c r="E12">
        <v>4.6202561353915288E-4</v>
      </c>
      <c r="F12">
        <v>1.0604227113922789E-4</v>
      </c>
      <c r="G12">
        <v>5.526187010233939E-4</v>
      </c>
      <c r="H12">
        <v>5.2021037167117833E-4</v>
      </c>
      <c r="I12">
        <v>1.1568628054553194E-3</v>
      </c>
      <c r="K12" t="s">
        <v>11</v>
      </c>
      <c r="L12">
        <f t="shared" si="3"/>
        <v>1.3995907247787127E-4</v>
      </c>
      <c r="M12">
        <f t="shared" si="2"/>
        <v>9.4210750956450658E-3</v>
      </c>
      <c r="N12">
        <f t="shared" si="2"/>
        <v>2.5614687323588292E-4</v>
      </c>
      <c r="O12">
        <f t="shared" si="2"/>
        <v>3.7159396156818633E-4</v>
      </c>
      <c r="P12">
        <f t="shared" si="2"/>
        <v>4.9748346835574596E-4</v>
      </c>
      <c r="Q12">
        <f t="shared" si="2"/>
        <v>4.1558820042861315E-4</v>
      </c>
      <c r="R12">
        <f t="shared" si="2"/>
        <v>5.2656628427389664E-4</v>
      </c>
    </row>
    <row r="14" spans="2:21">
      <c r="B14" t="s">
        <v>14</v>
      </c>
      <c r="K14" t="s">
        <v>18</v>
      </c>
    </row>
    <row r="15" spans="2:21">
      <c r="B15" t="s">
        <v>4</v>
      </c>
      <c r="C15">
        <v>0.25</v>
      </c>
      <c r="D15">
        <v>0.5</v>
      </c>
      <c r="E15">
        <v>0.75</v>
      </c>
      <c r="F15">
        <v>1</v>
      </c>
      <c r="G15">
        <v>1.25</v>
      </c>
      <c r="H15">
        <v>1.5</v>
      </c>
      <c r="I15">
        <v>1.75</v>
      </c>
      <c r="K15" t="s">
        <v>4</v>
      </c>
      <c r="L15">
        <v>0.25</v>
      </c>
      <c r="M15">
        <v>0.5</v>
      </c>
      <c r="N15">
        <v>0.75</v>
      </c>
      <c r="O15">
        <v>1</v>
      </c>
      <c r="P15">
        <v>1.25</v>
      </c>
      <c r="Q15">
        <v>1.5</v>
      </c>
      <c r="R15">
        <v>1.75</v>
      </c>
    </row>
    <row r="16" spans="2:21">
      <c r="B16" t="s">
        <v>9</v>
      </c>
      <c r="C16">
        <v>-4.8708790069933308E-4</v>
      </c>
      <c r="D16">
        <v>2.4588884886096913E-4</v>
      </c>
      <c r="E16">
        <v>5.5784244389516944E-4</v>
      </c>
      <c r="F16">
        <v>8.1253561174337145E-5</v>
      </c>
      <c r="G16">
        <v>7.8811488740630862E-4</v>
      </c>
      <c r="H16">
        <v>1.734242173866171E-3</v>
      </c>
      <c r="I16">
        <v>1.6124405213076918E-3</v>
      </c>
      <c r="K16" t="s">
        <v>9</v>
      </c>
      <c r="L16" t="b">
        <f>IF(ABS(L4)-$U$2*L10&gt;0,TRUE,FALSE)</f>
        <v>0</v>
      </c>
      <c r="M16" s="12" t="b">
        <f>IF(ABS(M4)-$U$2*M10&gt;0,TRUE,FALSE)</f>
        <v>0</v>
      </c>
      <c r="N16" t="b">
        <f t="shared" ref="N16:R16" si="4">IF(ABS(N4)-$U$2*N10&gt;0,TRUE,FALSE)</f>
        <v>0</v>
      </c>
      <c r="O16" t="b">
        <f t="shared" si="4"/>
        <v>0</v>
      </c>
      <c r="P16" t="b">
        <f t="shared" si="4"/>
        <v>0</v>
      </c>
      <c r="Q16" t="b">
        <f t="shared" si="4"/>
        <v>0</v>
      </c>
      <c r="R16" t="b">
        <f t="shared" si="4"/>
        <v>0</v>
      </c>
    </row>
    <row r="17" spans="2:18">
      <c r="B17" t="s">
        <v>10</v>
      </c>
      <c r="C17">
        <v>-1.8085588698523183E-2</v>
      </c>
      <c r="D17">
        <v>-2.8624413119586276E-2</v>
      </c>
      <c r="E17">
        <v>-3.5347962553496384E-2</v>
      </c>
      <c r="F17">
        <v>-4.2798695741992472E-2</v>
      </c>
      <c r="G17">
        <v>-3.1191756317390837E-2</v>
      </c>
      <c r="H17">
        <v>9.9219835303630544E-3</v>
      </c>
      <c r="I17">
        <v>-3.9807821380769395E-2</v>
      </c>
      <c r="K17" t="s">
        <v>10</v>
      </c>
      <c r="L17" t="b">
        <f t="shared" ref="L17:R18" si="5">IF(ABS(L5)-$U$2*L11&gt;0,TRUE,FALSE)</f>
        <v>0</v>
      </c>
      <c r="M17" s="12" t="b">
        <f t="shared" si="5"/>
        <v>0</v>
      </c>
      <c r="N17" t="b">
        <f t="shared" si="5"/>
        <v>0</v>
      </c>
      <c r="O17" t="b">
        <f t="shared" si="5"/>
        <v>0</v>
      </c>
      <c r="P17" t="b">
        <f t="shared" si="5"/>
        <v>0</v>
      </c>
      <c r="Q17" s="12" t="b">
        <f t="shared" si="5"/>
        <v>0</v>
      </c>
      <c r="R17" s="12" t="b">
        <f t="shared" si="5"/>
        <v>0</v>
      </c>
    </row>
    <row r="18" spans="2:18">
      <c r="B18" t="s">
        <v>11</v>
      </c>
      <c r="C18">
        <v>1.6953710934942439E-4</v>
      </c>
      <c r="D18">
        <v>6.7080278297489929E-4</v>
      </c>
      <c r="E18">
        <v>1.1863779687958159E-3</v>
      </c>
      <c r="F18">
        <v>1.2011659441991738E-3</v>
      </c>
      <c r="G18">
        <v>1.6679804379194246E-3</v>
      </c>
      <c r="H18">
        <v>1.5577500290381054E-3</v>
      </c>
      <c r="I18">
        <v>1.9585814350205396E-3</v>
      </c>
      <c r="K18" t="s">
        <v>11</v>
      </c>
      <c r="L18" t="b">
        <f t="shared" si="5"/>
        <v>0</v>
      </c>
      <c r="M18" t="b">
        <f t="shared" si="5"/>
        <v>0</v>
      </c>
      <c r="N18" t="b">
        <f t="shared" si="5"/>
        <v>0</v>
      </c>
      <c r="O18" t="b">
        <f t="shared" si="5"/>
        <v>0</v>
      </c>
      <c r="P18" t="b">
        <f t="shared" si="5"/>
        <v>0</v>
      </c>
      <c r="Q18" t="b">
        <f t="shared" si="5"/>
        <v>0</v>
      </c>
      <c r="R18" t="b">
        <f t="shared" si="5"/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3A628-CC62-844E-AB17-9A49424D2D5C}">
  <dimension ref="B2:U22"/>
  <sheetViews>
    <sheetView workbookViewId="0">
      <selection activeCell="M27" sqref="M27"/>
    </sheetView>
  </sheetViews>
  <sheetFormatPr baseColWidth="10" defaultColWidth="8.83203125" defaultRowHeight="15"/>
  <sheetData>
    <row r="2" spans="2:21">
      <c r="B2" t="s">
        <v>12</v>
      </c>
      <c r="K2" t="s">
        <v>15</v>
      </c>
      <c r="T2" t="s">
        <v>17</v>
      </c>
      <c r="U2">
        <f>_xlfn.T.INV.2T(0.05,2)</f>
        <v>4.3026527297494637</v>
      </c>
    </row>
    <row r="3" spans="2:21">
      <c r="B3" t="s">
        <v>4</v>
      </c>
      <c r="C3">
        <v>0.25</v>
      </c>
      <c r="D3">
        <v>0.5</v>
      </c>
      <c r="E3">
        <v>0.75</v>
      </c>
      <c r="F3">
        <v>1</v>
      </c>
      <c r="G3">
        <v>1.25</v>
      </c>
      <c r="H3">
        <v>1.5</v>
      </c>
      <c r="I3">
        <v>1.75</v>
      </c>
      <c r="K3" t="s">
        <v>4</v>
      </c>
      <c r="L3">
        <v>0.25</v>
      </c>
      <c r="M3">
        <v>0.5</v>
      </c>
      <c r="N3">
        <v>0.75</v>
      </c>
      <c r="O3">
        <v>1</v>
      </c>
      <c r="P3">
        <v>1.25</v>
      </c>
      <c r="Q3">
        <v>1.5</v>
      </c>
      <c r="R3">
        <v>1.75</v>
      </c>
    </row>
    <row r="4" spans="2:21">
      <c r="B4" t="s">
        <v>9</v>
      </c>
      <c r="C4">
        <v>1.3739864930052931E-3</v>
      </c>
      <c r="D4">
        <v>7.8667489342216926E-4</v>
      </c>
      <c r="E4">
        <v>3.5989494612920908E-4</v>
      </c>
      <c r="F4">
        <v>2.8463407561376262E-3</v>
      </c>
      <c r="G4">
        <v>1.5330873472969543E-3</v>
      </c>
      <c r="H4">
        <v>1.1973174473869017E-3</v>
      </c>
      <c r="I4">
        <v>2.8490569547009376E-3</v>
      </c>
      <c r="K4" t="s">
        <v>9</v>
      </c>
      <c r="L4">
        <f t="shared" ref="L4:R6" si="0">AVERAGE(C4,C10,C16)</f>
        <v>9.4370723714309738E-4</v>
      </c>
      <c r="M4">
        <f t="shared" si="0"/>
        <v>7.5452842786422568E-4</v>
      </c>
      <c r="N4">
        <f t="shared" si="0"/>
        <v>9.6933712824033948E-4</v>
      </c>
      <c r="O4">
        <f t="shared" si="0"/>
        <v>1.4095182436118208E-3</v>
      </c>
      <c r="P4">
        <f t="shared" si="0"/>
        <v>3.4058018227011382E-4</v>
      </c>
      <c r="Q4">
        <f t="shared" si="0"/>
        <v>1.3928974845893785E-3</v>
      </c>
      <c r="R4">
        <f t="shared" si="0"/>
        <v>1.7237620023581107E-3</v>
      </c>
    </row>
    <row r="5" spans="2:21">
      <c r="B5" t="s">
        <v>10</v>
      </c>
      <c r="C5">
        <v>4.9037658969774203E-2</v>
      </c>
      <c r="D5">
        <v>1.8918018205022417E-2</v>
      </c>
      <c r="E5">
        <v>2.8784553519807222E-3</v>
      </c>
      <c r="F5">
        <v>5.9944086854181088E-2</v>
      </c>
      <c r="G5">
        <v>1.4909868426705259E-2</v>
      </c>
      <c r="H5">
        <v>3.4735749244068172E-2</v>
      </c>
      <c r="I5">
        <v>2.8308218644378474E-2</v>
      </c>
      <c r="K5" t="s">
        <v>10</v>
      </c>
      <c r="L5">
        <f t="shared" si="0"/>
        <v>6.6607939280257614E-2</v>
      </c>
      <c r="M5">
        <f t="shared" si="0"/>
        <v>3.2809000446863613E-2</v>
      </c>
      <c r="N5">
        <f t="shared" si="0"/>
        <v>4.9586816093217141E-3</v>
      </c>
      <c r="O5">
        <f t="shared" si="0"/>
        <v>2.9356326518661591E-2</v>
      </c>
      <c r="P5">
        <f t="shared" si="0"/>
        <v>-1.5391456074453054E-2</v>
      </c>
      <c r="Q5">
        <f t="shared" si="0"/>
        <v>-1.3147525878948673E-2</v>
      </c>
      <c r="R5">
        <f t="shared" si="0"/>
        <v>3.8622401143069821E-3</v>
      </c>
    </row>
    <row r="6" spans="2:21">
      <c r="B6" t="s">
        <v>11</v>
      </c>
      <c r="C6">
        <v>3.0737482867690646E-4</v>
      </c>
      <c r="D6">
        <v>1.229773874046842E-3</v>
      </c>
      <c r="E6">
        <v>1.3930537166275342E-3</v>
      </c>
      <c r="F6">
        <v>1.4980026750369092E-3</v>
      </c>
      <c r="G6">
        <v>2.3064354713001147E-3</v>
      </c>
      <c r="H6">
        <v>2.0425533794471104E-3</v>
      </c>
      <c r="I6">
        <v>2.168552758969352E-3</v>
      </c>
      <c r="K6" t="s">
        <v>11</v>
      </c>
      <c r="L6">
        <f t="shared" si="0"/>
        <v>5.7458508865390698E-4</v>
      </c>
      <c r="M6">
        <f t="shared" si="0"/>
        <v>9.0821927299960387E-4</v>
      </c>
      <c r="N6">
        <f t="shared" si="0"/>
        <v>9.4159024727810453E-4</v>
      </c>
      <c r="O6">
        <f t="shared" si="0"/>
        <v>1.223194097889564E-3</v>
      </c>
      <c r="P6">
        <f t="shared" si="0"/>
        <v>1.7580907571981546E-3</v>
      </c>
      <c r="Q6">
        <f t="shared" si="0"/>
        <v>1.8801148091470261E-3</v>
      </c>
      <c r="R6">
        <f t="shared" si="0"/>
        <v>1.6754942866743399E-3</v>
      </c>
    </row>
    <row r="8" spans="2:21">
      <c r="B8" t="s">
        <v>13</v>
      </c>
      <c r="K8" t="s">
        <v>16</v>
      </c>
    </row>
    <row r="9" spans="2:21">
      <c r="B9" t="s">
        <v>4</v>
      </c>
      <c r="C9">
        <v>0.25</v>
      </c>
      <c r="D9">
        <v>0.5</v>
      </c>
      <c r="E9">
        <v>0.75</v>
      </c>
      <c r="F9">
        <v>1</v>
      </c>
      <c r="G9">
        <v>1.25</v>
      </c>
      <c r="H9">
        <v>1.5</v>
      </c>
      <c r="I9">
        <v>1.75</v>
      </c>
      <c r="K9" t="s">
        <v>4</v>
      </c>
      <c r="L9">
        <v>0.25</v>
      </c>
      <c r="M9">
        <v>0.5</v>
      </c>
      <c r="N9">
        <v>0.75</v>
      </c>
      <c r="O9">
        <v>1</v>
      </c>
      <c r="P9">
        <v>1.25</v>
      </c>
      <c r="Q9">
        <v>1.5</v>
      </c>
      <c r="R9">
        <v>1.75</v>
      </c>
    </row>
    <row r="10" spans="2:21">
      <c r="B10" t="s">
        <v>9</v>
      </c>
      <c r="C10">
        <v>2.0317982970186779E-3</v>
      </c>
      <c r="D10">
        <v>-4.8394288028155529E-4</v>
      </c>
      <c r="E10">
        <v>9.8374288110374478E-4</v>
      </c>
      <c r="F10">
        <v>2.6870912589940896E-3</v>
      </c>
      <c r="G10">
        <v>-6.9003958503009841E-4</v>
      </c>
      <c r="H10">
        <v>1.1561291200745713E-3</v>
      </c>
      <c r="I10">
        <v>3.4035205112660071E-3</v>
      </c>
      <c r="K10" t="s">
        <v>9</v>
      </c>
      <c r="L10">
        <f t="shared" ref="L10:R12" si="1">_xlfn.STDEV.S(C4,C10,C16)/SQRT(3)</f>
        <v>7.8257383126877382E-4</v>
      </c>
      <c r="M10">
        <f t="shared" si="1"/>
        <v>7.059348650539888E-4</v>
      </c>
      <c r="N10">
        <f t="shared" si="1"/>
        <v>3.4777762319807665E-4</v>
      </c>
      <c r="O10">
        <f t="shared" si="1"/>
        <v>1.357976118105007E-3</v>
      </c>
      <c r="P10">
        <f t="shared" si="1"/>
        <v>6.4684593386331128E-4</v>
      </c>
      <c r="Q10">
        <f t="shared" si="1"/>
        <v>2.1650094297509363E-4</v>
      </c>
      <c r="R10">
        <f t="shared" si="1"/>
        <v>1.4116303988940934E-3</v>
      </c>
    </row>
    <row r="11" spans="2:21">
      <c r="B11" t="s">
        <v>10</v>
      </c>
      <c r="C11">
        <v>6.5942468909293686E-2</v>
      </c>
      <c r="D11">
        <v>1.1306467908159087E-2</v>
      </c>
      <c r="E11">
        <v>1.4225456951459664E-4</v>
      </c>
      <c r="F11">
        <v>4.3862978082730028E-2</v>
      </c>
      <c r="G11">
        <v>-2.1049272586252332E-2</v>
      </c>
      <c r="H11">
        <v>-5.2905885039786001E-2</v>
      </c>
      <c r="I11">
        <v>-4.5707693557418662E-3</v>
      </c>
      <c r="K11" t="s">
        <v>10</v>
      </c>
      <c r="L11">
        <f t="shared" si="1"/>
        <v>1.0341664952346109E-2</v>
      </c>
      <c r="M11">
        <f t="shared" si="1"/>
        <v>1.7832644138124444E-2</v>
      </c>
      <c r="N11">
        <f t="shared" si="1"/>
        <v>3.5376342710107824E-3</v>
      </c>
      <c r="O11">
        <f t="shared" si="1"/>
        <v>2.3020136136703472E-2</v>
      </c>
      <c r="P11">
        <f t="shared" si="1"/>
        <v>1.6111505413975071E-2</v>
      </c>
      <c r="Q11">
        <f t="shared" si="1"/>
        <v>2.5624042808337709E-2</v>
      </c>
      <c r="R11">
        <f t="shared" si="1"/>
        <v>1.2417304411800308E-2</v>
      </c>
    </row>
    <row r="12" spans="2:21">
      <c r="B12" t="s">
        <v>11</v>
      </c>
      <c r="C12">
        <v>8.1851511052232428E-4</v>
      </c>
      <c r="D12">
        <v>8.5384651408011811E-4</v>
      </c>
      <c r="E12">
        <v>3.6260589658957765E-4</v>
      </c>
      <c r="F12">
        <v>9.1750571855874516E-4</v>
      </c>
      <c r="G12">
        <v>1.4907800049268655E-3</v>
      </c>
      <c r="H12">
        <v>1.416256720887336E-3</v>
      </c>
      <c r="I12">
        <v>1.6932261725864737E-3</v>
      </c>
      <c r="K12" t="s">
        <v>11</v>
      </c>
      <c r="L12">
        <f t="shared" si="1"/>
        <v>1.4801190723051928E-4</v>
      </c>
      <c r="M12">
        <f t="shared" si="1"/>
        <v>1.7211425232963916E-4</v>
      </c>
      <c r="N12">
        <f t="shared" si="1"/>
        <v>3.0422133326377657E-4</v>
      </c>
      <c r="O12">
        <f t="shared" si="1"/>
        <v>1.6828482874506817E-4</v>
      </c>
      <c r="P12">
        <f t="shared" si="1"/>
        <v>2.7420097600897465E-4</v>
      </c>
      <c r="Q12">
        <f t="shared" si="1"/>
        <v>2.3537358283236715E-4</v>
      </c>
      <c r="R12">
        <f t="shared" si="1"/>
        <v>2.8992179029216272E-4</v>
      </c>
    </row>
    <row r="14" spans="2:21">
      <c r="B14" t="s">
        <v>14</v>
      </c>
      <c r="K14" t="s">
        <v>18</v>
      </c>
    </row>
    <row r="15" spans="2:21">
      <c r="B15" t="s">
        <v>4</v>
      </c>
      <c r="C15">
        <v>0.25</v>
      </c>
      <c r="D15">
        <v>0.5</v>
      </c>
      <c r="E15">
        <v>0.75</v>
      </c>
      <c r="F15">
        <v>1</v>
      </c>
      <c r="G15">
        <v>1.25</v>
      </c>
      <c r="H15">
        <v>1.5</v>
      </c>
      <c r="I15">
        <v>1.75</v>
      </c>
      <c r="K15" t="s">
        <v>4</v>
      </c>
      <c r="L15">
        <v>0.25</v>
      </c>
      <c r="M15">
        <v>0.5</v>
      </c>
      <c r="N15">
        <v>0.75</v>
      </c>
      <c r="O15">
        <v>1</v>
      </c>
      <c r="P15">
        <v>1.25</v>
      </c>
      <c r="Q15">
        <v>1.5</v>
      </c>
      <c r="R15">
        <v>1.75</v>
      </c>
    </row>
    <row r="16" spans="2:21">
      <c r="B16" t="s">
        <v>9</v>
      </c>
      <c r="C16">
        <v>-5.7466307859467872E-4</v>
      </c>
      <c r="D16">
        <v>1.9608532704520629E-3</v>
      </c>
      <c r="E16">
        <v>1.5643735574880642E-3</v>
      </c>
      <c r="F16">
        <v>-1.3048772842962533E-3</v>
      </c>
      <c r="G16">
        <v>1.7869278454348556E-4</v>
      </c>
      <c r="H16">
        <v>1.825245886306662E-3</v>
      </c>
      <c r="I16">
        <v>-1.0812914588926119E-3</v>
      </c>
      <c r="K16" t="s">
        <v>9</v>
      </c>
      <c r="L16" s="13" t="b">
        <f t="shared" ref="L16:R18" si="2">IF(ABS(L4)-$U$2*L10&gt;0,TRUE,FALSE)</f>
        <v>0</v>
      </c>
      <c r="M16" s="13" t="b">
        <f t="shared" si="2"/>
        <v>0</v>
      </c>
      <c r="N16" s="13" t="b">
        <f t="shared" si="2"/>
        <v>0</v>
      </c>
      <c r="O16" s="13" t="b">
        <f t="shared" si="2"/>
        <v>0</v>
      </c>
      <c r="P16" s="13" t="b">
        <f t="shared" si="2"/>
        <v>0</v>
      </c>
      <c r="Q16" s="13" t="b">
        <f t="shared" si="2"/>
        <v>1</v>
      </c>
      <c r="R16" s="13" t="b">
        <f t="shared" si="2"/>
        <v>0</v>
      </c>
    </row>
    <row r="17" spans="2:18">
      <c r="B17" t="s">
        <v>10</v>
      </c>
      <c r="C17">
        <v>8.4843689961704979E-2</v>
      </c>
      <c r="D17">
        <v>6.8202515227409347E-2</v>
      </c>
      <c r="E17">
        <v>1.1855334906469823E-2</v>
      </c>
      <c r="F17">
        <v>-1.5738085380926324E-2</v>
      </c>
      <c r="G17">
        <v>-4.0034964063812094E-2</v>
      </c>
      <c r="H17">
        <v>-2.1272441841128191E-2</v>
      </c>
      <c r="I17">
        <v>-1.2150728945715662E-2</v>
      </c>
      <c r="K17" t="s">
        <v>10</v>
      </c>
      <c r="L17" s="13" t="b">
        <f t="shared" si="2"/>
        <v>1</v>
      </c>
      <c r="M17" s="13" t="b">
        <f t="shared" si="2"/>
        <v>0</v>
      </c>
      <c r="N17" s="13" t="b">
        <f t="shared" si="2"/>
        <v>0</v>
      </c>
      <c r="O17" s="13" t="b">
        <f t="shared" si="2"/>
        <v>0</v>
      </c>
      <c r="P17" s="13" t="b">
        <f t="shared" si="2"/>
        <v>0</v>
      </c>
      <c r="Q17" s="13" t="b">
        <f t="shared" si="2"/>
        <v>0</v>
      </c>
      <c r="R17" s="13" t="b">
        <f t="shared" si="2"/>
        <v>0</v>
      </c>
    </row>
    <row r="18" spans="2:18">
      <c r="B18" t="s">
        <v>11</v>
      </c>
      <c r="C18">
        <v>5.9786532676249027E-4</v>
      </c>
      <c r="D18">
        <v>6.4103743087185155E-4</v>
      </c>
      <c r="E18">
        <v>1.0691111286172019E-3</v>
      </c>
      <c r="F18">
        <v>1.2540739000730377E-3</v>
      </c>
      <c r="G18">
        <v>1.4770567953674841E-3</v>
      </c>
      <c r="H18">
        <v>2.1815343271066323E-3</v>
      </c>
      <c r="I18">
        <v>1.164703928467194E-3</v>
      </c>
      <c r="K18" t="s">
        <v>11</v>
      </c>
      <c r="L18" s="13" t="b">
        <f t="shared" si="2"/>
        <v>0</v>
      </c>
      <c r="M18" s="13" t="b">
        <f t="shared" si="2"/>
        <v>1</v>
      </c>
      <c r="N18" s="13" t="b">
        <f t="shared" si="2"/>
        <v>0</v>
      </c>
      <c r="O18" s="13" t="b">
        <f t="shared" si="2"/>
        <v>1</v>
      </c>
      <c r="P18" s="13" t="b">
        <f t="shared" si="2"/>
        <v>1</v>
      </c>
      <c r="Q18" s="13" t="b">
        <f t="shared" si="2"/>
        <v>1</v>
      </c>
      <c r="R18" s="13" t="b">
        <f t="shared" si="2"/>
        <v>1</v>
      </c>
    </row>
    <row r="19" spans="2:18">
      <c r="L19" s="13"/>
      <c r="M19" s="13"/>
      <c r="N19" s="13"/>
      <c r="O19" s="13"/>
      <c r="P19" s="13"/>
      <c r="Q19" s="13"/>
      <c r="R19" s="13"/>
    </row>
    <row r="20" spans="2:18">
      <c r="L20" s="13"/>
      <c r="M20" s="13"/>
      <c r="N20" s="13"/>
      <c r="O20" s="13"/>
      <c r="P20" s="13"/>
      <c r="Q20" s="13"/>
      <c r="R20" s="13"/>
    </row>
    <row r="21" spans="2:18">
      <c r="L21" s="13"/>
      <c r="M21" s="13"/>
      <c r="N21" s="13"/>
      <c r="O21" s="13"/>
      <c r="P21" s="13"/>
      <c r="Q21" s="13"/>
      <c r="R21" s="13"/>
    </row>
    <row r="22" spans="2:18">
      <c r="L22" s="13"/>
      <c r="M22" s="13"/>
      <c r="N22" s="13"/>
      <c r="O22" s="13"/>
      <c r="P22" s="13"/>
      <c r="Q22" s="13"/>
      <c r="R22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PVA99_85-124k_20uM (1)</vt:lpstr>
      <vt:lpstr>PVA99_85-124k_20uM (2)</vt:lpstr>
      <vt:lpstr>PVA99_85-124k_20uM (3)</vt:lpstr>
      <vt:lpstr>PVA99_85-124k_20uM (4)</vt:lpstr>
      <vt:lpstr>PVA99_85-124k_20uM (5)</vt:lpstr>
      <vt:lpstr>PVA99_85-124k_20uM (6)</vt:lpstr>
      <vt:lpstr>PVA99+ Complete</vt:lpstr>
      <vt:lpstr>PVA99+ Complete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Almighty Jeff</dc:creator>
  <cp:lastModifiedBy>Microsoft Office User</cp:lastModifiedBy>
  <dcterms:created xsi:type="dcterms:W3CDTF">2021-05-04T15:06:20Z</dcterms:created>
  <dcterms:modified xsi:type="dcterms:W3CDTF">2021-10-20T16:53:21Z</dcterms:modified>
</cp:coreProperties>
</file>