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tests/test-files/test_checker/test_checker_input/"/>
    </mc:Choice>
  </mc:AlternateContent>
  <xr:revisionPtr revIDLastSave="9" documentId="13_ncr:1_{B82D7EA4-2074-5A43-9C80-D4DD385C4D9C}" xr6:coauthVersionLast="47" xr6:coauthVersionMax="47" xr10:uidLastSave="{5138D072-F840-4B55-B802-25B6A7EAD97D}"/>
  <bookViews>
    <workbookView xWindow="-108" yWindow="-108" windowWidth="23256" windowHeight="12456" xr2:uid="{B0FDE04F-6535-4851-A791-FCB9BC66B35F}"/>
  </bookViews>
  <sheets>
    <sheet name="CMC_90k_20uM (1)" sheetId="6" r:id="rId1"/>
    <sheet name="CMC_90k_20uM (2)" sheetId="17" r:id="rId2"/>
    <sheet name="CMC_90k_20uM (3)" sheetId="18" r:id="rId3"/>
    <sheet name="CMC_90k_20uM (4)" sheetId="20" r:id="rId4"/>
    <sheet name="CMC_90k_20uM (5)" sheetId="21" r:id="rId5"/>
    <sheet name="CMC_90k_20uM (6)" sheetId="22" r:id="rId6"/>
    <sheet name="Complete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9" l="1"/>
  <c r="B72" i="9"/>
  <c r="B64" i="9"/>
  <c r="B65" i="9"/>
  <c r="B66" i="9"/>
  <c r="B67" i="9"/>
  <c r="B68" i="9"/>
  <c r="B69" i="9"/>
  <c r="B70" i="9"/>
  <c r="B71" i="9"/>
  <c r="C63" i="9"/>
  <c r="D63" i="9"/>
  <c r="E63" i="9"/>
  <c r="F63" i="9"/>
  <c r="G63" i="9"/>
  <c r="H63" i="9"/>
  <c r="I63" i="9"/>
  <c r="B63" i="9"/>
  <c r="B59" i="9"/>
  <c r="B60" i="9"/>
  <c r="B52" i="9"/>
  <c r="B53" i="9"/>
  <c r="B54" i="9"/>
  <c r="B55" i="9"/>
  <c r="B56" i="9"/>
  <c r="B57" i="9"/>
  <c r="B58" i="9"/>
  <c r="C51" i="9"/>
  <c r="D51" i="9"/>
  <c r="E51" i="9"/>
  <c r="F51" i="9"/>
  <c r="G51" i="9"/>
  <c r="H51" i="9"/>
  <c r="I51" i="9"/>
  <c r="B51" i="9"/>
  <c r="B48" i="9"/>
  <c r="B40" i="9"/>
  <c r="B41" i="9"/>
  <c r="B42" i="9"/>
  <c r="B43" i="9"/>
  <c r="B44" i="9"/>
  <c r="B45" i="9"/>
  <c r="B46" i="9"/>
  <c r="B47" i="9"/>
  <c r="C39" i="9"/>
  <c r="D39" i="9"/>
  <c r="E39" i="9"/>
  <c r="F39" i="9"/>
  <c r="G39" i="9"/>
  <c r="H39" i="9"/>
  <c r="I39" i="9"/>
  <c r="B39" i="9"/>
  <c r="N157" i="22" l="1"/>
  <c r="M157" i="22"/>
  <c r="N156" i="22"/>
  <c r="M156" i="22"/>
  <c r="N155" i="22"/>
  <c r="M155" i="22"/>
  <c r="N154" i="22"/>
  <c r="M154" i="22"/>
  <c r="N153" i="22"/>
  <c r="M153" i="22"/>
  <c r="N152" i="22"/>
  <c r="M152" i="22"/>
  <c r="N151" i="22"/>
  <c r="M151" i="22"/>
  <c r="N150" i="22"/>
  <c r="M150" i="22"/>
  <c r="N149" i="22"/>
  <c r="M149" i="22"/>
  <c r="N135" i="22"/>
  <c r="O135" i="22" s="1"/>
  <c r="X25" i="22" s="1"/>
  <c r="H72" i="9" s="1"/>
  <c r="M135" i="22"/>
  <c r="N134" i="22"/>
  <c r="M134" i="22"/>
  <c r="N133" i="22"/>
  <c r="M133" i="22"/>
  <c r="N132" i="22"/>
  <c r="M132" i="22"/>
  <c r="N131" i="22"/>
  <c r="M131" i="22"/>
  <c r="N130" i="22"/>
  <c r="M130" i="22"/>
  <c r="N129" i="22"/>
  <c r="M129" i="22"/>
  <c r="N128" i="22"/>
  <c r="M128" i="22"/>
  <c r="N127" i="22"/>
  <c r="M127" i="22"/>
  <c r="N113" i="22"/>
  <c r="O113" i="22" s="1"/>
  <c r="W25" i="22" s="1"/>
  <c r="G72" i="9" s="1"/>
  <c r="M113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N62" i="22"/>
  <c r="M62" i="22"/>
  <c r="N61" i="22"/>
  <c r="M61" i="22"/>
  <c r="N47" i="22"/>
  <c r="M47" i="22"/>
  <c r="N46" i="22"/>
  <c r="M46" i="22"/>
  <c r="N45" i="22"/>
  <c r="M45" i="22"/>
  <c r="N44" i="22"/>
  <c r="M44" i="22"/>
  <c r="N43" i="22"/>
  <c r="M43" i="22"/>
  <c r="N42" i="22"/>
  <c r="O42" i="22" s="1"/>
  <c r="T20" i="22" s="1"/>
  <c r="D67" i="9" s="1"/>
  <c r="M42" i="22"/>
  <c r="N41" i="22"/>
  <c r="M41" i="22"/>
  <c r="N40" i="22"/>
  <c r="M40" i="22"/>
  <c r="N39" i="22"/>
  <c r="M39" i="22"/>
  <c r="N25" i="22"/>
  <c r="O25" i="22" s="1"/>
  <c r="S25" i="22" s="1"/>
  <c r="C72" i="9" s="1"/>
  <c r="M25" i="22"/>
  <c r="N24" i="22"/>
  <c r="M24" i="22"/>
  <c r="N23" i="22"/>
  <c r="O23" i="22" s="1"/>
  <c r="S23" i="22" s="1"/>
  <c r="C70" i="9" s="1"/>
  <c r="M23" i="22"/>
  <c r="N22" i="22"/>
  <c r="O22" i="22" s="1"/>
  <c r="S22" i="22" s="1"/>
  <c r="C69" i="9" s="1"/>
  <c r="M22" i="22"/>
  <c r="N21" i="22"/>
  <c r="M21" i="22"/>
  <c r="N20" i="22"/>
  <c r="M20" i="22"/>
  <c r="N19" i="22"/>
  <c r="M19" i="22"/>
  <c r="N18" i="22"/>
  <c r="O18" i="22" s="1"/>
  <c r="S18" i="22" s="1"/>
  <c r="C65" i="9" s="1"/>
  <c r="M18" i="22"/>
  <c r="N17" i="22"/>
  <c r="M17" i="22"/>
  <c r="N157" i="21"/>
  <c r="M157" i="21"/>
  <c r="N156" i="21"/>
  <c r="M156" i="21"/>
  <c r="N155" i="21"/>
  <c r="M155" i="21"/>
  <c r="O155" i="21" s="1"/>
  <c r="Y23" i="21" s="1"/>
  <c r="I58" i="9" s="1"/>
  <c r="N154" i="21"/>
  <c r="M154" i="21"/>
  <c r="N153" i="21"/>
  <c r="M153" i="21"/>
  <c r="N152" i="21"/>
  <c r="M152" i="21"/>
  <c r="N151" i="21"/>
  <c r="M151" i="21"/>
  <c r="N150" i="21"/>
  <c r="M150" i="21"/>
  <c r="N149" i="21"/>
  <c r="M149" i="21"/>
  <c r="O149" i="21" s="1"/>
  <c r="Y17" i="21" s="1"/>
  <c r="I52" i="9" s="1"/>
  <c r="N135" i="21"/>
  <c r="M135" i="21"/>
  <c r="N134" i="21"/>
  <c r="M134" i="21"/>
  <c r="O134" i="21" s="1"/>
  <c r="X24" i="21" s="1"/>
  <c r="H59" i="9" s="1"/>
  <c r="N133" i="21"/>
  <c r="M133" i="21"/>
  <c r="N132" i="21"/>
  <c r="M132" i="21"/>
  <c r="N131" i="21"/>
  <c r="M131" i="21"/>
  <c r="N130" i="21"/>
  <c r="M130" i="21"/>
  <c r="O130" i="21" s="1"/>
  <c r="X20" i="21" s="1"/>
  <c r="H55" i="9" s="1"/>
  <c r="N129" i="21"/>
  <c r="M129" i="21"/>
  <c r="N128" i="21"/>
  <c r="M128" i="21"/>
  <c r="O128" i="21" s="1"/>
  <c r="X18" i="21" s="1"/>
  <c r="H53" i="9" s="1"/>
  <c r="N127" i="21"/>
  <c r="M127" i="21"/>
  <c r="N113" i="21"/>
  <c r="M113" i="21"/>
  <c r="N112" i="21"/>
  <c r="M112" i="21"/>
  <c r="N111" i="21"/>
  <c r="M111" i="21"/>
  <c r="O111" i="21" s="1"/>
  <c r="W23" i="21" s="1"/>
  <c r="G58" i="9" s="1"/>
  <c r="N110" i="21"/>
  <c r="M110" i="21"/>
  <c r="N109" i="21"/>
  <c r="M109" i="21"/>
  <c r="O109" i="21" s="1"/>
  <c r="W21" i="21" s="1"/>
  <c r="G56" i="9" s="1"/>
  <c r="N108" i="21"/>
  <c r="M108" i="21"/>
  <c r="N107" i="21"/>
  <c r="M107" i="21"/>
  <c r="N106" i="21"/>
  <c r="M106" i="21"/>
  <c r="N105" i="21"/>
  <c r="M105" i="21"/>
  <c r="O105" i="21" s="1"/>
  <c r="W17" i="21" s="1"/>
  <c r="G52" i="9" s="1"/>
  <c r="N91" i="21"/>
  <c r="M91" i="21"/>
  <c r="N90" i="21"/>
  <c r="M90" i="21"/>
  <c r="O90" i="21" s="1"/>
  <c r="V24" i="21" s="1"/>
  <c r="F59" i="9" s="1"/>
  <c r="N89" i="21"/>
  <c r="M89" i="21"/>
  <c r="N88" i="21"/>
  <c r="M88" i="21"/>
  <c r="N87" i="21"/>
  <c r="M87" i="21"/>
  <c r="N86" i="21"/>
  <c r="M86" i="21"/>
  <c r="O86" i="21" s="1"/>
  <c r="V20" i="21" s="1"/>
  <c r="F55" i="9" s="1"/>
  <c r="N85" i="21"/>
  <c r="M85" i="21"/>
  <c r="N84" i="21"/>
  <c r="M84" i="21"/>
  <c r="O84" i="21" s="1"/>
  <c r="V18" i="21" s="1"/>
  <c r="F53" i="9" s="1"/>
  <c r="N83" i="21"/>
  <c r="M83" i="21"/>
  <c r="N69" i="21"/>
  <c r="M69" i="21"/>
  <c r="N68" i="21"/>
  <c r="M68" i="21"/>
  <c r="N67" i="21"/>
  <c r="M67" i="21"/>
  <c r="O67" i="21" s="1"/>
  <c r="U23" i="21" s="1"/>
  <c r="E58" i="9" s="1"/>
  <c r="N66" i="21"/>
  <c r="M66" i="21"/>
  <c r="N65" i="21"/>
  <c r="M65" i="21"/>
  <c r="O65" i="21" s="1"/>
  <c r="U21" i="21" s="1"/>
  <c r="E56" i="9" s="1"/>
  <c r="N64" i="21"/>
  <c r="M64" i="21"/>
  <c r="N63" i="21"/>
  <c r="M63" i="21"/>
  <c r="O63" i="21" s="1"/>
  <c r="U19" i="21" s="1"/>
  <c r="E54" i="9" s="1"/>
  <c r="N62" i="21"/>
  <c r="M62" i="21"/>
  <c r="N61" i="21"/>
  <c r="M61" i="21"/>
  <c r="O61" i="21" s="1"/>
  <c r="U17" i="21" s="1"/>
  <c r="E52" i="9" s="1"/>
  <c r="N47" i="21"/>
  <c r="M47" i="21"/>
  <c r="N46" i="21"/>
  <c r="M46" i="21"/>
  <c r="O46" i="21" s="1"/>
  <c r="T24" i="21" s="1"/>
  <c r="D59" i="9" s="1"/>
  <c r="N45" i="21"/>
  <c r="M45" i="21"/>
  <c r="N44" i="21"/>
  <c r="M44" i="21"/>
  <c r="N43" i="21"/>
  <c r="M43" i="21"/>
  <c r="N42" i="21"/>
  <c r="M42" i="21"/>
  <c r="N41" i="21"/>
  <c r="M41" i="21"/>
  <c r="N40" i="21"/>
  <c r="M40" i="21"/>
  <c r="N39" i="21"/>
  <c r="M39" i="21"/>
  <c r="N25" i="21"/>
  <c r="M25" i="21"/>
  <c r="N24" i="21"/>
  <c r="M24" i="21"/>
  <c r="N23" i="21"/>
  <c r="M23" i="21"/>
  <c r="N22" i="21"/>
  <c r="M22" i="21"/>
  <c r="N21" i="21"/>
  <c r="M21" i="21"/>
  <c r="N20" i="21"/>
  <c r="M20" i="21"/>
  <c r="N19" i="21"/>
  <c r="M19" i="21"/>
  <c r="N18" i="21"/>
  <c r="M18" i="21"/>
  <c r="N17" i="21"/>
  <c r="M17" i="21"/>
  <c r="N157" i="20"/>
  <c r="M157" i="20"/>
  <c r="O157" i="20" s="1"/>
  <c r="Y25" i="20" s="1"/>
  <c r="I48" i="9" s="1"/>
  <c r="N156" i="20"/>
  <c r="M156" i="20"/>
  <c r="N155" i="20"/>
  <c r="M155" i="20"/>
  <c r="N154" i="20"/>
  <c r="M154" i="20"/>
  <c r="N153" i="20"/>
  <c r="M153" i="20"/>
  <c r="O153" i="20" s="1"/>
  <c r="Y21" i="20" s="1"/>
  <c r="I44" i="9" s="1"/>
  <c r="N152" i="20"/>
  <c r="M152" i="20"/>
  <c r="N151" i="20"/>
  <c r="M151" i="20"/>
  <c r="O151" i="20" s="1"/>
  <c r="Y19" i="20" s="1"/>
  <c r="I42" i="9" s="1"/>
  <c r="N150" i="20"/>
  <c r="M150" i="20"/>
  <c r="N149" i="20"/>
  <c r="M149" i="20"/>
  <c r="N135" i="20"/>
  <c r="M135" i="20"/>
  <c r="N134" i="20"/>
  <c r="M134" i="20"/>
  <c r="N133" i="20"/>
  <c r="M133" i="20"/>
  <c r="N132" i="20"/>
  <c r="M132" i="20"/>
  <c r="N131" i="20"/>
  <c r="M131" i="20"/>
  <c r="N130" i="20"/>
  <c r="O130" i="20" s="1"/>
  <c r="X20" i="20" s="1"/>
  <c r="H43" i="9" s="1"/>
  <c r="M130" i="20"/>
  <c r="N129" i="20"/>
  <c r="M129" i="20"/>
  <c r="N128" i="20"/>
  <c r="M128" i="20"/>
  <c r="N127" i="20"/>
  <c r="M127" i="20"/>
  <c r="N113" i="20"/>
  <c r="M113" i="20"/>
  <c r="N112" i="20"/>
  <c r="M112" i="20"/>
  <c r="N111" i="20"/>
  <c r="M111" i="20"/>
  <c r="N110" i="20"/>
  <c r="M110" i="20"/>
  <c r="N109" i="20"/>
  <c r="M109" i="20"/>
  <c r="N108" i="20"/>
  <c r="M108" i="20"/>
  <c r="N107" i="20"/>
  <c r="M107" i="20"/>
  <c r="N106" i="20"/>
  <c r="M106" i="20"/>
  <c r="N105" i="20"/>
  <c r="M105" i="20"/>
  <c r="N91" i="20"/>
  <c r="M91" i="20"/>
  <c r="N90" i="20"/>
  <c r="M90" i="20"/>
  <c r="O90" i="20" s="1"/>
  <c r="V24" i="20" s="1"/>
  <c r="F47" i="9" s="1"/>
  <c r="N89" i="20"/>
  <c r="M89" i="20"/>
  <c r="N88" i="20"/>
  <c r="M88" i="20"/>
  <c r="N87" i="20"/>
  <c r="M87" i="20"/>
  <c r="N86" i="20"/>
  <c r="M86" i="20"/>
  <c r="N85" i="20"/>
  <c r="M85" i="20"/>
  <c r="N84" i="20"/>
  <c r="M84" i="20"/>
  <c r="O84" i="20" s="1"/>
  <c r="V18" i="20" s="1"/>
  <c r="F41" i="9" s="1"/>
  <c r="N83" i="20"/>
  <c r="M83" i="20"/>
  <c r="N69" i="20"/>
  <c r="M69" i="20"/>
  <c r="O69" i="20" s="1"/>
  <c r="U25" i="20" s="1"/>
  <c r="E48" i="9" s="1"/>
  <c r="N68" i="20"/>
  <c r="M68" i="20"/>
  <c r="N67" i="20"/>
  <c r="M67" i="20"/>
  <c r="N66" i="20"/>
  <c r="M66" i="20"/>
  <c r="N65" i="20"/>
  <c r="M65" i="20"/>
  <c r="O65" i="20" s="1"/>
  <c r="U21" i="20" s="1"/>
  <c r="E44" i="9" s="1"/>
  <c r="N64" i="20"/>
  <c r="M64" i="20"/>
  <c r="N63" i="20"/>
  <c r="M63" i="20"/>
  <c r="O63" i="20" s="1"/>
  <c r="U19" i="20" s="1"/>
  <c r="E42" i="9" s="1"/>
  <c r="N62" i="20"/>
  <c r="M62" i="20"/>
  <c r="N61" i="20"/>
  <c r="M61" i="20"/>
  <c r="N47" i="20"/>
  <c r="M47" i="20"/>
  <c r="N46" i="20"/>
  <c r="M46" i="20"/>
  <c r="N45" i="20"/>
  <c r="M45" i="20"/>
  <c r="N44" i="20"/>
  <c r="M44" i="20"/>
  <c r="N43" i="20"/>
  <c r="M43" i="20"/>
  <c r="N42" i="20"/>
  <c r="M42" i="20"/>
  <c r="N41" i="20"/>
  <c r="M41" i="20"/>
  <c r="N40" i="20"/>
  <c r="M40" i="20"/>
  <c r="N39" i="20"/>
  <c r="M39" i="20"/>
  <c r="N25" i="20"/>
  <c r="M25" i="20"/>
  <c r="N24" i="20"/>
  <c r="M24" i="20"/>
  <c r="N23" i="20"/>
  <c r="M23" i="20"/>
  <c r="N22" i="20"/>
  <c r="M22" i="20"/>
  <c r="N21" i="20"/>
  <c r="M21" i="20"/>
  <c r="N20" i="20"/>
  <c r="M20" i="20"/>
  <c r="N19" i="20"/>
  <c r="M19" i="20"/>
  <c r="N18" i="20"/>
  <c r="M18" i="20"/>
  <c r="N17" i="20"/>
  <c r="M17" i="20"/>
  <c r="O127" i="20" l="1"/>
  <c r="X17" i="20" s="1"/>
  <c r="H40" i="9" s="1"/>
  <c r="O20" i="22"/>
  <c r="S20" i="22" s="1"/>
  <c r="C67" i="9" s="1"/>
  <c r="O46" i="20"/>
  <c r="T24" i="20" s="1"/>
  <c r="D47" i="9" s="1"/>
  <c r="O84" i="22"/>
  <c r="V18" i="22" s="1"/>
  <c r="F65" i="9" s="1"/>
  <c r="O90" i="22"/>
  <c r="V24" i="22" s="1"/>
  <c r="F71" i="9" s="1"/>
  <c r="O69" i="21"/>
  <c r="U25" i="21" s="1"/>
  <c r="E60" i="9" s="1"/>
  <c r="O88" i="21"/>
  <c r="V22" i="21" s="1"/>
  <c r="F57" i="9" s="1"/>
  <c r="O107" i="21"/>
  <c r="W19" i="21" s="1"/>
  <c r="G54" i="9" s="1"/>
  <c r="O113" i="21"/>
  <c r="W25" i="21" s="1"/>
  <c r="G60" i="9" s="1"/>
  <c r="O132" i="21"/>
  <c r="X22" i="21" s="1"/>
  <c r="H57" i="9" s="1"/>
  <c r="O151" i="21"/>
  <c r="Y19" i="21" s="1"/>
  <c r="I54" i="9" s="1"/>
  <c r="O157" i="21"/>
  <c r="Y25" i="21" s="1"/>
  <c r="I60" i="9" s="1"/>
  <c r="O110" i="20"/>
  <c r="W22" i="20" s="1"/>
  <c r="G45" i="9" s="1"/>
  <c r="O44" i="21"/>
  <c r="T22" i="21" s="1"/>
  <c r="D57" i="9" s="1"/>
  <c r="O61" i="20"/>
  <c r="U17" i="20" s="1"/>
  <c r="E40" i="9" s="1"/>
  <c r="O67" i="20"/>
  <c r="U23" i="20" s="1"/>
  <c r="E46" i="9" s="1"/>
  <c r="O86" i="20"/>
  <c r="V20" i="20" s="1"/>
  <c r="F43" i="9" s="1"/>
  <c r="O149" i="20"/>
  <c r="Y17" i="20" s="1"/>
  <c r="I40" i="9" s="1"/>
  <c r="O155" i="20"/>
  <c r="Y23" i="20" s="1"/>
  <c r="I46" i="9" s="1"/>
  <c r="O153" i="21"/>
  <c r="Y21" i="21" s="1"/>
  <c r="I56" i="9" s="1"/>
  <c r="O68" i="20"/>
  <c r="U24" i="20" s="1"/>
  <c r="E47" i="9" s="1"/>
  <c r="O112" i="20"/>
  <c r="W24" i="20" s="1"/>
  <c r="G47" i="9" s="1"/>
  <c r="O24" i="22"/>
  <c r="S24" i="22" s="1"/>
  <c r="C71" i="9" s="1"/>
  <c r="O88" i="20"/>
  <c r="V22" i="20" s="1"/>
  <c r="F45" i="9" s="1"/>
  <c r="O149" i="22"/>
  <c r="Y17" i="22" s="1"/>
  <c r="I64" i="9" s="1"/>
  <c r="O151" i="22"/>
  <c r="Y19" i="22" s="1"/>
  <c r="I66" i="9" s="1"/>
  <c r="O157" i="22"/>
  <c r="Y25" i="22" s="1"/>
  <c r="I72" i="9" s="1"/>
  <c r="O105" i="22"/>
  <c r="W17" i="22" s="1"/>
  <c r="G64" i="9" s="1"/>
  <c r="O107" i="22"/>
  <c r="W19" i="22" s="1"/>
  <c r="G66" i="9" s="1"/>
  <c r="O109" i="22"/>
  <c r="W21" i="22" s="1"/>
  <c r="G68" i="9" s="1"/>
  <c r="O111" i="22"/>
  <c r="W23" i="22" s="1"/>
  <c r="G70" i="9" s="1"/>
  <c r="O86" i="22"/>
  <c r="V20" i="22" s="1"/>
  <c r="F67" i="9" s="1"/>
  <c r="O88" i="22"/>
  <c r="V22" i="22" s="1"/>
  <c r="F69" i="9" s="1"/>
  <c r="O128" i="22"/>
  <c r="X18" i="22" s="1"/>
  <c r="H65" i="9" s="1"/>
  <c r="O130" i="22"/>
  <c r="X20" i="22" s="1"/>
  <c r="H67" i="9" s="1"/>
  <c r="O132" i="22"/>
  <c r="X22" i="22" s="1"/>
  <c r="H69" i="9" s="1"/>
  <c r="O134" i="22"/>
  <c r="X24" i="22" s="1"/>
  <c r="H71" i="9" s="1"/>
  <c r="O61" i="22"/>
  <c r="U17" i="22" s="1"/>
  <c r="E64" i="9" s="1"/>
  <c r="O63" i="22"/>
  <c r="U19" i="22" s="1"/>
  <c r="E66" i="9" s="1"/>
  <c r="O65" i="22"/>
  <c r="U21" i="22" s="1"/>
  <c r="E68" i="9" s="1"/>
  <c r="O67" i="22"/>
  <c r="U23" i="22" s="1"/>
  <c r="E70" i="9" s="1"/>
  <c r="O69" i="22"/>
  <c r="U25" i="22" s="1"/>
  <c r="E72" i="9" s="1"/>
  <c r="O40" i="22"/>
  <c r="T18" i="22" s="1"/>
  <c r="D65" i="9" s="1"/>
  <c r="O44" i="22"/>
  <c r="T22" i="22" s="1"/>
  <c r="D69" i="9" s="1"/>
  <c r="O46" i="22"/>
  <c r="T24" i="22" s="1"/>
  <c r="D71" i="9" s="1"/>
  <c r="O128" i="20"/>
  <c r="X18" i="20" s="1"/>
  <c r="H41" i="9" s="1"/>
  <c r="O132" i="20"/>
  <c r="X22" i="20" s="1"/>
  <c r="H45" i="9" s="1"/>
  <c r="O134" i="20"/>
  <c r="X24" i="20" s="1"/>
  <c r="H47" i="9" s="1"/>
  <c r="O105" i="20"/>
  <c r="W17" i="20" s="1"/>
  <c r="G40" i="9" s="1"/>
  <c r="O107" i="20"/>
  <c r="W19" i="20" s="1"/>
  <c r="G42" i="9" s="1"/>
  <c r="O109" i="20"/>
  <c r="W21" i="20" s="1"/>
  <c r="G44" i="9" s="1"/>
  <c r="O111" i="20"/>
  <c r="W23" i="20" s="1"/>
  <c r="G46" i="9" s="1"/>
  <c r="O113" i="20"/>
  <c r="W25" i="20" s="1"/>
  <c r="G48" i="9" s="1"/>
  <c r="O40" i="20"/>
  <c r="T18" i="20" s="1"/>
  <c r="D41" i="9" s="1"/>
  <c r="O42" i="20"/>
  <c r="T20" i="20" s="1"/>
  <c r="D43" i="9" s="1"/>
  <c r="O44" i="20"/>
  <c r="T22" i="20" s="1"/>
  <c r="D45" i="9" s="1"/>
  <c r="O17" i="20"/>
  <c r="S17" i="20" s="1"/>
  <c r="C40" i="9" s="1"/>
  <c r="O19" i="20"/>
  <c r="S19" i="20" s="1"/>
  <c r="C42" i="9" s="1"/>
  <c r="O21" i="20"/>
  <c r="S21" i="20" s="1"/>
  <c r="C44" i="9" s="1"/>
  <c r="O23" i="20"/>
  <c r="S23" i="20" s="1"/>
  <c r="C46" i="9" s="1"/>
  <c r="O40" i="21"/>
  <c r="T18" i="21" s="1"/>
  <c r="D53" i="9" s="1"/>
  <c r="O42" i="21"/>
  <c r="T20" i="21" s="1"/>
  <c r="D55" i="9" s="1"/>
  <c r="O150" i="22"/>
  <c r="Y18" i="22" s="1"/>
  <c r="I65" i="9" s="1"/>
  <c r="O152" i="22"/>
  <c r="Y20" i="22" s="1"/>
  <c r="I67" i="9" s="1"/>
  <c r="O154" i="22"/>
  <c r="Y22" i="22" s="1"/>
  <c r="I69" i="9" s="1"/>
  <c r="O156" i="22"/>
  <c r="Y24" i="22" s="1"/>
  <c r="I71" i="9" s="1"/>
  <c r="O153" i="22"/>
  <c r="Y21" i="22" s="1"/>
  <c r="I68" i="9" s="1"/>
  <c r="O155" i="22"/>
  <c r="Y23" i="22" s="1"/>
  <c r="I70" i="9" s="1"/>
  <c r="O131" i="22"/>
  <c r="X21" i="22" s="1"/>
  <c r="H68" i="9" s="1"/>
  <c r="O127" i="22"/>
  <c r="X17" i="22" s="1"/>
  <c r="H64" i="9" s="1"/>
  <c r="O129" i="22"/>
  <c r="X19" i="22" s="1"/>
  <c r="H66" i="9" s="1"/>
  <c r="O133" i="22"/>
  <c r="X23" i="22" s="1"/>
  <c r="H70" i="9" s="1"/>
  <c r="O110" i="22"/>
  <c r="W22" i="22" s="1"/>
  <c r="G69" i="9" s="1"/>
  <c r="O106" i="22"/>
  <c r="W18" i="22" s="1"/>
  <c r="G65" i="9" s="1"/>
  <c r="O108" i="22"/>
  <c r="W20" i="22" s="1"/>
  <c r="G67" i="9" s="1"/>
  <c r="O112" i="22"/>
  <c r="W24" i="22" s="1"/>
  <c r="G71" i="9" s="1"/>
  <c r="O85" i="22"/>
  <c r="V19" i="22" s="1"/>
  <c r="F66" i="9" s="1"/>
  <c r="O87" i="22"/>
  <c r="V21" i="22" s="1"/>
  <c r="F68" i="9" s="1"/>
  <c r="O89" i="22"/>
  <c r="V23" i="22" s="1"/>
  <c r="F70" i="9" s="1"/>
  <c r="O83" i="22"/>
  <c r="V17" i="22" s="1"/>
  <c r="F64" i="9" s="1"/>
  <c r="O91" i="22"/>
  <c r="V25" i="22" s="1"/>
  <c r="F72" i="9" s="1"/>
  <c r="O64" i="22"/>
  <c r="U20" i="22" s="1"/>
  <c r="E67" i="9" s="1"/>
  <c r="O66" i="22"/>
  <c r="U22" i="22" s="1"/>
  <c r="E69" i="9" s="1"/>
  <c r="O68" i="22"/>
  <c r="U24" i="22" s="1"/>
  <c r="E71" i="9" s="1"/>
  <c r="O62" i="22"/>
  <c r="U18" i="22" s="1"/>
  <c r="E65" i="9" s="1"/>
  <c r="O39" i="22"/>
  <c r="T17" i="22" s="1"/>
  <c r="D64" i="9" s="1"/>
  <c r="O41" i="22"/>
  <c r="T19" i="22" s="1"/>
  <c r="D66" i="9" s="1"/>
  <c r="O43" i="22"/>
  <c r="T21" i="22" s="1"/>
  <c r="D68" i="9" s="1"/>
  <c r="O45" i="22"/>
  <c r="T23" i="22" s="1"/>
  <c r="D70" i="9" s="1"/>
  <c r="O47" i="22"/>
  <c r="T25" i="22" s="1"/>
  <c r="D72" i="9" s="1"/>
  <c r="O17" i="22"/>
  <c r="S17" i="22" s="1"/>
  <c r="C64" i="9" s="1"/>
  <c r="O19" i="22"/>
  <c r="S19" i="22" s="1"/>
  <c r="C66" i="9" s="1"/>
  <c r="O21" i="22"/>
  <c r="S21" i="22" s="1"/>
  <c r="C68" i="9" s="1"/>
  <c r="O64" i="21"/>
  <c r="U20" i="21" s="1"/>
  <c r="E55" i="9" s="1"/>
  <c r="O66" i="21"/>
  <c r="U22" i="21" s="1"/>
  <c r="E57" i="9" s="1"/>
  <c r="O68" i="21"/>
  <c r="U24" i="21" s="1"/>
  <c r="E59" i="9" s="1"/>
  <c r="O156" i="21"/>
  <c r="Y24" i="21" s="1"/>
  <c r="I59" i="9" s="1"/>
  <c r="O150" i="21"/>
  <c r="Y18" i="21" s="1"/>
  <c r="I53" i="9" s="1"/>
  <c r="O152" i="21"/>
  <c r="Y20" i="21" s="1"/>
  <c r="I55" i="9" s="1"/>
  <c r="O154" i="21"/>
  <c r="Y22" i="21" s="1"/>
  <c r="I57" i="9" s="1"/>
  <c r="O127" i="21"/>
  <c r="X17" i="21" s="1"/>
  <c r="H52" i="9" s="1"/>
  <c r="O129" i="21"/>
  <c r="X19" i="21" s="1"/>
  <c r="H54" i="9" s="1"/>
  <c r="O131" i="21"/>
  <c r="X21" i="21" s="1"/>
  <c r="H56" i="9" s="1"/>
  <c r="O133" i="21"/>
  <c r="X23" i="21" s="1"/>
  <c r="H58" i="9" s="1"/>
  <c r="O135" i="21"/>
  <c r="X25" i="21" s="1"/>
  <c r="H60" i="9" s="1"/>
  <c r="O106" i="21"/>
  <c r="W18" i="21" s="1"/>
  <c r="G53" i="9" s="1"/>
  <c r="O108" i="21"/>
  <c r="W20" i="21" s="1"/>
  <c r="G55" i="9" s="1"/>
  <c r="O110" i="21"/>
  <c r="W22" i="21" s="1"/>
  <c r="G57" i="9" s="1"/>
  <c r="O112" i="21"/>
  <c r="W24" i="21" s="1"/>
  <c r="G59" i="9" s="1"/>
  <c r="O83" i="21"/>
  <c r="V17" i="21" s="1"/>
  <c r="F52" i="9" s="1"/>
  <c r="O85" i="21"/>
  <c r="V19" i="21" s="1"/>
  <c r="F54" i="9" s="1"/>
  <c r="O87" i="21"/>
  <c r="V21" i="21" s="1"/>
  <c r="F56" i="9" s="1"/>
  <c r="O89" i="21"/>
  <c r="V23" i="21" s="1"/>
  <c r="F58" i="9" s="1"/>
  <c r="O91" i="21"/>
  <c r="V25" i="21" s="1"/>
  <c r="F60" i="9" s="1"/>
  <c r="O62" i="21"/>
  <c r="U18" i="21" s="1"/>
  <c r="E53" i="9" s="1"/>
  <c r="O39" i="21"/>
  <c r="T17" i="21" s="1"/>
  <c r="D52" i="9" s="1"/>
  <c r="O41" i="21"/>
  <c r="T19" i="21" s="1"/>
  <c r="D54" i="9" s="1"/>
  <c r="O45" i="21"/>
  <c r="T23" i="21" s="1"/>
  <c r="D58" i="9" s="1"/>
  <c r="O47" i="21"/>
  <c r="T25" i="21" s="1"/>
  <c r="D60" i="9" s="1"/>
  <c r="O43" i="21"/>
  <c r="T21" i="21" s="1"/>
  <c r="D56" i="9" s="1"/>
  <c r="O25" i="21"/>
  <c r="S25" i="21" s="1"/>
  <c r="C60" i="9" s="1"/>
  <c r="O18" i="21"/>
  <c r="S18" i="21" s="1"/>
  <c r="C53" i="9" s="1"/>
  <c r="O17" i="21"/>
  <c r="S17" i="21" s="1"/>
  <c r="C52" i="9" s="1"/>
  <c r="O19" i="21"/>
  <c r="S19" i="21" s="1"/>
  <c r="C54" i="9" s="1"/>
  <c r="O20" i="21"/>
  <c r="S20" i="21" s="1"/>
  <c r="C55" i="9" s="1"/>
  <c r="O22" i="21"/>
  <c r="S22" i="21" s="1"/>
  <c r="C57" i="9" s="1"/>
  <c r="O21" i="21"/>
  <c r="S21" i="21" s="1"/>
  <c r="C56" i="9" s="1"/>
  <c r="O23" i="21"/>
  <c r="S23" i="21" s="1"/>
  <c r="C58" i="9" s="1"/>
  <c r="O24" i="21"/>
  <c r="S24" i="21" s="1"/>
  <c r="C59" i="9" s="1"/>
  <c r="O152" i="20"/>
  <c r="Y20" i="20" s="1"/>
  <c r="I43" i="9" s="1"/>
  <c r="O156" i="20"/>
  <c r="Y24" i="20" s="1"/>
  <c r="I47" i="9" s="1"/>
  <c r="O150" i="20"/>
  <c r="Y18" i="20" s="1"/>
  <c r="I41" i="9" s="1"/>
  <c r="O154" i="20"/>
  <c r="Y22" i="20" s="1"/>
  <c r="I45" i="9" s="1"/>
  <c r="O131" i="20"/>
  <c r="X21" i="20" s="1"/>
  <c r="H44" i="9" s="1"/>
  <c r="O133" i="20"/>
  <c r="X23" i="20" s="1"/>
  <c r="H46" i="9" s="1"/>
  <c r="O135" i="20"/>
  <c r="X25" i="20" s="1"/>
  <c r="H48" i="9" s="1"/>
  <c r="O129" i="20"/>
  <c r="X19" i="20" s="1"/>
  <c r="H42" i="9" s="1"/>
  <c r="O106" i="20"/>
  <c r="W18" i="20" s="1"/>
  <c r="G41" i="9" s="1"/>
  <c r="O108" i="20"/>
  <c r="W20" i="20" s="1"/>
  <c r="G43" i="9" s="1"/>
  <c r="O83" i="20"/>
  <c r="V17" i="20" s="1"/>
  <c r="F40" i="9" s="1"/>
  <c r="O85" i="20"/>
  <c r="V19" i="20" s="1"/>
  <c r="F42" i="9" s="1"/>
  <c r="O87" i="20"/>
  <c r="V21" i="20" s="1"/>
  <c r="F44" i="9" s="1"/>
  <c r="O89" i="20"/>
  <c r="V23" i="20" s="1"/>
  <c r="F46" i="9" s="1"/>
  <c r="O91" i="20"/>
  <c r="V25" i="20" s="1"/>
  <c r="F48" i="9" s="1"/>
  <c r="O62" i="20"/>
  <c r="U18" i="20" s="1"/>
  <c r="E41" i="9" s="1"/>
  <c r="O64" i="20"/>
  <c r="U20" i="20" s="1"/>
  <c r="E43" i="9" s="1"/>
  <c r="O66" i="20"/>
  <c r="U22" i="20" s="1"/>
  <c r="E45" i="9" s="1"/>
  <c r="O39" i="20"/>
  <c r="T17" i="20" s="1"/>
  <c r="D40" i="9" s="1"/>
  <c r="O43" i="20"/>
  <c r="T21" i="20" s="1"/>
  <c r="D44" i="9" s="1"/>
  <c r="O41" i="20"/>
  <c r="T19" i="20" s="1"/>
  <c r="D42" i="9" s="1"/>
  <c r="O45" i="20"/>
  <c r="T23" i="20" s="1"/>
  <c r="D46" i="9" s="1"/>
  <c r="O47" i="20"/>
  <c r="T25" i="20" s="1"/>
  <c r="D48" i="9" s="1"/>
  <c r="O25" i="20"/>
  <c r="S25" i="20" s="1"/>
  <c r="C48" i="9" s="1"/>
  <c r="O24" i="20"/>
  <c r="S24" i="20" s="1"/>
  <c r="C47" i="9" s="1"/>
  <c r="O18" i="20"/>
  <c r="S18" i="20" s="1"/>
  <c r="C41" i="9" s="1"/>
  <c r="O20" i="20"/>
  <c r="S20" i="20" s="1"/>
  <c r="C43" i="9" s="1"/>
  <c r="O22" i="20"/>
  <c r="S22" i="20" s="1"/>
  <c r="C45" i="9" s="1"/>
  <c r="B27" i="9"/>
  <c r="C27" i="9"/>
  <c r="D27" i="9"/>
  <c r="E27" i="9"/>
  <c r="F27" i="9"/>
  <c r="G27" i="9"/>
  <c r="H27" i="9"/>
  <c r="I27" i="9"/>
  <c r="B28" i="9"/>
  <c r="B29" i="9"/>
  <c r="B30" i="9"/>
  <c r="B31" i="9"/>
  <c r="B32" i="9"/>
  <c r="B33" i="9"/>
  <c r="B34" i="9"/>
  <c r="B35" i="9"/>
  <c r="B36" i="9"/>
  <c r="B15" i="9"/>
  <c r="C15" i="9"/>
  <c r="D15" i="9"/>
  <c r="E15" i="9"/>
  <c r="F15" i="9"/>
  <c r="G15" i="9"/>
  <c r="H15" i="9"/>
  <c r="I15" i="9"/>
  <c r="B16" i="9"/>
  <c r="B17" i="9"/>
  <c r="B18" i="9"/>
  <c r="B19" i="9"/>
  <c r="B20" i="9"/>
  <c r="B21" i="9"/>
  <c r="B22" i="9"/>
  <c r="B23" i="9"/>
  <c r="B24" i="9"/>
  <c r="B3" i="9"/>
  <c r="C3" i="9"/>
  <c r="D3" i="9"/>
  <c r="E3" i="9"/>
  <c r="F3" i="9"/>
  <c r="G3" i="9"/>
  <c r="H3" i="9"/>
  <c r="I3" i="9"/>
  <c r="B4" i="9"/>
  <c r="B5" i="9"/>
  <c r="B6" i="9"/>
  <c r="B7" i="9"/>
  <c r="B8" i="9"/>
  <c r="B9" i="9"/>
  <c r="B10" i="9"/>
  <c r="B11" i="9"/>
  <c r="B12" i="9"/>
  <c r="N157" i="17"/>
  <c r="M157" i="17"/>
  <c r="N157" i="18"/>
  <c r="M157" i="18"/>
  <c r="N156" i="18"/>
  <c r="M156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35" i="18"/>
  <c r="M135" i="18"/>
  <c r="N134" i="18"/>
  <c r="M134" i="18"/>
  <c r="N133" i="18"/>
  <c r="M133" i="18"/>
  <c r="N132" i="18"/>
  <c r="M132" i="18"/>
  <c r="N131" i="18"/>
  <c r="M131" i="18"/>
  <c r="O131" i="18" s="1"/>
  <c r="N130" i="18"/>
  <c r="M130" i="18"/>
  <c r="N129" i="18"/>
  <c r="M129" i="18"/>
  <c r="N128" i="18"/>
  <c r="M128" i="18"/>
  <c r="N127" i="18"/>
  <c r="M127" i="18"/>
  <c r="N113" i="18"/>
  <c r="M113" i="18"/>
  <c r="N112" i="18"/>
  <c r="M112" i="18"/>
  <c r="N111" i="18"/>
  <c r="O111" i="18" s="1"/>
  <c r="M111" i="18"/>
  <c r="N110" i="18"/>
  <c r="M110" i="18"/>
  <c r="N109" i="18"/>
  <c r="M109" i="18"/>
  <c r="N108" i="18"/>
  <c r="M108" i="18"/>
  <c r="N107" i="18"/>
  <c r="M107" i="18"/>
  <c r="N106" i="18"/>
  <c r="M106" i="18"/>
  <c r="O106" i="18" s="1"/>
  <c r="N105" i="18"/>
  <c r="M105" i="18"/>
  <c r="N91" i="18"/>
  <c r="O91" i="18" s="1"/>
  <c r="M91" i="18"/>
  <c r="N90" i="18"/>
  <c r="M90" i="18"/>
  <c r="N89" i="18"/>
  <c r="O89" i="18" s="1"/>
  <c r="M89" i="18"/>
  <c r="N88" i="18"/>
  <c r="M88" i="18"/>
  <c r="N87" i="18"/>
  <c r="M87" i="18"/>
  <c r="N86" i="18"/>
  <c r="M86" i="18"/>
  <c r="N85" i="18"/>
  <c r="M85" i="18"/>
  <c r="O85" i="18" s="1"/>
  <c r="N84" i="18"/>
  <c r="M84" i="18"/>
  <c r="N83" i="18"/>
  <c r="M83" i="18"/>
  <c r="N69" i="18"/>
  <c r="M69" i="18"/>
  <c r="N68" i="18"/>
  <c r="M68" i="18"/>
  <c r="N67" i="18"/>
  <c r="M67" i="18"/>
  <c r="N66" i="18"/>
  <c r="M66" i="18"/>
  <c r="N65" i="18"/>
  <c r="M65" i="18"/>
  <c r="N64" i="18"/>
  <c r="M64" i="18"/>
  <c r="O64" i="18" s="1"/>
  <c r="N63" i="18"/>
  <c r="M63" i="18"/>
  <c r="N62" i="18"/>
  <c r="M62" i="18"/>
  <c r="N61" i="18"/>
  <c r="M61" i="18"/>
  <c r="N47" i="18"/>
  <c r="O47" i="18" s="1"/>
  <c r="M47" i="18"/>
  <c r="N46" i="18"/>
  <c r="M46" i="18"/>
  <c r="N45" i="18"/>
  <c r="M45" i="18"/>
  <c r="N44" i="18"/>
  <c r="M44" i="18"/>
  <c r="N43" i="18"/>
  <c r="M43" i="18"/>
  <c r="N42" i="18"/>
  <c r="M42" i="18"/>
  <c r="N41" i="18"/>
  <c r="M41" i="18"/>
  <c r="N40" i="18"/>
  <c r="M40" i="18"/>
  <c r="N39" i="18"/>
  <c r="M39" i="18"/>
  <c r="O39" i="18" s="1"/>
  <c r="N25" i="18"/>
  <c r="M25" i="18"/>
  <c r="N24" i="18"/>
  <c r="M24" i="18"/>
  <c r="N23" i="18"/>
  <c r="M23" i="18"/>
  <c r="O22" i="18"/>
  <c r="N22" i="18"/>
  <c r="M22" i="18"/>
  <c r="N21" i="18"/>
  <c r="M21" i="18"/>
  <c r="N20" i="18"/>
  <c r="O20" i="18" s="1"/>
  <c r="M20" i="18"/>
  <c r="N19" i="18"/>
  <c r="M19" i="18"/>
  <c r="N18" i="18"/>
  <c r="M18" i="18"/>
  <c r="O18" i="18" s="1"/>
  <c r="N17" i="18"/>
  <c r="M17" i="18"/>
  <c r="O157" i="17"/>
  <c r="N156" i="17"/>
  <c r="O156" i="17" s="1"/>
  <c r="M156" i="17"/>
  <c r="N155" i="17"/>
  <c r="O155" i="17" s="1"/>
  <c r="M155" i="17"/>
  <c r="N154" i="17"/>
  <c r="O154" i="17" s="1"/>
  <c r="M154" i="17"/>
  <c r="N153" i="17"/>
  <c r="M153" i="17"/>
  <c r="N152" i="17"/>
  <c r="O152" i="17" s="1"/>
  <c r="M152" i="17"/>
  <c r="N151" i="17"/>
  <c r="O151" i="17" s="1"/>
  <c r="M151" i="17"/>
  <c r="N150" i="17"/>
  <c r="M150" i="17"/>
  <c r="N149" i="17"/>
  <c r="M149" i="17"/>
  <c r="N135" i="17"/>
  <c r="M135" i="17"/>
  <c r="O135" i="17" s="1"/>
  <c r="N134" i="17"/>
  <c r="M134" i="17"/>
  <c r="N133" i="17"/>
  <c r="O133" i="17" s="1"/>
  <c r="M133" i="17"/>
  <c r="N132" i="17"/>
  <c r="O132" i="17" s="1"/>
  <c r="M132" i="17"/>
  <c r="O131" i="17"/>
  <c r="N131" i="17"/>
  <c r="M131" i="17"/>
  <c r="N130" i="17"/>
  <c r="O130" i="17" s="1"/>
  <c r="M130" i="17"/>
  <c r="N129" i="17"/>
  <c r="O129" i="17" s="1"/>
  <c r="M129" i="17"/>
  <c r="N128" i="17"/>
  <c r="O128" i="17" s="1"/>
  <c r="M128" i="17"/>
  <c r="N127" i="17"/>
  <c r="O127" i="17" s="1"/>
  <c r="M127" i="17"/>
  <c r="N113" i="17"/>
  <c r="O113" i="17" s="1"/>
  <c r="M113" i="17"/>
  <c r="N112" i="17"/>
  <c r="O112" i="17" s="1"/>
  <c r="M112" i="17"/>
  <c r="N111" i="17"/>
  <c r="M111" i="17"/>
  <c r="N110" i="17"/>
  <c r="O110" i="17" s="1"/>
  <c r="M110" i="17"/>
  <c r="N109" i="17"/>
  <c r="M109" i="17"/>
  <c r="N108" i="17"/>
  <c r="M108" i="17"/>
  <c r="N107" i="17"/>
  <c r="M107" i="17"/>
  <c r="N106" i="17"/>
  <c r="M106" i="17"/>
  <c r="O106" i="17" s="1"/>
  <c r="N105" i="17"/>
  <c r="M105" i="17"/>
  <c r="N91" i="17"/>
  <c r="O91" i="17" s="1"/>
  <c r="M91" i="17"/>
  <c r="N90" i="17"/>
  <c r="O90" i="17" s="1"/>
  <c r="M90" i="17"/>
  <c r="O89" i="17"/>
  <c r="N89" i="17"/>
  <c r="M89" i="17"/>
  <c r="N88" i="17"/>
  <c r="O88" i="17" s="1"/>
  <c r="M88" i="17"/>
  <c r="N87" i="17"/>
  <c r="O87" i="17" s="1"/>
  <c r="M87" i="17"/>
  <c r="N86" i="17"/>
  <c r="O86" i="17" s="1"/>
  <c r="M86" i="17"/>
  <c r="N85" i="17"/>
  <c r="O85" i="17" s="1"/>
  <c r="M85" i="17"/>
  <c r="N84" i="17"/>
  <c r="O84" i="17" s="1"/>
  <c r="M84" i="17"/>
  <c r="N83" i="17"/>
  <c r="O83" i="17" s="1"/>
  <c r="M83" i="17"/>
  <c r="N69" i="17"/>
  <c r="M69" i="17"/>
  <c r="N68" i="17"/>
  <c r="O68" i="17" s="1"/>
  <c r="M68" i="17"/>
  <c r="N67" i="17"/>
  <c r="M67" i="17"/>
  <c r="N66" i="17"/>
  <c r="M66" i="17"/>
  <c r="N65" i="17"/>
  <c r="M65" i="17"/>
  <c r="N64" i="17"/>
  <c r="M64" i="17"/>
  <c r="O64" i="17" s="1"/>
  <c r="N63" i="17"/>
  <c r="M63" i="17"/>
  <c r="N62" i="17"/>
  <c r="O62" i="17" s="1"/>
  <c r="M62" i="17"/>
  <c r="N61" i="17"/>
  <c r="O61" i="17" s="1"/>
  <c r="M61" i="17"/>
  <c r="O47" i="17"/>
  <c r="N47" i="17"/>
  <c r="M47" i="17"/>
  <c r="N46" i="17"/>
  <c r="O46" i="17" s="1"/>
  <c r="M46" i="17"/>
  <c r="N45" i="17"/>
  <c r="O45" i="17" s="1"/>
  <c r="M45" i="17"/>
  <c r="N44" i="17"/>
  <c r="O44" i="17" s="1"/>
  <c r="M44" i="17"/>
  <c r="N43" i="17"/>
  <c r="O43" i="17" s="1"/>
  <c r="M43" i="17"/>
  <c r="N42" i="17"/>
  <c r="O42" i="17" s="1"/>
  <c r="M42" i="17"/>
  <c r="N41" i="17"/>
  <c r="O41" i="17" s="1"/>
  <c r="M41" i="17"/>
  <c r="N40" i="17"/>
  <c r="M40" i="17"/>
  <c r="N39" i="17"/>
  <c r="O39" i="17" s="1"/>
  <c r="M39" i="17"/>
  <c r="N25" i="17"/>
  <c r="M25" i="17"/>
  <c r="N24" i="17"/>
  <c r="M24" i="17"/>
  <c r="N23" i="17"/>
  <c r="M23" i="17"/>
  <c r="N22" i="17"/>
  <c r="M22" i="17"/>
  <c r="O22" i="17" s="1"/>
  <c r="N21" i="17"/>
  <c r="M21" i="17"/>
  <c r="N20" i="17"/>
  <c r="O20" i="17" s="1"/>
  <c r="M20" i="17"/>
  <c r="N19" i="17"/>
  <c r="M19" i="17"/>
  <c r="O18" i="17"/>
  <c r="N18" i="17"/>
  <c r="M18" i="17"/>
  <c r="N17" i="17"/>
  <c r="O17" i="17" s="1"/>
  <c r="M17" i="17"/>
  <c r="N157" i="6"/>
  <c r="M157" i="6"/>
  <c r="O157" i="6" s="1"/>
  <c r="N156" i="6"/>
  <c r="O156" i="6" s="1"/>
  <c r="M156" i="6"/>
  <c r="N155" i="6"/>
  <c r="M155" i="6"/>
  <c r="N154" i="6"/>
  <c r="M154" i="6"/>
  <c r="N153" i="6"/>
  <c r="O153" i="6" s="1"/>
  <c r="M153" i="6"/>
  <c r="N152" i="6"/>
  <c r="M152" i="6"/>
  <c r="O152" i="6" s="1"/>
  <c r="N151" i="6"/>
  <c r="O151" i="6" s="1"/>
  <c r="M151" i="6"/>
  <c r="N150" i="6"/>
  <c r="M150" i="6"/>
  <c r="N149" i="6"/>
  <c r="O149" i="6" s="1"/>
  <c r="M149" i="6"/>
  <c r="N135" i="6"/>
  <c r="O135" i="6" s="1"/>
  <c r="M135" i="6"/>
  <c r="N134" i="6"/>
  <c r="O134" i="6" s="1"/>
  <c r="M134" i="6"/>
  <c r="N133" i="6"/>
  <c r="O133" i="6" s="1"/>
  <c r="M133" i="6"/>
  <c r="N132" i="6"/>
  <c r="O132" i="6" s="1"/>
  <c r="M132" i="6"/>
  <c r="N131" i="6"/>
  <c r="M131" i="6"/>
  <c r="N130" i="6"/>
  <c r="O130" i="6" s="1"/>
  <c r="M130" i="6"/>
  <c r="N129" i="6"/>
  <c r="M129" i="6"/>
  <c r="N128" i="6"/>
  <c r="M128" i="6"/>
  <c r="N127" i="6"/>
  <c r="O127" i="6" s="1"/>
  <c r="M127" i="6"/>
  <c r="N113" i="6"/>
  <c r="M113" i="6"/>
  <c r="O112" i="6"/>
  <c r="N112" i="6"/>
  <c r="M112" i="6"/>
  <c r="N111" i="6"/>
  <c r="O111" i="6" s="1"/>
  <c r="M111" i="6"/>
  <c r="N110" i="6"/>
  <c r="O110" i="6" s="1"/>
  <c r="M110" i="6"/>
  <c r="N109" i="6"/>
  <c r="O109" i="6" s="1"/>
  <c r="M109" i="6"/>
  <c r="O108" i="6"/>
  <c r="N108" i="6"/>
  <c r="M108" i="6"/>
  <c r="N107" i="6"/>
  <c r="O107" i="6" s="1"/>
  <c r="M107" i="6"/>
  <c r="N106" i="6"/>
  <c r="O106" i="6" s="1"/>
  <c r="M106" i="6"/>
  <c r="N105" i="6"/>
  <c r="M105" i="6"/>
  <c r="N91" i="6"/>
  <c r="M91" i="6"/>
  <c r="N90" i="6"/>
  <c r="O90" i="6" s="1"/>
  <c r="M90" i="6"/>
  <c r="N89" i="6"/>
  <c r="M89" i="6"/>
  <c r="N88" i="6"/>
  <c r="M88" i="6"/>
  <c r="N87" i="6"/>
  <c r="O87" i="6" s="1"/>
  <c r="M87" i="6"/>
  <c r="N86" i="6"/>
  <c r="M86" i="6"/>
  <c r="O86" i="6" s="1"/>
  <c r="N85" i="6"/>
  <c r="O85" i="6" s="1"/>
  <c r="M85" i="6"/>
  <c r="N84" i="6"/>
  <c r="O84" i="6" s="1"/>
  <c r="M84" i="6"/>
  <c r="N83" i="6"/>
  <c r="O83" i="6" s="1"/>
  <c r="M83" i="6"/>
  <c r="N69" i="6"/>
  <c r="O69" i="6" s="1"/>
  <c r="M69" i="6"/>
  <c r="N61" i="6"/>
  <c r="M61" i="6"/>
  <c r="O61" i="6" s="1"/>
  <c r="O68" i="6"/>
  <c r="N68" i="6"/>
  <c r="M68" i="6"/>
  <c r="N67" i="6"/>
  <c r="M67" i="6"/>
  <c r="N66" i="6"/>
  <c r="O66" i="6" s="1"/>
  <c r="M66" i="6"/>
  <c r="N65" i="6"/>
  <c r="O65" i="6" s="1"/>
  <c r="M65" i="6"/>
  <c r="N64" i="6"/>
  <c r="M64" i="6"/>
  <c r="O64" i="6" s="1"/>
  <c r="N63" i="6"/>
  <c r="O63" i="6" s="1"/>
  <c r="M63" i="6"/>
  <c r="N62" i="6"/>
  <c r="M62" i="6"/>
  <c r="M40" i="6"/>
  <c r="N40" i="6"/>
  <c r="O40" i="6" s="1"/>
  <c r="M41" i="6"/>
  <c r="O41" i="6" s="1"/>
  <c r="N41" i="6"/>
  <c r="M42" i="6"/>
  <c r="N42" i="6"/>
  <c r="M43" i="6"/>
  <c r="N43" i="6"/>
  <c r="O43" i="6" s="1"/>
  <c r="M44" i="6"/>
  <c r="N44" i="6"/>
  <c r="O44" i="6"/>
  <c r="M45" i="6"/>
  <c r="O45" i="6" s="1"/>
  <c r="N45" i="6"/>
  <c r="M46" i="6"/>
  <c r="N46" i="6"/>
  <c r="M47" i="6"/>
  <c r="N47" i="6"/>
  <c r="O47" i="6"/>
  <c r="O39" i="6"/>
  <c r="N39" i="6"/>
  <c r="M39" i="6"/>
  <c r="O25" i="6"/>
  <c r="N25" i="6"/>
  <c r="M25" i="6"/>
  <c r="M17" i="6"/>
  <c r="M18" i="6"/>
  <c r="N18" i="6"/>
  <c r="O18" i="6" s="1"/>
  <c r="M19" i="6"/>
  <c r="O19" i="6" s="1"/>
  <c r="N19" i="6"/>
  <c r="M20" i="6"/>
  <c r="N20" i="6"/>
  <c r="O20" i="6" s="1"/>
  <c r="M21" i="6"/>
  <c r="N21" i="6"/>
  <c r="O21" i="6" s="1"/>
  <c r="M22" i="6"/>
  <c r="N22" i="6"/>
  <c r="O22" i="6" s="1"/>
  <c r="M23" i="6"/>
  <c r="N23" i="6"/>
  <c r="M24" i="6"/>
  <c r="N24" i="6"/>
  <c r="O24" i="6" s="1"/>
  <c r="O17" i="6"/>
  <c r="N17" i="6"/>
  <c r="O42" i="6" l="1"/>
  <c r="O91" i="6"/>
  <c r="O128" i="6"/>
  <c r="O21" i="17"/>
  <c r="O63" i="17"/>
  <c r="O105" i="17"/>
  <c r="O134" i="17"/>
  <c r="O110" i="18"/>
  <c r="O135" i="18"/>
  <c r="O23" i="6"/>
  <c r="O46" i="6"/>
  <c r="O105" i="6"/>
  <c r="O129" i="6"/>
  <c r="O40" i="17"/>
  <c r="O69" i="17"/>
  <c r="O111" i="17"/>
  <c r="O153" i="17"/>
  <c r="O43" i="18"/>
  <c r="O61" i="18"/>
  <c r="O68" i="18"/>
  <c r="O156" i="18"/>
  <c r="O88" i="6"/>
  <c r="O154" i="6"/>
  <c r="O23" i="17"/>
  <c r="O65" i="17"/>
  <c r="O107" i="17"/>
  <c r="O149" i="17"/>
  <c r="O63" i="18"/>
  <c r="O69" i="18"/>
  <c r="O67" i="6"/>
  <c r="O89" i="6"/>
  <c r="O131" i="6"/>
  <c r="O155" i="6"/>
  <c r="O24" i="17"/>
  <c r="O66" i="17"/>
  <c r="O108" i="17"/>
  <c r="O150" i="17"/>
  <c r="O113" i="18"/>
  <c r="O62" i="6"/>
  <c r="O113" i="6"/>
  <c r="O150" i="6"/>
  <c r="O19" i="17"/>
  <c r="O127" i="18"/>
  <c r="O152" i="18"/>
  <c r="O25" i="17"/>
  <c r="O67" i="17"/>
  <c r="O109" i="17"/>
  <c r="O155" i="18"/>
  <c r="O153" i="18"/>
  <c r="O150" i="18"/>
  <c r="O157" i="18"/>
  <c r="O154" i="18"/>
  <c r="O149" i="18"/>
  <c r="O151" i="18"/>
  <c r="O129" i="18"/>
  <c r="O128" i="18"/>
  <c r="O130" i="18"/>
  <c r="O132" i="18"/>
  <c r="O134" i="18"/>
  <c r="O133" i="18"/>
  <c r="O108" i="18"/>
  <c r="O105" i="18"/>
  <c r="O112" i="18"/>
  <c r="O107" i="18"/>
  <c r="O109" i="18"/>
  <c r="O84" i="18"/>
  <c r="O86" i="18"/>
  <c r="O88" i="18"/>
  <c r="O83" i="18"/>
  <c r="O90" i="18"/>
  <c r="O87" i="18"/>
  <c r="O62" i="18"/>
  <c r="O66" i="18"/>
  <c r="O65" i="18"/>
  <c r="O67" i="18"/>
  <c r="O40" i="18"/>
  <c r="O42" i="18"/>
  <c r="O41" i="18"/>
  <c r="O44" i="18"/>
  <c r="O46" i="18"/>
  <c r="O45" i="18"/>
  <c r="O17" i="18"/>
  <c r="O24" i="18"/>
  <c r="O19" i="18"/>
  <c r="O21" i="18"/>
  <c r="O23" i="18"/>
  <c r="O25" i="18"/>
  <c r="Y18" i="17" l="1"/>
  <c r="I17" i="9" s="1"/>
  <c r="Y22" i="17"/>
  <c r="I21" i="9" s="1"/>
  <c r="Y24" i="17"/>
  <c r="I23" i="9" s="1"/>
  <c r="Y25" i="18"/>
  <c r="I36" i="9" s="1"/>
  <c r="Y24" i="18"/>
  <c r="I35" i="9" s="1"/>
  <c r="Y23" i="18"/>
  <c r="I34" i="9" s="1"/>
  <c r="Y22" i="18"/>
  <c r="I33" i="9" s="1"/>
  <c r="Y21" i="18"/>
  <c r="I32" i="9" s="1"/>
  <c r="Y20" i="18"/>
  <c r="I31" i="9" s="1"/>
  <c r="Y18" i="18"/>
  <c r="I29" i="9" s="1"/>
  <c r="X25" i="18"/>
  <c r="H36" i="9" s="1"/>
  <c r="X24" i="18"/>
  <c r="H35" i="9" s="1"/>
  <c r="X22" i="18"/>
  <c r="H33" i="9" s="1"/>
  <c r="X21" i="18"/>
  <c r="H32" i="9" s="1"/>
  <c r="X20" i="18"/>
  <c r="H31" i="9" s="1"/>
  <c r="X18" i="18"/>
  <c r="H29" i="9" s="1"/>
  <c r="X17" i="18"/>
  <c r="H28" i="9" s="1"/>
  <c r="W25" i="18"/>
  <c r="G36" i="9" s="1"/>
  <c r="W24" i="18"/>
  <c r="G35" i="9" s="1"/>
  <c r="W23" i="18"/>
  <c r="G34" i="9" s="1"/>
  <c r="W22" i="18"/>
  <c r="G33" i="9" s="1"/>
  <c r="W21" i="18"/>
  <c r="G32" i="9" s="1"/>
  <c r="W19" i="18"/>
  <c r="G30" i="9" s="1"/>
  <c r="W18" i="18"/>
  <c r="G29" i="9" s="1"/>
  <c r="W17" i="18"/>
  <c r="G28" i="9" s="1"/>
  <c r="V25" i="18"/>
  <c r="F36" i="9" s="1"/>
  <c r="V24" i="18"/>
  <c r="F35" i="9" s="1"/>
  <c r="V23" i="18"/>
  <c r="F34" i="9" s="1"/>
  <c r="V22" i="18"/>
  <c r="F33" i="9" s="1"/>
  <c r="V19" i="18"/>
  <c r="F30" i="9" s="1"/>
  <c r="V18" i="18"/>
  <c r="F29" i="9" s="1"/>
  <c r="V17" i="18"/>
  <c r="F28" i="9" s="1"/>
  <c r="U25" i="18"/>
  <c r="E36" i="9" s="1"/>
  <c r="U24" i="18"/>
  <c r="E35" i="9" s="1"/>
  <c r="U23" i="18"/>
  <c r="E34" i="9" s="1"/>
  <c r="U22" i="18"/>
  <c r="E33" i="9" s="1"/>
  <c r="U21" i="18"/>
  <c r="E32" i="9" s="1"/>
  <c r="U20" i="18"/>
  <c r="E31" i="9" s="1"/>
  <c r="U19" i="18"/>
  <c r="E30" i="9" s="1"/>
  <c r="U18" i="18"/>
  <c r="E29" i="9" s="1"/>
  <c r="U17" i="18"/>
  <c r="E28" i="9" s="1"/>
  <c r="T25" i="18"/>
  <c r="D36" i="9" s="1"/>
  <c r="T24" i="18"/>
  <c r="D35" i="9" s="1"/>
  <c r="T22" i="18"/>
  <c r="D33" i="9" s="1"/>
  <c r="T21" i="18"/>
  <c r="D32" i="9" s="1"/>
  <c r="T20" i="18"/>
  <c r="D31" i="9" s="1"/>
  <c r="T19" i="18"/>
  <c r="D30" i="9" s="1"/>
  <c r="T18" i="18"/>
  <c r="D29" i="9" s="1"/>
  <c r="T17" i="18"/>
  <c r="D28" i="9" s="1"/>
  <c r="S25" i="18"/>
  <c r="C36" i="9" s="1"/>
  <c r="S24" i="18"/>
  <c r="C35" i="9" s="1"/>
  <c r="S23" i="18"/>
  <c r="C34" i="9" s="1"/>
  <c r="S22" i="18"/>
  <c r="C33" i="9" s="1"/>
  <c r="S21" i="18"/>
  <c r="C32" i="9" s="1"/>
  <c r="W20" i="18"/>
  <c r="G31" i="9" s="1"/>
  <c r="V20" i="18"/>
  <c r="F31" i="9" s="1"/>
  <c r="S20" i="18"/>
  <c r="C31" i="9" s="1"/>
  <c r="Y19" i="18"/>
  <c r="I30" i="9" s="1"/>
  <c r="S19" i="18"/>
  <c r="C30" i="9" s="1"/>
  <c r="S18" i="18"/>
  <c r="C29" i="9" s="1"/>
  <c r="Y17" i="18"/>
  <c r="I28" i="9" s="1"/>
  <c r="S17" i="18"/>
  <c r="C28" i="9" s="1"/>
  <c r="Y20" i="17"/>
  <c r="I19" i="9" s="1"/>
  <c r="W24" i="17"/>
  <c r="G23" i="9" s="1"/>
  <c r="W22" i="17"/>
  <c r="G21" i="9" s="1"/>
  <c r="U20" i="17"/>
  <c r="E19" i="9" s="1"/>
  <c r="T24" i="17"/>
  <c r="D23" i="9" s="1"/>
  <c r="T22" i="17"/>
  <c r="D21" i="9" s="1"/>
  <c r="T20" i="17"/>
  <c r="D19" i="9" s="1"/>
  <c r="T18" i="17"/>
  <c r="D17" i="9" s="1"/>
  <c r="Y17" i="17" l="1"/>
  <c r="I16" i="9" s="1"/>
  <c r="Y19" i="17"/>
  <c r="I18" i="9" s="1"/>
  <c r="Y21" i="17"/>
  <c r="I20" i="9" s="1"/>
  <c r="Y23" i="17"/>
  <c r="I22" i="9" s="1"/>
  <c r="Y25" i="17"/>
  <c r="I24" i="9" s="1"/>
  <c r="X17" i="17"/>
  <c r="H16" i="9" s="1"/>
  <c r="X19" i="17"/>
  <c r="H18" i="9" s="1"/>
  <c r="X21" i="17"/>
  <c r="H20" i="9" s="1"/>
  <c r="X23" i="17"/>
  <c r="H22" i="9" s="1"/>
  <c r="X25" i="17"/>
  <c r="H24" i="9" s="1"/>
  <c r="X18" i="17"/>
  <c r="H17" i="9" s="1"/>
  <c r="X20" i="17"/>
  <c r="H19" i="9" s="1"/>
  <c r="X22" i="17"/>
  <c r="H21" i="9" s="1"/>
  <c r="X24" i="17"/>
  <c r="H23" i="9" s="1"/>
  <c r="W17" i="17"/>
  <c r="G16" i="9" s="1"/>
  <c r="W19" i="17"/>
  <c r="G18" i="9" s="1"/>
  <c r="W21" i="17"/>
  <c r="G20" i="9" s="1"/>
  <c r="W23" i="17"/>
  <c r="G22" i="9" s="1"/>
  <c r="W25" i="17"/>
  <c r="G24" i="9" s="1"/>
  <c r="W18" i="17"/>
  <c r="G17" i="9" s="1"/>
  <c r="W20" i="17"/>
  <c r="G19" i="9" s="1"/>
  <c r="V18" i="17"/>
  <c r="F17" i="9" s="1"/>
  <c r="V20" i="17"/>
  <c r="F19" i="9" s="1"/>
  <c r="V22" i="17"/>
  <c r="F21" i="9" s="1"/>
  <c r="V24" i="17"/>
  <c r="F23" i="9" s="1"/>
  <c r="V17" i="17"/>
  <c r="F16" i="9" s="1"/>
  <c r="V19" i="17"/>
  <c r="F18" i="9" s="1"/>
  <c r="V21" i="17"/>
  <c r="F20" i="9" s="1"/>
  <c r="V23" i="17"/>
  <c r="F22" i="9" s="1"/>
  <c r="V25" i="17"/>
  <c r="F24" i="9" s="1"/>
  <c r="U17" i="17"/>
  <c r="E16" i="9" s="1"/>
  <c r="U19" i="17"/>
  <c r="E18" i="9" s="1"/>
  <c r="U21" i="17"/>
  <c r="E20" i="9" s="1"/>
  <c r="U23" i="17"/>
  <c r="E22" i="9" s="1"/>
  <c r="U18" i="17"/>
  <c r="E17" i="9" s="1"/>
  <c r="U25" i="17"/>
  <c r="E24" i="9" s="1"/>
  <c r="U22" i="17"/>
  <c r="E21" i="9" s="1"/>
  <c r="U24" i="17"/>
  <c r="E23" i="9" s="1"/>
  <c r="T17" i="17"/>
  <c r="D16" i="9" s="1"/>
  <c r="T19" i="17"/>
  <c r="D18" i="9" s="1"/>
  <c r="T21" i="17"/>
  <c r="D20" i="9" s="1"/>
  <c r="T23" i="17"/>
  <c r="D22" i="9" s="1"/>
  <c r="T25" i="17"/>
  <c r="D24" i="9" s="1"/>
  <c r="S17" i="17"/>
  <c r="C16" i="9" s="1"/>
  <c r="S19" i="17"/>
  <c r="C18" i="9" s="1"/>
  <c r="S21" i="17"/>
  <c r="C20" i="9" s="1"/>
  <c r="S23" i="17"/>
  <c r="C22" i="9" s="1"/>
  <c r="S25" i="17"/>
  <c r="C24" i="9" s="1"/>
  <c r="S18" i="17"/>
  <c r="C17" i="9" s="1"/>
  <c r="S20" i="17"/>
  <c r="C19" i="9" s="1"/>
  <c r="S22" i="17"/>
  <c r="C21" i="9" s="1"/>
  <c r="S24" i="17"/>
  <c r="C23" i="9" s="1"/>
  <c r="T23" i="18"/>
  <c r="D34" i="9" s="1"/>
  <c r="V21" i="18"/>
  <c r="F32" i="9" s="1"/>
  <c r="X19" i="18"/>
  <c r="H30" i="9" s="1"/>
  <c r="X23" i="18"/>
  <c r="H34" i="9" s="1"/>
  <c r="T17" i="6" l="1"/>
  <c r="D4" i="9" s="1"/>
  <c r="S17" i="6"/>
  <c r="C4" i="9" s="1"/>
  <c r="L16" i="9" l="1"/>
  <c r="L28" i="9" s="1"/>
  <c r="L4" i="9"/>
  <c r="M4" i="9"/>
  <c r="M16" i="9"/>
  <c r="K2" i="9"/>
  <c r="M28" i="9"/>
  <c r="S20" i="6" l="1"/>
  <c r="C7" i="9" s="1"/>
  <c r="U18" i="6"/>
  <c r="E5" i="9" s="1"/>
  <c r="S19" i="6"/>
  <c r="C6" i="9" s="1"/>
  <c r="S23" i="6"/>
  <c r="C10" i="9" s="1"/>
  <c r="S18" i="6"/>
  <c r="C5" i="9" s="1"/>
  <c r="Y18" i="6"/>
  <c r="I5" i="9" s="1"/>
  <c r="Y19" i="6"/>
  <c r="I6" i="9" s="1"/>
  <c r="Y20" i="6"/>
  <c r="I7" i="9" s="1"/>
  <c r="X24" i="6"/>
  <c r="H11" i="9" s="1"/>
  <c r="W24" i="6"/>
  <c r="G11" i="9" s="1"/>
  <c r="W25" i="6"/>
  <c r="G12" i="9" s="1"/>
  <c r="W22" i="6"/>
  <c r="G9" i="9" s="1"/>
  <c r="V24" i="6"/>
  <c r="F11" i="9" s="1"/>
  <c r="V17" i="6"/>
  <c r="F4" i="9" s="1"/>
  <c r="V25" i="6"/>
  <c r="F12" i="9" s="1"/>
  <c r="V18" i="6"/>
  <c r="F5" i="9" s="1"/>
  <c r="V23" i="6"/>
  <c r="F10" i="9" s="1"/>
  <c r="U21" i="6"/>
  <c r="E8" i="9" s="1"/>
  <c r="U25" i="6"/>
  <c r="E12" i="9" s="1"/>
  <c r="T19" i="6"/>
  <c r="D6" i="9" s="1"/>
  <c r="T21" i="6"/>
  <c r="D8" i="9" s="1"/>
  <c r="T25" i="6"/>
  <c r="D12" i="9" s="1"/>
  <c r="S25" i="6"/>
  <c r="C12" i="9" s="1"/>
  <c r="S24" i="6"/>
  <c r="C11" i="9" s="1"/>
  <c r="S21" i="6"/>
  <c r="C8" i="9" s="1"/>
  <c r="Y23" i="6"/>
  <c r="I10" i="9" s="1"/>
  <c r="Y21" i="6"/>
  <c r="I8" i="9" s="1"/>
  <c r="Y25" i="6"/>
  <c r="I12" i="9" s="1"/>
  <c r="Y22" i="6"/>
  <c r="I9" i="9" s="1"/>
  <c r="Y17" i="6"/>
  <c r="I4" i="9" s="1"/>
  <c r="Y24" i="6"/>
  <c r="I11" i="9" s="1"/>
  <c r="X25" i="6"/>
  <c r="H12" i="9" s="1"/>
  <c r="X18" i="6"/>
  <c r="H5" i="9" s="1"/>
  <c r="X23" i="6"/>
  <c r="H10" i="9" s="1"/>
  <c r="X21" i="6"/>
  <c r="H8" i="9" s="1"/>
  <c r="X17" i="6"/>
  <c r="H4" i="9" s="1"/>
  <c r="X22" i="6"/>
  <c r="H9" i="9" s="1"/>
  <c r="X19" i="6"/>
  <c r="H6" i="9" s="1"/>
  <c r="X20" i="6"/>
  <c r="H7" i="9" s="1"/>
  <c r="W19" i="6"/>
  <c r="G6" i="9" s="1"/>
  <c r="W20" i="6"/>
  <c r="G7" i="9" s="1"/>
  <c r="W17" i="6"/>
  <c r="G4" i="9" s="1"/>
  <c r="W23" i="6"/>
  <c r="G10" i="9" s="1"/>
  <c r="W21" i="6"/>
  <c r="G8" i="9" s="1"/>
  <c r="W18" i="6"/>
  <c r="G5" i="9" s="1"/>
  <c r="V19" i="6"/>
  <c r="F6" i="9" s="1"/>
  <c r="V21" i="6"/>
  <c r="F8" i="9" s="1"/>
  <c r="V22" i="6"/>
  <c r="F9" i="9" s="1"/>
  <c r="V20" i="6"/>
  <c r="F7" i="9" s="1"/>
  <c r="U19" i="6"/>
  <c r="E6" i="9" s="1"/>
  <c r="U24" i="6"/>
  <c r="E11" i="9" s="1"/>
  <c r="U23" i="6"/>
  <c r="E10" i="9" s="1"/>
  <c r="U17" i="6"/>
  <c r="E4" i="9" s="1"/>
  <c r="U20" i="6"/>
  <c r="E7" i="9" s="1"/>
  <c r="U22" i="6"/>
  <c r="E9" i="9" s="1"/>
  <c r="T18" i="6"/>
  <c r="D5" i="9" s="1"/>
  <c r="T22" i="6"/>
  <c r="D9" i="9" s="1"/>
  <c r="T20" i="6"/>
  <c r="D7" i="9" s="1"/>
  <c r="T23" i="6"/>
  <c r="D10" i="9" s="1"/>
  <c r="T24" i="6"/>
  <c r="D11" i="9" s="1"/>
  <c r="S22" i="6"/>
  <c r="C9" i="9" s="1"/>
  <c r="O17" i="9" l="1"/>
  <c r="O5" i="9"/>
  <c r="O29" i="9" s="1"/>
  <c r="N11" i="9"/>
  <c r="N23" i="9"/>
  <c r="L18" i="9"/>
  <c r="L6" i="9"/>
  <c r="L30" i="9" s="1"/>
  <c r="O11" i="9"/>
  <c r="O23" i="9"/>
  <c r="R24" i="9"/>
  <c r="R12" i="9"/>
  <c r="R36" i="9" s="1"/>
  <c r="R22" i="9"/>
  <c r="R10" i="9"/>
  <c r="R34" i="9" s="1"/>
  <c r="M19" i="9"/>
  <c r="M7" i="9"/>
  <c r="M31" i="9" s="1"/>
  <c r="L22" i="9"/>
  <c r="L10" i="9"/>
  <c r="L34" i="9" s="1"/>
  <c r="N6" i="9"/>
  <c r="N18" i="9"/>
  <c r="M22" i="9"/>
  <c r="M10" i="9"/>
  <c r="M34" i="9" s="1"/>
  <c r="O4" i="9"/>
  <c r="O16" i="9"/>
  <c r="O19" i="9"/>
  <c r="O7" i="9"/>
  <c r="O31" i="9" s="1"/>
  <c r="M23" i="9"/>
  <c r="M11" i="9"/>
  <c r="M35" i="9" s="1"/>
  <c r="P11" i="9"/>
  <c r="P23" i="9"/>
  <c r="N22" i="9"/>
  <c r="N10" i="9"/>
  <c r="N34" i="9" s="1"/>
  <c r="Q19" i="9"/>
  <c r="Q7" i="9"/>
  <c r="Q31" i="9" s="1"/>
  <c r="Q18" i="9"/>
  <c r="Q6" i="9"/>
  <c r="Q30" i="9" s="1"/>
  <c r="L8" i="9"/>
  <c r="L20" i="9"/>
  <c r="P9" i="9"/>
  <c r="P21" i="9"/>
  <c r="O20" i="9"/>
  <c r="O8" i="9"/>
  <c r="O32" i="9" s="1"/>
  <c r="L24" i="9"/>
  <c r="L12" i="9"/>
  <c r="L36" i="9" s="1"/>
  <c r="Q22" i="9"/>
  <c r="Q10" i="9"/>
  <c r="Q34" i="9" s="1"/>
  <c r="M21" i="9"/>
  <c r="M9" i="9"/>
  <c r="M33" i="9" s="1"/>
  <c r="M8" i="9"/>
  <c r="M20" i="9"/>
  <c r="P20" i="9"/>
  <c r="P8" i="9"/>
  <c r="P32" i="9" s="1"/>
  <c r="R18" i="9"/>
  <c r="R6" i="9"/>
  <c r="R30" i="9" s="1"/>
  <c r="O24" i="9"/>
  <c r="O12" i="9"/>
  <c r="O36" i="9" s="1"/>
  <c r="L21" i="9"/>
  <c r="L9" i="9"/>
  <c r="L33" i="9" s="1"/>
  <c r="L19" i="9"/>
  <c r="L7" i="9"/>
  <c r="L31" i="9" s="1"/>
  <c r="Q16" i="9"/>
  <c r="Q4" i="9"/>
  <c r="Q28" i="9" s="1"/>
  <c r="Q20" i="9"/>
  <c r="Q8" i="9"/>
  <c r="Q32" i="9" s="1"/>
  <c r="M24" i="9"/>
  <c r="M12" i="9"/>
  <c r="M36" i="9" s="1"/>
  <c r="Q17" i="9"/>
  <c r="Q5" i="9"/>
  <c r="Q29" i="9" s="1"/>
  <c r="Q23" i="9"/>
  <c r="Q11" i="9"/>
  <c r="Q35" i="9" s="1"/>
  <c r="M17" i="9"/>
  <c r="M5" i="9"/>
  <c r="M29" i="9" s="1"/>
  <c r="M6" i="9"/>
  <c r="M18" i="9"/>
  <c r="N21" i="9"/>
  <c r="N9" i="9"/>
  <c r="N33" i="9" s="1"/>
  <c r="R23" i="9"/>
  <c r="R11" i="9"/>
  <c r="R35" i="9" s="1"/>
  <c r="N19" i="9"/>
  <c r="N7" i="9"/>
  <c r="N31" i="9" s="1"/>
  <c r="R16" i="9"/>
  <c r="R4" i="9"/>
  <c r="R28" i="9" s="1"/>
  <c r="N20" i="9"/>
  <c r="N8" i="9"/>
  <c r="N32" i="9" s="1"/>
  <c r="R17" i="9"/>
  <c r="R5" i="9"/>
  <c r="R29" i="9" s="1"/>
  <c r="P18" i="9"/>
  <c r="P6" i="9"/>
  <c r="P30" i="9" s="1"/>
  <c r="R20" i="9"/>
  <c r="R8" i="9"/>
  <c r="R32" i="9" s="1"/>
  <c r="N17" i="9"/>
  <c r="N5" i="9"/>
  <c r="N29" i="9" s="1"/>
  <c r="Q9" i="9"/>
  <c r="Q21" i="9"/>
  <c r="O21" i="9"/>
  <c r="O9" i="9"/>
  <c r="O33" i="9" s="1"/>
  <c r="L23" i="9"/>
  <c r="L11" i="9"/>
  <c r="L35" i="9" s="1"/>
  <c r="P24" i="9"/>
  <c r="P12" i="9"/>
  <c r="P36" i="9" s="1"/>
  <c r="O6" i="9"/>
  <c r="O18" i="9"/>
  <c r="P17" i="9"/>
  <c r="P5" i="9"/>
  <c r="P29" i="9" s="1"/>
  <c r="Q24" i="9"/>
  <c r="Q12" i="9"/>
  <c r="Q36" i="9" s="1"/>
  <c r="R7" i="9"/>
  <c r="R19" i="9"/>
  <c r="P22" i="9"/>
  <c r="P10" i="9"/>
  <c r="P34" i="9" s="1"/>
  <c r="N24" i="9"/>
  <c r="N12" i="9"/>
  <c r="N36" i="9" s="1"/>
  <c r="P16" i="9"/>
  <c r="P4" i="9"/>
  <c r="P28" i="9" s="1"/>
  <c r="N4" i="9"/>
  <c r="N16" i="9"/>
  <c r="P19" i="9"/>
  <c r="P7" i="9"/>
  <c r="P31" i="9" s="1"/>
  <c r="R9" i="9"/>
  <c r="R21" i="9"/>
  <c r="O22" i="9"/>
  <c r="O10" i="9"/>
  <c r="O34" i="9" s="1"/>
  <c r="L17" i="9"/>
  <c r="L5" i="9"/>
  <c r="L29" i="9" s="1"/>
  <c r="M30" i="9" l="1"/>
  <c r="M32" i="9"/>
  <c r="L32" i="9"/>
  <c r="R33" i="9"/>
  <c r="O28" i="9"/>
  <c r="Q33" i="9"/>
  <c r="O35" i="9"/>
  <c r="N28" i="9"/>
  <c r="N30" i="9"/>
  <c r="O30" i="9"/>
  <c r="P35" i="9"/>
  <c r="N35" i="9"/>
  <c r="R31" i="9"/>
  <c r="P33" i="9"/>
</calcChain>
</file>

<file path=xl/sharedStrings.xml><?xml version="1.0" encoding="utf-8"?>
<sst xmlns="http://schemas.openxmlformats.org/spreadsheetml/2006/main" count="2991" uniqueCount="34">
  <si>
    <t>Proton Assignments</t>
  </si>
  <si>
    <t>Range</t>
  </si>
  <si>
    <t>Normalized</t>
  </si>
  <si>
    <t>Absolute</t>
  </si>
  <si>
    <t>4.0168 .. 3.8466</t>
  </si>
  <si>
    <t>On</t>
  </si>
  <si>
    <t>Control</t>
  </si>
  <si>
    <t>BSM</t>
  </si>
  <si>
    <t>Integral</t>
  </si>
  <si>
    <t>Diff</t>
  </si>
  <si>
    <t>4.2992 .. 4.2043</t>
  </si>
  <si>
    <t>3.8466 .. 3.6757</t>
  </si>
  <si>
    <t>Off</t>
  </si>
  <si>
    <t>4.1570 .. 4.0173</t>
  </si>
  <si>
    <t>4.7460 .. 4.4103</t>
  </si>
  <si>
    <t>4.4126 .. 4.3030</t>
  </si>
  <si>
    <t>3.6757 .. 3.4745</t>
  </si>
  <si>
    <t>3.4699 .. 3.2338</t>
  </si>
  <si>
    <t>3.2338 .. 3.0522</t>
  </si>
  <si>
    <t>n</t>
  </si>
  <si>
    <t>Rep1</t>
  </si>
  <si>
    <t>Rep2</t>
  </si>
  <si>
    <t>t</t>
  </si>
  <si>
    <t>Rep3</t>
  </si>
  <si>
    <t>missing the sqrt</t>
  </si>
  <si>
    <t>4.75 .. 4.41</t>
  </si>
  <si>
    <t>4.41 .. 4.30</t>
  </si>
  <si>
    <t>4.30 .. 4.20</t>
  </si>
  <si>
    <t>4.16 .. 4.02</t>
  </si>
  <si>
    <t>4.02 .. 3.85</t>
  </si>
  <si>
    <t>3.85 .. 3.68</t>
  </si>
  <si>
    <t>3.68 .. 3.47</t>
  </si>
  <si>
    <t>3.47 .. 3.23</t>
  </si>
  <si>
    <t>3.23 .. 3.05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</si>
</sst>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MS Shell Dlg 2"/>
    </font>
    <font>
      <sz val="13"/>
      <color theme="1"/>
      <name val=".SF NS Tex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5F5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(1)'!$S$17:$Y$17</c:f>
              <c:numCache>
                <c:formatCode>General</c:formatCode>
                <c:ptCount val="7"/>
                <c:pt idx="0">
                  <c:v>1.2979310463387091E-3</c:v>
                </c:pt>
                <c:pt idx="1">
                  <c:v>-5.0073158835961681E-2</c:v>
                </c:pt>
                <c:pt idx="2">
                  <c:v>5.3424169483572072E-2</c:v>
                </c:pt>
                <c:pt idx="3">
                  <c:v>-7.2658363912672677E-2</c:v>
                </c:pt>
                <c:pt idx="4">
                  <c:v>-2.3089840470193239E-2</c:v>
                </c:pt>
                <c:pt idx="5">
                  <c:v>-9.7550160736060848E-3</c:v>
                </c:pt>
                <c:pt idx="6">
                  <c:v>2.6351722792644042E-2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8-4FD8-B68F-79E9DF65C3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(1)'!$S$18:$Y$18</c:f>
              <c:numCache>
                <c:formatCode>General</c:formatCode>
                <c:ptCount val="7"/>
                <c:pt idx="0">
                  <c:v>-5.7531528978318619E-3</c:v>
                </c:pt>
                <c:pt idx="1">
                  <c:v>-8.2094918504314413E-2</c:v>
                </c:pt>
                <c:pt idx="2">
                  <c:v>5.3075355278219813E-2</c:v>
                </c:pt>
                <c:pt idx="3">
                  <c:v>-8.6040360210419914E-2</c:v>
                </c:pt>
                <c:pt idx="4">
                  <c:v>-3.9136340483332345E-2</c:v>
                </c:pt>
                <c:pt idx="5">
                  <c:v>-2.411223147742235E-2</c:v>
                </c:pt>
                <c:pt idx="6">
                  <c:v>5.7370429164229882E-3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8-4FD8-B68F-79E9DF65C3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(1)'!$S$19:$Y$19</c:f>
              <c:numCache>
                <c:formatCode>General</c:formatCode>
                <c:ptCount val="7"/>
                <c:pt idx="0">
                  <c:v>-1.6601894125192001E-3</c:v>
                </c:pt>
                <c:pt idx="1">
                  <c:v>-1.7735104805295929E-2</c:v>
                </c:pt>
                <c:pt idx="2">
                  <c:v>1.3341756539265682E-2</c:v>
                </c:pt>
                <c:pt idx="3">
                  <c:v>-1.7374119657858782E-2</c:v>
                </c:pt>
                <c:pt idx="4">
                  <c:v>-1.7246443391751764E-3</c:v>
                </c:pt>
                <c:pt idx="5">
                  <c:v>3.0211020554147946E-3</c:v>
                </c:pt>
                <c:pt idx="6">
                  <c:v>7.8215396636963103E-3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8-4FD8-B68F-79E9DF65C3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(1)'!$S$20:$Y$20</c:f>
              <c:numCache>
                <c:formatCode>General</c:formatCode>
                <c:ptCount val="7"/>
                <c:pt idx="0">
                  <c:v>7.8490001868811025E-4</c:v>
                </c:pt>
                <c:pt idx="1">
                  <c:v>-6.5920938314509665E-3</c:v>
                </c:pt>
                <c:pt idx="2">
                  <c:v>1.1575715902261601E-2</c:v>
                </c:pt>
                <c:pt idx="3">
                  <c:v>-6.913555841103613E-3</c:v>
                </c:pt>
                <c:pt idx="4">
                  <c:v>-3.8789461556186758E-3</c:v>
                </c:pt>
                <c:pt idx="5">
                  <c:v>4.1488267118059015E-4</c:v>
                </c:pt>
                <c:pt idx="6">
                  <c:v>7.4871597681892442E-3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8-4FD8-B68F-79E9DF65C3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(1)'!$S$21:$Y$21</c:f>
              <c:numCache>
                <c:formatCode>General</c:formatCode>
                <c:ptCount val="7"/>
                <c:pt idx="0">
                  <c:v>4.9998860554683134E-3</c:v>
                </c:pt>
                <c:pt idx="1">
                  <c:v>-3.2877224116189866E-3</c:v>
                </c:pt>
                <c:pt idx="2">
                  <c:v>1.4036415272367264E-2</c:v>
                </c:pt>
                <c:pt idx="3">
                  <c:v>-1.037849289967945E-2</c:v>
                </c:pt>
                <c:pt idx="4">
                  <c:v>-2.3120727303866905E-3</c:v>
                </c:pt>
                <c:pt idx="5">
                  <c:v>2.9878942092688248E-4</c:v>
                </c:pt>
                <c:pt idx="6">
                  <c:v>8.0028284623581466E-3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8-4FD8-B68F-79E9DF65C3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(1)'!$S$22:$Y$22</c:f>
              <c:numCache>
                <c:formatCode>General</c:formatCode>
                <c:ptCount val="7"/>
                <c:pt idx="0">
                  <c:v>-3.9597365109911454E-3</c:v>
                </c:pt>
                <c:pt idx="1">
                  <c:v>-4.3109717213680046E-3</c:v>
                </c:pt>
                <c:pt idx="2">
                  <c:v>-4.2490218280883483E-3</c:v>
                </c:pt>
                <c:pt idx="3">
                  <c:v>-4.4953787055863649E-3</c:v>
                </c:pt>
                <c:pt idx="4">
                  <c:v>-4.1688751555338868E-3</c:v>
                </c:pt>
                <c:pt idx="5">
                  <c:v>-4.6771484116947103E-3</c:v>
                </c:pt>
                <c:pt idx="6">
                  <c:v>1.3647642679901154E-3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8-4FD8-B68F-79E9DF65C3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(1)'!$S$23:$Y$23</c:f>
              <c:numCache>
                <c:formatCode>General</c:formatCode>
                <c:ptCount val="7"/>
                <c:pt idx="0">
                  <c:v>-1.6119708288865678E-3</c:v>
                </c:pt>
                <c:pt idx="1">
                  <c:v>1.1499285104685057E-2</c:v>
                </c:pt>
                <c:pt idx="2">
                  <c:v>-1.3082013840675467E-2</c:v>
                </c:pt>
                <c:pt idx="3">
                  <c:v>1.0487922449559577E-2</c:v>
                </c:pt>
                <c:pt idx="4">
                  <c:v>8.7828587267235608E-3</c:v>
                </c:pt>
                <c:pt idx="5">
                  <c:v>-3.7078339227477907E-3</c:v>
                </c:pt>
                <c:pt idx="6">
                  <c:v>-1.8853089624038704E-3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B8-4FD8-B68F-79E9DF65C3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(1)'!$S$24:$Y$24</c:f>
              <c:numCache>
                <c:formatCode>General</c:formatCode>
                <c:ptCount val="7"/>
                <c:pt idx="0">
                  <c:v>5.1163065337978472E-3</c:v>
                </c:pt>
                <c:pt idx="1">
                  <c:v>1.8425267742171781E-2</c:v>
                </c:pt>
                <c:pt idx="2">
                  <c:v>-1.076705048715673E-2</c:v>
                </c:pt>
                <c:pt idx="3">
                  <c:v>1.5157738200616142E-2</c:v>
                </c:pt>
                <c:pt idx="4">
                  <c:v>1.2641229857381E-2</c:v>
                </c:pt>
                <c:pt idx="5">
                  <c:v>1.9588078438101024E-3</c:v>
                </c:pt>
                <c:pt idx="6">
                  <c:v>4.8906510701661873E-3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B8-4FD8-B68F-79E9DF65C31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(1)'!$S$25:$Y$25</c:f>
              <c:numCache>
                <c:formatCode>General</c:formatCode>
                <c:ptCount val="7"/>
                <c:pt idx="0">
                  <c:v>2.7646046667785824E-2</c:v>
                </c:pt>
                <c:pt idx="1">
                  <c:v>5.0503703399741501E-2</c:v>
                </c:pt>
                <c:pt idx="2">
                  <c:v>-1.3654912629486192E-2</c:v>
                </c:pt>
                <c:pt idx="3">
                  <c:v>4.4904147714291652E-2</c:v>
                </c:pt>
                <c:pt idx="4">
                  <c:v>3.5946374392407596E-2</c:v>
                </c:pt>
                <c:pt idx="5">
                  <c:v>9.3128248202005402E-3</c:v>
                </c:pt>
                <c:pt idx="6">
                  <c:v>1.3123470782006319E-2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B8-4FD8-B68F-79E9DF65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Complete!$C$9:$I$9</c:f>
              <c:numCache>
                <c:formatCode>General</c:formatCode>
                <c:ptCount val="7"/>
                <c:pt idx="0">
                  <c:v>-3.9597365109911454E-3</c:v>
                </c:pt>
                <c:pt idx="1">
                  <c:v>-4.3109717213680046E-3</c:v>
                </c:pt>
                <c:pt idx="2">
                  <c:v>-4.2490218280883483E-3</c:v>
                </c:pt>
                <c:pt idx="3">
                  <c:v>-4.4953787055863649E-3</c:v>
                </c:pt>
                <c:pt idx="4">
                  <c:v>-4.1688751555338868E-3</c:v>
                </c:pt>
                <c:pt idx="5">
                  <c:v>-4.6771484116947103E-3</c:v>
                </c:pt>
                <c:pt idx="6">
                  <c:v>1.3647642679901154E-3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9E6-AA6C-3386333CB5A9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Complete!$C$21:$I$21</c:f>
              <c:numCache>
                <c:formatCode>General</c:formatCode>
                <c:ptCount val="7"/>
                <c:pt idx="0">
                  <c:v>-1.2025939457395048E-2</c:v>
                </c:pt>
                <c:pt idx="1">
                  <c:v>-6.0874131822451815E-3</c:v>
                </c:pt>
                <c:pt idx="2">
                  <c:v>-3.7974871315622494E-3</c:v>
                </c:pt>
                <c:pt idx="3">
                  <c:v>-8.6414611654818379E-3</c:v>
                </c:pt>
                <c:pt idx="4">
                  <c:v>-4.9584741778780821E-3</c:v>
                </c:pt>
                <c:pt idx="5">
                  <c:v>-6.8718232788626578E-3</c:v>
                </c:pt>
                <c:pt idx="6">
                  <c:v>-5.5015841865969778E-3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3-49E6-AA6C-3386333CB5A9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Complete!$C$33:$I$33</c:f>
              <c:numCache>
                <c:formatCode>General</c:formatCode>
                <c:ptCount val="7"/>
                <c:pt idx="0">
                  <c:v>-5.5872102671902174E-3</c:v>
                </c:pt>
                <c:pt idx="1">
                  <c:v>-5.1283194720061322E-3</c:v>
                </c:pt>
                <c:pt idx="2">
                  <c:v>6.9792876391065545E-2</c:v>
                </c:pt>
                <c:pt idx="3">
                  <c:v>-8.4005580829257742E-2</c:v>
                </c:pt>
                <c:pt idx="4">
                  <c:v>-5.0385565621022818E-3</c:v>
                </c:pt>
                <c:pt idx="5">
                  <c:v>-9.4560782634176537E-3</c:v>
                </c:pt>
                <c:pt idx="6">
                  <c:v>-2.3249883750583126E-3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9E6-AA6C-3386333CB5A9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Complete!$C$45:$I$45</c:f>
              <c:numCache>
                <c:formatCode>General</c:formatCode>
                <c:ptCount val="7"/>
                <c:pt idx="0">
                  <c:v>-3.2290551478757362E-3</c:v>
                </c:pt>
                <c:pt idx="1">
                  <c:v>5.6172368926363648E-4</c:v>
                </c:pt>
                <c:pt idx="2">
                  <c:v>3.3673124028383464E-3</c:v>
                </c:pt>
                <c:pt idx="3">
                  <c:v>7.0732649469933762E-3</c:v>
                </c:pt>
                <c:pt idx="4">
                  <c:v>1.1966915334788048E-2</c:v>
                </c:pt>
                <c:pt idx="5">
                  <c:v>1.1928839487781654E-2</c:v>
                </c:pt>
                <c:pt idx="6">
                  <c:v>2.1461293888388782E-2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9E6-AA6C-3386333CB5A9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Complete!$C$57:$I$57</c:f>
              <c:numCache>
                <c:formatCode>General</c:formatCode>
                <c:ptCount val="7"/>
                <c:pt idx="0">
                  <c:v>-9.4984587939074636E-3</c:v>
                </c:pt>
                <c:pt idx="1">
                  <c:v>-7.0749490137991802E-3</c:v>
                </c:pt>
                <c:pt idx="2">
                  <c:v>-6.8916476715394732E-3</c:v>
                </c:pt>
                <c:pt idx="3">
                  <c:v>2.299785446847242E-4</c:v>
                </c:pt>
                <c:pt idx="4">
                  <c:v>7.5608079023718657E-3</c:v>
                </c:pt>
                <c:pt idx="5">
                  <c:v>1.0631774361099593E-2</c:v>
                </c:pt>
                <c:pt idx="6">
                  <c:v>1.9003045628545143E-2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3-49E6-AA6C-3386333CB5A9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Complete!$C$69:$I$69</c:f>
              <c:numCache>
                <c:formatCode>General</c:formatCode>
                <c:ptCount val="7"/>
                <c:pt idx="0">
                  <c:v>-5.4329371816639205E-3</c:v>
                </c:pt>
                <c:pt idx="1">
                  <c:v>-5.2316529768614865E-3</c:v>
                </c:pt>
                <c:pt idx="2">
                  <c:v>-1.990690436905718E-3</c:v>
                </c:pt>
                <c:pt idx="3">
                  <c:v>5.8761069521005693E-3</c:v>
                </c:pt>
                <c:pt idx="4">
                  <c:v>2.1786169251997532E-2</c:v>
                </c:pt>
                <c:pt idx="5">
                  <c:v>2.215463201903356E-2</c:v>
                </c:pt>
                <c:pt idx="6">
                  <c:v>3.4959630515690149E-2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3-49E6-AA6C-3386333C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21488"/>
        <c:axId val="829221816"/>
      </c:scatterChart>
      <c:valAx>
        <c:axId val="829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816"/>
        <c:crosses val="autoZero"/>
        <c:crossBetween val="midCat"/>
      </c:valAx>
      <c:valAx>
        <c:axId val="8292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(2)'!$S$17:$Y$17</c:f>
              <c:numCache>
                <c:formatCode>General</c:formatCode>
                <c:ptCount val="7"/>
                <c:pt idx="0">
                  <c:v>-5.3490801565239013E-2</c:v>
                </c:pt>
                <c:pt idx="1">
                  <c:v>-1.6529770628131168E-2</c:v>
                </c:pt>
                <c:pt idx="2">
                  <c:v>2.8653270481368016E-2</c:v>
                </c:pt>
                <c:pt idx="3">
                  <c:v>-1.5079476472858644E-2</c:v>
                </c:pt>
                <c:pt idx="4">
                  <c:v>-1.9879912761737104E-2</c:v>
                </c:pt>
                <c:pt idx="5">
                  <c:v>-2.66294583823533E-3</c:v>
                </c:pt>
                <c:pt idx="6">
                  <c:v>-8.8072197455690247E-3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B14E-AC41-F47BD5224F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(2)'!$S$18:$Y$18</c:f>
              <c:numCache>
                <c:formatCode>General</c:formatCode>
                <c:ptCount val="7"/>
                <c:pt idx="0">
                  <c:v>-8.9342484475740377E-2</c:v>
                </c:pt>
                <c:pt idx="1">
                  <c:v>-6.1415070529179112E-2</c:v>
                </c:pt>
                <c:pt idx="2">
                  <c:v>1.4451268654642439E-2</c:v>
                </c:pt>
                <c:pt idx="3">
                  <c:v>-4.6324978879188843E-2</c:v>
                </c:pt>
                <c:pt idx="4">
                  <c:v>-4.2806593596271834E-2</c:v>
                </c:pt>
                <c:pt idx="5">
                  <c:v>-3.2073277115440543E-2</c:v>
                </c:pt>
                <c:pt idx="6">
                  <c:v>-2.9823961715946069E-2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B-B14E-AC41-F47BD5224F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(2)'!$S$19:$Y$19</c:f>
              <c:numCache>
                <c:formatCode>General</c:formatCode>
                <c:ptCount val="7"/>
                <c:pt idx="0">
                  <c:v>-2.1408887490116983E-2</c:v>
                </c:pt>
                <c:pt idx="1">
                  <c:v>-1.4295676429567567E-2</c:v>
                </c:pt>
                <c:pt idx="2">
                  <c:v>8.1949910284827721E-3</c:v>
                </c:pt>
                <c:pt idx="3">
                  <c:v>-8.8731882961662258E-3</c:v>
                </c:pt>
                <c:pt idx="4">
                  <c:v>-1.169924926641517E-2</c:v>
                </c:pt>
                <c:pt idx="5">
                  <c:v>-9.1546120752236341E-3</c:v>
                </c:pt>
                <c:pt idx="6">
                  <c:v>-7.8044179395117775E-3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B-B14E-AC41-F47BD5224F9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(2)'!$S$20:$Y$20</c:f>
              <c:numCache>
                <c:formatCode>General</c:formatCode>
                <c:ptCount val="7"/>
                <c:pt idx="0">
                  <c:v>-1.304895367219523E-2</c:v>
                </c:pt>
                <c:pt idx="1">
                  <c:v>-3.7516101331042193E-3</c:v>
                </c:pt>
                <c:pt idx="2">
                  <c:v>4.7475602067156546E-3</c:v>
                </c:pt>
                <c:pt idx="3">
                  <c:v>-9.9195056508667636E-4</c:v>
                </c:pt>
                <c:pt idx="4">
                  <c:v>-2.7111825347370462E-3</c:v>
                </c:pt>
                <c:pt idx="5">
                  <c:v>-2.8142640782045435E-3</c:v>
                </c:pt>
                <c:pt idx="6">
                  <c:v>-1.1713079055034323E-3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B-B14E-AC41-F47BD5224F9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(2)'!$S$21:$Y$21</c:f>
              <c:numCache>
                <c:formatCode>General</c:formatCode>
                <c:ptCount val="7"/>
                <c:pt idx="0">
                  <c:v>-8.6299061356139815E-3</c:v>
                </c:pt>
                <c:pt idx="1">
                  <c:v>-2.6484381064577475E-4</c:v>
                </c:pt>
                <c:pt idx="2">
                  <c:v>1.5415657417578613E-2</c:v>
                </c:pt>
                <c:pt idx="3">
                  <c:v>1.3889018354010529E-3</c:v>
                </c:pt>
                <c:pt idx="4">
                  <c:v>-5.6375611910279067E-4</c:v>
                </c:pt>
                <c:pt idx="5">
                  <c:v>4.3169626779384247E-3</c:v>
                </c:pt>
                <c:pt idx="6">
                  <c:v>3.7488684673240035E-3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B-B14E-AC41-F47BD5224F9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(2)'!$S$22:$Y$22</c:f>
              <c:numCache>
                <c:formatCode>General</c:formatCode>
                <c:ptCount val="7"/>
                <c:pt idx="0">
                  <c:v>-1.2025939457395048E-2</c:v>
                </c:pt>
                <c:pt idx="1">
                  <c:v>-6.0874131822451815E-3</c:v>
                </c:pt>
                <c:pt idx="2">
                  <c:v>-3.7974871315622494E-3</c:v>
                </c:pt>
                <c:pt idx="3">
                  <c:v>-8.6414611654818379E-3</c:v>
                </c:pt>
                <c:pt idx="4">
                  <c:v>-4.9584741778780821E-3</c:v>
                </c:pt>
                <c:pt idx="5">
                  <c:v>-6.8718232788626578E-3</c:v>
                </c:pt>
                <c:pt idx="6">
                  <c:v>-5.5015841865969778E-3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B-B14E-AC41-F47BD5224F9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(2)'!$S$23:$Y$23</c:f>
              <c:numCache>
                <c:formatCode>General</c:formatCode>
                <c:ptCount val="7"/>
                <c:pt idx="0">
                  <c:v>3.7598661929972238E-3</c:v>
                </c:pt>
                <c:pt idx="1">
                  <c:v>7.147742434605674E-4</c:v>
                </c:pt>
                <c:pt idx="2">
                  <c:v>-1.2127274566441464E-2</c:v>
                </c:pt>
                <c:pt idx="3">
                  <c:v>-2.300493162967827E-3</c:v>
                </c:pt>
                <c:pt idx="4">
                  <c:v>4.7635983790883961E-3</c:v>
                </c:pt>
                <c:pt idx="5">
                  <c:v>-7.5746056418141009E-3</c:v>
                </c:pt>
                <c:pt idx="6">
                  <c:v>-4.900207554768294E-3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B-B14E-AC41-F47BD5224F9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(2)'!$S$24:$Y$24</c:f>
              <c:numCache>
                <c:formatCode>General</c:formatCode>
                <c:ptCount val="7"/>
                <c:pt idx="0">
                  <c:v>8.4100285623611923E-3</c:v>
                </c:pt>
                <c:pt idx="1">
                  <c:v>1.143382650885999E-2</c:v>
                </c:pt>
                <c:pt idx="2">
                  <c:v>-1.7272685442453674E-3</c:v>
                </c:pt>
                <c:pt idx="3">
                  <c:v>5.5660078742118917E-3</c:v>
                </c:pt>
                <c:pt idx="4">
                  <c:v>1.4762335978976878E-2</c:v>
                </c:pt>
                <c:pt idx="5">
                  <c:v>3.7975226707097714E-3</c:v>
                </c:pt>
                <c:pt idx="6">
                  <c:v>6.1193341649718579E-3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B-B14E-AC41-F47BD5224F9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(2)'!$S$25:$Y$25</c:f>
              <c:numCache>
                <c:formatCode>General</c:formatCode>
                <c:ptCount val="7"/>
                <c:pt idx="0">
                  <c:v>3.4680973366545298E-2</c:v>
                </c:pt>
                <c:pt idx="1">
                  <c:v>2.5823842299659477E-2</c:v>
                </c:pt>
                <c:pt idx="2">
                  <c:v>9.3665320312899102E-3</c:v>
                </c:pt>
                <c:pt idx="3">
                  <c:v>2.7792349389535162E-2</c:v>
                </c:pt>
                <c:pt idx="4">
                  <c:v>3.3355878012788935E-2</c:v>
                </c:pt>
                <c:pt idx="5">
                  <c:v>1.3447357005639312E-2</c:v>
                </c:pt>
                <c:pt idx="6">
                  <c:v>7.3615197976355188E-3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BB-B14E-AC41-F47BD522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(3)'!$S$17:$Y$17</c:f>
              <c:numCache>
                <c:formatCode>General</c:formatCode>
                <c:ptCount val="7"/>
                <c:pt idx="0">
                  <c:v>-2.8486033078858101E-3</c:v>
                </c:pt>
                <c:pt idx="1">
                  <c:v>-2.6348729503066538E-2</c:v>
                </c:pt>
                <c:pt idx="2">
                  <c:v>9.6178636785691704E-2</c:v>
                </c:pt>
                <c:pt idx="3">
                  <c:v>-0.14222190217293451</c:v>
                </c:pt>
                <c:pt idx="4">
                  <c:v>-1.0527074771072131E-2</c:v>
                </c:pt>
                <c:pt idx="5">
                  <c:v>-2.0263817058007429E-2</c:v>
                </c:pt>
                <c:pt idx="6">
                  <c:v>3.3108678102011834E-3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5-9049-AC1D-48E79535D7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(3)'!$S$18:$Y$18</c:f>
              <c:numCache>
                <c:formatCode>General</c:formatCode>
                <c:ptCount val="7"/>
                <c:pt idx="0">
                  <c:v>-1.5221228694620456E-2</c:v>
                </c:pt>
                <c:pt idx="1">
                  <c:v>-6.4289287080354154E-2</c:v>
                </c:pt>
                <c:pt idx="2">
                  <c:v>0.14197283200550229</c:v>
                </c:pt>
                <c:pt idx="3">
                  <c:v>-0.26075063239014051</c:v>
                </c:pt>
                <c:pt idx="4">
                  <c:v>-3.9280670912706483E-2</c:v>
                </c:pt>
                <c:pt idx="5">
                  <c:v>-6.1736556203833989E-2</c:v>
                </c:pt>
                <c:pt idx="6">
                  <c:v>-5.5605735576381042E-3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5-9049-AC1D-48E79535D7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(3)'!$S$19:$Y$19</c:f>
              <c:numCache>
                <c:formatCode>General</c:formatCode>
                <c:ptCount val="7"/>
                <c:pt idx="0">
                  <c:v>-7.2216757032936242E-3</c:v>
                </c:pt>
                <c:pt idx="1">
                  <c:v>-1.5191985366712438E-2</c:v>
                </c:pt>
                <c:pt idx="2">
                  <c:v>6.854360066960892E-2</c:v>
                </c:pt>
                <c:pt idx="3">
                  <c:v>-9.2808860034370819E-2</c:v>
                </c:pt>
                <c:pt idx="4">
                  <c:v>-8.5182762659527025E-3</c:v>
                </c:pt>
                <c:pt idx="5">
                  <c:v>-1.7843685055913633E-2</c:v>
                </c:pt>
                <c:pt idx="6">
                  <c:v>-6.6869809041101786E-3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5-9049-AC1D-48E79535D71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(3)'!$S$20:$Y$20</c:f>
              <c:numCache>
                <c:formatCode>General</c:formatCode>
                <c:ptCount val="7"/>
                <c:pt idx="0">
                  <c:v>-2.0822238790072717E-3</c:v>
                </c:pt>
                <c:pt idx="1">
                  <c:v>-3.7526785618142221E-3</c:v>
                </c:pt>
                <c:pt idx="2">
                  <c:v>7.0171320004804486E-2</c:v>
                </c:pt>
                <c:pt idx="3">
                  <c:v>-7.1700514457662415E-2</c:v>
                </c:pt>
                <c:pt idx="4">
                  <c:v>1.7556103199353368E-3</c:v>
                </c:pt>
                <c:pt idx="5">
                  <c:v>-3.9803119644783065E-3</c:v>
                </c:pt>
                <c:pt idx="6">
                  <c:v>7.0471855029327389E-3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5-9049-AC1D-48E79535D7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(3)'!$S$21:$Y$21</c:f>
              <c:numCache>
                <c:formatCode>General</c:formatCode>
                <c:ptCount val="7"/>
                <c:pt idx="0">
                  <c:v>4.0825975868122432E-3</c:v>
                </c:pt>
                <c:pt idx="1">
                  <c:v>3.1751779074464166E-3</c:v>
                </c:pt>
                <c:pt idx="2">
                  <c:v>8.6313199445193819E-2</c:v>
                </c:pt>
                <c:pt idx="3">
                  <c:v>-8.186683156578238E-2</c:v>
                </c:pt>
                <c:pt idx="4">
                  <c:v>9.4871259700586314E-4</c:v>
                </c:pt>
                <c:pt idx="5">
                  <c:v>-1.6044695938684777E-3</c:v>
                </c:pt>
                <c:pt idx="6">
                  <c:v>1.0834841488513375E-2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5-9049-AC1D-48E79535D71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(3)'!$S$22:$Y$22</c:f>
              <c:numCache>
                <c:formatCode>General</c:formatCode>
                <c:ptCount val="7"/>
                <c:pt idx="0">
                  <c:v>-5.5872102671902174E-3</c:v>
                </c:pt>
                <c:pt idx="1">
                  <c:v>-5.1283194720061322E-3</c:v>
                </c:pt>
                <c:pt idx="2">
                  <c:v>6.9792876391065545E-2</c:v>
                </c:pt>
                <c:pt idx="3">
                  <c:v>-8.4005580829257742E-2</c:v>
                </c:pt>
                <c:pt idx="4">
                  <c:v>-5.0385565621022818E-3</c:v>
                </c:pt>
                <c:pt idx="5">
                  <c:v>-9.4560782634176537E-3</c:v>
                </c:pt>
                <c:pt idx="6">
                  <c:v>-2.3249883750583126E-3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5-9049-AC1D-48E79535D71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(3)'!$S$23:$Y$23</c:f>
              <c:numCache>
                <c:formatCode>General</c:formatCode>
                <c:ptCount val="7"/>
                <c:pt idx="0">
                  <c:v>1.9076321755789644E-3</c:v>
                </c:pt>
                <c:pt idx="1">
                  <c:v>4.2903998851474608E-3</c:v>
                </c:pt>
                <c:pt idx="2">
                  <c:v>6.3247032808717782E-2</c:v>
                </c:pt>
                <c:pt idx="3">
                  <c:v>-6.5210135032620076E-2</c:v>
                </c:pt>
                <c:pt idx="4">
                  <c:v>1.5290052291980101E-3</c:v>
                </c:pt>
                <c:pt idx="5">
                  <c:v>-4.5923678819696683E-3</c:v>
                </c:pt>
                <c:pt idx="6">
                  <c:v>1.2048495193152894E-3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D5-9049-AC1D-48E79535D71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(3)'!$S$24:$Y$24</c:f>
              <c:numCache>
                <c:formatCode>General</c:formatCode>
                <c:ptCount val="7"/>
                <c:pt idx="0">
                  <c:v>8.1769219901656458E-3</c:v>
                </c:pt>
                <c:pt idx="1">
                  <c:v>1.3395243535589683E-2</c:v>
                </c:pt>
                <c:pt idx="2">
                  <c:v>5.8472456311540834E-2</c:v>
                </c:pt>
                <c:pt idx="3">
                  <c:v>-4.1637345824887123E-2</c:v>
                </c:pt>
                <c:pt idx="4">
                  <c:v>1.2193089755180787E-2</c:v>
                </c:pt>
                <c:pt idx="5">
                  <c:v>7.0787329927707232E-3</c:v>
                </c:pt>
                <c:pt idx="6">
                  <c:v>1.1176533561717219E-2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D5-9049-AC1D-48E79535D71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(3)'!$S$25:$Y$25</c:f>
              <c:numCache>
                <c:formatCode>General</c:formatCode>
                <c:ptCount val="7"/>
                <c:pt idx="0">
                  <c:v>2.9631506918749068E-2</c:v>
                </c:pt>
                <c:pt idx="1">
                  <c:v>3.5848999362909223E-2</c:v>
                </c:pt>
                <c:pt idx="2">
                  <c:v>7.8160777911262969E-2</c:v>
                </c:pt>
                <c:pt idx="3">
                  <c:v>-4.078295140581828E-2</c:v>
                </c:pt>
                <c:pt idx="4">
                  <c:v>2.0731569367460748E-2</c:v>
                </c:pt>
                <c:pt idx="5">
                  <c:v>1.7708702264630512E-2</c:v>
                </c:pt>
                <c:pt idx="6">
                  <c:v>2.2595555006536688E-2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D5-9049-AC1D-48E79535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(4)'!$S$17:$Y$17</c:f>
              <c:numCache>
                <c:formatCode>General</c:formatCode>
                <c:ptCount val="7"/>
                <c:pt idx="0">
                  <c:v>-3.8862109118349246E-2</c:v>
                </c:pt>
                <c:pt idx="1">
                  <c:v>-4.8439356652620665E-3</c:v>
                </c:pt>
                <c:pt idx="2">
                  <c:v>1.8206493234029151E-2</c:v>
                </c:pt>
                <c:pt idx="3">
                  <c:v>1.1677261223920403E-2</c:v>
                </c:pt>
                <c:pt idx="4">
                  <c:v>5.5377243637736773E-2</c:v>
                </c:pt>
                <c:pt idx="5">
                  <c:v>5.3110883972435595E-2</c:v>
                </c:pt>
                <c:pt idx="6">
                  <c:v>7.4561202210872174E-2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F-1D4F-BBCC-2B4898CC7C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(4)'!$S$18:$Y$18</c:f>
              <c:numCache>
                <c:formatCode>General</c:formatCode>
                <c:ptCount val="7"/>
                <c:pt idx="0">
                  <c:v>-0.11255238942611639</c:v>
                </c:pt>
                <c:pt idx="1">
                  <c:v>-8.6975434419286179E-2</c:v>
                </c:pt>
                <c:pt idx="2">
                  <c:v>-4.6281862691285765E-2</c:v>
                </c:pt>
                <c:pt idx="3">
                  <c:v>-0.12037493833251112</c:v>
                </c:pt>
                <c:pt idx="4">
                  <c:v>-4.2565316500087581E-2</c:v>
                </c:pt>
                <c:pt idx="5">
                  <c:v>-6.1493283075102455E-2</c:v>
                </c:pt>
                <c:pt idx="6">
                  <c:v>-4.1560088323385876E-2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F-1D4F-BBCC-2B4898CC7C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(4)'!$S$19:$Y$19</c:f>
              <c:numCache>
                <c:formatCode>General</c:formatCode>
                <c:ptCount val="7"/>
                <c:pt idx="0">
                  <c:v>-3.4616059304690021E-2</c:v>
                </c:pt>
                <c:pt idx="1">
                  <c:v>-3.5465063195377483E-2</c:v>
                </c:pt>
                <c:pt idx="2">
                  <c:v>-1.5156736611017511E-2</c:v>
                </c:pt>
                <c:pt idx="3">
                  <c:v>-5.7838175407553948E-2</c:v>
                </c:pt>
                <c:pt idx="4">
                  <c:v>-2.2667862882665341E-2</c:v>
                </c:pt>
                <c:pt idx="5">
                  <c:v>-2.8329197684036342E-2</c:v>
                </c:pt>
                <c:pt idx="6">
                  <c:v>-2.0142812152530009E-2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F-1D4F-BBCC-2B4898CC7C7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(4)'!$S$20:$Y$20</c:f>
              <c:numCache>
                <c:formatCode>General</c:formatCode>
                <c:ptCount val="7"/>
                <c:pt idx="0">
                  <c:v>-3.4993549277907029E-3</c:v>
                </c:pt>
                <c:pt idx="1">
                  <c:v>9.1678119318133397E-3</c:v>
                </c:pt>
                <c:pt idx="2">
                  <c:v>8.9858125593309801E-3</c:v>
                </c:pt>
                <c:pt idx="3">
                  <c:v>2.9660087483494805E-2</c:v>
                </c:pt>
                <c:pt idx="4">
                  <c:v>3.5775449500173799E-2</c:v>
                </c:pt>
                <c:pt idx="5">
                  <c:v>3.6375869609285093E-2</c:v>
                </c:pt>
                <c:pt idx="6">
                  <c:v>4.9674365054816788E-2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F-1D4F-BBCC-2B4898CC7C7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(4)'!$S$21:$Y$21</c:f>
              <c:numCache>
                <c:formatCode>General</c:formatCode>
                <c:ptCount val="7"/>
                <c:pt idx="0">
                  <c:v>9.429156343638297E-4</c:v>
                </c:pt>
                <c:pt idx="1">
                  <c:v>1.7007728135465854E-2</c:v>
                </c:pt>
                <c:pt idx="2">
                  <c:v>5.1543235468583533E-2</c:v>
                </c:pt>
                <c:pt idx="3">
                  <c:v>2.0872136186618359E-2</c:v>
                </c:pt>
                <c:pt idx="4">
                  <c:v>5.2792572685072058E-2</c:v>
                </c:pt>
                <c:pt idx="5">
                  <c:v>5.4916705456595702E-2</c:v>
                </c:pt>
                <c:pt idx="6">
                  <c:v>6.7541962588122992E-2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F-1D4F-BBCC-2B4898CC7C7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(4)'!$S$22:$Y$22</c:f>
              <c:numCache>
                <c:formatCode>General</c:formatCode>
                <c:ptCount val="7"/>
                <c:pt idx="0">
                  <c:v>-3.2290551478757362E-3</c:v>
                </c:pt>
                <c:pt idx="1">
                  <c:v>5.6172368926363648E-4</c:v>
                </c:pt>
                <c:pt idx="2">
                  <c:v>3.3673124028383464E-3</c:v>
                </c:pt>
                <c:pt idx="3">
                  <c:v>7.0732649469933762E-3</c:v>
                </c:pt>
                <c:pt idx="4">
                  <c:v>1.1966915334788048E-2</c:v>
                </c:pt>
                <c:pt idx="5">
                  <c:v>1.1928839487781654E-2</c:v>
                </c:pt>
                <c:pt idx="6">
                  <c:v>2.1461293888388782E-2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6F-1D4F-BBCC-2B4898CC7C7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(4)'!$S$23:$Y$23</c:f>
              <c:numCache>
                <c:formatCode>General</c:formatCode>
                <c:ptCount val="7"/>
                <c:pt idx="0">
                  <c:v>3.9547941053359893E-3</c:v>
                </c:pt>
                <c:pt idx="1">
                  <c:v>3.938241955592961E-3</c:v>
                </c:pt>
                <c:pt idx="2">
                  <c:v>-1.9153635010534856E-2</c:v>
                </c:pt>
                <c:pt idx="3">
                  <c:v>2.620072957507311E-2</c:v>
                </c:pt>
                <c:pt idx="4">
                  <c:v>6.7244259463744727E-3</c:v>
                </c:pt>
                <c:pt idx="5">
                  <c:v>6.4723618090452E-3</c:v>
                </c:pt>
                <c:pt idx="6">
                  <c:v>1.7778028481510857E-2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6F-1D4F-BBCC-2B4898CC7C7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(4)'!$S$24:$Y$24</c:f>
              <c:numCache>
                <c:formatCode>General</c:formatCode>
                <c:ptCount val="7"/>
                <c:pt idx="0">
                  <c:v>1.5633203231642051E-2</c:v>
                </c:pt>
                <c:pt idx="1">
                  <c:v>2.4279691328899167E-2</c:v>
                </c:pt>
                <c:pt idx="2">
                  <c:v>3.1574342496434066E-2</c:v>
                </c:pt>
                <c:pt idx="3">
                  <c:v>3.9212730215185378E-2</c:v>
                </c:pt>
                <c:pt idx="4">
                  <c:v>4.0366262973102494E-2</c:v>
                </c:pt>
                <c:pt idx="5">
                  <c:v>3.680001995933279E-2</c:v>
                </c:pt>
                <c:pt idx="6">
                  <c:v>5.2468436713632841E-2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6F-1D4F-BBCC-2B4898CC7C7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(4)'!$S$25:$Y$25</c:f>
              <c:numCache>
                <c:formatCode>General</c:formatCode>
                <c:ptCount val="7"/>
                <c:pt idx="0">
                  <c:v>1.0503203835640915E-2</c:v>
                </c:pt>
                <c:pt idx="1">
                  <c:v>2.6038421136966448E-2</c:v>
                </c:pt>
                <c:pt idx="2">
                  <c:v>1.8432551759223058E-2</c:v>
                </c:pt>
                <c:pt idx="3">
                  <c:v>4.4222208344856545E-2</c:v>
                </c:pt>
                <c:pt idx="4">
                  <c:v>3.0628505577413034E-2</c:v>
                </c:pt>
                <c:pt idx="5">
                  <c:v>1.8156424581005776E-2</c:v>
                </c:pt>
                <c:pt idx="6">
                  <c:v>4.0904978996677048E-2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6F-1D4F-BBCC-2B4898CC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(5)'!$S$17:$Y$17</c:f>
              <c:numCache>
                <c:formatCode>General</c:formatCode>
                <c:ptCount val="7"/>
                <c:pt idx="0">
                  <c:v>-2.8223927641496543E-2</c:v>
                </c:pt>
                <c:pt idx="1">
                  <c:v>-4.8842269784487701E-3</c:v>
                </c:pt>
                <c:pt idx="2">
                  <c:v>2.1380582537489097E-2</c:v>
                </c:pt>
                <c:pt idx="3">
                  <c:v>-5.1441180526824136E-3</c:v>
                </c:pt>
                <c:pt idx="4">
                  <c:v>2.7789193928434389E-2</c:v>
                </c:pt>
                <c:pt idx="5">
                  <c:v>1.6188681878445122E-2</c:v>
                </c:pt>
                <c:pt idx="6">
                  <c:v>2.6568332497632085E-2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3-484B-98B0-01FA2A9B75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(5)'!$S$18:$Y$18</c:f>
              <c:numCache>
                <c:formatCode>General</c:formatCode>
                <c:ptCount val="7"/>
                <c:pt idx="0">
                  <c:v>-0.10438922169327833</c:v>
                </c:pt>
                <c:pt idx="1">
                  <c:v>-0.11704321123053305</c:v>
                </c:pt>
                <c:pt idx="2">
                  <c:v>-8.7642919035441857E-2</c:v>
                </c:pt>
                <c:pt idx="3">
                  <c:v>-0.13750396951413144</c:v>
                </c:pt>
                <c:pt idx="4">
                  <c:v>-0.10849340046828705</c:v>
                </c:pt>
                <c:pt idx="5">
                  <c:v>-0.14139525110317286</c:v>
                </c:pt>
                <c:pt idx="6">
                  <c:v>-0.11771933112596579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3-484B-98B0-01FA2A9B75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(5)'!$S$19:$Y$19</c:f>
              <c:numCache>
                <c:formatCode>General</c:formatCode>
                <c:ptCount val="7"/>
                <c:pt idx="0">
                  <c:v>-3.6419594767889127E-2</c:v>
                </c:pt>
                <c:pt idx="1">
                  <c:v>-5.0269416937388248E-2</c:v>
                </c:pt>
                <c:pt idx="2">
                  <c:v>-4.3362448520426922E-2</c:v>
                </c:pt>
                <c:pt idx="3">
                  <c:v>-5.3306613226452929E-2</c:v>
                </c:pt>
                <c:pt idx="4">
                  <c:v>-4.7297470299057683E-2</c:v>
                </c:pt>
                <c:pt idx="5">
                  <c:v>-5.0927054596779438E-2</c:v>
                </c:pt>
                <c:pt idx="6">
                  <c:v>-4.6023764532555925E-2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3-484B-98B0-01FA2A9B75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(5)'!$S$20:$Y$20</c:f>
              <c:numCache>
                <c:formatCode>General</c:formatCode>
                <c:ptCount val="7"/>
                <c:pt idx="0">
                  <c:v>-1.3952651003690105E-3</c:v>
                </c:pt>
                <c:pt idx="1">
                  <c:v>7.9814634583356865E-3</c:v>
                </c:pt>
                <c:pt idx="2">
                  <c:v>1.2592550124492202E-2</c:v>
                </c:pt>
                <c:pt idx="3">
                  <c:v>1.7031269921568178E-2</c:v>
                </c:pt>
                <c:pt idx="4">
                  <c:v>2.3185379455499911E-2</c:v>
                </c:pt>
                <c:pt idx="5">
                  <c:v>3.0161130824268481E-2</c:v>
                </c:pt>
                <c:pt idx="6">
                  <c:v>4.1621999726824649E-2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3-484B-98B0-01FA2A9B756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(5)'!$S$21:$Y$21</c:f>
              <c:numCache>
                <c:formatCode>General</c:formatCode>
                <c:ptCount val="7"/>
                <c:pt idx="0">
                  <c:v>-4.9593652012533667E-4</c:v>
                </c:pt>
                <c:pt idx="1">
                  <c:v>1.4401799902655716E-2</c:v>
                </c:pt>
                <c:pt idx="2">
                  <c:v>2.4942014202459683E-2</c:v>
                </c:pt>
                <c:pt idx="3">
                  <c:v>3.3421307063158226E-2</c:v>
                </c:pt>
                <c:pt idx="4">
                  <c:v>4.392561246493825E-2</c:v>
                </c:pt>
                <c:pt idx="5">
                  <c:v>4.5961080183452019E-2</c:v>
                </c:pt>
                <c:pt idx="6">
                  <c:v>5.7640242227657436E-2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3-484B-98B0-01FA2A9B756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(5)'!$S$22:$Y$22</c:f>
              <c:numCache>
                <c:formatCode>General</c:formatCode>
                <c:ptCount val="7"/>
                <c:pt idx="0">
                  <c:v>-9.4984587939074636E-3</c:v>
                </c:pt>
                <c:pt idx="1">
                  <c:v>-7.0749490137991802E-3</c:v>
                </c:pt>
                <c:pt idx="2">
                  <c:v>-6.8916476715394732E-3</c:v>
                </c:pt>
                <c:pt idx="3">
                  <c:v>2.299785446847242E-4</c:v>
                </c:pt>
                <c:pt idx="4">
                  <c:v>7.5608079023718657E-3</c:v>
                </c:pt>
                <c:pt idx="5">
                  <c:v>1.0631774361099593E-2</c:v>
                </c:pt>
                <c:pt idx="6">
                  <c:v>1.9003045628545143E-2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3-484B-98B0-01FA2A9B756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(5)'!$S$23:$Y$23</c:f>
              <c:numCache>
                <c:formatCode>General</c:formatCode>
                <c:ptCount val="7"/>
                <c:pt idx="0">
                  <c:v>-5.9980667769389227E-3</c:v>
                </c:pt>
                <c:pt idx="1">
                  <c:v>-3.172667096084502E-3</c:v>
                </c:pt>
                <c:pt idx="2">
                  <c:v>-1.0302210443008898E-2</c:v>
                </c:pt>
                <c:pt idx="3">
                  <c:v>3.2203797164143608E-3</c:v>
                </c:pt>
                <c:pt idx="4">
                  <c:v>4.3806583503692483E-3</c:v>
                </c:pt>
                <c:pt idx="5">
                  <c:v>1.4734527248041111E-2</c:v>
                </c:pt>
                <c:pt idx="6">
                  <c:v>2.5561464704492873E-2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3-484B-98B0-01FA2A9B756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(5)'!$S$24:$Y$24</c:f>
              <c:numCache>
                <c:formatCode>General</c:formatCode>
                <c:ptCount val="7"/>
                <c:pt idx="0">
                  <c:v>-5.632348100252804E-3</c:v>
                </c:pt>
                <c:pt idx="1">
                  <c:v>3.3284881945547431E-3</c:v>
                </c:pt>
                <c:pt idx="2">
                  <c:v>5.6325111767240007E-3</c:v>
                </c:pt>
                <c:pt idx="3">
                  <c:v>2.5344366266970543E-2</c:v>
                </c:pt>
                <c:pt idx="4">
                  <c:v>3.0854663936183756E-2</c:v>
                </c:pt>
                <c:pt idx="5">
                  <c:v>3.2360651644716326E-2</c:v>
                </c:pt>
                <c:pt idx="6">
                  <c:v>5.0523450977461401E-2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3-484B-98B0-01FA2A9B756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(5)'!$S$25:$Y$25</c:f>
              <c:numCache>
                <c:formatCode>General</c:formatCode>
                <c:ptCount val="7"/>
                <c:pt idx="0">
                  <c:v>-2.6000407684143041E-2</c:v>
                </c:pt>
                <c:pt idx="1">
                  <c:v>-1.2670032253540834E-2</c:v>
                </c:pt>
                <c:pt idx="2">
                  <c:v>-1.6438804398856276E-2</c:v>
                </c:pt>
                <c:pt idx="3">
                  <c:v>1.6095955574034995E-2</c:v>
                </c:pt>
                <c:pt idx="4">
                  <c:v>8.7323523351404905E-3</c:v>
                </c:pt>
                <c:pt idx="5">
                  <c:v>1.5142174889639978E-2</c:v>
                </c:pt>
                <c:pt idx="6">
                  <c:v>3.486291526952006E-2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03-484B-98B0-01FA2A9B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(6)'!$S$17:$Y$17</c:f>
              <c:numCache>
                <c:formatCode>General</c:formatCode>
                <c:ptCount val="7"/>
                <c:pt idx="0">
                  <c:v>-9.0607452782031934E-3</c:v>
                </c:pt>
                <c:pt idx="1">
                  <c:v>-4.6623295177402992E-3</c:v>
                </c:pt>
                <c:pt idx="2">
                  <c:v>9.1003960357533848E-3</c:v>
                </c:pt>
                <c:pt idx="3">
                  <c:v>1.777536084703223E-2</c:v>
                </c:pt>
                <c:pt idx="4">
                  <c:v>9.6642777253613199E-2</c:v>
                </c:pt>
                <c:pt idx="5">
                  <c:v>7.7339337695618585E-2</c:v>
                </c:pt>
                <c:pt idx="6">
                  <c:v>0.11267884548740031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C-0741-964B-4FC99DA407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(6)'!$S$18:$Y$18</c:f>
              <c:numCache>
                <c:formatCode>General</c:formatCode>
                <c:ptCount val="7"/>
                <c:pt idx="0">
                  <c:v>-0.12000502113059114</c:v>
                </c:pt>
                <c:pt idx="1">
                  <c:v>-0.13252868068833656</c:v>
                </c:pt>
                <c:pt idx="2">
                  <c:v>-0.14617940199335552</c:v>
                </c:pt>
                <c:pt idx="3">
                  <c:v>-0.13677671919627701</c:v>
                </c:pt>
                <c:pt idx="4">
                  <c:v>4.1394535921257351E-3</c:v>
                </c:pt>
                <c:pt idx="5">
                  <c:v>-4.8796498905908182E-2</c:v>
                </c:pt>
                <c:pt idx="6">
                  <c:v>5.8123841572044321E-3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C-0741-964B-4FC99DA4074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(6)'!$S$19:$Y$19</c:f>
              <c:numCache>
                <c:formatCode>General</c:formatCode>
                <c:ptCount val="7"/>
                <c:pt idx="0">
                  <c:v>-4.9585461214197546E-2</c:v>
                </c:pt>
                <c:pt idx="1">
                  <c:v>-6.393823363254042E-2</c:v>
                </c:pt>
                <c:pt idx="2">
                  <c:v>-5.9976511816314866E-2</c:v>
                </c:pt>
                <c:pt idx="3">
                  <c:v>-5.7898570746778413E-2</c:v>
                </c:pt>
                <c:pt idx="4">
                  <c:v>-1.7002981594284574E-4</c:v>
                </c:pt>
                <c:pt idx="5">
                  <c:v>-2.5665278207250401E-2</c:v>
                </c:pt>
                <c:pt idx="6">
                  <c:v>5.0154668588760524E-3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C-0741-964B-4FC99DA4074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(6)'!$S$20:$Y$20</c:f>
              <c:numCache>
                <c:formatCode>General</c:formatCode>
                <c:ptCount val="7"/>
                <c:pt idx="0">
                  <c:v>1.5810490171492338E-2</c:v>
                </c:pt>
                <c:pt idx="1">
                  <c:v>2.0550725422051469E-2</c:v>
                </c:pt>
                <c:pt idx="2">
                  <c:v>3.1070097549258904E-2</c:v>
                </c:pt>
                <c:pt idx="3">
                  <c:v>3.7466125187330543E-2</c:v>
                </c:pt>
                <c:pt idx="4">
                  <c:v>3.2015191261109584E-2</c:v>
                </c:pt>
                <c:pt idx="5">
                  <c:v>4.3382470914647621E-2</c:v>
                </c:pt>
                <c:pt idx="6">
                  <c:v>4.9198044563050408E-2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C-0741-964B-4FC99DA4074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(6)'!$S$21:$Y$21</c:f>
              <c:numCache>
                <c:formatCode>General</c:formatCode>
                <c:ptCount val="7"/>
                <c:pt idx="0">
                  <c:v>-1.2481215434103207E-2</c:v>
                </c:pt>
                <c:pt idx="1">
                  <c:v>-2.2237422054001664E-3</c:v>
                </c:pt>
                <c:pt idx="2">
                  <c:v>1.0931387509363757E-2</c:v>
                </c:pt>
                <c:pt idx="3">
                  <c:v>2.2049507092308209E-2</c:v>
                </c:pt>
                <c:pt idx="4">
                  <c:v>8.2880982008139314E-2</c:v>
                </c:pt>
                <c:pt idx="5">
                  <c:v>6.4624723729456574E-2</c:v>
                </c:pt>
                <c:pt idx="6">
                  <c:v>9.8948562715547667E-2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C-0741-964B-4FC99DA4074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(6)'!$S$22:$Y$22</c:f>
              <c:numCache>
                <c:formatCode>General</c:formatCode>
                <c:ptCount val="7"/>
                <c:pt idx="0">
                  <c:v>-5.4329371816639205E-3</c:v>
                </c:pt>
                <c:pt idx="1">
                  <c:v>-5.2316529768614865E-3</c:v>
                </c:pt>
                <c:pt idx="2">
                  <c:v>-1.990690436905718E-3</c:v>
                </c:pt>
                <c:pt idx="3">
                  <c:v>5.8761069521005693E-3</c:v>
                </c:pt>
                <c:pt idx="4">
                  <c:v>2.1786169251997532E-2</c:v>
                </c:pt>
                <c:pt idx="5">
                  <c:v>2.215463201903356E-2</c:v>
                </c:pt>
                <c:pt idx="6">
                  <c:v>3.4959630515690149E-2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C-0741-964B-4FC99DA4074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(6)'!$S$23:$Y$23</c:f>
              <c:numCache>
                <c:formatCode>General</c:formatCode>
                <c:ptCount val="7"/>
                <c:pt idx="0">
                  <c:v>2.0063446248883589E-2</c:v>
                </c:pt>
                <c:pt idx="1">
                  <c:v>2.2669240691982749E-2</c:v>
                </c:pt>
                <c:pt idx="2">
                  <c:v>2.7664421965761517E-2</c:v>
                </c:pt>
                <c:pt idx="3">
                  <c:v>2.9294125631320226E-2</c:v>
                </c:pt>
                <c:pt idx="4">
                  <c:v>-1.5926493108729001E-2</c:v>
                </c:pt>
                <c:pt idx="5">
                  <c:v>1.0333352134920228E-2</c:v>
                </c:pt>
                <c:pt idx="6">
                  <c:v>2.319115721850062E-3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C-0741-964B-4FC99DA4074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(6)'!$S$24:$Y$24</c:f>
              <c:numCache>
                <c:formatCode>General</c:formatCode>
                <c:ptCount val="7"/>
                <c:pt idx="0">
                  <c:v>1.8609640086629806E-3</c:v>
                </c:pt>
                <c:pt idx="1">
                  <c:v>1.3558038363255181E-2</c:v>
                </c:pt>
                <c:pt idx="2">
                  <c:v>2.2061351967969468E-2</c:v>
                </c:pt>
                <c:pt idx="3">
                  <c:v>2.9433168917279848E-2</c:v>
                </c:pt>
                <c:pt idx="4">
                  <c:v>3.4103095516381306E-2</c:v>
                </c:pt>
                <c:pt idx="5">
                  <c:v>3.890926728711315E-2</c:v>
                </c:pt>
                <c:pt idx="6">
                  <c:v>5.1906452842287419E-2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0C-0741-964B-4FC99DA4074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'CMC_90k_20uM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'CMC_90k_20uM (6)'!$S$25:$Y$25</c:f>
              <c:numCache>
                <c:formatCode>General</c:formatCode>
                <c:ptCount val="7"/>
                <c:pt idx="0">
                  <c:v>-1.1045079948780356E-2</c:v>
                </c:pt>
                <c:pt idx="1">
                  <c:v>4.0824183848226815E-3</c:v>
                </c:pt>
                <c:pt idx="2">
                  <c:v>1.2153294077995268E-2</c:v>
                </c:pt>
                <c:pt idx="3">
                  <c:v>9.6360448715413754E-3</c:v>
                </c:pt>
                <c:pt idx="4">
                  <c:v>-6.7014047433591175E-3</c:v>
                </c:pt>
                <c:pt idx="5">
                  <c:v>2.8165217977224152E-3</c:v>
                </c:pt>
                <c:pt idx="6">
                  <c:v>8.3630168809043417E-3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0C-0741-964B-4FC99DA4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-2.1864709310805853E-2</c:v>
                </c:pt>
                <c:pt idx="1">
                  <c:v>-1.7890358521435088E-2</c:v>
                </c:pt>
                <c:pt idx="2">
                  <c:v>3.7823924759650566E-2</c:v>
                </c:pt>
                <c:pt idx="3">
                  <c:v>-3.4275206423365935E-2</c:v>
                </c:pt>
                <c:pt idx="4">
                  <c:v>2.1052064469463647E-2</c:v>
                </c:pt>
                <c:pt idx="5">
                  <c:v>1.8992854096108409E-2</c:v>
                </c:pt>
                <c:pt idx="6">
                  <c:v>3.9110625175530128E-2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42A1-B423-8F58C3A64F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-7.4543916386363082E-2</c:v>
                </c:pt>
                <c:pt idx="1">
                  <c:v>-9.0724433742000579E-2</c:v>
                </c:pt>
                <c:pt idx="2">
                  <c:v>-1.1767454630286431E-2</c:v>
                </c:pt>
                <c:pt idx="3">
                  <c:v>-0.13129526642044481</c:v>
                </c:pt>
                <c:pt idx="4">
                  <c:v>-4.4690478061426592E-2</c:v>
                </c:pt>
                <c:pt idx="5">
                  <c:v>-6.1601182980146739E-2</c:v>
                </c:pt>
                <c:pt idx="6">
                  <c:v>-3.0519087941551403E-2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42A1-B423-8F58C3A64F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-2.5151977982117751E-2</c:v>
                </c:pt>
                <c:pt idx="1">
                  <c:v>-3.2815913394480346E-2</c:v>
                </c:pt>
                <c:pt idx="2">
                  <c:v>-4.735891451733653E-3</c:v>
                </c:pt>
                <c:pt idx="3">
                  <c:v>-4.8016587894863516E-2</c:v>
                </c:pt>
                <c:pt idx="4">
                  <c:v>-1.5346255478201487E-2</c:v>
                </c:pt>
                <c:pt idx="5">
                  <c:v>-2.1483120927298108E-2</c:v>
                </c:pt>
                <c:pt idx="6">
                  <c:v>-1.1303494834355922E-2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B-42A1-B423-8F58C3A64F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Complete!$L$7:$R$7</c:f>
              <c:numCache>
                <c:formatCode>General</c:formatCode>
                <c:ptCount val="7"/>
                <c:pt idx="0">
                  <c:v>-5.7173456486362773E-4</c:v>
                </c:pt>
                <c:pt idx="1">
                  <c:v>3.9339363809718477E-3</c:v>
                </c:pt>
                <c:pt idx="2">
                  <c:v>2.3190509391143973E-2</c:v>
                </c:pt>
                <c:pt idx="3">
                  <c:v>7.5857695475680179E-4</c:v>
                </c:pt>
                <c:pt idx="4">
                  <c:v>1.4356916974393818E-2</c:v>
                </c:pt>
                <c:pt idx="5">
                  <c:v>1.7256629662783157E-2</c:v>
                </c:pt>
                <c:pt idx="6">
                  <c:v>2.5642907785051735E-2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B-42A1-B423-8F58C3A64F2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-1.9302764688663564E-3</c:v>
                </c:pt>
                <c:pt idx="1">
                  <c:v>4.8013995863171758E-3</c:v>
                </c:pt>
                <c:pt idx="2">
                  <c:v>3.3863651552591113E-2</c:v>
                </c:pt>
                <c:pt idx="3">
                  <c:v>-2.4189120479959966E-3</c:v>
                </c:pt>
                <c:pt idx="4">
                  <c:v>2.9612008484277669E-2</c:v>
                </c:pt>
                <c:pt idx="5">
                  <c:v>2.8085631979083519E-2</c:v>
                </c:pt>
                <c:pt idx="6">
                  <c:v>4.1119550991587268E-2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B-42A1-B423-8F58C3A64F2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-6.6222228931705892E-3</c:v>
                </c:pt>
                <c:pt idx="1">
                  <c:v>-4.5452637795027253E-3</c:v>
                </c:pt>
                <c:pt idx="2">
                  <c:v>9.3718902876346859E-3</c:v>
                </c:pt>
                <c:pt idx="3">
                  <c:v>-1.3993845042757878E-2</c:v>
                </c:pt>
                <c:pt idx="4">
                  <c:v>4.5246644322738663E-3</c:v>
                </c:pt>
                <c:pt idx="5">
                  <c:v>3.9516993189899641E-3</c:v>
                </c:pt>
                <c:pt idx="6">
                  <c:v>1.1493693623159816E-2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B-42A1-B423-8F58C3A64F2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Complete!$L$10:$R$10</c:f>
              <c:numCache>
                <c:formatCode>General</c:formatCode>
                <c:ptCount val="7"/>
                <c:pt idx="0">
                  <c:v>3.6792835194950461E-3</c:v>
                </c:pt>
                <c:pt idx="1">
                  <c:v>6.6565457974640486E-3</c:v>
                </c:pt>
                <c:pt idx="2">
                  <c:v>6.0410534856364349E-3</c:v>
                </c:pt>
                <c:pt idx="3">
                  <c:v>2.820881961298945E-4</c:v>
                </c:pt>
                <c:pt idx="4">
                  <c:v>1.7090089205041147E-3</c:v>
                </c:pt>
                <c:pt idx="5">
                  <c:v>2.6109056242458301E-3</c:v>
                </c:pt>
                <c:pt idx="6">
                  <c:v>6.6796569849994865E-3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3B-42A1-B423-8F58C3A64F2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Complete!$L$11:$R$11</c:f>
              <c:numCache>
                <c:formatCode>General</c:formatCode>
                <c:ptCount val="7"/>
                <c:pt idx="0">
                  <c:v>5.5941793710628197E-3</c:v>
                </c:pt>
                <c:pt idx="1">
                  <c:v>1.4070092612221757E-2</c:v>
                </c:pt>
                <c:pt idx="2">
                  <c:v>1.7541057153544381E-2</c:v>
                </c:pt>
                <c:pt idx="3">
                  <c:v>1.2179444274896112E-2</c:v>
                </c:pt>
                <c:pt idx="4">
                  <c:v>2.4153446336201038E-2</c:v>
                </c:pt>
                <c:pt idx="5">
                  <c:v>2.0150833733075479E-2</c:v>
                </c:pt>
                <c:pt idx="6">
                  <c:v>2.9514143221706157E-2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B-42A1-B423-8F58C3A64F2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Complete!$L$12:$R$12</c:f>
              <c:numCache>
                <c:formatCode>General</c:formatCode>
                <c:ptCount val="7"/>
                <c:pt idx="0">
                  <c:v>1.0902707192632951E-2</c:v>
                </c:pt>
                <c:pt idx="1">
                  <c:v>2.1604558721759749E-2</c:v>
                </c:pt>
                <c:pt idx="2">
                  <c:v>1.4669906458571457E-2</c:v>
                </c:pt>
                <c:pt idx="3">
                  <c:v>1.6977959081406906E-2</c:v>
                </c:pt>
                <c:pt idx="4">
                  <c:v>2.044887915697528E-2</c:v>
                </c:pt>
                <c:pt idx="5">
                  <c:v>1.2764000893139756E-2</c:v>
                </c:pt>
                <c:pt idx="6">
                  <c:v>2.1201909455546664E-2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3B-42A1-B423-8F58C3A6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19784"/>
        <c:axId val="888720112"/>
      </c:scatterChart>
      <c:valAx>
        <c:axId val="88871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0112"/>
        <c:crosses val="autoZero"/>
        <c:crossBetween val="midCat"/>
      </c:valAx>
      <c:valAx>
        <c:axId val="888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9492563429571"/>
          <c:y val="5.0925925925925923E-2"/>
          <c:w val="0.8699050743657043"/>
          <c:h val="0.79224482356372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Complete!$K$4</c:f>
              <c:strCache>
                <c:ptCount val="1"/>
                <c:pt idx="0">
                  <c:v>4.7460 .. 4.4103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-2.1864709310805853E-2</c:v>
                </c:pt>
                <c:pt idx="1">
                  <c:v>-1.7890358521435088E-2</c:v>
                </c:pt>
                <c:pt idx="2">
                  <c:v>3.7823924759650566E-2</c:v>
                </c:pt>
                <c:pt idx="3">
                  <c:v>-3.4275206423365935E-2</c:v>
                </c:pt>
                <c:pt idx="4">
                  <c:v>2.1052064469463647E-2</c:v>
                </c:pt>
                <c:pt idx="5">
                  <c:v>1.8992854096108409E-2</c:v>
                </c:pt>
                <c:pt idx="6">
                  <c:v>3.9110625175530128E-2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8-4B9E-90DA-5B88F9685F91}"/>
            </c:ext>
          </c:extLst>
        </c:ser>
        <c:ser>
          <c:idx val="1"/>
          <c:order val="1"/>
          <c:tx>
            <c:strRef>
              <c:f>Complete!$K$5</c:f>
              <c:strCache>
                <c:ptCount val="1"/>
                <c:pt idx="0">
                  <c:v>4.4126 .. 4.3030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-7.4543916386363082E-2</c:v>
                </c:pt>
                <c:pt idx="1">
                  <c:v>-9.0724433742000579E-2</c:v>
                </c:pt>
                <c:pt idx="2">
                  <c:v>-1.1767454630286431E-2</c:v>
                </c:pt>
                <c:pt idx="3">
                  <c:v>-0.13129526642044481</c:v>
                </c:pt>
                <c:pt idx="4">
                  <c:v>-4.4690478061426592E-2</c:v>
                </c:pt>
                <c:pt idx="5">
                  <c:v>-6.1601182980146739E-2</c:v>
                </c:pt>
                <c:pt idx="6">
                  <c:v>-3.0519087941551403E-2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8-4B9E-90DA-5B88F9685F91}"/>
            </c:ext>
          </c:extLst>
        </c:ser>
        <c:ser>
          <c:idx val="2"/>
          <c:order val="2"/>
          <c:tx>
            <c:strRef>
              <c:f>Complete!$K$9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-6.6222228931705892E-3</c:v>
                </c:pt>
                <c:pt idx="1">
                  <c:v>-4.5452637795027253E-3</c:v>
                </c:pt>
                <c:pt idx="2">
                  <c:v>9.3718902876346859E-3</c:v>
                </c:pt>
                <c:pt idx="3">
                  <c:v>-1.3993845042757878E-2</c:v>
                </c:pt>
                <c:pt idx="4">
                  <c:v>4.5246644322738663E-3</c:v>
                </c:pt>
                <c:pt idx="5">
                  <c:v>3.9516993189899641E-3</c:v>
                </c:pt>
                <c:pt idx="6">
                  <c:v>1.1493693623159816E-2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8-4B9E-90DA-5B88F9685F91}"/>
            </c:ext>
          </c:extLst>
        </c:ser>
        <c:ser>
          <c:idx val="3"/>
          <c:order val="3"/>
          <c:tx>
            <c:strRef>
              <c:f>Complete!$K$6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-2.5151977982117751E-2</c:v>
                </c:pt>
                <c:pt idx="1">
                  <c:v>-3.2815913394480346E-2</c:v>
                </c:pt>
                <c:pt idx="2">
                  <c:v>-4.735891451733653E-3</c:v>
                </c:pt>
                <c:pt idx="3">
                  <c:v>-4.8016587894863516E-2</c:v>
                </c:pt>
                <c:pt idx="4">
                  <c:v>-1.5346255478201487E-2</c:v>
                </c:pt>
                <c:pt idx="5">
                  <c:v>-2.1483120927298108E-2</c:v>
                </c:pt>
                <c:pt idx="6">
                  <c:v>-1.1303494834355922E-2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A23-8F0D-BD45AD110F0C}"/>
            </c:ext>
          </c:extLst>
        </c:ser>
        <c:ser>
          <c:idx val="4"/>
          <c:order val="4"/>
          <c:tx>
            <c:strRef>
              <c:f>Complete!$K$8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-1.9302764688663564E-3</c:v>
                </c:pt>
                <c:pt idx="1">
                  <c:v>4.8013995863171758E-3</c:v>
                </c:pt>
                <c:pt idx="2">
                  <c:v>3.3863651552591113E-2</c:v>
                </c:pt>
                <c:pt idx="3">
                  <c:v>-2.4189120479959966E-3</c:v>
                </c:pt>
                <c:pt idx="4">
                  <c:v>2.9612008484277669E-2</c:v>
                </c:pt>
                <c:pt idx="5">
                  <c:v>2.8085631979083519E-2</c:v>
                </c:pt>
                <c:pt idx="6">
                  <c:v>4.1119550991587268E-2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A23-8F0D-BD45AD11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76520"/>
        <c:axId val="877476848"/>
      </c:scatterChart>
      <c:valAx>
        <c:axId val="87747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848"/>
        <c:crosses val="autoZero"/>
        <c:crossBetween val="midCat"/>
      </c:valAx>
      <c:valAx>
        <c:axId val="8774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Complete!$C$5:$I$5</c:f>
              <c:numCache>
                <c:formatCode>General</c:formatCode>
                <c:ptCount val="7"/>
                <c:pt idx="0">
                  <c:v>-5.7531528978318619E-3</c:v>
                </c:pt>
                <c:pt idx="1">
                  <c:v>-8.2094918504314413E-2</c:v>
                </c:pt>
                <c:pt idx="2">
                  <c:v>5.3075355278219813E-2</c:v>
                </c:pt>
                <c:pt idx="3">
                  <c:v>-8.6040360210419914E-2</c:v>
                </c:pt>
                <c:pt idx="4">
                  <c:v>-3.9136340483332345E-2</c:v>
                </c:pt>
                <c:pt idx="5">
                  <c:v>-2.411223147742235E-2</c:v>
                </c:pt>
                <c:pt idx="6">
                  <c:v>5.7370429164229882E-3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D-44A8-95E9-78390DECB5F5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Complete!$C$17:$I$17</c:f>
              <c:numCache>
                <c:formatCode>General</c:formatCode>
                <c:ptCount val="7"/>
                <c:pt idx="0">
                  <c:v>-8.9342484475740377E-2</c:v>
                </c:pt>
                <c:pt idx="1">
                  <c:v>-6.1415070529179112E-2</c:v>
                </c:pt>
                <c:pt idx="2">
                  <c:v>1.4451268654642439E-2</c:v>
                </c:pt>
                <c:pt idx="3">
                  <c:v>-4.6324978879188843E-2</c:v>
                </c:pt>
                <c:pt idx="4">
                  <c:v>-4.2806593596271834E-2</c:v>
                </c:pt>
                <c:pt idx="5">
                  <c:v>-3.2073277115440543E-2</c:v>
                </c:pt>
                <c:pt idx="6">
                  <c:v>-2.9823961715946069E-2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D-44A8-95E9-78390DECB5F5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Complete!$C$29:$I$29</c:f>
              <c:numCache>
                <c:formatCode>General</c:formatCode>
                <c:ptCount val="7"/>
                <c:pt idx="0">
                  <c:v>-1.5221228694620456E-2</c:v>
                </c:pt>
                <c:pt idx="1">
                  <c:v>-6.4289287080354154E-2</c:v>
                </c:pt>
                <c:pt idx="2">
                  <c:v>0.14197283200550229</c:v>
                </c:pt>
                <c:pt idx="3">
                  <c:v>-0.26075063239014051</c:v>
                </c:pt>
                <c:pt idx="4">
                  <c:v>-3.9280670912706483E-2</c:v>
                </c:pt>
                <c:pt idx="5">
                  <c:v>-6.1736556203833989E-2</c:v>
                </c:pt>
                <c:pt idx="6">
                  <c:v>-5.5605735576381042E-3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D-44A8-95E9-78390DECB5F5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Complete!$C$41:$I$41</c:f>
              <c:numCache>
                <c:formatCode>General</c:formatCode>
                <c:ptCount val="7"/>
                <c:pt idx="0">
                  <c:v>-0.11255238942611639</c:v>
                </c:pt>
                <c:pt idx="1">
                  <c:v>-8.6975434419286179E-2</c:v>
                </c:pt>
                <c:pt idx="2">
                  <c:v>-4.6281862691285765E-2</c:v>
                </c:pt>
                <c:pt idx="3">
                  <c:v>-0.12037493833251112</c:v>
                </c:pt>
                <c:pt idx="4">
                  <c:v>-4.2565316500087581E-2</c:v>
                </c:pt>
                <c:pt idx="5">
                  <c:v>-6.1493283075102455E-2</c:v>
                </c:pt>
                <c:pt idx="6">
                  <c:v>-4.1560088323385876E-2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D-44A8-95E9-78390DECB5F5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Complete!$C$53:$I$53</c:f>
              <c:numCache>
                <c:formatCode>General</c:formatCode>
                <c:ptCount val="7"/>
                <c:pt idx="0">
                  <c:v>-0.10438922169327833</c:v>
                </c:pt>
                <c:pt idx="1">
                  <c:v>-0.11704321123053305</c:v>
                </c:pt>
                <c:pt idx="2">
                  <c:v>-8.7642919035441857E-2</c:v>
                </c:pt>
                <c:pt idx="3">
                  <c:v>-0.13750396951413144</c:v>
                </c:pt>
                <c:pt idx="4">
                  <c:v>-0.10849340046828705</c:v>
                </c:pt>
                <c:pt idx="5">
                  <c:v>-0.14139525110317286</c:v>
                </c:pt>
                <c:pt idx="6">
                  <c:v>-0.11771933112596579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D-44A8-95E9-78390DECB5F5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Complete!$C$65:$I$65</c:f>
              <c:numCache>
                <c:formatCode>General</c:formatCode>
                <c:ptCount val="7"/>
                <c:pt idx="0">
                  <c:v>-0.12000502113059114</c:v>
                </c:pt>
                <c:pt idx="1">
                  <c:v>-0.13252868068833656</c:v>
                </c:pt>
                <c:pt idx="2">
                  <c:v>-0.14617940199335552</c:v>
                </c:pt>
                <c:pt idx="3">
                  <c:v>-0.13677671919627701</c:v>
                </c:pt>
                <c:pt idx="4">
                  <c:v>4.1394535921257351E-3</c:v>
                </c:pt>
                <c:pt idx="5">
                  <c:v>-4.8796498905908182E-2</c:v>
                </c:pt>
                <c:pt idx="6">
                  <c:v>5.8123841572044321E-3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D-44A8-95E9-78390DEC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4616"/>
        <c:axId val="937905928"/>
      </c:scatterChart>
      <c:valAx>
        <c:axId val="9379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5928"/>
        <c:crosses val="autoZero"/>
        <c:crossBetween val="midCat"/>
      </c:valAx>
      <c:valAx>
        <c:axId val="9379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632364</xdr:colOff>
      <xdr:row>14</xdr:row>
      <xdr:rowOff>129153</xdr:rowOff>
    </xdr:from>
    <xdr:to>
      <xdr:col>33</xdr:col>
      <xdr:colOff>327563</xdr:colOff>
      <xdr:row>24</xdr:row>
      <xdr:rowOff>97725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AF4B-2A78-464A-95A2-F8732B37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44F52-E2D5-C542-8EB6-A860D2CA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BE7DB-B251-0C4F-9B71-F589E05D1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632364</xdr:colOff>
      <xdr:row>14</xdr:row>
      <xdr:rowOff>129153</xdr:rowOff>
    </xdr:from>
    <xdr:to>
      <xdr:col>33</xdr:col>
      <xdr:colOff>327563</xdr:colOff>
      <xdr:row>24</xdr:row>
      <xdr:rowOff>97725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A3BD5-7BED-704F-86BD-52DE7E625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69022-03A8-A74B-8A98-E1219CCC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059EE-445C-E248-B3E5-B07423BFB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425450</xdr:colOff>
      <xdr:row>5</xdr:row>
      <xdr:rowOff>33337</xdr:rowOff>
    </xdr:from>
    <xdr:to>
      <xdr:col>30</xdr:col>
      <xdr:colOff>120650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3264F-8ED5-4B82-A26F-7C7D1FE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20</xdr:row>
      <xdr:rowOff>109537</xdr:rowOff>
    </xdr:from>
    <xdr:to>
      <xdr:col>30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7875E-C6C9-47F5-8582-98EF7530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409575</xdr:colOff>
      <xdr:row>51</xdr:row>
      <xdr:rowOff>134937</xdr:rowOff>
    </xdr:from>
    <xdr:to>
      <xdr:col>30</xdr:col>
      <xdr:colOff>104775</xdr:colOff>
      <xdr:row>66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574B8-F392-47ED-8308-10F85EC2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36</xdr:row>
      <xdr:rowOff>68262</xdr:rowOff>
    </xdr:from>
    <xdr:to>
      <xdr:col>30</xdr:col>
      <xdr:colOff>104775</xdr:colOff>
      <xdr:row>50</xdr:row>
      <xdr:rowOff>144462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3D733-ADAD-43E5-8600-680EFC07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474C-550A-4897-AAD7-F4435320E475}">
  <dimension ref="A1:Y168"/>
  <sheetViews>
    <sheetView tabSelected="1" topLeftCell="A7" zoomScale="70" zoomScaleNormal="70" workbookViewId="0">
      <selection activeCell="M32" sqref="M32"/>
    </sheetView>
  </sheetViews>
  <sheetFormatPr defaultColWidth="8.77734375" defaultRowHeight="14.4"/>
  <cols>
    <col min="1" max="1" width="19.109375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1" spans="1:25">
      <c r="A11" s="1"/>
      <c r="B11" s="1"/>
      <c r="C11" s="1"/>
      <c r="G11" s="2"/>
      <c r="H11" s="3"/>
      <c r="I11" s="3"/>
      <c r="J11" s="4"/>
    </row>
    <row r="12" spans="1:25">
      <c r="A12" s="1"/>
      <c r="B12" s="1"/>
      <c r="C12" s="1"/>
      <c r="G12" s="5"/>
      <c r="H12" s="6"/>
      <c r="I12" s="6"/>
      <c r="J12" s="7"/>
    </row>
    <row r="15" spans="1:25">
      <c r="B15">
        <v>0.25</v>
      </c>
      <c r="C15" t="s">
        <v>5</v>
      </c>
      <c r="D15" t="s">
        <v>6</v>
      </c>
      <c r="G15">
        <v>0.25</v>
      </c>
      <c r="H15" t="s">
        <v>5</v>
      </c>
      <c r="I15" t="s">
        <v>7</v>
      </c>
    </row>
    <row r="16" spans="1:25" ht="16.8">
      <c r="B16" s="13"/>
      <c r="C16" s="13" t="s">
        <v>1</v>
      </c>
      <c r="D16" s="13" t="s">
        <v>2</v>
      </c>
      <c r="E16" s="13" t="s">
        <v>3</v>
      </c>
      <c r="F16" s="8"/>
      <c r="G16" s="13"/>
      <c r="H16" s="13" t="s">
        <v>1</v>
      </c>
      <c r="I16" s="13" t="s">
        <v>2</v>
      </c>
      <c r="J16" s="13" t="s">
        <v>3</v>
      </c>
      <c r="L16" s="8" t="s">
        <v>8</v>
      </c>
      <c r="M16" t="s">
        <v>6</v>
      </c>
      <c r="N16" t="s">
        <v>7</v>
      </c>
      <c r="O16" t="s">
        <v>9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>
      <c r="B17" s="13">
        <v>1</v>
      </c>
      <c r="C17" s="13" t="s">
        <v>25</v>
      </c>
      <c r="D17" s="13">
        <v>3.02</v>
      </c>
      <c r="E17" s="13">
        <v>1129.73</v>
      </c>
      <c r="F17" s="9"/>
      <c r="G17" s="13">
        <v>1</v>
      </c>
      <c r="H17" s="13" t="s">
        <v>25</v>
      </c>
      <c r="I17" s="13">
        <v>3.51</v>
      </c>
      <c r="J17" s="13">
        <v>1027.1400000000001</v>
      </c>
      <c r="L17" s="13" t="s">
        <v>25</v>
      </c>
      <c r="M17">
        <f>(E28-E17)</f>
        <v>134.74</v>
      </c>
      <c r="N17">
        <f>(J28-J17)</f>
        <v>136.25</v>
      </c>
      <c r="O17">
        <f>(N17-M17)/J28</f>
        <v>1.2979310463387091E-3</v>
      </c>
      <c r="R17" s="9" t="s">
        <v>14</v>
      </c>
      <c r="S17">
        <f>O17</f>
        <v>1.2979310463387091E-3</v>
      </c>
      <c r="T17">
        <f>O39</f>
        <v>-5.0073158835961681E-2</v>
      </c>
      <c r="U17">
        <f>O61</f>
        <v>5.3424169483572072E-2</v>
      </c>
      <c r="V17">
        <f>O83</f>
        <v>-7.2658363912672677E-2</v>
      </c>
      <c r="W17">
        <f>O105</f>
        <v>-2.3089840470193239E-2</v>
      </c>
      <c r="X17">
        <f>O127</f>
        <v>-9.7550160736060848E-3</v>
      </c>
      <c r="Y17">
        <f>O149</f>
        <v>2.6351722792644042E-2</v>
      </c>
    </row>
    <row r="18" spans="2:25" ht="20.399999999999999">
      <c r="B18" s="13">
        <v>2</v>
      </c>
      <c r="C18" s="13" t="s">
        <v>26</v>
      </c>
      <c r="D18" s="13">
        <v>0.93</v>
      </c>
      <c r="E18" s="13">
        <v>347.19</v>
      </c>
      <c r="F18" s="9"/>
      <c r="G18" s="13">
        <v>2</v>
      </c>
      <c r="H18" s="13" t="s">
        <v>26</v>
      </c>
      <c r="I18" s="13">
        <v>1.01</v>
      </c>
      <c r="J18" s="13">
        <v>296.12</v>
      </c>
      <c r="L18" s="13" t="s">
        <v>26</v>
      </c>
      <c r="M18">
        <f t="shared" ref="M18:M24" si="0">(E29-E18)</f>
        <v>58.759999999999991</v>
      </c>
      <c r="N18">
        <f t="shared" ref="N18:N24" si="1">(J29-J18)</f>
        <v>56.730000000000018</v>
      </c>
      <c r="O18">
        <f t="shared" ref="O18:O24" si="2">(N18-M18)/J29</f>
        <v>-5.7531528978318619E-3</v>
      </c>
      <c r="R18" s="9" t="s">
        <v>15</v>
      </c>
      <c r="S18">
        <f t="shared" ref="S18:S24" si="3">O18</f>
        <v>-5.7531528978318619E-3</v>
      </c>
      <c r="T18">
        <f t="shared" ref="T18:T24" si="4">O40</f>
        <v>-8.2094918504314413E-2</v>
      </c>
      <c r="U18">
        <f t="shared" ref="U18:U25" si="5">O62</f>
        <v>5.3075355278219813E-2</v>
      </c>
      <c r="V18">
        <f t="shared" ref="V18:V25" si="6">O84</f>
        <v>-8.6040360210419914E-2</v>
      </c>
      <c r="W18">
        <f t="shared" ref="W18:W25" si="7">O106</f>
        <v>-3.9136340483332345E-2</v>
      </c>
      <c r="X18">
        <f t="shared" ref="X18:X25" si="8">O128</f>
        <v>-2.411223147742235E-2</v>
      </c>
      <c r="Y18">
        <f t="shared" ref="Y18:Y25" si="9">O150</f>
        <v>5.7370429164229882E-3</v>
      </c>
    </row>
    <row r="19" spans="2:25" ht="20.399999999999999">
      <c r="B19" s="13">
        <v>3</v>
      </c>
      <c r="C19" s="13" t="s">
        <v>27</v>
      </c>
      <c r="D19" s="13">
        <v>3.31</v>
      </c>
      <c r="E19" s="13">
        <v>1238.3599999999999</v>
      </c>
      <c r="F19" s="9"/>
      <c r="G19" s="13">
        <v>3</v>
      </c>
      <c r="H19" s="13" t="s">
        <v>27</v>
      </c>
      <c r="I19" s="13">
        <v>4.1100000000000003</v>
      </c>
      <c r="J19" s="13">
        <v>1201.3599999999999</v>
      </c>
      <c r="L19" s="13" t="s">
        <v>27</v>
      </c>
      <c r="M19">
        <f t="shared" si="0"/>
        <v>125.99000000000001</v>
      </c>
      <c r="N19">
        <f t="shared" si="1"/>
        <v>123.79000000000019</v>
      </c>
      <c r="O19">
        <f t="shared" si="2"/>
        <v>-1.6601894125192001E-3</v>
      </c>
      <c r="R19" s="9" t="s">
        <v>10</v>
      </c>
      <c r="S19">
        <f t="shared" si="3"/>
        <v>-1.6601894125192001E-3</v>
      </c>
      <c r="T19">
        <f t="shared" si="4"/>
        <v>-1.7735104805295929E-2</v>
      </c>
      <c r="U19">
        <f t="shared" si="5"/>
        <v>1.3341756539265682E-2</v>
      </c>
      <c r="V19">
        <f t="shared" si="6"/>
        <v>-1.7374119657858782E-2</v>
      </c>
      <c r="W19">
        <f t="shared" si="7"/>
        <v>-1.7246443391751764E-3</v>
      </c>
      <c r="X19">
        <f t="shared" si="8"/>
        <v>3.0211020554147946E-3</v>
      </c>
      <c r="Y19">
        <f t="shared" si="9"/>
        <v>7.8215396636963103E-3</v>
      </c>
    </row>
    <row r="20" spans="2:25" ht="20.399999999999999">
      <c r="B20" s="13">
        <v>4</v>
      </c>
      <c r="C20" s="13" t="s">
        <v>28</v>
      </c>
      <c r="D20" s="13">
        <v>4.84</v>
      </c>
      <c r="E20" s="13">
        <v>1811.24</v>
      </c>
      <c r="F20" s="9"/>
      <c r="G20" s="13">
        <v>4</v>
      </c>
      <c r="H20" s="13" t="s">
        <v>28</v>
      </c>
      <c r="I20" s="13">
        <v>5.94</v>
      </c>
      <c r="J20" s="13">
        <v>1737.05</v>
      </c>
      <c r="L20" s="13" t="s">
        <v>28</v>
      </c>
      <c r="M20">
        <f t="shared" si="0"/>
        <v>134.32999999999993</v>
      </c>
      <c r="N20">
        <f t="shared" si="1"/>
        <v>135.79999999999995</v>
      </c>
      <c r="O20">
        <f t="shared" si="2"/>
        <v>7.8490001868811025E-4</v>
      </c>
      <c r="R20" s="9" t="s">
        <v>13</v>
      </c>
      <c r="S20">
        <f>O20</f>
        <v>7.8490001868811025E-4</v>
      </c>
      <c r="T20">
        <f t="shared" si="4"/>
        <v>-6.5920938314509665E-3</v>
      </c>
      <c r="U20">
        <f t="shared" si="5"/>
        <v>1.1575715902261601E-2</v>
      </c>
      <c r="V20">
        <f t="shared" si="6"/>
        <v>-6.913555841103613E-3</v>
      </c>
      <c r="W20">
        <f t="shared" si="7"/>
        <v>-3.8789461556186758E-3</v>
      </c>
      <c r="X20">
        <f t="shared" si="8"/>
        <v>4.1488267118059015E-4</v>
      </c>
      <c r="Y20">
        <f t="shared" si="9"/>
        <v>7.4871597681892442E-3</v>
      </c>
    </row>
    <row r="21" spans="2:25" ht="20.399999999999999">
      <c r="B21" s="13">
        <v>5</v>
      </c>
      <c r="C21" s="13" t="s">
        <v>29</v>
      </c>
      <c r="D21" s="13">
        <v>5.78</v>
      </c>
      <c r="E21" s="13">
        <v>2162.02</v>
      </c>
      <c r="F21" s="9"/>
      <c r="G21" s="13">
        <v>5</v>
      </c>
      <c r="H21" s="13" t="s">
        <v>29</v>
      </c>
      <c r="I21" s="13">
        <v>7.03</v>
      </c>
      <c r="J21" s="13">
        <v>2057.4</v>
      </c>
      <c r="L21" s="13" t="s">
        <v>29</v>
      </c>
      <c r="M21">
        <f t="shared" si="0"/>
        <v>125.67999999999984</v>
      </c>
      <c r="N21">
        <f t="shared" si="1"/>
        <v>136.65000000000009</v>
      </c>
      <c r="O21">
        <f t="shared" si="2"/>
        <v>4.9998860554683134E-3</v>
      </c>
      <c r="R21" s="9" t="s">
        <v>4</v>
      </c>
      <c r="S21">
        <f t="shared" si="3"/>
        <v>4.9998860554683134E-3</v>
      </c>
      <c r="T21">
        <f t="shared" si="4"/>
        <v>-3.2877224116189866E-3</v>
      </c>
      <c r="U21">
        <f t="shared" si="5"/>
        <v>1.4036415272367264E-2</v>
      </c>
      <c r="V21">
        <f t="shared" si="6"/>
        <v>-1.037849289967945E-2</v>
      </c>
      <c r="W21">
        <f t="shared" si="7"/>
        <v>-2.3120727303866905E-3</v>
      </c>
      <c r="X21">
        <f t="shared" si="8"/>
        <v>2.9878942092688248E-4</v>
      </c>
      <c r="Y21">
        <f t="shared" si="9"/>
        <v>8.0028284623581466E-3</v>
      </c>
    </row>
    <row r="22" spans="2:25" ht="20.399999999999999">
      <c r="B22" s="13">
        <v>6</v>
      </c>
      <c r="C22" s="13" t="s">
        <v>30</v>
      </c>
      <c r="D22" s="13">
        <v>6.95</v>
      </c>
      <c r="E22" s="13">
        <v>2600.61</v>
      </c>
      <c r="F22" s="9"/>
      <c r="G22" s="13">
        <v>6</v>
      </c>
      <c r="H22" s="13" t="s">
        <v>30</v>
      </c>
      <c r="I22" s="13">
        <v>8.5</v>
      </c>
      <c r="J22" s="13">
        <v>2486.5700000000002</v>
      </c>
      <c r="L22" s="13" t="s">
        <v>30</v>
      </c>
      <c r="M22">
        <f t="shared" si="0"/>
        <v>226.32999999999993</v>
      </c>
      <c r="N22">
        <f t="shared" si="1"/>
        <v>215.62999999999965</v>
      </c>
      <c r="O22">
        <f>(N22-M22)/J33</f>
        <v>-3.9597365109911454E-3</v>
      </c>
      <c r="R22" s="9" t="s">
        <v>11</v>
      </c>
      <c r="S22">
        <f t="shared" si="3"/>
        <v>-3.9597365109911454E-3</v>
      </c>
      <c r="T22">
        <f t="shared" si="4"/>
        <v>-4.3109717213680046E-3</v>
      </c>
      <c r="U22">
        <f t="shared" si="5"/>
        <v>-4.2490218280883483E-3</v>
      </c>
      <c r="V22">
        <f t="shared" si="6"/>
        <v>-4.4953787055863649E-3</v>
      </c>
      <c r="W22">
        <f t="shared" si="7"/>
        <v>-4.1688751555338868E-3</v>
      </c>
      <c r="X22">
        <f t="shared" si="8"/>
        <v>-4.6771484116947103E-3</v>
      </c>
      <c r="Y22">
        <f t="shared" si="9"/>
        <v>1.3647642679901154E-3</v>
      </c>
    </row>
    <row r="23" spans="2:25" ht="20.399999999999999">
      <c r="B23" s="13">
        <v>7</v>
      </c>
      <c r="C23" s="13" t="s">
        <v>31</v>
      </c>
      <c r="D23" s="13">
        <v>9</v>
      </c>
      <c r="E23" s="13">
        <v>3367.71</v>
      </c>
      <c r="F23" s="9"/>
      <c r="G23" s="13">
        <v>7</v>
      </c>
      <c r="H23" s="13" t="s">
        <v>31</v>
      </c>
      <c r="I23" s="13">
        <v>11.2</v>
      </c>
      <c r="J23" s="13">
        <v>3277.42</v>
      </c>
      <c r="L23" s="13" t="s">
        <v>31</v>
      </c>
      <c r="M23">
        <f t="shared" si="0"/>
        <v>326.46000000000004</v>
      </c>
      <c r="N23">
        <f t="shared" si="1"/>
        <v>320.65999999999985</v>
      </c>
      <c r="O23">
        <f t="shared" si="2"/>
        <v>-1.6119708288865678E-3</v>
      </c>
      <c r="R23" s="9" t="s">
        <v>16</v>
      </c>
      <c r="S23">
        <f t="shared" si="3"/>
        <v>-1.6119708288865678E-3</v>
      </c>
      <c r="T23">
        <f t="shared" si="4"/>
        <v>1.1499285104685057E-2</v>
      </c>
      <c r="U23">
        <f t="shared" si="5"/>
        <v>-1.3082013840675467E-2</v>
      </c>
      <c r="V23">
        <f t="shared" si="6"/>
        <v>1.0487922449559577E-2</v>
      </c>
      <c r="W23">
        <f t="shared" si="7"/>
        <v>8.7828587267235608E-3</v>
      </c>
      <c r="X23">
        <f t="shared" si="8"/>
        <v>-3.7078339227477907E-3</v>
      </c>
      <c r="Y23">
        <f t="shared" si="9"/>
        <v>-1.8853089624038704E-3</v>
      </c>
    </row>
    <row r="24" spans="2:25" ht="20.399999999999999">
      <c r="B24" s="13">
        <v>8</v>
      </c>
      <c r="C24" s="13" t="s">
        <v>32</v>
      </c>
      <c r="D24" s="13">
        <v>6.91</v>
      </c>
      <c r="E24" s="13">
        <v>2583.9499999999998</v>
      </c>
      <c r="F24" s="9"/>
      <c r="G24" s="13">
        <v>8</v>
      </c>
      <c r="H24" s="13" t="s">
        <v>32</v>
      </c>
      <c r="I24" s="13">
        <v>8.81</v>
      </c>
      <c r="J24" s="13">
        <v>2577.65</v>
      </c>
      <c r="L24" s="13" t="s">
        <v>32</v>
      </c>
      <c r="M24">
        <f t="shared" si="0"/>
        <v>286.65000000000009</v>
      </c>
      <c r="N24">
        <f t="shared" si="1"/>
        <v>301.38000000000011</v>
      </c>
      <c r="O24">
        <f t="shared" si="2"/>
        <v>5.1163065337978472E-3</v>
      </c>
      <c r="R24" s="9" t="s">
        <v>17</v>
      </c>
      <c r="S24">
        <f t="shared" si="3"/>
        <v>5.1163065337978472E-3</v>
      </c>
      <c r="T24">
        <f t="shared" si="4"/>
        <v>1.8425267742171781E-2</v>
      </c>
      <c r="U24">
        <f t="shared" si="5"/>
        <v>-1.076705048715673E-2</v>
      </c>
      <c r="V24">
        <f t="shared" si="6"/>
        <v>1.5157738200616142E-2</v>
      </c>
      <c r="W24">
        <f t="shared" si="7"/>
        <v>1.2641229857381E-2</v>
      </c>
      <c r="X24">
        <f t="shared" si="8"/>
        <v>1.9588078438101024E-3</v>
      </c>
      <c r="Y24">
        <f t="shared" si="9"/>
        <v>4.8906510701661873E-3</v>
      </c>
    </row>
    <row r="25" spans="2:25" ht="20.399999999999999">
      <c r="B25" s="13">
        <v>9</v>
      </c>
      <c r="C25" s="13" t="s">
        <v>33</v>
      </c>
      <c r="D25" s="13">
        <v>2.27</v>
      </c>
      <c r="E25" s="13">
        <v>849.83</v>
      </c>
      <c r="F25" s="9"/>
      <c r="G25" s="13">
        <v>9</v>
      </c>
      <c r="H25" s="13" t="s">
        <v>33</v>
      </c>
      <c r="I25" s="13">
        <v>2.89</v>
      </c>
      <c r="J25" s="13">
        <v>844.7</v>
      </c>
      <c r="L25" s="13" t="s">
        <v>33</v>
      </c>
      <c r="M25">
        <f>(E36-E25)</f>
        <v>82.069999999999936</v>
      </c>
      <c r="N25">
        <f>(J36-J25)</f>
        <v>108.41999999999996</v>
      </c>
      <c r="O25">
        <f>(N25-M25)/J36</f>
        <v>2.7646046667785824E-2</v>
      </c>
      <c r="R25" s="6" t="s">
        <v>18</v>
      </c>
      <c r="S25">
        <f>O25</f>
        <v>2.7646046667785824E-2</v>
      </c>
      <c r="T25">
        <f>O47</f>
        <v>5.0503703399741501E-2</v>
      </c>
      <c r="U25">
        <f t="shared" si="5"/>
        <v>-1.3654912629486192E-2</v>
      </c>
      <c r="V25">
        <f t="shared" si="6"/>
        <v>4.4904147714291652E-2</v>
      </c>
      <c r="W25">
        <f t="shared" si="7"/>
        <v>3.5946374392407596E-2</v>
      </c>
      <c r="X25">
        <f t="shared" si="8"/>
        <v>9.3128248202005402E-3</v>
      </c>
      <c r="Y25">
        <f t="shared" si="9"/>
        <v>1.3123470782006319E-2</v>
      </c>
    </row>
    <row r="26" spans="2:25">
      <c r="B26">
        <v>0.25</v>
      </c>
      <c r="C26" t="s">
        <v>12</v>
      </c>
      <c r="D26" t="s">
        <v>6</v>
      </c>
      <c r="G26">
        <v>0.25</v>
      </c>
      <c r="H26" t="s">
        <v>12</v>
      </c>
      <c r="I26" t="s">
        <v>7</v>
      </c>
    </row>
    <row r="27" spans="2:25" ht="16.8">
      <c r="B27" s="13"/>
      <c r="C27" s="13" t="s">
        <v>1</v>
      </c>
      <c r="D27" s="13" t="s">
        <v>2</v>
      </c>
      <c r="E27" s="13" t="s">
        <v>3</v>
      </c>
      <c r="G27" s="13"/>
      <c r="H27" s="13" t="s">
        <v>1</v>
      </c>
      <c r="I27" s="13" t="s">
        <v>2</v>
      </c>
      <c r="J27" s="13" t="s">
        <v>3</v>
      </c>
    </row>
    <row r="28" spans="2:25" ht="16.8">
      <c r="B28" s="13">
        <v>1</v>
      </c>
      <c r="C28" s="13" t="s">
        <v>25</v>
      </c>
      <c r="D28" s="13">
        <v>2.73</v>
      </c>
      <c r="E28" s="13">
        <v>1264.47</v>
      </c>
      <c r="G28" s="13">
        <v>1</v>
      </c>
      <c r="H28" s="13" t="s">
        <v>25</v>
      </c>
      <c r="I28" s="13">
        <v>3.28</v>
      </c>
      <c r="J28" s="13">
        <v>1163.3900000000001</v>
      </c>
    </row>
    <row r="29" spans="2:25" ht="16.8">
      <c r="B29" s="13">
        <v>2</v>
      </c>
      <c r="C29" s="13" t="s">
        <v>26</v>
      </c>
      <c r="D29" s="13">
        <v>0.88</v>
      </c>
      <c r="E29" s="13">
        <v>405.95</v>
      </c>
      <c r="G29" s="13">
        <v>2</v>
      </c>
      <c r="H29" s="13" t="s">
        <v>26</v>
      </c>
      <c r="I29" s="13">
        <v>0.99</v>
      </c>
      <c r="J29" s="13">
        <v>352.85</v>
      </c>
    </row>
    <row r="30" spans="2:25" ht="16.8">
      <c r="B30" s="13">
        <v>3</v>
      </c>
      <c r="C30" s="13" t="s">
        <v>27</v>
      </c>
      <c r="D30" s="13">
        <v>2.95</v>
      </c>
      <c r="E30" s="13">
        <v>1364.35</v>
      </c>
      <c r="G30" s="13">
        <v>3</v>
      </c>
      <c r="H30" s="13" t="s">
        <v>27</v>
      </c>
      <c r="I30" s="13">
        <v>3.73</v>
      </c>
      <c r="J30" s="13">
        <v>1325.15</v>
      </c>
    </row>
    <row r="31" spans="2:25" ht="16.8">
      <c r="B31" s="13">
        <v>4</v>
      </c>
      <c r="C31" s="13" t="s">
        <v>28</v>
      </c>
      <c r="D31" s="13">
        <v>4.2</v>
      </c>
      <c r="E31" s="13">
        <v>1945.57</v>
      </c>
      <c r="G31" s="13">
        <v>4</v>
      </c>
      <c r="H31" s="13" t="s">
        <v>28</v>
      </c>
      <c r="I31" s="13">
        <v>5.28</v>
      </c>
      <c r="J31" s="13">
        <v>1872.85</v>
      </c>
    </row>
    <row r="32" spans="2:25" ht="16.8">
      <c r="B32" s="13">
        <v>5</v>
      </c>
      <c r="C32" s="13" t="s">
        <v>29</v>
      </c>
      <c r="D32" s="13">
        <v>4.9400000000000004</v>
      </c>
      <c r="E32" s="13">
        <v>2287.6999999999998</v>
      </c>
      <c r="G32" s="13">
        <v>5</v>
      </c>
      <c r="H32" s="13" t="s">
        <v>29</v>
      </c>
      <c r="I32" s="13">
        <v>6.18</v>
      </c>
      <c r="J32" s="13">
        <v>2194.0500000000002</v>
      </c>
    </row>
    <row r="33" spans="2:15" ht="16.8">
      <c r="B33" s="13">
        <v>6</v>
      </c>
      <c r="C33" s="13" t="s">
        <v>30</v>
      </c>
      <c r="D33" s="13">
        <v>6.11</v>
      </c>
      <c r="E33" s="13">
        <v>2826.94</v>
      </c>
      <c r="G33" s="13">
        <v>6</v>
      </c>
      <c r="H33" s="13" t="s">
        <v>30</v>
      </c>
      <c r="I33" s="13">
        <v>7.61</v>
      </c>
      <c r="J33" s="13">
        <v>2702.2</v>
      </c>
    </row>
    <row r="34" spans="2:15" ht="16.8">
      <c r="B34" s="13">
        <v>7</v>
      </c>
      <c r="C34" s="13" t="s">
        <v>31</v>
      </c>
      <c r="D34" s="13">
        <v>7.98</v>
      </c>
      <c r="E34" s="13">
        <v>3694.17</v>
      </c>
      <c r="G34" s="13">
        <v>7</v>
      </c>
      <c r="H34" s="13" t="s">
        <v>31</v>
      </c>
      <c r="I34" s="13">
        <v>10.14</v>
      </c>
      <c r="J34" s="13">
        <v>3598.08</v>
      </c>
    </row>
    <row r="35" spans="2:15" ht="16.8">
      <c r="B35" s="13">
        <v>8</v>
      </c>
      <c r="C35" s="13" t="s">
        <v>32</v>
      </c>
      <c r="D35" s="13">
        <v>6.2</v>
      </c>
      <c r="E35" s="13">
        <v>2870.6</v>
      </c>
      <c r="G35" s="13">
        <v>8</v>
      </c>
      <c r="H35" s="13" t="s">
        <v>32</v>
      </c>
      <c r="I35" s="13">
        <v>8.11</v>
      </c>
      <c r="J35" s="13">
        <v>2879.03</v>
      </c>
    </row>
    <row r="36" spans="2:15" ht="16.8">
      <c r="B36" s="13">
        <v>9</v>
      </c>
      <c r="C36" s="13" t="s">
        <v>33</v>
      </c>
      <c r="D36" s="13">
        <v>2.0099999999999998</v>
      </c>
      <c r="E36" s="13">
        <v>931.9</v>
      </c>
      <c r="G36" s="13">
        <v>9</v>
      </c>
      <c r="H36" s="13" t="s">
        <v>33</v>
      </c>
      <c r="I36" s="13">
        <v>2.68</v>
      </c>
      <c r="J36" s="13">
        <v>953.12</v>
      </c>
    </row>
    <row r="37" spans="2:15">
      <c r="B37">
        <v>0.5</v>
      </c>
      <c r="C37" t="s">
        <v>5</v>
      </c>
      <c r="D37" t="s">
        <v>6</v>
      </c>
      <c r="G37">
        <v>0.5</v>
      </c>
      <c r="H37" t="s">
        <v>12</v>
      </c>
      <c r="I37" t="s">
        <v>7</v>
      </c>
    </row>
    <row r="38" spans="2:15" ht="16.8">
      <c r="B38" s="13"/>
      <c r="C38" s="13" t="s">
        <v>1</v>
      </c>
      <c r="D38" s="13" t="s">
        <v>2</v>
      </c>
      <c r="E38" s="13" t="s">
        <v>3</v>
      </c>
      <c r="G38" s="13"/>
      <c r="H38" s="13" t="s">
        <v>1</v>
      </c>
      <c r="I38" s="13" t="s">
        <v>2</v>
      </c>
      <c r="J38" s="13" t="s">
        <v>3</v>
      </c>
      <c r="L38" s="8" t="s">
        <v>8</v>
      </c>
      <c r="M38" t="s">
        <v>6</v>
      </c>
      <c r="N38" t="s">
        <v>7</v>
      </c>
      <c r="O38" t="s">
        <v>9</v>
      </c>
    </row>
    <row r="39" spans="2:15" ht="20.399999999999999">
      <c r="B39" s="13">
        <v>1</v>
      </c>
      <c r="C39" s="13" t="s">
        <v>25</v>
      </c>
      <c r="D39" s="13">
        <v>3.02</v>
      </c>
      <c r="E39" s="13">
        <v>1034.02</v>
      </c>
      <c r="G39" s="13">
        <v>1</v>
      </c>
      <c r="H39" s="13" t="s">
        <v>25</v>
      </c>
      <c r="I39" s="13">
        <v>2.97</v>
      </c>
      <c r="J39" s="13">
        <v>980.99</v>
      </c>
      <c r="L39" s="9" t="s">
        <v>14</v>
      </c>
      <c r="M39">
        <f>(E50-E39)</f>
        <v>181.63000000000011</v>
      </c>
      <c r="N39">
        <f>(J50-J39)</f>
        <v>126.19000000000005</v>
      </c>
      <c r="O39">
        <f>(N39-M39)/J50</f>
        <v>-5.0073158835961681E-2</v>
      </c>
    </row>
    <row r="40" spans="2:15" ht="20.399999999999999">
      <c r="B40" s="13">
        <v>2</v>
      </c>
      <c r="C40" s="13" t="s">
        <v>26</v>
      </c>
      <c r="D40" s="13">
        <v>0.91</v>
      </c>
      <c r="E40" s="13">
        <v>311.36</v>
      </c>
      <c r="G40" s="13">
        <v>2</v>
      </c>
      <c r="H40" s="13" t="s">
        <v>26</v>
      </c>
      <c r="I40" s="13">
        <v>0.85</v>
      </c>
      <c r="J40" s="13">
        <v>281.69</v>
      </c>
      <c r="L40" s="9" t="s">
        <v>15</v>
      </c>
      <c r="M40">
        <f t="shared" ref="M40:M47" si="10">(E51-E40)</f>
        <v>79.46999999999997</v>
      </c>
      <c r="N40">
        <f t="shared" ref="N40:N47" si="11">(J51-J40)</f>
        <v>52.069999999999993</v>
      </c>
      <c r="O40">
        <f t="shared" ref="O40:O47" si="12">(N40-M40)/J51</f>
        <v>-8.2094918504314413E-2</v>
      </c>
    </row>
    <row r="41" spans="2:15" ht="20.399999999999999">
      <c r="B41" s="13">
        <v>3</v>
      </c>
      <c r="C41" s="13" t="s">
        <v>27</v>
      </c>
      <c r="D41" s="13">
        <v>3.31</v>
      </c>
      <c r="E41" s="13">
        <v>1131.97</v>
      </c>
      <c r="G41" s="13">
        <v>3</v>
      </c>
      <c r="H41" s="13" t="s">
        <v>27</v>
      </c>
      <c r="I41" s="13">
        <v>3.37</v>
      </c>
      <c r="J41" s="13">
        <v>1110.3499999999999</v>
      </c>
      <c r="L41" s="9" t="s">
        <v>10</v>
      </c>
      <c r="M41">
        <f t="shared" si="10"/>
        <v>220.99</v>
      </c>
      <c r="N41">
        <f t="shared" si="11"/>
        <v>197.79000000000019</v>
      </c>
      <c r="O41">
        <f t="shared" si="12"/>
        <v>-1.7735104805295929E-2</v>
      </c>
    </row>
    <row r="42" spans="2:15" ht="20.399999999999999">
      <c r="B42" s="13">
        <v>4</v>
      </c>
      <c r="C42" s="13" t="s">
        <v>28</v>
      </c>
      <c r="D42" s="13">
        <v>4.8600000000000003</v>
      </c>
      <c r="E42" s="13">
        <v>1661.62</v>
      </c>
      <c r="G42" s="13">
        <v>4</v>
      </c>
      <c r="H42" s="13" t="s">
        <v>28</v>
      </c>
      <c r="I42" s="13">
        <v>4.8600000000000003</v>
      </c>
      <c r="J42" s="13">
        <v>1602.33</v>
      </c>
      <c r="L42" s="9" t="s">
        <v>13</v>
      </c>
      <c r="M42">
        <f t="shared" si="10"/>
        <v>251.41000000000008</v>
      </c>
      <c r="N42">
        <f t="shared" si="11"/>
        <v>239.26999999999998</v>
      </c>
      <c r="O42">
        <f t="shared" si="12"/>
        <v>-6.5920938314509665E-3</v>
      </c>
    </row>
    <row r="43" spans="2:15" ht="20.399999999999999">
      <c r="B43" s="13">
        <v>5</v>
      </c>
      <c r="C43" s="13" t="s">
        <v>29</v>
      </c>
      <c r="D43" s="13">
        <v>5.85</v>
      </c>
      <c r="E43" s="13">
        <v>2000.56</v>
      </c>
      <c r="G43" s="13">
        <v>5</v>
      </c>
      <c r="H43" s="13" t="s">
        <v>29</v>
      </c>
      <c r="I43" s="13">
        <v>5.8</v>
      </c>
      <c r="J43" s="13">
        <v>1911.86</v>
      </c>
      <c r="L43" s="9" t="s">
        <v>4</v>
      </c>
      <c r="M43">
        <f t="shared" si="10"/>
        <v>236.48000000000002</v>
      </c>
      <c r="N43">
        <f t="shared" si="11"/>
        <v>229.44000000000028</v>
      </c>
      <c r="O43">
        <f t="shared" si="12"/>
        <v>-3.2877224116189866E-3</v>
      </c>
    </row>
    <row r="44" spans="2:15" ht="20.399999999999999">
      <c r="B44" s="13">
        <v>6</v>
      </c>
      <c r="C44" s="13" t="s">
        <v>30</v>
      </c>
      <c r="D44" s="13">
        <v>7.06</v>
      </c>
      <c r="E44" s="13">
        <v>2413.25</v>
      </c>
      <c r="G44" s="13">
        <v>6</v>
      </c>
      <c r="H44" s="13" t="s">
        <v>30</v>
      </c>
      <c r="I44" s="13">
        <v>7</v>
      </c>
      <c r="J44" s="13">
        <v>2309.84</v>
      </c>
      <c r="L44" s="9" t="s">
        <v>11</v>
      </c>
      <c r="M44">
        <f t="shared" si="10"/>
        <v>383.25</v>
      </c>
      <c r="N44">
        <f t="shared" si="11"/>
        <v>371.69000000000005</v>
      </c>
      <c r="O44">
        <f t="shared" si="12"/>
        <v>-4.3109717213680046E-3</v>
      </c>
    </row>
    <row r="45" spans="2:15" ht="20.399999999999999">
      <c r="B45" s="13">
        <v>7</v>
      </c>
      <c r="C45" s="13" t="s">
        <v>31</v>
      </c>
      <c r="D45" s="13">
        <v>9.0299999999999994</v>
      </c>
      <c r="E45" s="13">
        <v>3088.2</v>
      </c>
      <c r="G45" s="13">
        <v>7</v>
      </c>
      <c r="H45" s="13" t="s">
        <v>31</v>
      </c>
      <c r="I45" s="13">
        <v>9</v>
      </c>
      <c r="J45" s="13">
        <v>2968.56</v>
      </c>
      <c r="L45" s="9" t="s">
        <v>16</v>
      </c>
      <c r="M45">
        <f t="shared" si="10"/>
        <v>598.86000000000013</v>
      </c>
      <c r="N45">
        <f t="shared" si="11"/>
        <v>640.36000000000013</v>
      </c>
      <c r="O45">
        <f t="shared" si="12"/>
        <v>1.1499285104685057E-2</v>
      </c>
    </row>
    <row r="46" spans="2:15" ht="20.399999999999999">
      <c r="B46" s="13">
        <v>8</v>
      </c>
      <c r="C46" s="13" t="s">
        <v>32</v>
      </c>
      <c r="D46" s="13">
        <v>6.74</v>
      </c>
      <c r="E46" s="13">
        <v>2306.12</v>
      </c>
      <c r="G46" s="13">
        <v>8</v>
      </c>
      <c r="H46" s="13" t="s">
        <v>32</v>
      </c>
      <c r="I46" s="13">
        <v>6.9</v>
      </c>
      <c r="J46" s="13">
        <v>2274.0300000000002</v>
      </c>
      <c r="L46" s="9" t="s">
        <v>17</v>
      </c>
      <c r="M46">
        <f t="shared" si="10"/>
        <v>538.80000000000018</v>
      </c>
      <c r="N46">
        <f t="shared" si="11"/>
        <v>591.59999999999991</v>
      </c>
      <c r="O46">
        <f t="shared" si="12"/>
        <v>1.8425267742171781E-2</v>
      </c>
    </row>
    <row r="47" spans="2:15" ht="20.399999999999999">
      <c r="B47" s="13">
        <v>9</v>
      </c>
      <c r="C47" s="13" t="s">
        <v>33</v>
      </c>
      <c r="D47" s="13">
        <v>2.23</v>
      </c>
      <c r="E47" s="13">
        <v>761.07</v>
      </c>
      <c r="G47" s="13">
        <v>9</v>
      </c>
      <c r="H47" s="13" t="s">
        <v>33</v>
      </c>
      <c r="I47" s="13">
        <v>2.25</v>
      </c>
      <c r="J47" s="13">
        <v>741.2</v>
      </c>
      <c r="L47" s="6" t="s">
        <v>18</v>
      </c>
      <c r="M47">
        <f t="shared" si="10"/>
        <v>184.34999999999991</v>
      </c>
      <c r="N47">
        <f t="shared" si="11"/>
        <v>233.57999999999993</v>
      </c>
      <c r="O47">
        <f t="shared" si="12"/>
        <v>5.0503703399741501E-2</v>
      </c>
    </row>
    <row r="48" spans="2:15">
      <c r="B48">
        <v>0.5</v>
      </c>
      <c r="C48" t="s">
        <v>12</v>
      </c>
      <c r="D48" t="s">
        <v>6</v>
      </c>
      <c r="G48">
        <v>0.5</v>
      </c>
      <c r="H48" t="s">
        <v>12</v>
      </c>
      <c r="I48" t="s">
        <v>7</v>
      </c>
    </row>
    <row r="49" spans="2:15" ht="16.8">
      <c r="B49" s="13"/>
      <c r="C49" s="13" t="s">
        <v>1</v>
      </c>
      <c r="D49" s="13" t="s">
        <v>2</v>
      </c>
      <c r="E49" s="13" t="s">
        <v>3</v>
      </c>
      <c r="G49" s="13"/>
      <c r="H49" s="13" t="s">
        <v>1</v>
      </c>
      <c r="I49" s="13" t="s">
        <v>2</v>
      </c>
      <c r="J49" s="13" t="s">
        <v>3</v>
      </c>
    </row>
    <row r="50" spans="2:15" ht="16.8">
      <c r="B50" s="13">
        <v>1</v>
      </c>
      <c r="C50" s="13" t="s">
        <v>25</v>
      </c>
      <c r="D50" s="13">
        <v>2.66</v>
      </c>
      <c r="E50" s="13">
        <v>1215.6500000000001</v>
      </c>
      <c r="G50" s="13">
        <v>1</v>
      </c>
      <c r="H50" s="13" t="s">
        <v>25</v>
      </c>
      <c r="I50" s="13">
        <v>3.15</v>
      </c>
      <c r="J50" s="13">
        <v>1107.18</v>
      </c>
    </row>
    <row r="51" spans="2:15" ht="16.8">
      <c r="B51" s="13">
        <v>2</v>
      </c>
      <c r="C51" s="13" t="s">
        <v>26</v>
      </c>
      <c r="D51" s="13">
        <v>0.85</v>
      </c>
      <c r="E51" s="13">
        <v>390.83</v>
      </c>
      <c r="G51" s="13">
        <v>2</v>
      </c>
      <c r="H51" s="13" t="s">
        <v>26</v>
      </c>
      <c r="I51" s="13">
        <v>0.95</v>
      </c>
      <c r="J51" s="13">
        <v>333.76</v>
      </c>
    </row>
    <row r="52" spans="2:15" ht="16.8">
      <c r="B52" s="13">
        <v>3</v>
      </c>
      <c r="C52" s="13" t="s">
        <v>27</v>
      </c>
      <c r="D52" s="13">
        <v>2.96</v>
      </c>
      <c r="E52" s="13">
        <v>1352.96</v>
      </c>
      <c r="G52" s="13">
        <v>3</v>
      </c>
      <c r="H52" s="13" t="s">
        <v>27</v>
      </c>
      <c r="I52" s="13">
        <v>3.72</v>
      </c>
      <c r="J52" s="13">
        <v>1308.1400000000001</v>
      </c>
    </row>
    <row r="53" spans="2:15" ht="16.8">
      <c r="B53" s="13">
        <v>4</v>
      </c>
      <c r="C53" s="13" t="s">
        <v>28</v>
      </c>
      <c r="D53" s="13">
        <v>4.18</v>
      </c>
      <c r="E53" s="13">
        <v>1913.03</v>
      </c>
      <c r="G53" s="13">
        <v>4</v>
      </c>
      <c r="H53" s="13" t="s">
        <v>28</v>
      </c>
      <c r="I53" s="13">
        <v>5.24</v>
      </c>
      <c r="J53" s="13">
        <v>1841.6</v>
      </c>
    </row>
    <row r="54" spans="2:15" ht="16.8">
      <c r="B54" s="13">
        <v>5</v>
      </c>
      <c r="C54" s="13" t="s">
        <v>29</v>
      </c>
      <c r="D54" s="13">
        <v>4.8899999999999997</v>
      </c>
      <c r="E54" s="13">
        <v>2237.04</v>
      </c>
      <c r="G54" s="13">
        <v>5</v>
      </c>
      <c r="H54" s="13" t="s">
        <v>29</v>
      </c>
      <c r="I54" s="13">
        <v>6.1</v>
      </c>
      <c r="J54" s="13">
        <v>2141.3000000000002</v>
      </c>
    </row>
    <row r="55" spans="2:15" ht="16.8">
      <c r="B55" s="13">
        <v>6</v>
      </c>
      <c r="C55" s="13" t="s">
        <v>30</v>
      </c>
      <c r="D55" s="13">
        <v>6.11</v>
      </c>
      <c r="E55" s="13">
        <v>2796.5</v>
      </c>
      <c r="G55" s="13">
        <v>6</v>
      </c>
      <c r="H55" s="13" t="s">
        <v>30</v>
      </c>
      <c r="I55" s="13">
        <v>7.63</v>
      </c>
      <c r="J55" s="13">
        <v>2681.53</v>
      </c>
    </row>
    <row r="56" spans="2:15" ht="16.8">
      <c r="B56" s="13">
        <v>7</v>
      </c>
      <c r="C56" s="13" t="s">
        <v>31</v>
      </c>
      <c r="D56" s="13">
        <v>8.06</v>
      </c>
      <c r="E56" s="13">
        <v>3687.06</v>
      </c>
      <c r="G56" s="13">
        <v>7</v>
      </c>
      <c r="H56" s="13" t="s">
        <v>31</v>
      </c>
      <c r="I56" s="13">
        <v>10.27</v>
      </c>
      <c r="J56" s="13">
        <v>3608.92</v>
      </c>
    </row>
    <row r="57" spans="2:15" ht="16.8">
      <c r="B57" s="13">
        <v>8</v>
      </c>
      <c r="C57" s="13" t="s">
        <v>32</v>
      </c>
      <c r="D57" s="13">
        <v>6.22</v>
      </c>
      <c r="E57" s="13">
        <v>2844.92</v>
      </c>
      <c r="G57" s="13">
        <v>8</v>
      </c>
      <c r="H57" s="13" t="s">
        <v>32</v>
      </c>
      <c r="I57" s="13">
        <v>8.16</v>
      </c>
      <c r="J57" s="13">
        <v>2865.63</v>
      </c>
    </row>
    <row r="58" spans="2:15" ht="16.8">
      <c r="B58" s="13">
        <v>9</v>
      </c>
      <c r="C58" s="13" t="s">
        <v>33</v>
      </c>
      <c r="D58" s="13">
        <v>2.0699999999999998</v>
      </c>
      <c r="E58" s="13">
        <v>945.42</v>
      </c>
      <c r="G58" s="13">
        <v>9</v>
      </c>
      <c r="H58" s="13" t="s">
        <v>33</v>
      </c>
      <c r="I58" s="13">
        <v>2.77</v>
      </c>
      <c r="J58" s="13">
        <v>974.78</v>
      </c>
    </row>
    <row r="59" spans="2:15">
      <c r="B59">
        <v>0.75</v>
      </c>
      <c r="C59" t="s">
        <v>5</v>
      </c>
      <c r="D59" t="s">
        <v>6</v>
      </c>
      <c r="G59">
        <v>0.75</v>
      </c>
      <c r="H59" t="s">
        <v>5</v>
      </c>
      <c r="I59" t="s">
        <v>7</v>
      </c>
    </row>
    <row r="60" spans="2:15" ht="16.8">
      <c r="B60" s="13"/>
      <c r="C60" s="13" t="s">
        <v>1</v>
      </c>
      <c r="D60" s="13" t="s">
        <v>2</v>
      </c>
      <c r="E60" s="13" t="s">
        <v>3</v>
      </c>
      <c r="G60" s="13"/>
      <c r="H60" s="13" t="s">
        <v>1</v>
      </c>
      <c r="I60" s="13" t="s">
        <v>2</v>
      </c>
      <c r="J60" s="13" t="s">
        <v>3</v>
      </c>
      <c r="L60" s="8" t="s">
        <v>8</v>
      </c>
      <c r="M60" t="s">
        <v>6</v>
      </c>
      <c r="N60" t="s">
        <v>7</v>
      </c>
      <c r="O60" t="s">
        <v>9</v>
      </c>
    </row>
    <row r="61" spans="2:15" ht="20.399999999999999">
      <c r="B61" s="13">
        <v>1</v>
      </c>
      <c r="C61" s="13" t="s">
        <v>25</v>
      </c>
      <c r="D61" s="13">
        <v>3.07</v>
      </c>
      <c r="E61" s="13">
        <v>983.39</v>
      </c>
      <c r="G61" s="13">
        <v>1</v>
      </c>
      <c r="H61" s="13" t="s">
        <v>25</v>
      </c>
      <c r="I61" s="13">
        <v>3.57</v>
      </c>
      <c r="J61" s="13">
        <v>860.49</v>
      </c>
      <c r="L61" s="9" t="s">
        <v>14</v>
      </c>
      <c r="M61">
        <f>(E72-E61)</f>
        <v>228.82000000000005</v>
      </c>
      <c r="N61">
        <f>(J72-J61)</f>
        <v>290.29999999999995</v>
      </c>
      <c r="O61">
        <f>(N61-M61)/J72</f>
        <v>5.3424169483572072E-2</v>
      </c>
    </row>
    <row r="62" spans="2:15" ht="20.399999999999999">
      <c r="B62" s="13">
        <v>2</v>
      </c>
      <c r="C62" s="13" t="s">
        <v>26</v>
      </c>
      <c r="D62" s="13">
        <v>0.91</v>
      </c>
      <c r="E62" s="13">
        <v>290.57</v>
      </c>
      <c r="G62" s="13">
        <v>2</v>
      </c>
      <c r="H62" s="13" t="s">
        <v>26</v>
      </c>
      <c r="I62" s="13">
        <v>0.98</v>
      </c>
      <c r="J62" s="13">
        <v>235.25</v>
      </c>
      <c r="L62" s="9" t="s">
        <v>15</v>
      </c>
      <c r="M62">
        <f t="shared" ref="M62:M68" si="13">(E73-E62)</f>
        <v>103.91000000000003</v>
      </c>
      <c r="N62">
        <f t="shared" ref="N62:N68" si="14">(J73-J62)</f>
        <v>122.92000000000002</v>
      </c>
      <c r="O62">
        <f t="shared" ref="O62:O68" si="15">(N62-M62)/J73</f>
        <v>5.3075355278219813E-2</v>
      </c>
    </row>
    <row r="63" spans="2:15" ht="20.399999999999999">
      <c r="B63" s="13">
        <v>3</v>
      </c>
      <c r="C63" s="13" t="s">
        <v>27</v>
      </c>
      <c r="D63" s="13">
        <v>3.31</v>
      </c>
      <c r="E63" s="13">
        <v>1059.31</v>
      </c>
      <c r="G63" s="13">
        <v>3</v>
      </c>
      <c r="H63" s="13" t="s">
        <v>27</v>
      </c>
      <c r="I63" s="13">
        <v>4.21</v>
      </c>
      <c r="J63" s="13">
        <v>1013.78</v>
      </c>
      <c r="L63" s="9" t="s">
        <v>10</v>
      </c>
      <c r="M63">
        <f t="shared" si="13"/>
        <v>298.1400000000001</v>
      </c>
      <c r="N63">
        <f t="shared" si="14"/>
        <v>315.88000000000011</v>
      </c>
      <c r="O63">
        <f t="shared" si="15"/>
        <v>1.3341756539265682E-2</v>
      </c>
    </row>
    <row r="64" spans="2:15" ht="20.399999999999999">
      <c r="B64" s="13">
        <v>4</v>
      </c>
      <c r="C64" s="13" t="s">
        <v>28</v>
      </c>
      <c r="D64" s="13">
        <v>4.8899999999999997</v>
      </c>
      <c r="E64" s="13">
        <v>1563.24</v>
      </c>
      <c r="G64" s="13">
        <v>4</v>
      </c>
      <c r="H64" s="13" t="s">
        <v>28</v>
      </c>
      <c r="I64" s="13">
        <v>6.17</v>
      </c>
      <c r="J64" s="13">
        <v>1486.57</v>
      </c>
      <c r="L64" s="9" t="s">
        <v>13</v>
      </c>
      <c r="M64">
        <f t="shared" si="13"/>
        <v>339.02</v>
      </c>
      <c r="N64">
        <f t="shared" si="14"/>
        <v>360.40000000000009</v>
      </c>
      <c r="O64">
        <f t="shared" si="15"/>
        <v>1.1575715902261601E-2</v>
      </c>
    </row>
    <row r="65" spans="2:15" ht="20.399999999999999">
      <c r="B65" s="13">
        <v>5</v>
      </c>
      <c r="C65" s="13" t="s">
        <v>29</v>
      </c>
      <c r="D65" s="13">
        <v>5.92</v>
      </c>
      <c r="E65" s="13">
        <v>1894.87</v>
      </c>
      <c r="G65" s="13">
        <v>5</v>
      </c>
      <c r="H65" s="13" t="s">
        <v>29</v>
      </c>
      <c r="I65" s="13">
        <v>7.43</v>
      </c>
      <c r="J65" s="13">
        <v>1788.44</v>
      </c>
      <c r="L65" s="9" t="s">
        <v>4</v>
      </c>
      <c r="M65">
        <f t="shared" si="13"/>
        <v>322.36999999999989</v>
      </c>
      <c r="N65">
        <f t="shared" si="14"/>
        <v>352.42000000000007</v>
      </c>
      <c r="O65">
        <f t="shared" si="15"/>
        <v>1.4036415272367264E-2</v>
      </c>
    </row>
    <row r="66" spans="2:15" ht="20.399999999999999">
      <c r="B66" s="13">
        <v>6</v>
      </c>
      <c r="C66" s="13" t="s">
        <v>30</v>
      </c>
      <c r="D66" s="13">
        <v>7.15</v>
      </c>
      <c r="E66" s="13">
        <v>2288.59</v>
      </c>
      <c r="G66" s="13">
        <v>6</v>
      </c>
      <c r="H66" s="13" t="s">
        <v>30</v>
      </c>
      <c r="I66" s="13">
        <v>9.07</v>
      </c>
      <c r="J66" s="13">
        <v>2185.73</v>
      </c>
      <c r="L66" s="9" t="s">
        <v>11</v>
      </c>
      <c r="M66">
        <f t="shared" si="13"/>
        <v>501.54999999999973</v>
      </c>
      <c r="N66">
        <f t="shared" si="14"/>
        <v>490.17999999999984</v>
      </c>
      <c r="O66">
        <f t="shared" si="15"/>
        <v>-4.2490218280883483E-3</v>
      </c>
    </row>
    <row r="67" spans="2:15" ht="20.399999999999999">
      <c r="B67" s="13">
        <v>7</v>
      </c>
      <c r="C67" s="13" t="s">
        <v>31</v>
      </c>
      <c r="D67" s="13">
        <v>9.02</v>
      </c>
      <c r="E67" s="13">
        <v>2885.44</v>
      </c>
      <c r="G67" s="13">
        <v>7</v>
      </c>
      <c r="H67" s="13" t="s">
        <v>31</v>
      </c>
      <c r="I67" s="13">
        <v>11.75</v>
      </c>
      <c r="J67" s="13">
        <v>2830.83</v>
      </c>
      <c r="L67" s="9" t="s">
        <v>16</v>
      </c>
      <c r="M67">
        <f t="shared" si="13"/>
        <v>787.98</v>
      </c>
      <c r="N67">
        <f t="shared" si="14"/>
        <v>741.25</v>
      </c>
      <c r="O67">
        <f t="shared" si="15"/>
        <v>-1.3082013840675467E-2</v>
      </c>
    </row>
    <row r="68" spans="2:15" ht="20.399999999999999">
      <c r="B68" s="13">
        <v>8</v>
      </c>
      <c r="C68" s="13" t="s">
        <v>32</v>
      </c>
      <c r="D68" s="13">
        <v>6.59</v>
      </c>
      <c r="E68" s="13">
        <v>2108.29</v>
      </c>
      <c r="G68" s="13">
        <v>8</v>
      </c>
      <c r="H68" s="13" t="s">
        <v>32</v>
      </c>
      <c r="I68" s="13">
        <v>8.8699999999999992</v>
      </c>
      <c r="J68" s="13">
        <v>2136.58</v>
      </c>
      <c r="L68" s="9" t="s">
        <v>17</v>
      </c>
      <c r="M68">
        <f t="shared" si="13"/>
        <v>716.31</v>
      </c>
      <c r="N68">
        <f t="shared" si="14"/>
        <v>685.92000000000007</v>
      </c>
      <c r="O68">
        <f t="shared" si="15"/>
        <v>-1.076705048715673E-2</v>
      </c>
    </row>
    <row r="69" spans="2:15" ht="20.399999999999999">
      <c r="B69" s="13">
        <v>9</v>
      </c>
      <c r="C69" s="13" t="s">
        <v>33</v>
      </c>
      <c r="D69" s="13">
        <v>2.14</v>
      </c>
      <c r="E69" s="13">
        <v>685.22</v>
      </c>
      <c r="G69" s="13">
        <v>9</v>
      </c>
      <c r="H69" s="13" t="s">
        <v>33</v>
      </c>
      <c r="I69" s="13">
        <v>2.95</v>
      </c>
      <c r="J69" s="13">
        <v>709.76</v>
      </c>
      <c r="L69" s="6" t="s">
        <v>18</v>
      </c>
      <c r="M69">
        <f>(E80-E69)</f>
        <v>258.99</v>
      </c>
      <c r="N69">
        <f>(J80-J69)</f>
        <v>245.94000000000005</v>
      </c>
      <c r="O69">
        <f>(N69-M69)/J80</f>
        <v>-1.3654912629486192E-2</v>
      </c>
    </row>
    <row r="70" spans="2:15">
      <c r="B70">
        <v>0.75</v>
      </c>
      <c r="C70" t="s">
        <v>12</v>
      </c>
      <c r="D70" t="s">
        <v>6</v>
      </c>
      <c r="G70">
        <v>0.75</v>
      </c>
      <c r="H70" t="s">
        <v>12</v>
      </c>
      <c r="I70" t="s">
        <v>7</v>
      </c>
    </row>
    <row r="71" spans="2:15" ht="16.8">
      <c r="B71" s="13"/>
      <c r="C71" s="13" t="s">
        <v>1</v>
      </c>
      <c r="D71" s="13" t="s">
        <v>2</v>
      </c>
      <c r="E71" s="13" t="s">
        <v>3</v>
      </c>
      <c r="G71" s="13"/>
      <c r="H71" s="13" t="s">
        <v>1</v>
      </c>
      <c r="I71" s="13" t="s">
        <v>2</v>
      </c>
      <c r="J71" s="13" t="s">
        <v>3</v>
      </c>
    </row>
    <row r="72" spans="2:15" ht="16.8">
      <c r="B72" s="13">
        <v>1</v>
      </c>
      <c r="C72" s="13" t="s">
        <v>25</v>
      </c>
      <c r="D72" s="13">
        <v>2.66</v>
      </c>
      <c r="E72" s="13">
        <v>1212.21</v>
      </c>
      <c r="G72" s="13">
        <v>1</v>
      </c>
      <c r="H72" s="13" t="s">
        <v>25</v>
      </c>
      <c r="I72" s="13">
        <v>3.28</v>
      </c>
      <c r="J72" s="13">
        <v>1150.79</v>
      </c>
    </row>
    <row r="73" spans="2:15" ht="16.8">
      <c r="B73" s="13">
        <v>2</v>
      </c>
      <c r="C73" s="13" t="s">
        <v>26</v>
      </c>
      <c r="D73" s="13">
        <v>0.87</v>
      </c>
      <c r="E73" s="13">
        <v>394.48</v>
      </c>
      <c r="G73" s="13">
        <v>2</v>
      </c>
      <c r="H73" s="13" t="s">
        <v>26</v>
      </c>
      <c r="I73" s="13">
        <v>1.02</v>
      </c>
      <c r="J73" s="13">
        <v>358.17</v>
      </c>
    </row>
    <row r="74" spans="2:15" ht="16.8">
      <c r="B74" s="13">
        <v>3</v>
      </c>
      <c r="C74" s="13" t="s">
        <v>27</v>
      </c>
      <c r="D74" s="13">
        <v>2.98</v>
      </c>
      <c r="E74" s="13">
        <v>1357.45</v>
      </c>
      <c r="G74" s="13">
        <v>3</v>
      </c>
      <c r="H74" s="13" t="s">
        <v>27</v>
      </c>
      <c r="I74" s="13">
        <v>3.79</v>
      </c>
      <c r="J74" s="13">
        <v>1329.66</v>
      </c>
    </row>
    <row r="75" spans="2:15" ht="16.8">
      <c r="B75" s="13">
        <v>4</v>
      </c>
      <c r="C75" s="13" t="s">
        <v>28</v>
      </c>
      <c r="D75" s="13">
        <v>4.17</v>
      </c>
      <c r="E75" s="13">
        <v>1902.26</v>
      </c>
      <c r="G75" s="13">
        <v>4</v>
      </c>
      <c r="H75" s="13" t="s">
        <v>28</v>
      </c>
      <c r="I75" s="13">
        <v>5.26</v>
      </c>
      <c r="J75" s="13">
        <v>1846.97</v>
      </c>
    </row>
    <row r="76" spans="2:15" ht="16.8">
      <c r="B76" s="13">
        <v>5</v>
      </c>
      <c r="C76" s="13" t="s">
        <v>29</v>
      </c>
      <c r="D76" s="13">
        <v>4.87</v>
      </c>
      <c r="E76" s="13">
        <v>2217.2399999999998</v>
      </c>
      <c r="G76" s="13">
        <v>5</v>
      </c>
      <c r="H76" s="13" t="s">
        <v>29</v>
      </c>
      <c r="I76" s="13">
        <v>6.1</v>
      </c>
      <c r="J76" s="13">
        <v>2140.86</v>
      </c>
    </row>
    <row r="77" spans="2:15" ht="16.8">
      <c r="B77" s="13">
        <v>6</v>
      </c>
      <c r="C77" s="13" t="s">
        <v>30</v>
      </c>
      <c r="D77" s="13">
        <v>6.12</v>
      </c>
      <c r="E77" s="13">
        <v>2790.14</v>
      </c>
      <c r="G77" s="13">
        <v>6</v>
      </c>
      <c r="H77" s="13" t="s">
        <v>30</v>
      </c>
      <c r="I77" s="13">
        <v>7.62</v>
      </c>
      <c r="J77" s="13">
        <v>2675.91</v>
      </c>
    </row>
    <row r="78" spans="2:15" ht="16.8">
      <c r="B78" s="13">
        <v>7</v>
      </c>
      <c r="C78" s="13" t="s">
        <v>31</v>
      </c>
      <c r="D78" s="13">
        <v>8.06</v>
      </c>
      <c r="E78" s="13">
        <v>3673.42</v>
      </c>
      <c r="G78" s="13">
        <v>7</v>
      </c>
      <c r="H78" s="13" t="s">
        <v>31</v>
      </c>
      <c r="I78" s="13">
        <v>10.17</v>
      </c>
      <c r="J78" s="13">
        <v>3572.08</v>
      </c>
    </row>
    <row r="79" spans="2:15" ht="16.8">
      <c r="B79" s="13">
        <v>8</v>
      </c>
      <c r="C79" s="13" t="s">
        <v>32</v>
      </c>
      <c r="D79" s="13">
        <v>6.2</v>
      </c>
      <c r="E79" s="13">
        <v>2824.6</v>
      </c>
      <c r="G79" s="13">
        <v>8</v>
      </c>
      <c r="H79" s="13" t="s">
        <v>32</v>
      </c>
      <c r="I79" s="13">
        <v>8.0399999999999991</v>
      </c>
      <c r="J79" s="13">
        <v>2822.5</v>
      </c>
    </row>
    <row r="80" spans="2:15" ht="16.8">
      <c r="B80" s="13">
        <v>9</v>
      </c>
      <c r="C80" s="13" t="s">
        <v>33</v>
      </c>
      <c r="D80" s="13">
        <v>2.0699999999999998</v>
      </c>
      <c r="E80" s="13">
        <v>944.21</v>
      </c>
      <c r="G80" s="13">
        <v>9</v>
      </c>
      <c r="H80" s="13" t="s">
        <v>33</v>
      </c>
      <c r="I80" s="13">
        <v>2.72</v>
      </c>
      <c r="J80" s="13">
        <v>955.7</v>
      </c>
    </row>
    <row r="81" spans="2:15">
      <c r="B81">
        <v>1</v>
      </c>
      <c r="C81" t="s">
        <v>5</v>
      </c>
      <c r="D81" t="s">
        <v>6</v>
      </c>
      <c r="G81">
        <v>1</v>
      </c>
      <c r="H81" t="s">
        <v>5</v>
      </c>
      <c r="I81" t="s">
        <v>7</v>
      </c>
    </row>
    <row r="82" spans="2:15" ht="16.8">
      <c r="B82" s="13"/>
      <c r="C82" s="13" t="s">
        <v>1</v>
      </c>
      <c r="D82" s="13" t="s">
        <v>2</v>
      </c>
      <c r="E82" s="13" t="s">
        <v>3</v>
      </c>
      <c r="G82" s="13"/>
      <c r="H82" s="13" t="s">
        <v>1</v>
      </c>
      <c r="I82" s="13" t="s">
        <v>2</v>
      </c>
      <c r="J82" s="13" t="s">
        <v>3</v>
      </c>
      <c r="L82" s="8" t="s">
        <v>8</v>
      </c>
      <c r="M82" t="s">
        <v>6</v>
      </c>
      <c r="N82" t="s">
        <v>7</v>
      </c>
      <c r="O82" t="s">
        <v>9</v>
      </c>
    </row>
    <row r="83" spans="2:15" ht="20.399999999999999">
      <c r="B83" s="13">
        <v>1</v>
      </c>
      <c r="C83" s="13" t="s">
        <v>25</v>
      </c>
      <c r="D83" s="13">
        <v>2.98</v>
      </c>
      <c r="E83" s="13">
        <v>927.14</v>
      </c>
      <c r="G83" s="13">
        <v>1</v>
      </c>
      <c r="H83" s="13" t="s">
        <v>25</v>
      </c>
      <c r="I83" s="13">
        <v>3.04</v>
      </c>
      <c r="J83" s="13">
        <v>891.18</v>
      </c>
      <c r="L83" s="9" t="s">
        <v>14</v>
      </c>
      <c r="M83">
        <f>(E94-E83)</f>
        <v>266.39</v>
      </c>
      <c r="N83">
        <f>(J94-J83)</f>
        <v>187.98000000000013</v>
      </c>
      <c r="O83">
        <f>(N83-M83)/J94</f>
        <v>-7.2658363912672677E-2</v>
      </c>
    </row>
    <row r="84" spans="2:15" ht="20.399999999999999">
      <c r="B84" s="13">
        <v>2</v>
      </c>
      <c r="C84" s="13" t="s">
        <v>26</v>
      </c>
      <c r="D84" s="13">
        <v>0.87</v>
      </c>
      <c r="E84" s="13">
        <v>270.01</v>
      </c>
      <c r="G84" s="13">
        <v>2</v>
      </c>
      <c r="H84" s="13" t="s">
        <v>26</v>
      </c>
      <c r="I84" s="13">
        <v>0.84</v>
      </c>
      <c r="J84" s="13">
        <v>245.57</v>
      </c>
      <c r="L84" s="9" t="s">
        <v>15</v>
      </c>
      <c r="M84">
        <f t="shared" ref="M84:M90" si="16">(E95-E84)</f>
        <v>119.85000000000002</v>
      </c>
      <c r="N84">
        <f t="shared" ref="N84:N90" si="17">(J95-J84)</f>
        <v>90.900000000000034</v>
      </c>
      <c r="O84">
        <f t="shared" ref="O84:O90" si="18">(N84-M84)/J95</f>
        <v>-8.6040360210419914E-2</v>
      </c>
    </row>
    <row r="85" spans="2:15" ht="20.399999999999999">
      <c r="B85" s="13">
        <v>3</v>
      </c>
      <c r="C85" s="13" t="s">
        <v>27</v>
      </c>
      <c r="D85" s="13">
        <v>3.22</v>
      </c>
      <c r="E85" s="13">
        <v>1003.09</v>
      </c>
      <c r="G85" s="13">
        <v>3</v>
      </c>
      <c r="H85" s="13" t="s">
        <v>27</v>
      </c>
      <c r="I85" s="13">
        <v>3.35</v>
      </c>
      <c r="J85" s="13">
        <v>984.08</v>
      </c>
      <c r="L85" s="9" t="s">
        <v>10</v>
      </c>
      <c r="M85">
        <f t="shared" si="16"/>
        <v>349.25999999999988</v>
      </c>
      <c r="N85">
        <f t="shared" si="17"/>
        <v>326.4899999999999</v>
      </c>
      <c r="O85">
        <f t="shared" si="18"/>
        <v>-1.7374119657858782E-2</v>
      </c>
    </row>
    <row r="86" spans="2:15" ht="20.399999999999999">
      <c r="B86" s="13">
        <v>4</v>
      </c>
      <c r="C86" s="13" t="s">
        <v>28</v>
      </c>
      <c r="D86" s="13">
        <v>4.79</v>
      </c>
      <c r="E86" s="13">
        <v>1490.58</v>
      </c>
      <c r="G86" s="13">
        <v>4</v>
      </c>
      <c r="H86" s="13" t="s">
        <v>28</v>
      </c>
      <c r="I86" s="13">
        <v>4.8899999999999997</v>
      </c>
      <c r="J86" s="13">
        <v>1434.55</v>
      </c>
      <c r="L86" s="9" t="s">
        <v>13</v>
      </c>
      <c r="M86">
        <f t="shared" si="16"/>
        <v>399.10000000000014</v>
      </c>
      <c r="N86">
        <f t="shared" si="17"/>
        <v>386.51</v>
      </c>
      <c r="O86">
        <f t="shared" si="18"/>
        <v>-6.913555841103613E-3</v>
      </c>
    </row>
    <row r="87" spans="2:15" ht="20.399999999999999">
      <c r="B87" s="13">
        <v>5</v>
      </c>
      <c r="C87" s="13" t="s">
        <v>29</v>
      </c>
      <c r="D87" s="13">
        <v>5.84</v>
      </c>
      <c r="E87" s="13">
        <v>1817.58</v>
      </c>
      <c r="G87" s="13">
        <v>5</v>
      </c>
      <c r="H87" s="13" t="s">
        <v>29</v>
      </c>
      <c r="I87" s="13">
        <v>5.93</v>
      </c>
      <c r="J87" s="13">
        <v>1741.24</v>
      </c>
      <c r="L87" s="9" t="s">
        <v>4</v>
      </c>
      <c r="M87">
        <f t="shared" si="16"/>
        <v>376.19000000000005</v>
      </c>
      <c r="N87">
        <f t="shared" si="17"/>
        <v>354.43999999999983</v>
      </c>
      <c r="O87">
        <f t="shared" si="18"/>
        <v>-1.037849289967945E-2</v>
      </c>
    </row>
    <row r="88" spans="2:15" ht="20.399999999999999">
      <c r="B88" s="13">
        <v>6</v>
      </c>
      <c r="C88" s="13" t="s">
        <v>30</v>
      </c>
      <c r="D88" s="13">
        <v>7.04</v>
      </c>
      <c r="E88" s="13">
        <v>2191.21</v>
      </c>
      <c r="G88" s="13">
        <v>6</v>
      </c>
      <c r="H88" s="13" t="s">
        <v>30</v>
      </c>
      <c r="I88" s="13">
        <v>7.13</v>
      </c>
      <c r="J88" s="13">
        <v>2091.94</v>
      </c>
      <c r="L88" s="9" t="s">
        <v>11</v>
      </c>
      <c r="M88">
        <f t="shared" si="16"/>
        <v>580.52999999999975</v>
      </c>
      <c r="N88">
        <f t="shared" si="17"/>
        <v>568.57000000000016</v>
      </c>
      <c r="O88">
        <f t="shared" si="18"/>
        <v>-4.4953787055863649E-3</v>
      </c>
    </row>
    <row r="89" spans="2:15" ht="20.399999999999999">
      <c r="B89" s="13">
        <v>7</v>
      </c>
      <c r="C89" s="13" t="s">
        <v>31</v>
      </c>
      <c r="D89" s="13">
        <v>8.81</v>
      </c>
      <c r="E89" s="13">
        <v>2744.61</v>
      </c>
      <c r="G89" s="13">
        <v>7</v>
      </c>
      <c r="H89" s="13" t="s">
        <v>31</v>
      </c>
      <c r="I89" s="13">
        <v>8.98</v>
      </c>
      <c r="J89" s="13">
        <v>2636.88</v>
      </c>
      <c r="L89" s="9" t="s">
        <v>16</v>
      </c>
      <c r="M89">
        <f t="shared" si="16"/>
        <v>914.36999999999989</v>
      </c>
      <c r="N89">
        <f t="shared" si="17"/>
        <v>952.00999999999976</v>
      </c>
      <c r="O89">
        <f t="shared" si="18"/>
        <v>1.0487922449559577E-2</v>
      </c>
    </row>
    <row r="90" spans="2:15" ht="20.399999999999999">
      <c r="B90" s="13">
        <v>8</v>
      </c>
      <c r="C90" s="13" t="s">
        <v>32</v>
      </c>
      <c r="D90" s="13">
        <v>6.38</v>
      </c>
      <c r="E90" s="13">
        <v>1987.26</v>
      </c>
      <c r="G90" s="13">
        <v>8</v>
      </c>
      <c r="H90" s="13" t="s">
        <v>32</v>
      </c>
      <c r="I90" s="13">
        <v>6.69</v>
      </c>
      <c r="J90" s="13">
        <v>1964.67</v>
      </c>
      <c r="L90" s="9" t="s">
        <v>17</v>
      </c>
      <c r="M90">
        <f t="shared" si="16"/>
        <v>816.81999999999994</v>
      </c>
      <c r="N90">
        <f t="shared" si="17"/>
        <v>859.63000000000011</v>
      </c>
      <c r="O90">
        <f t="shared" si="18"/>
        <v>1.5157738200616142E-2</v>
      </c>
    </row>
    <row r="91" spans="2:15" ht="20.399999999999999">
      <c r="B91" s="13">
        <v>9</v>
      </c>
      <c r="C91" s="13" t="s">
        <v>33</v>
      </c>
      <c r="D91" s="13">
        <v>2.08</v>
      </c>
      <c r="E91" s="13">
        <v>647.17999999999995</v>
      </c>
      <c r="G91" s="13">
        <v>9</v>
      </c>
      <c r="H91" s="13" t="s">
        <v>33</v>
      </c>
      <c r="I91" s="13">
        <v>2.15</v>
      </c>
      <c r="J91" s="13">
        <v>632.17999999999995</v>
      </c>
      <c r="L91" s="6" t="s">
        <v>18</v>
      </c>
      <c r="M91">
        <f>(E102-E91)</f>
        <v>287.5200000000001</v>
      </c>
      <c r="N91">
        <f>(J102-J91)</f>
        <v>330.7600000000001</v>
      </c>
      <c r="O91">
        <f>(N91-M91)/J102</f>
        <v>4.4904147714291652E-2</v>
      </c>
    </row>
    <row r="92" spans="2:15">
      <c r="B92">
        <v>1</v>
      </c>
      <c r="C92" t="s">
        <v>12</v>
      </c>
      <c r="D92" t="s">
        <v>6</v>
      </c>
      <c r="G92">
        <v>1</v>
      </c>
      <c r="H92" t="s">
        <v>12</v>
      </c>
      <c r="I92" t="s">
        <v>7</v>
      </c>
    </row>
    <row r="93" spans="2:15" ht="16.8">
      <c r="B93" s="13"/>
      <c r="C93" s="13" t="s">
        <v>1</v>
      </c>
      <c r="D93" s="13" t="s">
        <v>2</v>
      </c>
      <c r="E93" s="13" t="s">
        <v>3</v>
      </c>
      <c r="G93" s="13"/>
      <c r="H93" s="13" t="s">
        <v>1</v>
      </c>
      <c r="I93" s="13" t="s">
        <v>2</v>
      </c>
      <c r="J93" s="13" t="s">
        <v>3</v>
      </c>
    </row>
    <row r="94" spans="2:15" ht="16.8">
      <c r="B94" s="13">
        <v>1</v>
      </c>
      <c r="C94" s="13" t="s">
        <v>25</v>
      </c>
      <c r="D94" s="13">
        <v>2.64</v>
      </c>
      <c r="E94" s="13">
        <v>1193.53</v>
      </c>
      <c r="G94" s="13">
        <v>1</v>
      </c>
      <c r="H94" s="13" t="s">
        <v>25</v>
      </c>
      <c r="I94" s="13">
        <v>3.11</v>
      </c>
      <c r="J94" s="13">
        <v>1079.1600000000001</v>
      </c>
    </row>
    <row r="95" spans="2:15" ht="16.8">
      <c r="B95" s="13">
        <v>2</v>
      </c>
      <c r="C95" s="13" t="s">
        <v>26</v>
      </c>
      <c r="D95" s="13">
        <v>0.86</v>
      </c>
      <c r="E95" s="13">
        <v>389.86</v>
      </c>
      <c r="G95" s="13">
        <v>2</v>
      </c>
      <c r="H95" s="13" t="s">
        <v>26</v>
      </c>
      <c r="I95" s="13">
        <v>0.97</v>
      </c>
      <c r="J95" s="13">
        <v>336.47</v>
      </c>
    </row>
    <row r="96" spans="2:15" ht="16.8">
      <c r="B96" s="13">
        <v>3</v>
      </c>
      <c r="C96" s="13" t="s">
        <v>27</v>
      </c>
      <c r="D96" s="13">
        <v>2.99</v>
      </c>
      <c r="E96" s="13">
        <v>1352.35</v>
      </c>
      <c r="G96" s="13">
        <v>3</v>
      </c>
      <c r="H96" s="13" t="s">
        <v>27</v>
      </c>
      <c r="I96" s="13">
        <v>3.77</v>
      </c>
      <c r="J96" s="13">
        <v>1310.57</v>
      </c>
    </row>
    <row r="97" spans="2:15" ht="16.8">
      <c r="B97" s="13">
        <v>4</v>
      </c>
      <c r="C97" s="13" t="s">
        <v>28</v>
      </c>
      <c r="D97" s="13">
        <v>4.18</v>
      </c>
      <c r="E97" s="13">
        <v>1889.68</v>
      </c>
      <c r="G97" s="13">
        <v>4</v>
      </c>
      <c r="H97" s="13" t="s">
        <v>28</v>
      </c>
      <c r="I97" s="13">
        <v>5.24</v>
      </c>
      <c r="J97" s="13">
        <v>1821.06</v>
      </c>
    </row>
    <row r="98" spans="2:15" ht="16.8">
      <c r="B98" s="13">
        <v>5</v>
      </c>
      <c r="C98" s="13" t="s">
        <v>29</v>
      </c>
      <c r="D98" s="13">
        <v>4.8499999999999996</v>
      </c>
      <c r="E98" s="13">
        <v>2193.77</v>
      </c>
      <c r="G98" s="13">
        <v>5</v>
      </c>
      <c r="H98" s="13" t="s">
        <v>29</v>
      </c>
      <c r="I98" s="13">
        <v>6.03</v>
      </c>
      <c r="J98" s="13">
        <v>2095.6799999999998</v>
      </c>
    </row>
    <row r="99" spans="2:15" ht="16.8">
      <c r="B99" s="13">
        <v>6</v>
      </c>
      <c r="C99" s="13" t="s">
        <v>30</v>
      </c>
      <c r="D99" s="13">
        <v>6.13</v>
      </c>
      <c r="E99" s="13">
        <v>2771.74</v>
      </c>
      <c r="G99" s="13">
        <v>6</v>
      </c>
      <c r="H99" s="13" t="s">
        <v>30</v>
      </c>
      <c r="I99" s="13">
        <v>7.66</v>
      </c>
      <c r="J99" s="13">
        <v>2660.51</v>
      </c>
    </row>
    <row r="100" spans="2:15" ht="16.8">
      <c r="B100" s="13">
        <v>7</v>
      </c>
      <c r="C100" s="13" t="s">
        <v>31</v>
      </c>
      <c r="D100" s="13">
        <v>8.09</v>
      </c>
      <c r="E100" s="13">
        <v>3658.98</v>
      </c>
      <c r="G100" s="13">
        <v>7</v>
      </c>
      <c r="H100" s="13" t="s">
        <v>31</v>
      </c>
      <c r="I100" s="13">
        <v>10.33</v>
      </c>
      <c r="J100" s="13">
        <v>3588.89</v>
      </c>
    </row>
    <row r="101" spans="2:15" ht="16.8">
      <c r="B101" s="13">
        <v>8</v>
      </c>
      <c r="C101" s="13" t="s">
        <v>32</v>
      </c>
      <c r="D101" s="13">
        <v>6.2</v>
      </c>
      <c r="E101" s="13">
        <v>2804.08</v>
      </c>
      <c r="G101" s="13">
        <v>8</v>
      </c>
      <c r="H101" s="13" t="s">
        <v>32</v>
      </c>
      <c r="I101" s="13">
        <v>8.1300000000000008</v>
      </c>
      <c r="J101" s="13">
        <v>2824.3</v>
      </c>
    </row>
    <row r="102" spans="2:15" ht="16.8">
      <c r="B102" s="13">
        <v>9</v>
      </c>
      <c r="C102" s="13" t="s">
        <v>33</v>
      </c>
      <c r="D102" s="13">
        <v>2.0699999999999998</v>
      </c>
      <c r="E102" s="13">
        <v>934.7</v>
      </c>
      <c r="G102" s="13">
        <v>9</v>
      </c>
      <c r="H102" s="13" t="s">
        <v>33</v>
      </c>
      <c r="I102" s="13">
        <v>2.77</v>
      </c>
      <c r="J102" s="13">
        <v>962.94</v>
      </c>
    </row>
    <row r="103" spans="2:15">
      <c r="B103">
        <v>1.25</v>
      </c>
      <c r="C103" t="s">
        <v>5</v>
      </c>
      <c r="D103" t="s">
        <v>6</v>
      </c>
      <c r="G103">
        <v>1.25</v>
      </c>
      <c r="H103" t="s">
        <v>5</v>
      </c>
      <c r="I103" t="s">
        <v>7</v>
      </c>
    </row>
    <row r="104" spans="2:15" ht="16.8">
      <c r="B104" s="13"/>
      <c r="C104" s="13" t="s">
        <v>1</v>
      </c>
      <c r="D104" s="13" t="s">
        <v>2</v>
      </c>
      <c r="E104" s="13" t="s">
        <v>3</v>
      </c>
      <c r="G104" s="13"/>
      <c r="H104" s="13" t="s">
        <v>1</v>
      </c>
      <c r="I104" s="13" t="s">
        <v>2</v>
      </c>
      <c r="J104" s="13" t="s">
        <v>3</v>
      </c>
      <c r="L104" s="8" t="s">
        <v>8</v>
      </c>
      <c r="M104" t="s">
        <v>6</v>
      </c>
      <c r="N104" t="s">
        <v>7</v>
      </c>
      <c r="O104" t="s">
        <v>9</v>
      </c>
    </row>
    <row r="105" spans="2:15" ht="20.399999999999999">
      <c r="B105" s="13">
        <v>1</v>
      </c>
      <c r="C105" s="13" t="s">
        <v>25</v>
      </c>
      <c r="D105" s="13">
        <v>2.98</v>
      </c>
      <c r="E105" s="13">
        <v>893.29</v>
      </c>
      <c r="G105" s="13">
        <v>1</v>
      </c>
      <c r="H105" s="13" t="s">
        <v>25</v>
      </c>
      <c r="I105" s="13">
        <v>3.68</v>
      </c>
      <c r="J105" s="13">
        <v>838.96</v>
      </c>
      <c r="L105" s="9" t="s">
        <v>14</v>
      </c>
      <c r="M105">
        <f>(E116-E105)</f>
        <v>306.43000000000006</v>
      </c>
      <c r="N105">
        <f>(J116-J105)</f>
        <v>280.57999999999993</v>
      </c>
      <c r="O105">
        <f>(N105-M105)/J116</f>
        <v>-2.3089840470193239E-2</v>
      </c>
    </row>
    <row r="106" spans="2:15" ht="20.399999999999999">
      <c r="B106" s="13">
        <v>2</v>
      </c>
      <c r="C106" s="13" t="s">
        <v>26</v>
      </c>
      <c r="D106" s="13">
        <v>0.86</v>
      </c>
      <c r="E106" s="13">
        <v>258.92</v>
      </c>
      <c r="G106" s="13">
        <v>2</v>
      </c>
      <c r="H106" s="13" t="s">
        <v>26</v>
      </c>
      <c r="I106" s="13">
        <v>1</v>
      </c>
      <c r="J106" s="13">
        <v>227.88</v>
      </c>
      <c r="L106" s="9" t="s">
        <v>15</v>
      </c>
      <c r="M106">
        <f t="shared" ref="M106:M112" si="19">(E117-E106)</f>
        <v>139.32999999999998</v>
      </c>
      <c r="N106">
        <f t="shared" ref="N106:N112" si="20">(J117-J106)</f>
        <v>125.5</v>
      </c>
      <c r="O106">
        <f t="shared" ref="O106:O112" si="21">(N106-M106)/J117</f>
        <v>-3.9136340483332345E-2</v>
      </c>
    </row>
    <row r="107" spans="2:15" ht="20.399999999999999">
      <c r="B107" s="13">
        <v>3</v>
      </c>
      <c r="C107" s="13" t="s">
        <v>27</v>
      </c>
      <c r="D107" s="13">
        <v>3.23</v>
      </c>
      <c r="E107" s="13">
        <v>965.56</v>
      </c>
      <c r="G107" s="13">
        <v>3</v>
      </c>
      <c r="H107" s="13" t="s">
        <v>27</v>
      </c>
      <c r="I107" s="13">
        <v>4.1100000000000003</v>
      </c>
      <c r="J107" s="13">
        <v>937.74</v>
      </c>
      <c r="L107" s="9" t="s">
        <v>10</v>
      </c>
      <c r="M107">
        <f t="shared" si="19"/>
        <v>392.36000000000013</v>
      </c>
      <c r="N107">
        <f t="shared" si="20"/>
        <v>390.06999999999994</v>
      </c>
      <c r="O107">
        <f t="shared" si="21"/>
        <v>-1.7246443391751764E-3</v>
      </c>
    </row>
    <row r="108" spans="2:15" ht="20.399999999999999">
      <c r="B108" s="13">
        <v>4</v>
      </c>
      <c r="C108" s="13" t="s">
        <v>28</v>
      </c>
      <c r="D108" s="13">
        <v>4.79</v>
      </c>
      <c r="E108" s="13">
        <v>1434.67</v>
      </c>
      <c r="G108" s="13">
        <v>4</v>
      </c>
      <c r="H108" s="13" t="s">
        <v>28</v>
      </c>
      <c r="I108" s="13">
        <v>6.04</v>
      </c>
      <c r="J108" s="13">
        <v>1378.91</v>
      </c>
      <c r="L108" s="9" t="s">
        <v>13</v>
      </c>
      <c r="M108">
        <f t="shared" si="19"/>
        <v>450.81999999999994</v>
      </c>
      <c r="N108">
        <f t="shared" si="20"/>
        <v>443.75</v>
      </c>
      <c r="O108">
        <f t="shared" si="21"/>
        <v>-3.8789461556186758E-3</v>
      </c>
    </row>
    <row r="109" spans="2:15" ht="20.399999999999999">
      <c r="B109" s="13">
        <v>5</v>
      </c>
      <c r="C109" s="13" t="s">
        <v>29</v>
      </c>
      <c r="D109" s="13">
        <v>5.89</v>
      </c>
      <c r="E109" s="13">
        <v>1762.59</v>
      </c>
      <c r="G109" s="13">
        <v>5</v>
      </c>
      <c r="H109" s="13" t="s">
        <v>29</v>
      </c>
      <c r="I109" s="13">
        <v>7.36</v>
      </c>
      <c r="J109" s="13">
        <v>1678.91</v>
      </c>
      <c r="L109" s="9" t="s">
        <v>4</v>
      </c>
      <c r="M109">
        <f t="shared" si="19"/>
        <v>427.96000000000026</v>
      </c>
      <c r="N109">
        <f t="shared" si="20"/>
        <v>423.10000000000014</v>
      </c>
      <c r="O109">
        <f t="shared" si="21"/>
        <v>-2.3120727303866905E-3</v>
      </c>
    </row>
    <row r="110" spans="2:15" ht="20.399999999999999">
      <c r="B110" s="13">
        <v>6</v>
      </c>
      <c r="C110" s="13" t="s">
        <v>30</v>
      </c>
      <c r="D110" s="13">
        <v>7.08</v>
      </c>
      <c r="E110" s="13">
        <v>2119.13</v>
      </c>
      <c r="G110" s="13">
        <v>6</v>
      </c>
      <c r="H110" s="13" t="s">
        <v>30</v>
      </c>
      <c r="I110" s="13">
        <v>8.84</v>
      </c>
      <c r="J110" s="13">
        <v>2017.92</v>
      </c>
      <c r="L110" s="9" t="s">
        <v>11</v>
      </c>
      <c r="M110">
        <f t="shared" si="19"/>
        <v>653.35999999999967</v>
      </c>
      <c r="N110">
        <f t="shared" si="20"/>
        <v>642.27</v>
      </c>
      <c r="O110">
        <f t="shared" si="21"/>
        <v>-4.1688751555338868E-3</v>
      </c>
    </row>
    <row r="111" spans="2:15" ht="20.399999999999999">
      <c r="B111" s="13">
        <v>7</v>
      </c>
      <c r="C111" s="13" t="s">
        <v>31</v>
      </c>
      <c r="D111" s="13">
        <v>8.81</v>
      </c>
      <c r="E111" s="13">
        <v>2636.33</v>
      </c>
      <c r="G111" s="13">
        <v>7</v>
      </c>
      <c r="H111" s="13" t="s">
        <v>31</v>
      </c>
      <c r="I111" s="13">
        <v>11.1</v>
      </c>
      <c r="J111" s="13">
        <v>2532.9699999999998</v>
      </c>
      <c r="L111" s="9" t="s">
        <v>16</v>
      </c>
      <c r="M111">
        <f t="shared" si="19"/>
        <v>1007.3899999999999</v>
      </c>
      <c r="N111">
        <f t="shared" si="20"/>
        <v>1038.7600000000002</v>
      </c>
      <c r="O111">
        <f t="shared" si="21"/>
        <v>8.7828587267235608E-3</v>
      </c>
    </row>
    <row r="112" spans="2:15" ht="20.399999999999999">
      <c r="B112" s="13">
        <v>8</v>
      </c>
      <c r="C112" s="13" t="s">
        <v>32</v>
      </c>
      <c r="D112" s="13">
        <v>6.31</v>
      </c>
      <c r="E112" s="13">
        <v>1890.42</v>
      </c>
      <c r="G112" s="13">
        <v>8</v>
      </c>
      <c r="H112" s="13" t="s">
        <v>32</v>
      </c>
      <c r="I112" s="13">
        <v>8.2200000000000006</v>
      </c>
      <c r="J112" s="13">
        <v>1876.99</v>
      </c>
      <c r="L112" s="9" t="s">
        <v>17</v>
      </c>
      <c r="M112">
        <f t="shared" si="19"/>
        <v>895</v>
      </c>
      <c r="N112">
        <f t="shared" si="20"/>
        <v>930.49</v>
      </c>
      <c r="O112">
        <f t="shared" si="21"/>
        <v>1.2641229857381E-2</v>
      </c>
    </row>
    <row r="113" spans="2:15" ht="20.399999999999999">
      <c r="B113" s="13">
        <v>9</v>
      </c>
      <c r="C113" s="13" t="s">
        <v>33</v>
      </c>
      <c r="D113" s="13">
        <v>2.0499999999999998</v>
      </c>
      <c r="E113" s="13">
        <v>612.66999999999996</v>
      </c>
      <c r="G113" s="13">
        <v>9</v>
      </c>
      <c r="H113" s="13" t="s">
        <v>33</v>
      </c>
      <c r="I113" s="13">
        <v>2.66</v>
      </c>
      <c r="J113" s="13">
        <v>606.28</v>
      </c>
      <c r="L113" s="6" t="s">
        <v>18</v>
      </c>
      <c r="M113">
        <f>(E124-E113)</f>
        <v>312.01</v>
      </c>
      <c r="N113">
        <f>(J124-J113)</f>
        <v>346.25</v>
      </c>
      <c r="O113">
        <f>(N113-M113)/J124</f>
        <v>3.5946374392407596E-2</v>
      </c>
    </row>
    <row r="114" spans="2:15">
      <c r="B114">
        <v>1.25</v>
      </c>
      <c r="C114" t="s">
        <v>12</v>
      </c>
      <c r="D114" t="s">
        <v>6</v>
      </c>
      <c r="G114">
        <v>1.25</v>
      </c>
      <c r="H114" t="s">
        <v>12</v>
      </c>
      <c r="I114" t="s">
        <v>7</v>
      </c>
    </row>
    <row r="115" spans="2:15" ht="16.8">
      <c r="B115" s="13"/>
      <c r="C115" s="13" t="s">
        <v>1</v>
      </c>
      <c r="D115" s="13" t="s">
        <v>2</v>
      </c>
      <c r="E115" s="13" t="s">
        <v>3</v>
      </c>
      <c r="G115" s="13"/>
      <c r="H115" s="13" t="s">
        <v>1</v>
      </c>
      <c r="I115" s="13" t="s">
        <v>2</v>
      </c>
      <c r="J115" s="13" t="s">
        <v>3</v>
      </c>
    </row>
    <row r="116" spans="2:15" ht="16.8">
      <c r="B116" s="13">
        <v>1</v>
      </c>
      <c r="C116" s="13" t="s">
        <v>25</v>
      </c>
      <c r="D116" s="13">
        <v>2.66</v>
      </c>
      <c r="E116" s="13">
        <v>1199.72</v>
      </c>
      <c r="G116" s="13">
        <v>1</v>
      </c>
      <c r="H116" s="13" t="s">
        <v>25</v>
      </c>
      <c r="I116" s="13">
        <v>3.21</v>
      </c>
      <c r="J116" s="13">
        <v>1119.54</v>
      </c>
    </row>
    <row r="117" spans="2:15" ht="16.8">
      <c r="B117" s="13">
        <v>2</v>
      </c>
      <c r="C117" s="13" t="s">
        <v>26</v>
      </c>
      <c r="D117" s="13">
        <v>0.88</v>
      </c>
      <c r="E117" s="13">
        <v>398.25</v>
      </c>
      <c r="G117" s="13">
        <v>2</v>
      </c>
      <c r="H117" s="13" t="s">
        <v>26</v>
      </c>
      <c r="I117" s="13">
        <v>1.01</v>
      </c>
      <c r="J117" s="13">
        <v>353.38</v>
      </c>
    </row>
    <row r="118" spans="2:15" ht="16.8">
      <c r="B118" s="13">
        <v>3</v>
      </c>
      <c r="C118" s="13" t="s">
        <v>27</v>
      </c>
      <c r="D118" s="13">
        <v>3.01</v>
      </c>
      <c r="E118" s="13">
        <v>1357.92</v>
      </c>
      <c r="G118" s="13">
        <v>3</v>
      </c>
      <c r="H118" s="13" t="s">
        <v>27</v>
      </c>
      <c r="I118" s="13">
        <v>3.81</v>
      </c>
      <c r="J118" s="13">
        <v>1327.81</v>
      </c>
    </row>
    <row r="119" spans="2:15" ht="16.8">
      <c r="B119" s="13">
        <v>4</v>
      </c>
      <c r="C119" s="13" t="s">
        <v>28</v>
      </c>
      <c r="D119" s="13">
        <v>4.18</v>
      </c>
      <c r="E119" s="13">
        <v>1885.49</v>
      </c>
      <c r="G119" s="13">
        <v>4</v>
      </c>
      <c r="H119" s="13" t="s">
        <v>28</v>
      </c>
      <c r="I119" s="13">
        <v>5.23</v>
      </c>
      <c r="J119" s="13">
        <v>1822.66</v>
      </c>
    </row>
    <row r="120" spans="2:15" ht="16.8">
      <c r="B120" s="13">
        <v>5</v>
      </c>
      <c r="C120" s="13" t="s">
        <v>29</v>
      </c>
      <c r="D120" s="13">
        <v>4.8499999999999996</v>
      </c>
      <c r="E120" s="13">
        <v>2190.5500000000002</v>
      </c>
      <c r="G120" s="13">
        <v>5</v>
      </c>
      <c r="H120" s="13" t="s">
        <v>29</v>
      </c>
      <c r="I120" s="13">
        <v>6.04</v>
      </c>
      <c r="J120" s="13">
        <v>2102.0100000000002</v>
      </c>
    </row>
    <row r="121" spans="2:15" ht="16.8">
      <c r="B121" s="13">
        <v>6</v>
      </c>
      <c r="C121" s="13" t="s">
        <v>30</v>
      </c>
      <c r="D121" s="13">
        <v>6.14</v>
      </c>
      <c r="E121" s="13">
        <v>2772.49</v>
      </c>
      <c r="G121" s="13">
        <v>6</v>
      </c>
      <c r="H121" s="13" t="s">
        <v>30</v>
      </c>
      <c r="I121" s="13">
        <v>7.64</v>
      </c>
      <c r="J121" s="13">
        <v>2660.19</v>
      </c>
    </row>
    <row r="122" spans="2:15" ht="16.8">
      <c r="B122" s="13">
        <v>7</v>
      </c>
      <c r="C122" s="13" t="s">
        <v>31</v>
      </c>
      <c r="D122" s="13">
        <v>8.07</v>
      </c>
      <c r="E122" s="13">
        <v>3643.72</v>
      </c>
      <c r="G122" s="13">
        <v>7</v>
      </c>
      <c r="H122" s="13" t="s">
        <v>31</v>
      </c>
      <c r="I122" s="13">
        <v>10.26</v>
      </c>
      <c r="J122" s="13">
        <v>3571.73</v>
      </c>
    </row>
    <row r="123" spans="2:15" ht="16.8">
      <c r="B123" s="13">
        <v>8</v>
      </c>
      <c r="C123" s="13" t="s">
        <v>32</v>
      </c>
      <c r="D123" s="13">
        <v>6.17</v>
      </c>
      <c r="E123" s="13">
        <v>2785.42</v>
      </c>
      <c r="G123" s="13">
        <v>8</v>
      </c>
      <c r="H123" s="13" t="s">
        <v>32</v>
      </c>
      <c r="I123" s="13">
        <v>8.06</v>
      </c>
      <c r="J123" s="13">
        <v>2807.48</v>
      </c>
    </row>
    <row r="124" spans="2:15" ht="16.8">
      <c r="B124" s="13">
        <v>9</v>
      </c>
      <c r="C124" s="13" t="s">
        <v>33</v>
      </c>
      <c r="D124" s="13">
        <v>2.0499999999999998</v>
      </c>
      <c r="E124" s="13">
        <v>924.68</v>
      </c>
      <c r="G124" s="13">
        <v>9</v>
      </c>
      <c r="H124" s="13" t="s">
        <v>33</v>
      </c>
      <c r="I124" s="13">
        <v>2.73</v>
      </c>
      <c r="J124" s="13">
        <v>952.53</v>
      </c>
    </row>
    <row r="125" spans="2:15">
      <c r="B125">
        <v>1.5</v>
      </c>
      <c r="C125" t="s">
        <v>5</v>
      </c>
      <c r="D125" t="s">
        <v>6</v>
      </c>
      <c r="G125">
        <v>1.5</v>
      </c>
      <c r="H125" t="s">
        <v>5</v>
      </c>
      <c r="I125" t="s">
        <v>7</v>
      </c>
    </row>
    <row r="126" spans="2:15" ht="16.8">
      <c r="B126" s="13"/>
      <c r="C126" s="13" t="s">
        <v>1</v>
      </c>
      <c r="D126" s="13" t="s">
        <v>2</v>
      </c>
      <c r="E126" s="13" t="s">
        <v>3</v>
      </c>
      <c r="G126" s="13"/>
      <c r="H126" s="13" t="s">
        <v>1</v>
      </c>
      <c r="I126" s="13" t="s">
        <v>2</v>
      </c>
      <c r="J126" s="13" t="s">
        <v>3</v>
      </c>
      <c r="L126" s="8" t="s">
        <v>8</v>
      </c>
      <c r="M126" t="s">
        <v>6</v>
      </c>
      <c r="N126" t="s">
        <v>7</v>
      </c>
      <c r="O126" t="s">
        <v>9</v>
      </c>
    </row>
    <row r="127" spans="2:15" ht="20.399999999999999">
      <c r="B127" s="13">
        <v>1</v>
      </c>
      <c r="C127" s="13" t="s">
        <v>25</v>
      </c>
      <c r="D127" s="13">
        <v>3</v>
      </c>
      <c r="E127" s="13">
        <v>872.45</v>
      </c>
      <c r="G127" s="13">
        <v>1</v>
      </c>
      <c r="H127" s="13" t="s">
        <v>25</v>
      </c>
      <c r="I127" s="13">
        <v>3.72</v>
      </c>
      <c r="J127" s="13">
        <v>776.12</v>
      </c>
      <c r="L127" s="9" t="s">
        <v>14</v>
      </c>
      <c r="M127">
        <f>(E138-E127)</f>
        <v>316.96000000000004</v>
      </c>
      <c r="N127">
        <f>(J138-J127)</f>
        <v>306.39999999999998</v>
      </c>
      <c r="O127">
        <f>(N127-M127)/J138</f>
        <v>-9.7550160736060848E-3</v>
      </c>
    </row>
    <row r="128" spans="2:15" ht="20.399999999999999">
      <c r="B128" s="13">
        <v>2</v>
      </c>
      <c r="C128" s="13" t="s">
        <v>26</v>
      </c>
      <c r="D128" s="13">
        <v>0.87</v>
      </c>
      <c r="E128" s="13">
        <v>253.92</v>
      </c>
      <c r="G128" s="13">
        <v>2</v>
      </c>
      <c r="H128" s="13" t="s">
        <v>26</v>
      </c>
      <c r="I128" s="13">
        <v>1.01</v>
      </c>
      <c r="J128" s="13">
        <v>210.59</v>
      </c>
      <c r="L128" s="9" t="s">
        <v>15</v>
      </c>
      <c r="M128">
        <f t="shared" ref="M128:M134" si="22">(E139-E128)</f>
        <v>139.81000000000003</v>
      </c>
      <c r="N128">
        <f t="shared" ref="N128:N134" si="23">(J139-J128)</f>
        <v>131.55999999999997</v>
      </c>
      <c r="O128">
        <f t="shared" ref="O128:O134" si="24">(N128-M128)/J139</f>
        <v>-2.411223147742235E-2</v>
      </c>
    </row>
    <row r="129" spans="2:15" ht="20.399999999999999">
      <c r="B129" s="13">
        <v>3</v>
      </c>
      <c r="C129" s="13" t="s">
        <v>27</v>
      </c>
      <c r="D129" s="13">
        <v>3.24</v>
      </c>
      <c r="E129" s="13">
        <v>942.39</v>
      </c>
      <c r="G129" s="13">
        <v>3</v>
      </c>
      <c r="H129" s="13" t="s">
        <v>27</v>
      </c>
      <c r="I129" s="13">
        <v>4.3</v>
      </c>
      <c r="J129" s="13">
        <v>898.17</v>
      </c>
      <c r="L129" s="9" t="s">
        <v>10</v>
      </c>
      <c r="M129">
        <f t="shared" si="22"/>
        <v>411.94999999999993</v>
      </c>
      <c r="N129">
        <f t="shared" si="23"/>
        <v>415.91999999999996</v>
      </c>
      <c r="O129">
        <f t="shared" si="24"/>
        <v>3.0211020554147946E-3</v>
      </c>
    </row>
    <row r="130" spans="2:15" ht="20.399999999999999">
      <c r="B130" s="13">
        <v>4</v>
      </c>
      <c r="C130" s="13" t="s">
        <v>28</v>
      </c>
      <c r="D130" s="13">
        <v>4.82</v>
      </c>
      <c r="E130" s="13">
        <v>1399.98</v>
      </c>
      <c r="G130" s="13">
        <v>4</v>
      </c>
      <c r="H130" s="13" t="s">
        <v>28</v>
      </c>
      <c r="I130" s="13">
        <v>6.36</v>
      </c>
      <c r="J130" s="13">
        <v>1328.15</v>
      </c>
      <c r="L130" s="9" t="s">
        <v>13</v>
      </c>
      <c r="M130">
        <f t="shared" si="22"/>
        <v>478.83999999999992</v>
      </c>
      <c r="N130">
        <f t="shared" si="23"/>
        <v>479.58999999999992</v>
      </c>
      <c r="O130">
        <f t="shared" si="24"/>
        <v>4.1488267118059015E-4</v>
      </c>
    </row>
    <row r="131" spans="2:15" ht="20.399999999999999">
      <c r="B131" s="13">
        <v>5</v>
      </c>
      <c r="C131" s="13" t="s">
        <v>29</v>
      </c>
      <c r="D131" s="13">
        <v>5.92</v>
      </c>
      <c r="E131" s="13">
        <v>1720.98</v>
      </c>
      <c r="G131" s="13">
        <v>5</v>
      </c>
      <c r="H131" s="13" t="s">
        <v>29</v>
      </c>
      <c r="I131" s="13">
        <v>7.75</v>
      </c>
      <c r="J131" s="13">
        <v>1617.28</v>
      </c>
      <c r="L131" s="9" t="s">
        <v>4</v>
      </c>
      <c r="M131">
        <f t="shared" si="22"/>
        <v>457.13999999999987</v>
      </c>
      <c r="N131">
        <f t="shared" si="23"/>
        <v>457.76</v>
      </c>
      <c r="O131">
        <f t="shared" si="24"/>
        <v>2.9878942092688248E-4</v>
      </c>
    </row>
    <row r="132" spans="2:15" ht="20.399999999999999">
      <c r="B132" s="13">
        <v>6</v>
      </c>
      <c r="C132" s="13" t="s">
        <v>30</v>
      </c>
      <c r="D132" s="13">
        <v>7.11</v>
      </c>
      <c r="E132" s="13">
        <v>2066.39</v>
      </c>
      <c r="G132" s="13">
        <v>6</v>
      </c>
      <c r="H132" s="13" t="s">
        <v>30</v>
      </c>
      <c r="I132" s="13">
        <v>9.41</v>
      </c>
      <c r="J132" s="13">
        <v>1964.46</v>
      </c>
      <c r="L132" s="9" t="s">
        <v>11</v>
      </c>
      <c r="M132">
        <f t="shared" si="22"/>
        <v>696.98</v>
      </c>
      <c r="N132">
        <f t="shared" si="23"/>
        <v>684.59000000000015</v>
      </c>
      <c r="O132">
        <f t="shared" si="24"/>
        <v>-4.6771484116947103E-3</v>
      </c>
    </row>
    <row r="133" spans="2:15" ht="20.399999999999999">
      <c r="B133" s="13">
        <v>7</v>
      </c>
      <c r="C133" s="13" t="s">
        <v>31</v>
      </c>
      <c r="D133" s="13">
        <v>8.77</v>
      </c>
      <c r="E133" s="13">
        <v>2548.2399999999998</v>
      </c>
      <c r="G133" s="13">
        <v>7</v>
      </c>
      <c r="H133" s="13" t="s">
        <v>31</v>
      </c>
      <c r="I133" s="13">
        <v>11.87</v>
      </c>
      <c r="J133" s="13">
        <v>2478.2199999999998</v>
      </c>
      <c r="L133" s="9" t="s">
        <v>16</v>
      </c>
      <c r="M133">
        <f t="shared" si="22"/>
        <v>1095.0100000000002</v>
      </c>
      <c r="N133">
        <f t="shared" si="23"/>
        <v>1081.8100000000004</v>
      </c>
      <c r="O133">
        <f t="shared" si="24"/>
        <v>-3.7078339227477907E-3</v>
      </c>
    </row>
    <row r="134" spans="2:15" ht="20.399999999999999">
      <c r="B134" s="13">
        <v>8</v>
      </c>
      <c r="C134" s="13" t="s">
        <v>32</v>
      </c>
      <c r="D134" s="13">
        <v>6.25</v>
      </c>
      <c r="E134" s="13">
        <v>1816.97</v>
      </c>
      <c r="G134" s="13">
        <v>8</v>
      </c>
      <c r="H134" s="13" t="s">
        <v>32</v>
      </c>
      <c r="I134" s="13">
        <v>8.74</v>
      </c>
      <c r="J134" s="13">
        <v>1825.64</v>
      </c>
      <c r="L134" s="9" t="s">
        <v>17</v>
      </c>
      <c r="M134">
        <f t="shared" si="22"/>
        <v>966.49999999999977</v>
      </c>
      <c r="N134">
        <f t="shared" si="23"/>
        <v>971.97999999999979</v>
      </c>
      <c r="O134">
        <f t="shared" si="24"/>
        <v>1.9588078438101024E-3</v>
      </c>
    </row>
    <row r="135" spans="2:15" ht="20.399999999999999">
      <c r="B135" s="13">
        <v>9</v>
      </c>
      <c r="C135" s="13" t="s">
        <v>33</v>
      </c>
      <c r="D135" s="13">
        <v>2</v>
      </c>
      <c r="E135" s="13">
        <v>582.05999999999995</v>
      </c>
      <c r="G135" s="13">
        <v>9</v>
      </c>
      <c r="H135" s="13" t="s">
        <v>33</v>
      </c>
      <c r="I135" s="13">
        <v>2.85</v>
      </c>
      <c r="J135" s="13">
        <v>594.51</v>
      </c>
      <c r="L135" s="6" t="s">
        <v>18</v>
      </c>
      <c r="M135">
        <f>(E146-E135)</f>
        <v>349.07000000000005</v>
      </c>
      <c r="N135">
        <f>(J146-J135)</f>
        <v>357.94000000000005</v>
      </c>
      <c r="O135">
        <f>(N135-M135)/J146</f>
        <v>9.3128248202005402E-3</v>
      </c>
    </row>
    <row r="136" spans="2:15">
      <c r="B136">
        <v>1.5</v>
      </c>
      <c r="C136" t="s">
        <v>12</v>
      </c>
      <c r="D136" t="s">
        <v>6</v>
      </c>
      <c r="G136">
        <v>1.5</v>
      </c>
      <c r="H136" t="s">
        <v>12</v>
      </c>
      <c r="I136" t="s">
        <v>7</v>
      </c>
    </row>
    <row r="137" spans="2:15" ht="16.8">
      <c r="B137" s="13"/>
      <c r="C137" s="13" t="s">
        <v>1</v>
      </c>
      <c r="D137" s="13" t="s">
        <v>2</v>
      </c>
      <c r="E137" s="13" t="s">
        <v>3</v>
      </c>
      <c r="G137" s="13"/>
      <c r="H137" s="13" t="s">
        <v>1</v>
      </c>
      <c r="I137" s="13" t="s">
        <v>2</v>
      </c>
      <c r="J137" s="13" t="s">
        <v>3</v>
      </c>
    </row>
    <row r="138" spans="2:15" ht="16.8">
      <c r="B138" s="13">
        <v>1</v>
      </c>
      <c r="C138" s="13" t="s">
        <v>25</v>
      </c>
      <c r="D138" s="13">
        <v>2.64</v>
      </c>
      <c r="E138" s="13">
        <v>1189.4100000000001</v>
      </c>
      <c r="G138" s="13">
        <v>1</v>
      </c>
      <c r="H138" s="13" t="s">
        <v>25</v>
      </c>
      <c r="I138" s="13">
        <v>3.13</v>
      </c>
      <c r="J138" s="13">
        <v>1082.52</v>
      </c>
    </row>
    <row r="139" spans="2:15" ht="16.8">
      <c r="B139" s="13">
        <v>2</v>
      </c>
      <c r="C139" s="13" t="s">
        <v>26</v>
      </c>
      <c r="D139" s="13">
        <v>0.87</v>
      </c>
      <c r="E139" s="13">
        <v>393.73</v>
      </c>
      <c r="G139" s="13">
        <v>2</v>
      </c>
      <c r="H139" s="13" t="s">
        <v>26</v>
      </c>
      <c r="I139" s="13">
        <v>0.99</v>
      </c>
      <c r="J139" s="13">
        <v>342.15</v>
      </c>
    </row>
    <row r="140" spans="2:15" ht="16.8">
      <c r="B140" s="13">
        <v>3</v>
      </c>
      <c r="C140" s="13" t="s">
        <v>27</v>
      </c>
      <c r="D140" s="13">
        <v>3.01</v>
      </c>
      <c r="E140" s="13">
        <v>1354.34</v>
      </c>
      <c r="G140" s="13">
        <v>3</v>
      </c>
      <c r="H140" s="13" t="s">
        <v>27</v>
      </c>
      <c r="I140" s="13">
        <v>3.8</v>
      </c>
      <c r="J140" s="13">
        <v>1314.09</v>
      </c>
    </row>
    <row r="141" spans="2:15" ht="16.8">
      <c r="B141" s="13">
        <v>4</v>
      </c>
      <c r="C141" s="13" t="s">
        <v>28</v>
      </c>
      <c r="D141" s="13">
        <v>4.17</v>
      </c>
      <c r="E141" s="13">
        <v>1878.82</v>
      </c>
      <c r="G141" s="13">
        <v>4</v>
      </c>
      <c r="H141" s="13" t="s">
        <v>28</v>
      </c>
      <c r="I141" s="13">
        <v>5.23</v>
      </c>
      <c r="J141" s="13">
        <v>1807.74</v>
      </c>
    </row>
    <row r="142" spans="2:15" ht="16.8">
      <c r="B142" s="13">
        <v>5</v>
      </c>
      <c r="C142" s="13" t="s">
        <v>29</v>
      </c>
      <c r="D142" s="13">
        <v>4.84</v>
      </c>
      <c r="E142" s="13">
        <v>2178.12</v>
      </c>
      <c r="G142" s="13">
        <v>5</v>
      </c>
      <c r="H142" s="13" t="s">
        <v>29</v>
      </c>
      <c r="I142" s="13">
        <v>6.01</v>
      </c>
      <c r="J142" s="13">
        <v>2075.04</v>
      </c>
    </row>
    <row r="143" spans="2:15" ht="16.8">
      <c r="B143" s="13">
        <v>6</v>
      </c>
      <c r="C143" s="13" t="s">
        <v>30</v>
      </c>
      <c r="D143" s="13">
        <v>6.14</v>
      </c>
      <c r="E143" s="13">
        <v>2763.37</v>
      </c>
      <c r="G143" s="13">
        <v>6</v>
      </c>
      <c r="H143" s="13" t="s">
        <v>30</v>
      </c>
      <c r="I143" s="13">
        <v>7.67</v>
      </c>
      <c r="J143" s="13">
        <v>2649.05</v>
      </c>
    </row>
    <row r="144" spans="2:15" ht="16.8">
      <c r="B144" s="13">
        <v>7</v>
      </c>
      <c r="C144" s="13" t="s">
        <v>31</v>
      </c>
      <c r="D144" s="13">
        <v>8.09</v>
      </c>
      <c r="E144" s="13">
        <v>3643.25</v>
      </c>
      <c r="G144" s="13">
        <v>7</v>
      </c>
      <c r="H144" s="13" t="s">
        <v>31</v>
      </c>
      <c r="I144" s="13">
        <v>10.31</v>
      </c>
      <c r="J144" s="13">
        <v>3560.03</v>
      </c>
    </row>
    <row r="145" spans="2:15" ht="16.8">
      <c r="B145" s="13">
        <v>8</v>
      </c>
      <c r="C145" s="13" t="s">
        <v>32</v>
      </c>
      <c r="D145" s="13">
        <v>6.18</v>
      </c>
      <c r="E145" s="13">
        <v>2783.47</v>
      </c>
      <c r="G145" s="13">
        <v>8</v>
      </c>
      <c r="H145" s="13" t="s">
        <v>32</v>
      </c>
      <c r="I145" s="13">
        <v>8.1</v>
      </c>
      <c r="J145" s="13">
        <v>2797.62</v>
      </c>
    </row>
    <row r="146" spans="2:15" ht="16.8">
      <c r="B146" s="13">
        <v>9</v>
      </c>
      <c r="C146" s="13" t="s">
        <v>33</v>
      </c>
      <c r="D146" s="13">
        <v>2.0699999999999998</v>
      </c>
      <c r="E146" s="13">
        <v>931.13</v>
      </c>
      <c r="G146" s="13">
        <v>9</v>
      </c>
      <c r="H146" s="13" t="s">
        <v>33</v>
      </c>
      <c r="I146" s="13">
        <v>2.76</v>
      </c>
      <c r="J146" s="13">
        <v>952.45</v>
      </c>
    </row>
    <row r="147" spans="2:15">
      <c r="B147">
        <v>1.75</v>
      </c>
      <c r="C147" t="s">
        <v>5</v>
      </c>
      <c r="D147" t="s">
        <v>6</v>
      </c>
      <c r="G147">
        <v>1.75</v>
      </c>
      <c r="H147" t="s">
        <v>5</v>
      </c>
      <c r="I147" t="s">
        <v>7</v>
      </c>
    </row>
    <row r="148" spans="2:15" ht="16.8">
      <c r="B148" s="13"/>
      <c r="C148" s="13" t="s">
        <v>1</v>
      </c>
      <c r="D148" s="13" t="s">
        <v>2</v>
      </c>
      <c r="E148" s="13" t="s">
        <v>3</v>
      </c>
      <c r="G148" s="13"/>
      <c r="H148" s="13" t="s">
        <v>1</v>
      </c>
      <c r="I148" s="13" t="s">
        <v>2</v>
      </c>
      <c r="J148" s="13" t="s">
        <v>3</v>
      </c>
      <c r="L148" s="8" t="s">
        <v>8</v>
      </c>
      <c r="M148" t="s">
        <v>6</v>
      </c>
      <c r="N148" t="s">
        <v>7</v>
      </c>
      <c r="O148" t="s">
        <v>9</v>
      </c>
    </row>
    <row r="149" spans="2:15" ht="20.399999999999999">
      <c r="B149" s="13">
        <v>1</v>
      </c>
      <c r="C149" s="13" t="s">
        <v>25</v>
      </c>
      <c r="D149" s="13">
        <v>3.01</v>
      </c>
      <c r="E149" s="13">
        <v>855.92</v>
      </c>
      <c r="G149" s="13">
        <v>1</v>
      </c>
      <c r="H149" s="13" t="s">
        <v>25</v>
      </c>
      <c r="I149" s="13">
        <v>3.62</v>
      </c>
      <c r="J149" s="13">
        <v>783.32</v>
      </c>
      <c r="L149" s="9" t="s">
        <v>14</v>
      </c>
      <c r="M149">
        <f>(E160-E149)</f>
        <v>314.78000000000009</v>
      </c>
      <c r="N149">
        <f>(J160-J149)</f>
        <v>344.49999999999989</v>
      </c>
      <c r="O149">
        <f>(N149-M149)/J160</f>
        <v>2.6351722792644042E-2</v>
      </c>
    </row>
    <row r="150" spans="2:15" ht="20.399999999999999">
      <c r="B150" s="13">
        <v>2</v>
      </c>
      <c r="C150" s="13" t="s">
        <v>26</v>
      </c>
      <c r="D150" s="13">
        <v>0.87</v>
      </c>
      <c r="E150" s="13">
        <v>246.9</v>
      </c>
      <c r="G150" s="13">
        <v>2</v>
      </c>
      <c r="H150" s="13" t="s">
        <v>26</v>
      </c>
      <c r="I150" s="13">
        <v>0.99</v>
      </c>
      <c r="J150" s="13">
        <v>215.08</v>
      </c>
      <c r="L150" s="9" t="s">
        <v>15</v>
      </c>
      <c r="M150">
        <f t="shared" ref="M150:M156" si="25">(E161-E150)</f>
        <v>141.92999999999998</v>
      </c>
      <c r="N150">
        <f t="shared" ref="N150:N156" si="26">(J161-J150)</f>
        <v>143.98999999999998</v>
      </c>
      <c r="O150">
        <f t="shared" ref="O150:O156" si="27">(N150-M150)/J161</f>
        <v>5.7370429164229882E-3</v>
      </c>
    </row>
    <row r="151" spans="2:15" ht="20.399999999999999">
      <c r="B151" s="13">
        <v>3</v>
      </c>
      <c r="C151" s="13" t="s">
        <v>27</v>
      </c>
      <c r="D151" s="13">
        <v>3.23</v>
      </c>
      <c r="E151" s="13">
        <v>919.66</v>
      </c>
      <c r="G151" s="13">
        <v>3</v>
      </c>
      <c r="H151" s="13" t="s">
        <v>27</v>
      </c>
      <c r="I151" s="13">
        <v>4.12</v>
      </c>
      <c r="J151" s="13">
        <v>891.24</v>
      </c>
      <c r="L151" s="9" t="s">
        <v>10</v>
      </c>
      <c r="M151">
        <f t="shared" si="25"/>
        <v>429.29000000000008</v>
      </c>
      <c r="N151">
        <f t="shared" si="26"/>
        <v>439.70000000000005</v>
      </c>
      <c r="O151">
        <f t="shared" si="27"/>
        <v>7.8215396636963103E-3</v>
      </c>
    </row>
    <row r="152" spans="2:15" ht="20.399999999999999">
      <c r="B152" s="13">
        <v>4</v>
      </c>
      <c r="C152" s="13" t="s">
        <v>28</v>
      </c>
      <c r="D152" s="13">
        <v>4.82</v>
      </c>
      <c r="E152" s="13">
        <v>1372.18</v>
      </c>
      <c r="G152" s="13">
        <v>4</v>
      </c>
      <c r="H152" s="13" t="s">
        <v>28</v>
      </c>
      <c r="I152" s="13">
        <v>6.05</v>
      </c>
      <c r="J152" s="13">
        <v>1307.8900000000001</v>
      </c>
      <c r="L152" s="9" t="s">
        <v>13</v>
      </c>
      <c r="M152">
        <f t="shared" si="25"/>
        <v>498.92999999999984</v>
      </c>
      <c r="N152">
        <f t="shared" si="26"/>
        <v>512.55999999999995</v>
      </c>
      <c r="O152">
        <f t="shared" si="27"/>
        <v>7.4871597681892442E-3</v>
      </c>
    </row>
    <row r="153" spans="2:15" ht="20.399999999999999">
      <c r="B153" s="13">
        <v>5</v>
      </c>
      <c r="C153" s="13" t="s">
        <v>29</v>
      </c>
      <c r="D153" s="13">
        <v>5.93</v>
      </c>
      <c r="E153" s="13">
        <v>1687.8</v>
      </c>
      <c r="G153" s="13">
        <v>5</v>
      </c>
      <c r="H153" s="13" t="s">
        <v>29</v>
      </c>
      <c r="I153" s="13">
        <v>7.39</v>
      </c>
      <c r="J153" s="13">
        <v>1597.52</v>
      </c>
      <c r="L153" s="9" t="s">
        <v>4</v>
      </c>
      <c r="M153">
        <f t="shared" si="25"/>
        <v>478.74</v>
      </c>
      <c r="N153">
        <f t="shared" si="26"/>
        <v>495.49000000000024</v>
      </c>
      <c r="O153">
        <f t="shared" si="27"/>
        <v>8.0028284623581466E-3</v>
      </c>
    </row>
    <row r="154" spans="2:15" ht="20.399999999999999">
      <c r="B154" s="13">
        <v>6</v>
      </c>
      <c r="C154" s="13" t="s">
        <v>30</v>
      </c>
      <c r="D154" s="13">
        <v>7.11</v>
      </c>
      <c r="E154" s="13">
        <v>2024.24</v>
      </c>
      <c r="G154" s="13">
        <v>6</v>
      </c>
      <c r="H154" s="13" t="s">
        <v>30</v>
      </c>
      <c r="I154" s="13">
        <v>8.9</v>
      </c>
      <c r="J154" s="13">
        <v>1925.36</v>
      </c>
      <c r="L154" s="9" t="s">
        <v>11</v>
      </c>
      <c r="M154">
        <f t="shared" si="25"/>
        <v>730.81000000000017</v>
      </c>
      <c r="N154">
        <f t="shared" si="26"/>
        <v>734.44000000000028</v>
      </c>
      <c r="O154">
        <f t="shared" si="27"/>
        <v>1.3647642679901154E-3</v>
      </c>
    </row>
    <row r="155" spans="2:15" ht="20.399999999999999">
      <c r="B155" s="13">
        <v>7</v>
      </c>
      <c r="C155" s="13" t="s">
        <v>31</v>
      </c>
      <c r="D155" s="13">
        <v>8.76</v>
      </c>
      <c r="E155" s="13">
        <v>2493.66</v>
      </c>
      <c r="G155" s="13">
        <v>7</v>
      </c>
      <c r="H155" s="13" t="s">
        <v>31</v>
      </c>
      <c r="I155" s="13">
        <v>11.12</v>
      </c>
      <c r="J155" s="13">
        <v>2404.63</v>
      </c>
      <c r="L155" s="9" t="s">
        <v>16</v>
      </c>
      <c r="M155">
        <f t="shared" si="25"/>
        <v>1150.5500000000002</v>
      </c>
      <c r="N155">
        <f t="shared" si="26"/>
        <v>1143.8599999999997</v>
      </c>
      <c r="O155">
        <f t="shared" si="27"/>
        <v>-1.8853089624038704E-3</v>
      </c>
    </row>
    <row r="156" spans="2:15" ht="20.399999999999999">
      <c r="B156" s="13">
        <v>8</v>
      </c>
      <c r="C156" s="13" t="s">
        <v>32</v>
      </c>
      <c r="D156" s="13">
        <v>6.24</v>
      </c>
      <c r="E156" s="13">
        <v>1776.25</v>
      </c>
      <c r="G156" s="13">
        <v>8</v>
      </c>
      <c r="H156" s="13" t="s">
        <v>32</v>
      </c>
      <c r="I156" s="13">
        <v>8.17</v>
      </c>
      <c r="J156" s="13">
        <v>1766.29</v>
      </c>
      <c r="L156" s="9" t="s">
        <v>17</v>
      </c>
      <c r="M156">
        <f t="shared" si="25"/>
        <v>1007.0300000000002</v>
      </c>
      <c r="N156">
        <f t="shared" si="26"/>
        <v>1020.6599999999999</v>
      </c>
      <c r="O156">
        <f t="shared" si="27"/>
        <v>4.8906510701661873E-3</v>
      </c>
    </row>
    <row r="157" spans="2:15" ht="20.399999999999999">
      <c r="B157" s="13">
        <v>9</v>
      </c>
      <c r="C157" s="13" t="s">
        <v>33</v>
      </c>
      <c r="D157" s="13">
        <v>2.02</v>
      </c>
      <c r="E157" s="13">
        <v>573.75</v>
      </c>
      <c r="G157" s="13">
        <v>9</v>
      </c>
      <c r="H157" s="13" t="s">
        <v>33</v>
      </c>
      <c r="I157" s="13">
        <v>2.63</v>
      </c>
      <c r="J157" s="13">
        <v>569.58000000000004</v>
      </c>
      <c r="L157" s="6" t="s">
        <v>18</v>
      </c>
      <c r="M157">
        <f>(E168-E157)</f>
        <v>362.14</v>
      </c>
      <c r="N157">
        <f>(J168-J157)</f>
        <v>374.53</v>
      </c>
      <c r="O157">
        <f>(N157-M157)/J168</f>
        <v>1.3123470782006319E-2</v>
      </c>
    </row>
    <row r="158" spans="2:15">
      <c r="B158">
        <v>1.75</v>
      </c>
      <c r="C158" t="s">
        <v>12</v>
      </c>
      <c r="D158" t="s">
        <v>6</v>
      </c>
      <c r="G158">
        <v>1.75</v>
      </c>
      <c r="H158" t="s">
        <v>12</v>
      </c>
      <c r="I158" t="s">
        <v>7</v>
      </c>
    </row>
    <row r="159" spans="2:15" ht="16.8">
      <c r="B159" s="13"/>
      <c r="C159" s="13" t="s">
        <v>1</v>
      </c>
      <c r="D159" s="13" t="s">
        <v>2</v>
      </c>
      <c r="E159" s="13" t="s">
        <v>3</v>
      </c>
      <c r="G159" s="13"/>
      <c r="H159" s="13" t="s">
        <v>1</v>
      </c>
      <c r="I159" s="13" t="s">
        <v>2</v>
      </c>
      <c r="J159" s="13" t="s">
        <v>3</v>
      </c>
    </row>
    <row r="160" spans="2:15" ht="16.8">
      <c r="B160" s="13">
        <v>1</v>
      </c>
      <c r="C160" s="13" t="s">
        <v>25</v>
      </c>
      <c r="D160" s="13">
        <v>2.61</v>
      </c>
      <c r="E160" s="13">
        <v>1170.7</v>
      </c>
      <c r="G160" s="13">
        <v>1</v>
      </c>
      <c r="H160" s="13" t="s">
        <v>25</v>
      </c>
      <c r="I160" s="13">
        <v>3.18</v>
      </c>
      <c r="J160" s="13">
        <v>1127.82</v>
      </c>
    </row>
    <row r="161" spans="2:10" ht="16.8">
      <c r="B161" s="13">
        <v>2</v>
      </c>
      <c r="C161" s="13" t="s">
        <v>26</v>
      </c>
      <c r="D161" s="13">
        <v>0.87</v>
      </c>
      <c r="E161" s="13">
        <v>388.83</v>
      </c>
      <c r="G161" s="13">
        <v>2</v>
      </c>
      <c r="H161" s="13" t="s">
        <v>26</v>
      </c>
      <c r="I161" s="13">
        <v>1.01</v>
      </c>
      <c r="J161" s="13">
        <v>359.07</v>
      </c>
    </row>
    <row r="162" spans="2:10" ht="16.8">
      <c r="B162" s="13">
        <v>3</v>
      </c>
      <c r="C162" s="13" t="s">
        <v>27</v>
      </c>
      <c r="D162" s="13">
        <v>3</v>
      </c>
      <c r="E162" s="13">
        <v>1348.95</v>
      </c>
      <c r="G162" s="13">
        <v>3</v>
      </c>
      <c r="H162" s="13" t="s">
        <v>27</v>
      </c>
      <c r="I162" s="13">
        <v>3.75</v>
      </c>
      <c r="J162" s="13">
        <v>1330.94</v>
      </c>
    </row>
    <row r="163" spans="2:10" ht="16.8">
      <c r="B163" s="13">
        <v>4</v>
      </c>
      <c r="C163" s="13" t="s">
        <v>28</v>
      </c>
      <c r="D163" s="13">
        <v>4.17</v>
      </c>
      <c r="E163" s="13">
        <v>1871.11</v>
      </c>
      <c r="G163" s="13">
        <v>4</v>
      </c>
      <c r="H163" s="13" t="s">
        <v>28</v>
      </c>
      <c r="I163" s="13">
        <v>5.13</v>
      </c>
      <c r="J163" s="13">
        <v>1820.45</v>
      </c>
    </row>
    <row r="164" spans="2:10" ht="16.8">
      <c r="B164" s="13">
        <v>5</v>
      </c>
      <c r="C164" s="13" t="s">
        <v>29</v>
      </c>
      <c r="D164" s="13">
        <v>4.82</v>
      </c>
      <c r="E164" s="13">
        <v>2166.54</v>
      </c>
      <c r="G164" s="13">
        <v>5</v>
      </c>
      <c r="H164" s="13" t="s">
        <v>29</v>
      </c>
      <c r="I164" s="13">
        <v>5.9</v>
      </c>
      <c r="J164" s="13">
        <v>2093.0100000000002</v>
      </c>
    </row>
    <row r="165" spans="2:10" ht="16.8">
      <c r="B165" s="13">
        <v>6</v>
      </c>
      <c r="C165" s="13" t="s">
        <v>30</v>
      </c>
      <c r="D165" s="13">
        <v>6.14</v>
      </c>
      <c r="E165" s="13">
        <v>2755.05</v>
      </c>
      <c r="G165" s="13">
        <v>6</v>
      </c>
      <c r="H165" s="13" t="s">
        <v>30</v>
      </c>
      <c r="I165" s="13">
        <v>7.5</v>
      </c>
      <c r="J165" s="13">
        <v>2659.8</v>
      </c>
    </row>
    <row r="166" spans="2:10" ht="16.8">
      <c r="B166" s="13">
        <v>7</v>
      </c>
      <c r="C166" s="13" t="s">
        <v>31</v>
      </c>
      <c r="D166" s="13">
        <v>8.1199999999999992</v>
      </c>
      <c r="E166" s="13">
        <v>3644.21</v>
      </c>
      <c r="G166" s="13">
        <v>7</v>
      </c>
      <c r="H166" s="13" t="s">
        <v>31</v>
      </c>
      <c r="I166" s="13">
        <v>10</v>
      </c>
      <c r="J166" s="13">
        <v>3548.49</v>
      </c>
    </row>
    <row r="167" spans="2:10" ht="16.8">
      <c r="B167" s="13">
        <v>8</v>
      </c>
      <c r="C167" s="13" t="s">
        <v>32</v>
      </c>
      <c r="D167" s="13">
        <v>6.2</v>
      </c>
      <c r="E167" s="13">
        <v>2783.28</v>
      </c>
      <c r="G167" s="13">
        <v>8</v>
      </c>
      <c r="H167" s="13" t="s">
        <v>32</v>
      </c>
      <c r="I167" s="13">
        <v>7.86</v>
      </c>
      <c r="J167" s="13">
        <v>2786.95</v>
      </c>
    </row>
    <row r="168" spans="2:10" ht="16.8">
      <c r="B168" s="13">
        <v>9</v>
      </c>
      <c r="C168" s="13" t="s">
        <v>33</v>
      </c>
      <c r="D168" s="13">
        <v>2.08</v>
      </c>
      <c r="E168" s="13">
        <v>935.89</v>
      </c>
      <c r="G168" s="13">
        <v>9</v>
      </c>
      <c r="H168" s="13" t="s">
        <v>33</v>
      </c>
      <c r="I168" s="13">
        <v>2.66</v>
      </c>
      <c r="J168" s="13">
        <v>944.11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4E72-9EC4-4847-861B-00BD3F33C468}">
  <dimension ref="A1:Y168"/>
  <sheetViews>
    <sheetView zoomScale="118" workbookViewId="0">
      <selection activeCell="S37" sqref="S37"/>
    </sheetView>
  </sheetViews>
  <sheetFormatPr defaultColWidth="8.77734375" defaultRowHeight="14.4"/>
  <cols>
    <col min="1" max="1" width="19.109375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1" spans="1:25">
      <c r="A11" s="1"/>
      <c r="B11" s="1"/>
      <c r="C11" s="1"/>
      <c r="G11" s="2"/>
      <c r="H11" s="3"/>
      <c r="I11" s="3"/>
      <c r="J11" s="4"/>
    </row>
    <row r="12" spans="1:25">
      <c r="A12" s="1"/>
      <c r="B12" s="1"/>
      <c r="C12" s="1"/>
      <c r="G12" s="5"/>
      <c r="H12" s="6"/>
      <c r="I12" s="6"/>
      <c r="J12" s="7"/>
    </row>
    <row r="15" spans="1:25">
      <c r="B15">
        <v>0.25</v>
      </c>
      <c r="C15" t="s">
        <v>5</v>
      </c>
      <c r="D15" t="s">
        <v>6</v>
      </c>
      <c r="G15">
        <v>0.25</v>
      </c>
      <c r="H15" t="s">
        <v>5</v>
      </c>
      <c r="I15" t="s">
        <v>7</v>
      </c>
    </row>
    <row r="16" spans="1:25" ht="16.8">
      <c r="B16" s="13"/>
      <c r="C16" s="13" t="s">
        <v>1</v>
      </c>
      <c r="D16" s="13" t="s">
        <v>2</v>
      </c>
      <c r="E16" s="13" t="s">
        <v>3</v>
      </c>
      <c r="F16" s="8"/>
      <c r="G16" s="13"/>
      <c r="H16" s="13" t="s">
        <v>1</v>
      </c>
      <c r="I16" s="13" t="s">
        <v>2</v>
      </c>
      <c r="J16" s="13" t="s">
        <v>3</v>
      </c>
      <c r="L16" s="8" t="s">
        <v>8</v>
      </c>
      <c r="M16" t="s">
        <v>6</v>
      </c>
      <c r="N16" t="s">
        <v>7</v>
      </c>
      <c r="O16" t="s">
        <v>9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>
      <c r="B17" s="13">
        <v>1</v>
      </c>
      <c r="C17" s="13" t="s">
        <v>25</v>
      </c>
      <c r="D17" s="13">
        <v>2.71</v>
      </c>
      <c r="E17" s="13">
        <v>1142.9000000000001</v>
      </c>
      <c r="F17" s="9"/>
      <c r="G17" s="13">
        <v>1</v>
      </c>
      <c r="H17" s="13" t="s">
        <v>25</v>
      </c>
      <c r="I17" s="13">
        <v>2.94</v>
      </c>
      <c r="J17" s="13">
        <v>1071.6300000000001</v>
      </c>
      <c r="L17" s="13" t="s">
        <v>25</v>
      </c>
      <c r="M17">
        <f>(E28-E17)</f>
        <v>118.32999999999993</v>
      </c>
      <c r="N17">
        <f>(J28-J17)</f>
        <v>57.909999999999854</v>
      </c>
      <c r="O17">
        <f>(N17-M17)/J28</f>
        <v>-5.3490801565239013E-2</v>
      </c>
      <c r="R17" s="9" t="s">
        <v>14</v>
      </c>
      <c r="S17">
        <f>O17</f>
        <v>-5.3490801565239013E-2</v>
      </c>
      <c r="T17">
        <f>O39</f>
        <v>-1.6529770628131168E-2</v>
      </c>
      <c r="U17">
        <f>O61</f>
        <v>2.8653270481368016E-2</v>
      </c>
      <c r="V17">
        <f>O83</f>
        <v>-1.5079476472858644E-2</v>
      </c>
      <c r="W17">
        <f>O105</f>
        <v>-1.9879912761737104E-2</v>
      </c>
      <c r="X17">
        <f>O127</f>
        <v>-2.66294583823533E-3</v>
      </c>
      <c r="Y17">
        <f>O149</f>
        <v>-8.8072197455690247E-3</v>
      </c>
    </row>
    <row r="18" spans="2:25" ht="20.399999999999999">
      <c r="B18" s="13">
        <v>2</v>
      </c>
      <c r="C18" s="13" t="s">
        <v>26</v>
      </c>
      <c r="D18" s="13">
        <v>0.84</v>
      </c>
      <c r="E18" s="13">
        <v>355.47</v>
      </c>
      <c r="F18" s="9"/>
      <c r="G18" s="13">
        <v>2</v>
      </c>
      <c r="H18" s="13" t="s">
        <v>26</v>
      </c>
      <c r="I18" s="13">
        <v>0.86</v>
      </c>
      <c r="J18" s="13">
        <v>312.08999999999997</v>
      </c>
      <c r="L18" s="13" t="s">
        <v>26</v>
      </c>
      <c r="M18">
        <f t="shared" ref="M18:M24" si="0">(E29-E18)</f>
        <v>54.549999999999955</v>
      </c>
      <c r="N18">
        <f t="shared" ref="N18:N24" si="1">(J29-J18)</f>
        <v>24.480000000000018</v>
      </c>
      <c r="O18">
        <f t="shared" ref="O18:O24" si="2">(N18-M18)/J29</f>
        <v>-8.9342484475740377E-2</v>
      </c>
      <c r="R18" s="9" t="s">
        <v>15</v>
      </c>
      <c r="S18">
        <f t="shared" ref="S18:S24" si="3">O18</f>
        <v>-8.9342484475740377E-2</v>
      </c>
      <c r="T18">
        <f t="shared" ref="T18:T24" si="4">O40</f>
        <v>-6.1415070529179112E-2</v>
      </c>
      <c r="U18">
        <f t="shared" ref="U18:U25" si="5">O62</f>
        <v>1.4451268654642439E-2</v>
      </c>
      <c r="V18">
        <f t="shared" ref="V18:V25" si="6">O84</f>
        <v>-4.6324978879188843E-2</v>
      </c>
      <c r="W18">
        <f t="shared" ref="W18:W25" si="7">O106</f>
        <v>-4.2806593596271834E-2</v>
      </c>
      <c r="X18">
        <f t="shared" ref="X18:X25" si="8">O128</f>
        <v>-3.2073277115440543E-2</v>
      </c>
      <c r="Y18">
        <f t="shared" ref="Y18:Y25" si="9">O150</f>
        <v>-2.9823961715946069E-2</v>
      </c>
    </row>
    <row r="19" spans="2:25" ht="20.399999999999999">
      <c r="B19" s="13">
        <v>3</v>
      </c>
      <c r="C19" s="13" t="s">
        <v>27</v>
      </c>
      <c r="D19" s="13">
        <v>2.96</v>
      </c>
      <c r="E19" s="13">
        <v>1248.0999999999999</v>
      </c>
      <c r="F19" s="9"/>
      <c r="G19" s="13">
        <v>3</v>
      </c>
      <c r="H19" s="13" t="s">
        <v>27</v>
      </c>
      <c r="I19" s="13">
        <v>3.31</v>
      </c>
      <c r="J19" s="13">
        <v>1207.3900000000001</v>
      </c>
      <c r="L19" s="13" t="s">
        <v>27</v>
      </c>
      <c r="M19">
        <f t="shared" si="0"/>
        <v>123.23000000000002</v>
      </c>
      <c r="N19">
        <f t="shared" si="1"/>
        <v>95.339999999999918</v>
      </c>
      <c r="O19">
        <f t="shared" si="2"/>
        <v>-2.1408887490116983E-2</v>
      </c>
      <c r="R19" s="9" t="s">
        <v>10</v>
      </c>
      <c r="S19">
        <f t="shared" si="3"/>
        <v>-2.1408887490116983E-2</v>
      </c>
      <c r="T19">
        <f t="shared" si="4"/>
        <v>-1.4295676429567567E-2</v>
      </c>
      <c r="U19">
        <f t="shared" si="5"/>
        <v>8.1949910284827721E-3</v>
      </c>
      <c r="V19">
        <f t="shared" si="6"/>
        <v>-8.8731882961662258E-3</v>
      </c>
      <c r="W19">
        <f t="shared" si="7"/>
        <v>-1.169924926641517E-2</v>
      </c>
      <c r="X19">
        <f t="shared" si="8"/>
        <v>-9.1546120752236341E-3</v>
      </c>
      <c r="Y19">
        <f t="shared" si="9"/>
        <v>-7.8044179395117775E-3</v>
      </c>
    </row>
    <row r="20" spans="2:25" ht="20.399999999999999">
      <c r="B20" s="13">
        <v>4</v>
      </c>
      <c r="C20" s="13" t="s">
        <v>28</v>
      </c>
      <c r="D20" s="13">
        <v>4.29</v>
      </c>
      <c r="E20" s="13">
        <v>1805.73</v>
      </c>
      <c r="F20" s="9"/>
      <c r="G20" s="13">
        <v>4</v>
      </c>
      <c r="H20" s="13" t="s">
        <v>28</v>
      </c>
      <c r="I20" s="13">
        <v>4.82</v>
      </c>
      <c r="J20" s="13">
        <v>1758.59</v>
      </c>
      <c r="L20" s="13" t="s">
        <v>28</v>
      </c>
      <c r="M20">
        <f t="shared" si="0"/>
        <v>131.80999999999995</v>
      </c>
      <c r="N20">
        <f t="shared" si="1"/>
        <v>107.46000000000004</v>
      </c>
      <c r="O20">
        <f t="shared" si="2"/>
        <v>-1.304895367219523E-2</v>
      </c>
      <c r="R20" s="9" t="s">
        <v>13</v>
      </c>
      <c r="S20">
        <f>O20</f>
        <v>-1.304895367219523E-2</v>
      </c>
      <c r="T20">
        <f t="shared" si="4"/>
        <v>-3.7516101331042193E-3</v>
      </c>
      <c r="U20">
        <f t="shared" si="5"/>
        <v>4.7475602067156546E-3</v>
      </c>
      <c r="V20">
        <f t="shared" si="6"/>
        <v>-9.9195056508667636E-4</v>
      </c>
      <c r="W20">
        <f t="shared" si="7"/>
        <v>-2.7111825347370462E-3</v>
      </c>
      <c r="X20">
        <f t="shared" si="8"/>
        <v>-2.8142640782045435E-3</v>
      </c>
      <c r="Y20">
        <f t="shared" si="9"/>
        <v>-1.1713079055034323E-3</v>
      </c>
    </row>
    <row r="21" spans="2:25" ht="20.399999999999999">
      <c r="B21" s="13">
        <v>5</v>
      </c>
      <c r="C21" s="13" t="s">
        <v>29</v>
      </c>
      <c r="D21" s="13">
        <v>5.08</v>
      </c>
      <c r="E21" s="13">
        <v>2139.81</v>
      </c>
      <c r="F21" s="9"/>
      <c r="G21" s="13">
        <v>5</v>
      </c>
      <c r="H21" s="13" t="s">
        <v>29</v>
      </c>
      <c r="I21" s="13">
        <v>5.77</v>
      </c>
      <c r="J21" s="13">
        <v>2103.64</v>
      </c>
      <c r="L21" s="13" t="s">
        <v>29</v>
      </c>
      <c r="M21">
        <f t="shared" si="0"/>
        <v>122.84999999999991</v>
      </c>
      <c r="N21">
        <f t="shared" si="1"/>
        <v>103.80000000000018</v>
      </c>
      <c r="O21">
        <f t="shared" si="2"/>
        <v>-8.6299061356139815E-3</v>
      </c>
      <c r="R21" s="9" t="s">
        <v>4</v>
      </c>
      <c r="S21">
        <f t="shared" si="3"/>
        <v>-8.6299061356139815E-3</v>
      </c>
      <c r="T21">
        <f t="shared" si="4"/>
        <v>-2.6484381064577475E-4</v>
      </c>
      <c r="U21">
        <f t="shared" si="5"/>
        <v>1.5415657417578613E-2</v>
      </c>
      <c r="V21">
        <f t="shared" si="6"/>
        <v>1.3889018354010529E-3</v>
      </c>
      <c r="W21">
        <f t="shared" si="7"/>
        <v>-5.6375611910279067E-4</v>
      </c>
      <c r="X21">
        <f t="shared" si="8"/>
        <v>4.3169626779384247E-3</v>
      </c>
      <c r="Y21">
        <f t="shared" si="9"/>
        <v>3.7488684673240035E-3</v>
      </c>
    </row>
    <row r="22" spans="2:25" ht="20.399999999999999">
      <c r="B22" s="13">
        <v>6</v>
      </c>
      <c r="C22" s="13" t="s">
        <v>30</v>
      </c>
      <c r="D22" s="13">
        <v>6.15</v>
      </c>
      <c r="E22" s="13">
        <v>2590.71</v>
      </c>
      <c r="F22" s="9"/>
      <c r="G22" s="13">
        <v>6</v>
      </c>
      <c r="H22" s="13" t="s">
        <v>30</v>
      </c>
      <c r="I22" s="13">
        <v>6.9</v>
      </c>
      <c r="J22" s="13">
        <v>2518.15</v>
      </c>
      <c r="L22" s="13" t="s">
        <v>30</v>
      </c>
      <c r="M22">
        <f t="shared" si="0"/>
        <v>226.94000000000005</v>
      </c>
      <c r="N22">
        <f t="shared" si="1"/>
        <v>194.31999999999971</v>
      </c>
      <c r="O22">
        <f>(N22-M22)/J33</f>
        <v>-1.2025939457395048E-2</v>
      </c>
      <c r="R22" s="9" t="s">
        <v>11</v>
      </c>
      <c r="S22">
        <f t="shared" si="3"/>
        <v>-1.2025939457395048E-2</v>
      </c>
      <c r="T22">
        <f t="shared" si="4"/>
        <v>-6.0874131822451815E-3</v>
      </c>
      <c r="U22">
        <f t="shared" si="5"/>
        <v>-3.7974871315622494E-3</v>
      </c>
      <c r="V22">
        <f t="shared" si="6"/>
        <v>-8.6414611654818379E-3</v>
      </c>
      <c r="W22">
        <f t="shared" si="7"/>
        <v>-4.9584741778780821E-3</v>
      </c>
      <c r="X22">
        <f t="shared" si="8"/>
        <v>-6.8718232788626578E-3</v>
      </c>
      <c r="Y22">
        <f t="shared" si="9"/>
        <v>-5.5015841865969778E-3</v>
      </c>
    </row>
    <row r="23" spans="2:25" ht="20.399999999999999">
      <c r="B23" s="13">
        <v>7</v>
      </c>
      <c r="C23" s="13" t="s">
        <v>31</v>
      </c>
      <c r="D23" s="13">
        <v>7.95</v>
      </c>
      <c r="E23" s="13">
        <v>3349.69</v>
      </c>
      <c r="F23" s="9"/>
      <c r="G23" s="13">
        <v>7</v>
      </c>
      <c r="H23" s="13" t="s">
        <v>31</v>
      </c>
      <c r="I23" s="13">
        <v>8.9600000000000009</v>
      </c>
      <c r="J23" s="13">
        <v>3269.8</v>
      </c>
      <c r="L23" s="13" t="s">
        <v>31</v>
      </c>
      <c r="M23">
        <f t="shared" si="0"/>
        <v>333.75</v>
      </c>
      <c r="N23">
        <f t="shared" si="1"/>
        <v>347.34999999999991</v>
      </c>
      <c r="O23">
        <f t="shared" si="2"/>
        <v>3.7598661929972238E-3</v>
      </c>
      <c r="R23" s="9" t="s">
        <v>16</v>
      </c>
      <c r="S23">
        <f t="shared" si="3"/>
        <v>3.7598661929972238E-3</v>
      </c>
      <c r="T23">
        <f t="shared" si="4"/>
        <v>7.147742434605674E-4</v>
      </c>
      <c r="U23">
        <f t="shared" si="5"/>
        <v>-1.2127274566441464E-2</v>
      </c>
      <c r="V23">
        <f t="shared" si="6"/>
        <v>-2.300493162967827E-3</v>
      </c>
      <c r="W23">
        <f t="shared" si="7"/>
        <v>4.7635983790883961E-3</v>
      </c>
      <c r="X23">
        <f t="shared" si="8"/>
        <v>-7.5746056418141009E-3</v>
      </c>
      <c r="Y23">
        <f t="shared" si="9"/>
        <v>-4.900207554768294E-3</v>
      </c>
    </row>
    <row r="24" spans="2:25" ht="20.399999999999999">
      <c r="B24" s="13">
        <v>8</v>
      </c>
      <c r="C24" s="13" t="s">
        <v>32</v>
      </c>
      <c r="D24" s="13">
        <v>6.04</v>
      </c>
      <c r="E24" s="13">
        <v>2546.0300000000002</v>
      </c>
      <c r="F24" s="9"/>
      <c r="G24" s="13">
        <v>8</v>
      </c>
      <c r="H24" s="13" t="s">
        <v>32</v>
      </c>
      <c r="I24" s="13">
        <v>7.07</v>
      </c>
      <c r="J24" s="13">
        <v>2579.0100000000002</v>
      </c>
      <c r="L24" s="13" t="s">
        <v>32</v>
      </c>
      <c r="M24">
        <f t="shared" si="0"/>
        <v>295.52999999999975</v>
      </c>
      <c r="N24">
        <f t="shared" si="1"/>
        <v>319.90999999999985</v>
      </c>
      <c r="O24">
        <f t="shared" si="2"/>
        <v>8.4100285623611923E-3</v>
      </c>
      <c r="R24" s="9" t="s">
        <v>17</v>
      </c>
      <c r="S24">
        <f t="shared" si="3"/>
        <v>8.4100285623611923E-3</v>
      </c>
      <c r="T24">
        <f t="shared" si="4"/>
        <v>1.143382650885999E-2</v>
      </c>
      <c r="U24">
        <f t="shared" si="5"/>
        <v>-1.7272685442453674E-3</v>
      </c>
      <c r="V24">
        <f t="shared" si="6"/>
        <v>5.5660078742118917E-3</v>
      </c>
      <c r="W24">
        <f t="shared" si="7"/>
        <v>1.4762335978976878E-2</v>
      </c>
      <c r="X24">
        <f t="shared" si="8"/>
        <v>3.7975226707097714E-3</v>
      </c>
      <c r="Y24">
        <f t="shared" si="9"/>
        <v>6.1193341649718579E-3</v>
      </c>
    </row>
    <row r="25" spans="2:25" ht="20.399999999999999">
      <c r="B25" s="13">
        <v>9</v>
      </c>
      <c r="C25" s="13" t="s">
        <v>33</v>
      </c>
      <c r="D25" s="13">
        <v>1.97</v>
      </c>
      <c r="E25" s="13">
        <v>829.49</v>
      </c>
      <c r="F25" s="9"/>
      <c r="G25" s="13">
        <v>9</v>
      </c>
      <c r="H25" s="13" t="s">
        <v>33</v>
      </c>
      <c r="I25" s="13">
        <v>2.37</v>
      </c>
      <c r="J25" s="13">
        <v>863.35</v>
      </c>
      <c r="L25" s="13" t="s">
        <v>33</v>
      </c>
      <c r="M25">
        <f>(E36-E25)</f>
        <v>93.87</v>
      </c>
      <c r="N25">
        <f>(J36-J25)</f>
        <v>128.26</v>
      </c>
      <c r="O25">
        <f>(N25-M25)/J36</f>
        <v>3.4680973366545298E-2</v>
      </c>
      <c r="R25" s="6" t="s">
        <v>18</v>
      </c>
      <c r="S25">
        <f>O25</f>
        <v>3.4680973366545298E-2</v>
      </c>
      <c r="T25">
        <f>O47</f>
        <v>2.5823842299659477E-2</v>
      </c>
      <c r="U25">
        <f t="shared" si="5"/>
        <v>9.3665320312899102E-3</v>
      </c>
      <c r="V25">
        <f t="shared" si="6"/>
        <v>2.7792349389535162E-2</v>
      </c>
      <c r="W25">
        <f t="shared" si="7"/>
        <v>3.3355878012788935E-2</v>
      </c>
      <c r="X25">
        <f t="shared" si="8"/>
        <v>1.3447357005639312E-2</v>
      </c>
      <c r="Y25">
        <f t="shared" si="9"/>
        <v>7.3615197976355188E-3</v>
      </c>
    </row>
    <row r="26" spans="2:25">
      <c r="B26">
        <v>0.25</v>
      </c>
      <c r="C26" t="s">
        <v>12</v>
      </c>
      <c r="D26" t="s">
        <v>6</v>
      </c>
      <c r="G26">
        <v>0.25</v>
      </c>
      <c r="H26" t="s">
        <v>12</v>
      </c>
      <c r="I26" t="s">
        <v>7</v>
      </c>
    </row>
    <row r="27" spans="2:25" ht="16.8">
      <c r="B27" s="13"/>
      <c r="C27" s="13" t="s">
        <v>1</v>
      </c>
      <c r="D27" s="13" t="s">
        <v>2</v>
      </c>
      <c r="E27" s="13" t="s">
        <v>3</v>
      </c>
      <c r="G27" s="13"/>
      <c r="H27" s="13" t="s">
        <v>1</v>
      </c>
      <c r="I27" s="13" t="s">
        <v>2</v>
      </c>
      <c r="J27" s="13" t="s">
        <v>3</v>
      </c>
    </row>
    <row r="28" spans="2:25" ht="16.8">
      <c r="B28" s="13">
        <v>1</v>
      </c>
      <c r="C28" s="13" t="s">
        <v>25</v>
      </c>
      <c r="D28" s="13">
        <v>2.74</v>
      </c>
      <c r="E28" s="13">
        <v>1261.23</v>
      </c>
      <c r="G28" s="13">
        <v>1</v>
      </c>
      <c r="H28" s="13" t="s">
        <v>25</v>
      </c>
      <c r="I28" s="13">
        <v>3.18</v>
      </c>
      <c r="J28" s="13">
        <v>1129.54</v>
      </c>
    </row>
    <row r="29" spans="2:25" ht="16.8">
      <c r="B29" s="13">
        <v>2</v>
      </c>
      <c r="C29" s="13" t="s">
        <v>26</v>
      </c>
      <c r="D29" s="13">
        <v>0.89</v>
      </c>
      <c r="E29" s="13">
        <v>410.02</v>
      </c>
      <c r="G29" s="13">
        <v>2</v>
      </c>
      <c r="H29" s="13" t="s">
        <v>26</v>
      </c>
      <c r="I29" s="13">
        <v>0.95</v>
      </c>
      <c r="J29" s="13">
        <v>336.57</v>
      </c>
    </row>
    <row r="30" spans="2:25" ht="16.8">
      <c r="B30" s="13">
        <v>3</v>
      </c>
      <c r="C30" s="13" t="s">
        <v>27</v>
      </c>
      <c r="D30" s="13">
        <v>2.98</v>
      </c>
      <c r="E30" s="13">
        <v>1371.33</v>
      </c>
      <c r="G30" s="13">
        <v>3</v>
      </c>
      <c r="H30" s="13" t="s">
        <v>27</v>
      </c>
      <c r="I30" s="13">
        <v>3.66</v>
      </c>
      <c r="J30" s="13">
        <v>1302.73</v>
      </c>
    </row>
    <row r="31" spans="2:25" ht="16.8">
      <c r="B31" s="13">
        <v>4</v>
      </c>
      <c r="C31" s="13" t="s">
        <v>28</v>
      </c>
      <c r="D31" s="13">
        <v>4.21</v>
      </c>
      <c r="E31" s="13">
        <v>1937.54</v>
      </c>
      <c r="G31" s="13">
        <v>4</v>
      </c>
      <c r="H31" s="13" t="s">
        <v>28</v>
      </c>
      <c r="I31" s="13">
        <v>5.25</v>
      </c>
      <c r="J31" s="13">
        <v>1866.05</v>
      </c>
    </row>
    <row r="32" spans="2:25" ht="16.8">
      <c r="B32" s="13">
        <v>5</v>
      </c>
      <c r="C32" s="13" t="s">
        <v>29</v>
      </c>
      <c r="D32" s="13">
        <v>4.91</v>
      </c>
      <c r="E32" s="13">
        <v>2262.66</v>
      </c>
      <c r="G32" s="13">
        <v>5</v>
      </c>
      <c r="H32" s="13" t="s">
        <v>29</v>
      </c>
      <c r="I32" s="13">
        <v>6.21</v>
      </c>
      <c r="J32" s="13">
        <v>2207.44</v>
      </c>
    </row>
    <row r="33" spans="2:15" ht="16.8">
      <c r="B33" s="13">
        <v>6</v>
      </c>
      <c r="C33" s="13" t="s">
        <v>30</v>
      </c>
      <c r="D33" s="13">
        <v>6.12</v>
      </c>
      <c r="E33" s="13">
        <v>2817.65</v>
      </c>
      <c r="G33" s="13">
        <v>6</v>
      </c>
      <c r="H33" s="13" t="s">
        <v>30</v>
      </c>
      <c r="I33" s="13">
        <v>7.63</v>
      </c>
      <c r="J33" s="13">
        <v>2712.47</v>
      </c>
    </row>
    <row r="34" spans="2:15" ht="16.8">
      <c r="B34" s="13">
        <v>7</v>
      </c>
      <c r="C34" s="13" t="s">
        <v>31</v>
      </c>
      <c r="D34" s="13">
        <v>7.99</v>
      </c>
      <c r="E34" s="13">
        <v>3683.44</v>
      </c>
      <c r="G34" s="13">
        <v>7</v>
      </c>
      <c r="H34" s="13" t="s">
        <v>31</v>
      </c>
      <c r="I34" s="13">
        <v>10.18</v>
      </c>
      <c r="J34" s="13">
        <v>3617.15</v>
      </c>
    </row>
    <row r="35" spans="2:15" ht="16.8">
      <c r="B35" s="13">
        <v>8</v>
      </c>
      <c r="C35" s="13" t="s">
        <v>32</v>
      </c>
      <c r="D35" s="13">
        <v>6.17</v>
      </c>
      <c r="E35" s="13">
        <v>2841.56</v>
      </c>
      <c r="G35" s="13">
        <v>8</v>
      </c>
      <c r="H35" s="13" t="s">
        <v>32</v>
      </c>
      <c r="I35" s="13">
        <v>8.16</v>
      </c>
      <c r="J35" s="13">
        <v>2898.92</v>
      </c>
    </row>
    <row r="36" spans="2:15" ht="16.8">
      <c r="B36" s="13">
        <v>9</v>
      </c>
      <c r="C36" s="13" t="s">
        <v>33</v>
      </c>
      <c r="D36" s="13">
        <v>2</v>
      </c>
      <c r="E36" s="13">
        <v>923.36</v>
      </c>
      <c r="G36" s="13">
        <v>9</v>
      </c>
      <c r="H36" s="13" t="s">
        <v>33</v>
      </c>
      <c r="I36" s="13">
        <v>2.79</v>
      </c>
      <c r="J36" s="13">
        <v>991.61</v>
      </c>
    </row>
    <row r="37" spans="2:15">
      <c r="B37">
        <v>0.5</v>
      </c>
      <c r="C37" t="s">
        <v>5</v>
      </c>
      <c r="D37" t="s">
        <v>6</v>
      </c>
      <c r="G37">
        <v>0.5</v>
      </c>
      <c r="H37" t="s">
        <v>5</v>
      </c>
      <c r="I37" t="s">
        <v>7</v>
      </c>
    </row>
    <row r="38" spans="2:15" ht="16.8">
      <c r="B38" s="13"/>
      <c r="C38" s="13" t="s">
        <v>1</v>
      </c>
      <c r="D38" s="13" t="s">
        <v>2</v>
      </c>
      <c r="E38" s="13" t="s">
        <v>3</v>
      </c>
      <c r="G38" s="13"/>
      <c r="H38" s="13" t="s">
        <v>1</v>
      </c>
      <c r="I38" s="13" t="s">
        <v>2</v>
      </c>
      <c r="J38" s="13" t="s">
        <v>3</v>
      </c>
      <c r="L38" s="8" t="s">
        <v>8</v>
      </c>
      <c r="M38" t="s">
        <v>6</v>
      </c>
      <c r="N38" t="s">
        <v>7</v>
      </c>
      <c r="O38" t="s">
        <v>9</v>
      </c>
    </row>
    <row r="39" spans="2:15" ht="20.399999999999999">
      <c r="B39" s="13">
        <v>1</v>
      </c>
      <c r="C39" s="13" t="s">
        <v>25</v>
      </c>
      <c r="D39" s="13">
        <v>3.04</v>
      </c>
      <c r="E39" s="13">
        <v>1031</v>
      </c>
      <c r="G39" s="13">
        <v>1</v>
      </c>
      <c r="H39" s="13" t="s">
        <v>25</v>
      </c>
      <c r="I39" s="13">
        <v>3.04</v>
      </c>
      <c r="J39" s="13">
        <v>1009.31</v>
      </c>
      <c r="L39" s="9" t="s">
        <v>14</v>
      </c>
      <c r="M39">
        <f>(E50-E39)</f>
        <v>183.73000000000002</v>
      </c>
      <c r="N39">
        <f>(J50-J39)</f>
        <v>164.33000000000015</v>
      </c>
      <c r="O39">
        <f>(N39-M39)/J50</f>
        <v>-1.6529770628131168E-2</v>
      </c>
    </row>
    <row r="40" spans="2:15" ht="20.399999999999999">
      <c r="B40" s="13">
        <v>2</v>
      </c>
      <c r="C40" s="13" t="s">
        <v>26</v>
      </c>
      <c r="D40" s="13">
        <v>0.93</v>
      </c>
      <c r="E40" s="13">
        <v>316.72000000000003</v>
      </c>
      <c r="G40" s="13">
        <v>2</v>
      </c>
      <c r="H40" s="13" t="s">
        <v>26</v>
      </c>
      <c r="I40" s="13">
        <v>0.89</v>
      </c>
      <c r="J40" s="13">
        <v>295.94</v>
      </c>
      <c r="L40" s="9" t="s">
        <v>15</v>
      </c>
      <c r="M40">
        <f t="shared" ref="M40:M47" si="10">(E51-E40)</f>
        <v>82.549999999999955</v>
      </c>
      <c r="N40">
        <f t="shared" ref="N40:N47" si="11">(J51-J40)</f>
        <v>60.649999999999977</v>
      </c>
      <c r="O40">
        <f t="shared" ref="O40:O47" si="12">(N40-M40)/J51</f>
        <v>-6.1415070529179112E-2</v>
      </c>
    </row>
    <row r="41" spans="2:15" ht="20.399999999999999">
      <c r="B41" s="13">
        <v>3</v>
      </c>
      <c r="C41" s="13" t="s">
        <v>27</v>
      </c>
      <c r="D41" s="13">
        <v>3.35</v>
      </c>
      <c r="E41" s="13">
        <v>1137.22</v>
      </c>
      <c r="G41" s="13">
        <v>3</v>
      </c>
      <c r="H41" s="13" t="s">
        <v>27</v>
      </c>
      <c r="I41" s="13">
        <v>3.35</v>
      </c>
      <c r="J41" s="13">
        <v>1114.83</v>
      </c>
      <c r="L41" s="9" t="s">
        <v>10</v>
      </c>
      <c r="M41">
        <f t="shared" si="10"/>
        <v>223.30999999999995</v>
      </c>
      <c r="N41">
        <f t="shared" si="11"/>
        <v>204.45000000000005</v>
      </c>
      <c r="O41">
        <f t="shared" si="12"/>
        <v>-1.4295676429567567E-2</v>
      </c>
    </row>
    <row r="42" spans="2:15" ht="20.399999999999999">
      <c r="B42" s="13">
        <v>4</v>
      </c>
      <c r="C42" s="13" t="s">
        <v>28</v>
      </c>
      <c r="D42" s="13">
        <v>4.87</v>
      </c>
      <c r="E42" s="13">
        <v>1649.75</v>
      </c>
      <c r="G42" s="13">
        <v>4</v>
      </c>
      <c r="H42" s="13" t="s">
        <v>28</v>
      </c>
      <c r="I42" s="13">
        <v>4.8600000000000003</v>
      </c>
      <c r="J42" s="13">
        <v>1614.83</v>
      </c>
      <c r="L42" s="9" t="s">
        <v>13</v>
      </c>
      <c r="M42">
        <f t="shared" si="10"/>
        <v>255.3599999999999</v>
      </c>
      <c r="N42">
        <f t="shared" si="11"/>
        <v>248.37000000000012</v>
      </c>
      <c r="O42">
        <f t="shared" si="12"/>
        <v>-3.7516101331042193E-3</v>
      </c>
    </row>
    <row r="43" spans="2:15" ht="20.399999999999999">
      <c r="B43" s="13">
        <v>5</v>
      </c>
      <c r="C43" s="13" t="s">
        <v>29</v>
      </c>
      <c r="D43" s="13">
        <v>5.82</v>
      </c>
      <c r="E43" s="13">
        <v>1973.15</v>
      </c>
      <c r="G43" s="13">
        <v>5</v>
      </c>
      <c r="H43" s="13" t="s">
        <v>29</v>
      </c>
      <c r="I43" s="13">
        <v>5.86</v>
      </c>
      <c r="J43" s="13">
        <v>1947.58</v>
      </c>
      <c r="L43" s="9" t="s">
        <v>4</v>
      </c>
      <c r="M43">
        <f t="shared" si="10"/>
        <v>242.9699999999998</v>
      </c>
      <c r="N43">
        <f t="shared" si="11"/>
        <v>242.38999999999987</v>
      </c>
      <c r="O43">
        <f t="shared" si="12"/>
        <v>-2.6484381064577475E-4</v>
      </c>
    </row>
    <row r="44" spans="2:15" ht="20.399999999999999">
      <c r="B44" s="13">
        <v>6</v>
      </c>
      <c r="C44" s="13" t="s">
        <v>30</v>
      </c>
      <c r="D44" s="13">
        <v>7.08</v>
      </c>
      <c r="E44" s="13">
        <v>2400.9</v>
      </c>
      <c r="G44" s="13">
        <v>6</v>
      </c>
      <c r="H44" s="13" t="s">
        <v>30</v>
      </c>
      <c r="I44" s="13">
        <v>7.02</v>
      </c>
      <c r="J44" s="13">
        <v>2334.34</v>
      </c>
      <c r="L44" s="9" t="s">
        <v>11</v>
      </c>
      <c r="M44">
        <f t="shared" si="10"/>
        <v>386.05999999999995</v>
      </c>
      <c r="N44">
        <f t="shared" si="11"/>
        <v>369.59999999999991</v>
      </c>
      <c r="O44">
        <f t="shared" si="12"/>
        <v>-6.0874131822451815E-3</v>
      </c>
    </row>
    <row r="45" spans="2:15" ht="20.399999999999999">
      <c r="B45" s="13">
        <v>7</v>
      </c>
      <c r="C45" s="13" t="s">
        <v>31</v>
      </c>
      <c r="D45" s="13">
        <v>9.0399999999999991</v>
      </c>
      <c r="E45" s="13">
        <v>3066.42</v>
      </c>
      <c r="G45" s="13">
        <v>7</v>
      </c>
      <c r="H45" s="13" t="s">
        <v>31</v>
      </c>
      <c r="I45" s="13">
        <v>8.9</v>
      </c>
      <c r="J45" s="13">
        <v>2958.96</v>
      </c>
      <c r="L45" s="9" t="s">
        <v>16</v>
      </c>
      <c r="M45">
        <f t="shared" si="10"/>
        <v>606.04999999999973</v>
      </c>
      <c r="N45">
        <f t="shared" si="11"/>
        <v>608.59999999999991</v>
      </c>
      <c r="O45">
        <f t="shared" si="12"/>
        <v>7.147742434605674E-4</v>
      </c>
    </row>
    <row r="46" spans="2:15" ht="20.399999999999999">
      <c r="B46" s="13">
        <v>8</v>
      </c>
      <c r="C46" s="13" t="s">
        <v>32</v>
      </c>
      <c r="D46" s="13">
        <v>6.68</v>
      </c>
      <c r="E46" s="13">
        <v>2265.5</v>
      </c>
      <c r="G46" s="13">
        <v>8</v>
      </c>
      <c r="H46" s="13" t="s">
        <v>32</v>
      </c>
      <c r="I46" s="13">
        <v>6.81</v>
      </c>
      <c r="J46" s="13">
        <v>2263.41</v>
      </c>
      <c r="L46" s="9" t="s">
        <v>17</v>
      </c>
      <c r="M46">
        <f t="shared" si="10"/>
        <v>542.21</v>
      </c>
      <c r="N46">
        <f t="shared" si="11"/>
        <v>574.66000000000031</v>
      </c>
      <c r="O46">
        <f t="shared" si="12"/>
        <v>1.143382650885999E-2</v>
      </c>
    </row>
    <row r="47" spans="2:15" ht="20.399999999999999">
      <c r="B47" s="13">
        <v>9</v>
      </c>
      <c r="C47" s="13" t="s">
        <v>33</v>
      </c>
      <c r="D47" s="13">
        <v>2.1800000000000002</v>
      </c>
      <c r="E47" s="13">
        <v>738.22</v>
      </c>
      <c r="G47" s="13">
        <v>9</v>
      </c>
      <c r="H47" s="13" t="s">
        <v>33</v>
      </c>
      <c r="I47" s="13">
        <v>2.2599999999999998</v>
      </c>
      <c r="J47" s="13">
        <v>752.59</v>
      </c>
      <c r="L47" s="6" t="s">
        <v>18</v>
      </c>
      <c r="M47">
        <f t="shared" si="10"/>
        <v>194.27999999999997</v>
      </c>
      <c r="N47">
        <f t="shared" si="11"/>
        <v>219.38</v>
      </c>
      <c r="O47">
        <f t="shared" si="12"/>
        <v>2.5823842299659477E-2</v>
      </c>
    </row>
    <row r="48" spans="2:15">
      <c r="B48">
        <v>0.5</v>
      </c>
      <c r="C48" t="s">
        <v>12</v>
      </c>
      <c r="D48" t="s">
        <v>6</v>
      </c>
      <c r="G48">
        <v>0.5</v>
      </c>
      <c r="H48" t="s">
        <v>12</v>
      </c>
      <c r="I48" t="s">
        <v>7</v>
      </c>
    </row>
    <row r="49" spans="2:15" ht="16.8">
      <c r="B49" s="13"/>
      <c r="C49" s="13" t="s">
        <v>1</v>
      </c>
      <c r="D49" s="13" t="s">
        <v>2</v>
      </c>
      <c r="E49" s="13" t="s">
        <v>3</v>
      </c>
      <c r="G49" s="13"/>
      <c r="H49" s="13" t="s">
        <v>1</v>
      </c>
      <c r="I49" s="13" t="s">
        <v>2</v>
      </c>
      <c r="J49" s="13" t="s">
        <v>3</v>
      </c>
    </row>
    <row r="50" spans="2:15" ht="16.8">
      <c r="B50" s="13">
        <v>1</v>
      </c>
      <c r="C50" s="13" t="s">
        <v>25</v>
      </c>
      <c r="D50" s="13">
        <v>2.67</v>
      </c>
      <c r="E50" s="13">
        <v>1214.73</v>
      </c>
      <c r="G50" s="13">
        <v>1</v>
      </c>
      <c r="H50" s="13" t="s">
        <v>25</v>
      </c>
      <c r="I50" s="13">
        <v>3.32</v>
      </c>
      <c r="J50" s="13">
        <v>1173.6400000000001</v>
      </c>
    </row>
    <row r="51" spans="2:15" ht="16.8">
      <c r="B51" s="13">
        <v>2</v>
      </c>
      <c r="C51" s="13" t="s">
        <v>26</v>
      </c>
      <c r="D51" s="13">
        <v>0.88</v>
      </c>
      <c r="E51" s="13">
        <v>399.27</v>
      </c>
      <c r="G51" s="13">
        <v>2</v>
      </c>
      <c r="H51" s="13" t="s">
        <v>26</v>
      </c>
      <c r="I51" s="13">
        <v>1.01</v>
      </c>
      <c r="J51" s="13">
        <v>356.59</v>
      </c>
    </row>
    <row r="52" spans="2:15" ht="16.8">
      <c r="B52" s="13">
        <v>3</v>
      </c>
      <c r="C52" s="13" t="s">
        <v>27</v>
      </c>
      <c r="D52" s="13">
        <v>2.99</v>
      </c>
      <c r="E52" s="13">
        <v>1360.53</v>
      </c>
      <c r="G52" s="13">
        <v>3</v>
      </c>
      <c r="H52" s="13" t="s">
        <v>27</v>
      </c>
      <c r="I52" s="13">
        <v>3.73</v>
      </c>
      <c r="J52" s="13">
        <v>1319.28</v>
      </c>
    </row>
    <row r="53" spans="2:15" ht="16.8">
      <c r="B53" s="13">
        <v>4</v>
      </c>
      <c r="C53" s="13" t="s">
        <v>28</v>
      </c>
      <c r="D53" s="13">
        <v>4.1900000000000004</v>
      </c>
      <c r="E53" s="13">
        <v>1905.11</v>
      </c>
      <c r="G53" s="13">
        <v>4</v>
      </c>
      <c r="H53" s="13" t="s">
        <v>28</v>
      </c>
      <c r="I53" s="13">
        <v>5.27</v>
      </c>
      <c r="J53" s="13">
        <v>1863.2</v>
      </c>
    </row>
    <row r="54" spans="2:15" ht="16.8">
      <c r="B54" s="13">
        <v>5</v>
      </c>
      <c r="C54" s="13" t="s">
        <v>29</v>
      </c>
      <c r="D54" s="13">
        <v>4.87</v>
      </c>
      <c r="E54" s="13">
        <v>2216.12</v>
      </c>
      <c r="G54" s="13">
        <v>5</v>
      </c>
      <c r="H54" s="13" t="s">
        <v>29</v>
      </c>
      <c r="I54" s="13">
        <v>6.19</v>
      </c>
      <c r="J54" s="13">
        <v>2189.9699999999998</v>
      </c>
    </row>
    <row r="55" spans="2:15" ht="16.8">
      <c r="B55" s="13">
        <v>6</v>
      </c>
      <c r="C55" s="13" t="s">
        <v>30</v>
      </c>
      <c r="D55" s="13">
        <v>6.12</v>
      </c>
      <c r="E55" s="13">
        <v>2786.96</v>
      </c>
      <c r="G55" s="13">
        <v>6</v>
      </c>
      <c r="H55" s="13" t="s">
        <v>30</v>
      </c>
      <c r="I55" s="13">
        <v>7.64</v>
      </c>
      <c r="J55" s="13">
        <v>2703.94</v>
      </c>
    </row>
    <row r="56" spans="2:15" ht="16.8">
      <c r="B56" s="13">
        <v>7</v>
      </c>
      <c r="C56" s="13" t="s">
        <v>31</v>
      </c>
      <c r="D56" s="13">
        <v>8.07</v>
      </c>
      <c r="E56" s="13">
        <v>3672.47</v>
      </c>
      <c r="G56" s="13">
        <v>7</v>
      </c>
      <c r="H56" s="13" t="s">
        <v>31</v>
      </c>
      <c r="I56" s="13">
        <v>10.08</v>
      </c>
      <c r="J56" s="13">
        <v>3567.56</v>
      </c>
    </row>
    <row r="57" spans="2:15" ht="16.8">
      <c r="B57" s="13">
        <v>8</v>
      </c>
      <c r="C57" s="13" t="s">
        <v>32</v>
      </c>
      <c r="D57" s="13">
        <v>6.17</v>
      </c>
      <c r="E57" s="13">
        <v>2807.71</v>
      </c>
      <c r="G57" s="13">
        <v>8</v>
      </c>
      <c r="H57" s="13" t="s">
        <v>32</v>
      </c>
      <c r="I57" s="13">
        <v>8.02</v>
      </c>
      <c r="J57" s="13">
        <v>2838.07</v>
      </c>
    </row>
    <row r="58" spans="2:15" ht="16.8">
      <c r="B58" s="13">
        <v>9</v>
      </c>
      <c r="C58" s="13" t="s">
        <v>33</v>
      </c>
      <c r="D58" s="13">
        <v>2.0499999999999998</v>
      </c>
      <c r="E58" s="13">
        <v>932.5</v>
      </c>
      <c r="G58" s="13">
        <v>9</v>
      </c>
      <c r="H58" s="13" t="s">
        <v>33</v>
      </c>
      <c r="I58" s="13">
        <v>2.75</v>
      </c>
      <c r="J58" s="13">
        <v>971.97</v>
      </c>
    </row>
    <row r="59" spans="2:15">
      <c r="B59">
        <v>0.75</v>
      </c>
      <c r="C59" t="s">
        <v>5</v>
      </c>
      <c r="D59" t="s">
        <v>6</v>
      </c>
      <c r="G59">
        <v>0.75</v>
      </c>
      <c r="H59" t="s">
        <v>5</v>
      </c>
      <c r="I59" t="s">
        <v>7</v>
      </c>
    </row>
    <row r="60" spans="2:15" ht="16.8">
      <c r="B60" s="13"/>
      <c r="C60" s="13" t="s">
        <v>1</v>
      </c>
      <c r="D60" s="13" t="s">
        <v>2</v>
      </c>
      <c r="E60" s="13" t="s">
        <v>3</v>
      </c>
      <c r="G60" s="13"/>
      <c r="H60" s="13" t="s">
        <v>1</v>
      </c>
      <c r="I60" s="13" t="s">
        <v>2</v>
      </c>
      <c r="J60" s="13" t="s">
        <v>3</v>
      </c>
      <c r="L60" s="8" t="s">
        <v>8</v>
      </c>
      <c r="M60" t="s">
        <v>6</v>
      </c>
      <c r="N60" t="s">
        <v>7</v>
      </c>
      <c r="O60" t="s">
        <v>9</v>
      </c>
    </row>
    <row r="61" spans="2:15" ht="20.399999999999999">
      <c r="B61" s="13">
        <v>1</v>
      </c>
      <c r="C61" s="13" t="s">
        <v>25</v>
      </c>
      <c r="D61" s="13">
        <v>3.04</v>
      </c>
      <c r="E61" s="13">
        <v>963.76</v>
      </c>
      <c r="G61" s="13">
        <v>1</v>
      </c>
      <c r="H61" s="13" t="s">
        <v>25</v>
      </c>
      <c r="I61" s="13">
        <v>3.59</v>
      </c>
      <c r="J61" s="13">
        <v>905.31</v>
      </c>
      <c r="L61" s="9" t="s">
        <v>14</v>
      </c>
      <c r="M61">
        <f>(E72-E61)</f>
        <v>223.90000000000009</v>
      </c>
      <c r="N61">
        <f>(J72-J61)</f>
        <v>257.21000000000004</v>
      </c>
      <c r="O61">
        <f>(N61-M61)/J72</f>
        <v>2.8653270481368016E-2</v>
      </c>
    </row>
    <row r="62" spans="2:15" ht="20.399999999999999">
      <c r="B62" s="13">
        <v>2</v>
      </c>
      <c r="C62" s="13" t="s">
        <v>26</v>
      </c>
      <c r="D62" s="13">
        <v>0.92</v>
      </c>
      <c r="E62" s="13">
        <v>290.75</v>
      </c>
      <c r="G62" s="13">
        <v>2</v>
      </c>
      <c r="H62" s="13" t="s">
        <v>26</v>
      </c>
      <c r="I62" s="13">
        <v>1</v>
      </c>
      <c r="J62" s="13">
        <v>253.11</v>
      </c>
      <c r="L62" s="9" t="s">
        <v>15</v>
      </c>
      <c r="M62">
        <f t="shared" ref="M62:M68" si="13">(E73-E62)</f>
        <v>101.51999999999998</v>
      </c>
      <c r="N62">
        <f t="shared" ref="N62:N68" si="14">(J73-J62)</f>
        <v>106.71999999999997</v>
      </c>
      <c r="O62">
        <f t="shared" ref="O62:O68" si="15">(N62-M62)/J73</f>
        <v>1.4451268654642439E-2</v>
      </c>
    </row>
    <row r="63" spans="2:15" ht="20.399999999999999">
      <c r="B63" s="13">
        <v>3</v>
      </c>
      <c r="C63" s="13" t="s">
        <v>27</v>
      </c>
      <c r="D63" s="13">
        <v>3.35</v>
      </c>
      <c r="E63" s="13">
        <v>1061.31</v>
      </c>
      <c r="G63" s="13">
        <v>3</v>
      </c>
      <c r="H63" s="13" t="s">
        <v>27</v>
      </c>
      <c r="I63" s="13">
        <v>4.05</v>
      </c>
      <c r="J63" s="13">
        <v>1021.31</v>
      </c>
      <c r="L63" s="9" t="s">
        <v>10</v>
      </c>
      <c r="M63">
        <f t="shared" si="13"/>
        <v>294.24</v>
      </c>
      <c r="N63">
        <f t="shared" si="14"/>
        <v>305.11000000000013</v>
      </c>
      <c r="O63">
        <f t="shared" si="15"/>
        <v>8.1949910284827721E-3</v>
      </c>
    </row>
    <row r="64" spans="2:15" ht="20.399999999999999">
      <c r="B64" s="13">
        <v>4</v>
      </c>
      <c r="C64" s="13" t="s">
        <v>28</v>
      </c>
      <c r="D64" s="13">
        <v>4.88</v>
      </c>
      <c r="E64" s="13">
        <v>1547.72</v>
      </c>
      <c r="G64" s="13">
        <v>4</v>
      </c>
      <c r="H64" s="13" t="s">
        <v>28</v>
      </c>
      <c r="I64" s="13">
        <v>5.97</v>
      </c>
      <c r="J64" s="13">
        <v>1507.02</v>
      </c>
      <c r="L64" s="9" t="s">
        <v>13</v>
      </c>
      <c r="M64">
        <f t="shared" si="13"/>
        <v>339.8599999999999</v>
      </c>
      <c r="N64">
        <f t="shared" si="14"/>
        <v>348.67000000000007</v>
      </c>
      <c r="O64">
        <f t="shared" si="15"/>
        <v>4.7475602067156546E-3</v>
      </c>
    </row>
    <row r="65" spans="2:15" ht="20.399999999999999">
      <c r="B65" s="13">
        <v>5</v>
      </c>
      <c r="C65" s="13" t="s">
        <v>29</v>
      </c>
      <c r="D65" s="13">
        <v>5.9</v>
      </c>
      <c r="E65" s="13">
        <v>1870.52</v>
      </c>
      <c r="G65" s="13">
        <v>5</v>
      </c>
      <c r="H65" s="13" t="s">
        <v>29</v>
      </c>
      <c r="I65" s="13">
        <v>7.25</v>
      </c>
      <c r="J65" s="13">
        <v>1828.23</v>
      </c>
      <c r="L65" s="9" t="s">
        <v>4</v>
      </c>
      <c r="M65">
        <f t="shared" si="13"/>
        <v>313.94000000000005</v>
      </c>
      <c r="N65">
        <f t="shared" si="14"/>
        <v>347.48</v>
      </c>
      <c r="O65">
        <f t="shared" si="15"/>
        <v>1.5415657417578613E-2</v>
      </c>
    </row>
    <row r="66" spans="2:15" ht="20.399999999999999">
      <c r="B66" s="13">
        <v>6</v>
      </c>
      <c r="C66" s="13" t="s">
        <v>30</v>
      </c>
      <c r="D66" s="13">
        <v>7.16</v>
      </c>
      <c r="E66" s="13">
        <v>2271.16</v>
      </c>
      <c r="G66" s="13">
        <v>6</v>
      </c>
      <c r="H66" s="13" t="s">
        <v>30</v>
      </c>
      <c r="I66" s="13">
        <v>8.76</v>
      </c>
      <c r="J66" s="13">
        <v>2209.83</v>
      </c>
      <c r="L66" s="9" t="s">
        <v>11</v>
      </c>
      <c r="M66">
        <f t="shared" si="13"/>
        <v>496.93000000000029</v>
      </c>
      <c r="N66">
        <f t="shared" si="14"/>
        <v>486.69000000000005</v>
      </c>
      <c r="O66">
        <f t="shared" si="15"/>
        <v>-3.7974871315622494E-3</v>
      </c>
    </row>
    <row r="67" spans="2:15" ht="20.399999999999999">
      <c r="B67" s="13">
        <v>7</v>
      </c>
      <c r="C67" s="13" t="s">
        <v>31</v>
      </c>
      <c r="D67" s="13">
        <v>9.0500000000000007</v>
      </c>
      <c r="E67" s="13">
        <v>2868.75</v>
      </c>
      <c r="G67" s="13">
        <v>7</v>
      </c>
      <c r="H67" s="13" t="s">
        <v>31</v>
      </c>
      <c r="I67" s="13">
        <v>11.14</v>
      </c>
      <c r="J67" s="13">
        <v>2811.63</v>
      </c>
      <c r="L67" s="9" t="s">
        <v>16</v>
      </c>
      <c r="M67">
        <f t="shared" si="13"/>
        <v>790.44999999999982</v>
      </c>
      <c r="N67">
        <f t="shared" si="14"/>
        <v>747.29</v>
      </c>
      <c r="O67">
        <f t="shared" si="15"/>
        <v>-1.2127274566441464E-2</v>
      </c>
    </row>
    <row r="68" spans="2:15" ht="20.399999999999999">
      <c r="B68" s="13">
        <v>8</v>
      </c>
      <c r="C68" s="13" t="s">
        <v>32</v>
      </c>
      <c r="D68" s="13">
        <v>6.58</v>
      </c>
      <c r="E68" s="13">
        <v>2085.71</v>
      </c>
      <c r="G68" s="13">
        <v>8</v>
      </c>
      <c r="H68" s="13" t="s">
        <v>32</v>
      </c>
      <c r="I68" s="13">
        <v>8.41</v>
      </c>
      <c r="J68" s="13">
        <v>2121.27</v>
      </c>
      <c r="L68" s="9" t="s">
        <v>17</v>
      </c>
      <c r="M68">
        <f t="shared" si="13"/>
        <v>708.88000000000011</v>
      </c>
      <c r="N68">
        <f t="shared" si="14"/>
        <v>704</v>
      </c>
      <c r="O68">
        <f t="shared" si="15"/>
        <v>-1.7272685442453674E-3</v>
      </c>
    </row>
    <row r="69" spans="2:15" ht="20.399999999999999">
      <c r="B69" s="13">
        <v>9</v>
      </c>
      <c r="C69" s="13" t="s">
        <v>33</v>
      </c>
      <c r="D69" s="13">
        <v>2.13</v>
      </c>
      <c r="E69" s="13">
        <v>676.68</v>
      </c>
      <c r="G69" s="13">
        <v>9</v>
      </c>
      <c r="H69" s="13" t="s">
        <v>33</v>
      </c>
      <c r="I69" s="13">
        <v>2.83</v>
      </c>
      <c r="J69" s="13">
        <v>713.64</v>
      </c>
      <c r="L69" s="6" t="s">
        <v>18</v>
      </c>
      <c r="M69">
        <f>(E80-E69)</f>
        <v>255.15000000000009</v>
      </c>
      <c r="N69">
        <f>(J80-J69)</f>
        <v>264.31000000000006</v>
      </c>
      <c r="O69">
        <f>(N69-M69)/J80</f>
        <v>9.3665320312899102E-3</v>
      </c>
    </row>
    <row r="70" spans="2:15">
      <c r="B70">
        <v>0.75</v>
      </c>
      <c r="C70" t="s">
        <v>12</v>
      </c>
      <c r="D70" t="s">
        <v>6</v>
      </c>
      <c r="G70">
        <v>0.75</v>
      </c>
      <c r="H70" t="s">
        <v>12</v>
      </c>
      <c r="I70" t="s">
        <v>7</v>
      </c>
    </row>
    <row r="71" spans="2:15" ht="16.8">
      <c r="B71" s="13"/>
      <c r="C71" s="13" t="s">
        <v>1</v>
      </c>
      <c r="D71" s="13" t="s">
        <v>2</v>
      </c>
      <c r="E71" s="13" t="s">
        <v>3</v>
      </c>
      <c r="G71" s="13"/>
      <c r="H71" s="13" t="s">
        <v>1</v>
      </c>
      <c r="I71" s="13" t="s">
        <v>2</v>
      </c>
      <c r="J71" s="13" t="s">
        <v>3</v>
      </c>
    </row>
    <row r="72" spans="2:15" ht="16.8">
      <c r="B72" s="13">
        <v>1</v>
      </c>
      <c r="C72" s="13" t="s">
        <v>25</v>
      </c>
      <c r="D72" s="13">
        <v>2.63</v>
      </c>
      <c r="E72" s="13">
        <v>1187.6600000000001</v>
      </c>
      <c r="G72" s="13">
        <v>1</v>
      </c>
      <c r="H72" s="13" t="s">
        <v>25</v>
      </c>
      <c r="I72" s="13">
        <v>3.29</v>
      </c>
      <c r="J72" s="13">
        <v>1162.52</v>
      </c>
    </row>
    <row r="73" spans="2:15" ht="16.8">
      <c r="B73" s="13">
        <v>2</v>
      </c>
      <c r="C73" s="13" t="s">
        <v>26</v>
      </c>
      <c r="D73" s="13">
        <v>0.87</v>
      </c>
      <c r="E73" s="13">
        <v>392.27</v>
      </c>
      <c r="G73" s="13">
        <v>2</v>
      </c>
      <c r="H73" s="13" t="s">
        <v>26</v>
      </c>
      <c r="I73" s="13">
        <v>1.02</v>
      </c>
      <c r="J73" s="13">
        <v>359.83</v>
      </c>
    </row>
    <row r="74" spans="2:15" ht="16.8">
      <c r="B74" s="13">
        <v>3</v>
      </c>
      <c r="C74" s="13" t="s">
        <v>27</v>
      </c>
      <c r="D74" s="13">
        <v>3</v>
      </c>
      <c r="E74" s="13">
        <v>1355.55</v>
      </c>
      <c r="G74" s="13">
        <v>3</v>
      </c>
      <c r="H74" s="13" t="s">
        <v>27</v>
      </c>
      <c r="I74" s="13">
        <v>3.76</v>
      </c>
      <c r="J74" s="13">
        <v>1326.42</v>
      </c>
    </row>
    <row r="75" spans="2:15" ht="16.8">
      <c r="B75" s="13">
        <v>4</v>
      </c>
      <c r="C75" s="13" t="s">
        <v>28</v>
      </c>
      <c r="D75" s="13">
        <v>4.18</v>
      </c>
      <c r="E75" s="13">
        <v>1887.58</v>
      </c>
      <c r="G75" s="13">
        <v>4</v>
      </c>
      <c r="H75" s="13" t="s">
        <v>28</v>
      </c>
      <c r="I75" s="13">
        <v>5.26</v>
      </c>
      <c r="J75" s="13">
        <v>1855.69</v>
      </c>
    </row>
    <row r="76" spans="2:15" ht="16.8">
      <c r="B76" s="13">
        <v>5</v>
      </c>
      <c r="C76" s="13" t="s">
        <v>29</v>
      </c>
      <c r="D76" s="13">
        <v>4.84</v>
      </c>
      <c r="E76" s="13">
        <v>2184.46</v>
      </c>
      <c r="G76" s="13">
        <v>5</v>
      </c>
      <c r="H76" s="13" t="s">
        <v>29</v>
      </c>
      <c r="I76" s="13">
        <v>6.17</v>
      </c>
      <c r="J76" s="13">
        <v>2175.71</v>
      </c>
    </row>
    <row r="77" spans="2:15" ht="16.8">
      <c r="B77" s="13">
        <v>6</v>
      </c>
      <c r="C77" s="13" t="s">
        <v>30</v>
      </c>
      <c r="D77" s="13">
        <v>6.13</v>
      </c>
      <c r="E77" s="13">
        <v>2768.09</v>
      </c>
      <c r="G77" s="13">
        <v>6</v>
      </c>
      <c r="H77" s="13" t="s">
        <v>30</v>
      </c>
      <c r="I77" s="13">
        <v>7.64</v>
      </c>
      <c r="J77" s="13">
        <v>2696.52</v>
      </c>
    </row>
    <row r="78" spans="2:15" ht="16.8">
      <c r="B78" s="13">
        <v>7</v>
      </c>
      <c r="C78" s="13" t="s">
        <v>31</v>
      </c>
      <c r="D78" s="13">
        <v>8.1</v>
      </c>
      <c r="E78" s="13">
        <v>3659.2</v>
      </c>
      <c r="G78" s="13">
        <v>7</v>
      </c>
      <c r="H78" s="13" t="s">
        <v>31</v>
      </c>
      <c r="I78" s="13">
        <v>10.09</v>
      </c>
      <c r="J78" s="13">
        <v>3558.92</v>
      </c>
    </row>
    <row r="79" spans="2:15" ht="16.8">
      <c r="B79" s="13">
        <v>8</v>
      </c>
      <c r="C79" s="13" t="s">
        <v>32</v>
      </c>
      <c r="D79" s="13">
        <v>6.19</v>
      </c>
      <c r="E79" s="13">
        <v>2794.59</v>
      </c>
      <c r="G79" s="13">
        <v>8</v>
      </c>
      <c r="H79" s="13" t="s">
        <v>32</v>
      </c>
      <c r="I79" s="13">
        <v>8.01</v>
      </c>
      <c r="J79" s="13">
        <v>2825.27</v>
      </c>
    </row>
    <row r="80" spans="2:15" ht="16.8">
      <c r="B80" s="13">
        <v>9</v>
      </c>
      <c r="C80" s="13" t="s">
        <v>33</v>
      </c>
      <c r="D80" s="13">
        <v>2.06</v>
      </c>
      <c r="E80" s="13">
        <v>931.83</v>
      </c>
      <c r="G80" s="13">
        <v>9</v>
      </c>
      <c r="H80" s="13" t="s">
        <v>33</v>
      </c>
      <c r="I80" s="13">
        <v>2.77</v>
      </c>
      <c r="J80" s="13">
        <v>977.95</v>
      </c>
    </row>
    <row r="81" spans="2:15">
      <c r="B81">
        <v>1</v>
      </c>
      <c r="C81" t="s">
        <v>5</v>
      </c>
      <c r="D81" t="s">
        <v>6</v>
      </c>
      <c r="G81">
        <v>1</v>
      </c>
      <c r="H81" t="s">
        <v>5</v>
      </c>
      <c r="I81" t="s">
        <v>7</v>
      </c>
    </row>
    <row r="82" spans="2:15" ht="16.8">
      <c r="B82" s="13"/>
      <c r="C82" s="13" t="s">
        <v>1</v>
      </c>
      <c r="D82" s="13" t="s">
        <v>2</v>
      </c>
      <c r="E82" s="13" t="s">
        <v>3</v>
      </c>
      <c r="G82" s="13"/>
      <c r="H82" s="13" t="s">
        <v>1</v>
      </c>
      <c r="I82" s="13" t="s">
        <v>2</v>
      </c>
      <c r="J82" s="13" t="s">
        <v>3</v>
      </c>
      <c r="L82" s="8" t="s">
        <v>8</v>
      </c>
      <c r="M82" t="s">
        <v>6</v>
      </c>
      <c r="N82" t="s">
        <v>7</v>
      </c>
      <c r="O82" t="s">
        <v>9</v>
      </c>
    </row>
    <row r="83" spans="2:15" ht="20.399999999999999">
      <c r="B83" s="13">
        <v>1</v>
      </c>
      <c r="C83" s="13" t="s">
        <v>25</v>
      </c>
      <c r="D83" s="13">
        <v>2.96</v>
      </c>
      <c r="E83" s="13">
        <v>913.71</v>
      </c>
      <c r="G83" s="13">
        <v>1</v>
      </c>
      <c r="H83" s="13" t="s">
        <v>25</v>
      </c>
      <c r="I83" s="13">
        <v>3.65</v>
      </c>
      <c r="J83" s="13">
        <v>878.84</v>
      </c>
      <c r="L83" s="9" t="s">
        <v>14</v>
      </c>
      <c r="M83">
        <f>(E94-E83)</f>
        <v>278.30999999999995</v>
      </c>
      <c r="N83">
        <f>(J94-J83)</f>
        <v>261.12</v>
      </c>
      <c r="O83">
        <f>(N83-M83)/J94</f>
        <v>-1.5079476472858644E-2</v>
      </c>
    </row>
    <row r="84" spans="2:15" ht="20.399999999999999">
      <c r="B84" s="13">
        <v>2</v>
      </c>
      <c r="C84" s="13" t="s">
        <v>26</v>
      </c>
      <c r="D84" s="13">
        <v>0.87</v>
      </c>
      <c r="E84" s="13">
        <v>268.73</v>
      </c>
      <c r="G84" s="13">
        <v>2</v>
      </c>
      <c r="H84" s="13" t="s">
        <v>26</v>
      </c>
      <c r="I84" s="13">
        <v>1.01</v>
      </c>
      <c r="J84" s="13">
        <v>244.22</v>
      </c>
      <c r="L84" s="9" t="s">
        <v>15</v>
      </c>
      <c r="M84">
        <f t="shared" ref="M84:M90" si="16">(E95-E84)</f>
        <v>127.32999999999998</v>
      </c>
      <c r="N84">
        <f t="shared" ref="N84:N90" si="17">(J95-J84)</f>
        <v>110.88000000000002</v>
      </c>
      <c r="O84">
        <f t="shared" ref="O84:O90" si="18">(N84-M84)/J95</f>
        <v>-4.6324978879188843E-2</v>
      </c>
    </row>
    <row r="85" spans="2:15" ht="20.399999999999999">
      <c r="B85" s="13">
        <v>3</v>
      </c>
      <c r="C85" s="13" t="s">
        <v>27</v>
      </c>
      <c r="D85" s="13">
        <v>3.24</v>
      </c>
      <c r="E85" s="13">
        <v>1001.88</v>
      </c>
      <c r="G85" s="13">
        <v>3</v>
      </c>
      <c r="H85" s="13" t="s">
        <v>27</v>
      </c>
      <c r="I85" s="13">
        <v>4.05</v>
      </c>
      <c r="J85" s="13">
        <v>976.8</v>
      </c>
      <c r="L85" s="9" t="s">
        <v>10</v>
      </c>
      <c r="M85">
        <f t="shared" si="16"/>
        <v>356.89</v>
      </c>
      <c r="N85">
        <f t="shared" si="17"/>
        <v>345.16000000000008</v>
      </c>
      <c r="O85">
        <f t="shared" si="18"/>
        <v>-8.8731882961662258E-3</v>
      </c>
    </row>
    <row r="86" spans="2:15" ht="20.399999999999999">
      <c r="B86" s="13">
        <v>4</v>
      </c>
      <c r="C86" s="13" t="s">
        <v>28</v>
      </c>
      <c r="D86" s="13">
        <v>4.7699999999999996</v>
      </c>
      <c r="E86" s="13">
        <v>1474.98</v>
      </c>
      <c r="G86" s="13">
        <v>4</v>
      </c>
      <c r="H86" s="13" t="s">
        <v>28</v>
      </c>
      <c r="I86" s="13">
        <v>5.98</v>
      </c>
      <c r="J86" s="13">
        <v>1442.15</v>
      </c>
      <c r="L86" s="9" t="s">
        <v>13</v>
      </c>
      <c r="M86">
        <f t="shared" si="16"/>
        <v>404.53</v>
      </c>
      <c r="N86">
        <f t="shared" si="17"/>
        <v>402.69999999999982</v>
      </c>
      <c r="O86">
        <f t="shared" si="18"/>
        <v>-9.9195056508667636E-4</v>
      </c>
    </row>
    <row r="87" spans="2:15" ht="20.399999999999999">
      <c r="B87" s="13">
        <v>5</v>
      </c>
      <c r="C87" s="13" t="s">
        <v>29</v>
      </c>
      <c r="D87" s="13">
        <v>5.81</v>
      </c>
      <c r="E87" s="13">
        <v>1795.5</v>
      </c>
      <c r="G87" s="13">
        <v>5</v>
      </c>
      <c r="H87" s="13" t="s">
        <v>29</v>
      </c>
      <c r="I87" s="13">
        <v>7.31</v>
      </c>
      <c r="J87" s="13">
        <v>1763.34</v>
      </c>
      <c r="L87" s="9" t="s">
        <v>4</v>
      </c>
      <c r="M87">
        <f t="shared" si="16"/>
        <v>379.26000000000022</v>
      </c>
      <c r="N87">
        <f t="shared" si="17"/>
        <v>382.24</v>
      </c>
      <c r="O87">
        <f t="shared" si="18"/>
        <v>1.3889018354010529E-3</v>
      </c>
    </row>
    <row r="88" spans="2:15" ht="20.399999999999999">
      <c r="B88" s="13">
        <v>6</v>
      </c>
      <c r="C88" s="13" t="s">
        <v>30</v>
      </c>
      <c r="D88" s="13">
        <v>7.04</v>
      </c>
      <c r="E88" s="13">
        <v>2174.4899999999998</v>
      </c>
      <c r="G88" s="13">
        <v>6</v>
      </c>
      <c r="H88" s="13" t="s">
        <v>30</v>
      </c>
      <c r="I88" s="13">
        <v>8.82</v>
      </c>
      <c r="J88" s="13">
        <v>2125.2800000000002</v>
      </c>
      <c r="L88" s="9" t="s">
        <v>11</v>
      </c>
      <c r="M88">
        <f t="shared" si="16"/>
        <v>587.32000000000016</v>
      </c>
      <c r="N88">
        <f t="shared" si="17"/>
        <v>564.07999999999993</v>
      </c>
      <c r="O88">
        <f t="shared" si="18"/>
        <v>-8.6414611654818379E-3</v>
      </c>
    </row>
    <row r="89" spans="2:15" ht="20.399999999999999">
      <c r="B89" s="13">
        <v>7</v>
      </c>
      <c r="C89" s="13" t="s">
        <v>31</v>
      </c>
      <c r="D89" s="13">
        <v>8.85</v>
      </c>
      <c r="E89" s="13">
        <v>2735.07</v>
      </c>
      <c r="G89" s="13">
        <v>7</v>
      </c>
      <c r="H89" s="13" t="s">
        <v>31</v>
      </c>
      <c r="I89" s="13">
        <v>11.08</v>
      </c>
      <c r="J89" s="13">
        <v>2671.22</v>
      </c>
      <c r="L89" s="9" t="s">
        <v>16</v>
      </c>
      <c r="M89">
        <f t="shared" si="16"/>
        <v>905.79</v>
      </c>
      <c r="N89">
        <f t="shared" si="17"/>
        <v>897.58000000000038</v>
      </c>
      <c r="O89">
        <f t="shared" si="18"/>
        <v>-2.300493162967827E-3</v>
      </c>
    </row>
    <row r="90" spans="2:15" ht="20.399999999999999">
      <c r="B90" s="13">
        <v>8</v>
      </c>
      <c r="C90" s="13" t="s">
        <v>32</v>
      </c>
      <c r="D90" s="13">
        <v>6.37</v>
      </c>
      <c r="E90" s="13">
        <v>1968.65</v>
      </c>
      <c r="G90" s="13">
        <v>8</v>
      </c>
      <c r="H90" s="13" t="s">
        <v>32</v>
      </c>
      <c r="I90" s="13">
        <v>8.2899999999999991</v>
      </c>
      <c r="J90" s="13">
        <v>1999.24</v>
      </c>
      <c r="L90" s="9" t="s">
        <v>17</v>
      </c>
      <c r="M90">
        <f t="shared" si="16"/>
        <v>796.81999999999971</v>
      </c>
      <c r="N90">
        <f t="shared" si="17"/>
        <v>812.47</v>
      </c>
      <c r="O90">
        <f t="shared" si="18"/>
        <v>5.5660078742118917E-3</v>
      </c>
    </row>
    <row r="91" spans="2:15" ht="20.399999999999999">
      <c r="B91" s="13">
        <v>9</v>
      </c>
      <c r="C91" s="13" t="s">
        <v>33</v>
      </c>
      <c r="D91" s="13">
        <v>2.09</v>
      </c>
      <c r="E91" s="13">
        <v>647.26</v>
      </c>
      <c r="G91" s="13">
        <v>9</v>
      </c>
      <c r="H91" s="13" t="s">
        <v>33</v>
      </c>
      <c r="I91" s="13">
        <v>2.81</v>
      </c>
      <c r="J91" s="13">
        <v>676.6</v>
      </c>
      <c r="L91" s="6" t="s">
        <v>18</v>
      </c>
      <c r="M91">
        <f>(E102-E91)</f>
        <v>268.59000000000003</v>
      </c>
      <c r="N91">
        <f>(J102-J91)</f>
        <v>295.61</v>
      </c>
      <c r="O91">
        <f>(N91-M91)/J102</f>
        <v>2.7792349389535162E-2</v>
      </c>
    </row>
    <row r="92" spans="2:15">
      <c r="B92">
        <v>1</v>
      </c>
      <c r="C92" t="s">
        <v>12</v>
      </c>
      <c r="D92" t="s">
        <v>6</v>
      </c>
      <c r="G92">
        <v>1</v>
      </c>
      <c r="H92" t="s">
        <v>12</v>
      </c>
      <c r="I92" t="s">
        <v>7</v>
      </c>
    </row>
    <row r="93" spans="2:15" ht="16.8">
      <c r="B93" s="13"/>
      <c r="C93" s="13" t="s">
        <v>1</v>
      </c>
      <c r="D93" s="13" t="s">
        <v>2</v>
      </c>
      <c r="E93" s="13" t="s">
        <v>3</v>
      </c>
      <c r="G93" s="13"/>
      <c r="H93" s="13" t="s">
        <v>1</v>
      </c>
      <c r="I93" s="13" t="s">
        <v>2</v>
      </c>
      <c r="J93" s="13" t="s">
        <v>3</v>
      </c>
    </row>
    <row r="94" spans="2:15" ht="16.8">
      <c r="B94" s="13">
        <v>1</v>
      </c>
      <c r="C94" s="13" t="s">
        <v>25</v>
      </c>
      <c r="D94" s="13">
        <v>2.65</v>
      </c>
      <c r="E94" s="13">
        <v>1192.02</v>
      </c>
      <c r="G94" s="13">
        <v>1</v>
      </c>
      <c r="H94" s="13" t="s">
        <v>25</v>
      </c>
      <c r="I94" s="13">
        <v>3.25</v>
      </c>
      <c r="J94" s="13">
        <v>1139.96</v>
      </c>
    </row>
    <row r="95" spans="2:15" ht="16.8">
      <c r="B95" s="13">
        <v>2</v>
      </c>
      <c r="C95" s="13" t="s">
        <v>26</v>
      </c>
      <c r="D95" s="13">
        <v>0.88</v>
      </c>
      <c r="E95" s="13">
        <v>396.06</v>
      </c>
      <c r="G95" s="13">
        <v>2</v>
      </c>
      <c r="H95" s="13" t="s">
        <v>26</v>
      </c>
      <c r="I95" s="13">
        <v>1.01</v>
      </c>
      <c r="J95" s="13">
        <v>355.1</v>
      </c>
    </row>
    <row r="96" spans="2:15" ht="16.8">
      <c r="B96" s="13">
        <v>3</v>
      </c>
      <c r="C96" s="13" t="s">
        <v>27</v>
      </c>
      <c r="D96" s="13">
        <v>3.02</v>
      </c>
      <c r="E96" s="13">
        <v>1358.77</v>
      </c>
      <c r="G96" s="13">
        <v>3</v>
      </c>
      <c r="H96" s="13" t="s">
        <v>27</v>
      </c>
      <c r="I96" s="13">
        <v>3.77</v>
      </c>
      <c r="J96" s="13">
        <v>1321.96</v>
      </c>
    </row>
    <row r="97" spans="2:15" ht="16.8">
      <c r="B97" s="13">
        <v>4</v>
      </c>
      <c r="C97" s="13" t="s">
        <v>28</v>
      </c>
      <c r="D97" s="13">
        <v>4.18</v>
      </c>
      <c r="E97" s="13">
        <v>1879.51</v>
      </c>
      <c r="G97" s="13">
        <v>4</v>
      </c>
      <c r="H97" s="13" t="s">
        <v>28</v>
      </c>
      <c r="I97" s="13">
        <v>5.26</v>
      </c>
      <c r="J97" s="13">
        <v>1844.85</v>
      </c>
    </row>
    <row r="98" spans="2:15" ht="16.8">
      <c r="B98" s="13">
        <v>5</v>
      </c>
      <c r="C98" s="13" t="s">
        <v>29</v>
      </c>
      <c r="D98" s="13">
        <v>4.84</v>
      </c>
      <c r="E98" s="13">
        <v>2174.7600000000002</v>
      </c>
      <c r="G98" s="13">
        <v>5</v>
      </c>
      <c r="H98" s="13" t="s">
        <v>29</v>
      </c>
      <c r="I98" s="13">
        <v>6.11</v>
      </c>
      <c r="J98" s="13">
        <v>2145.58</v>
      </c>
    </row>
    <row r="99" spans="2:15" ht="16.8">
      <c r="B99" s="13">
        <v>6</v>
      </c>
      <c r="C99" s="13" t="s">
        <v>30</v>
      </c>
      <c r="D99" s="13">
        <v>6.14</v>
      </c>
      <c r="E99" s="13">
        <v>2761.81</v>
      </c>
      <c r="G99" s="13">
        <v>6</v>
      </c>
      <c r="H99" s="13" t="s">
        <v>30</v>
      </c>
      <c r="I99" s="13">
        <v>7.66</v>
      </c>
      <c r="J99" s="13">
        <v>2689.36</v>
      </c>
    </row>
    <row r="100" spans="2:15" ht="16.8">
      <c r="B100" s="13">
        <v>7</v>
      </c>
      <c r="C100" s="13" t="s">
        <v>31</v>
      </c>
      <c r="D100" s="13">
        <v>8.1</v>
      </c>
      <c r="E100" s="13">
        <v>3640.86</v>
      </c>
      <c r="G100" s="13">
        <v>7</v>
      </c>
      <c r="H100" s="13" t="s">
        <v>31</v>
      </c>
      <c r="I100" s="13">
        <v>10.17</v>
      </c>
      <c r="J100" s="13">
        <v>3568.8</v>
      </c>
    </row>
    <row r="101" spans="2:15" ht="16.8">
      <c r="B101" s="13">
        <v>8</v>
      </c>
      <c r="C101" s="13" t="s">
        <v>32</v>
      </c>
      <c r="D101" s="13">
        <v>6.15</v>
      </c>
      <c r="E101" s="13">
        <v>2765.47</v>
      </c>
      <c r="G101" s="13">
        <v>8</v>
      </c>
      <c r="H101" s="13" t="s">
        <v>32</v>
      </c>
      <c r="I101" s="13">
        <v>8.01</v>
      </c>
      <c r="J101" s="13">
        <v>2811.71</v>
      </c>
    </row>
    <row r="102" spans="2:15" ht="16.8">
      <c r="B102" s="13">
        <v>9</v>
      </c>
      <c r="C102" s="13" t="s">
        <v>33</v>
      </c>
      <c r="D102" s="13">
        <v>2.04</v>
      </c>
      <c r="E102" s="13">
        <v>915.85</v>
      </c>
      <c r="G102" s="13">
        <v>9</v>
      </c>
      <c r="H102" s="13" t="s">
        <v>33</v>
      </c>
      <c r="I102" s="13">
        <v>2.77</v>
      </c>
      <c r="J102" s="13">
        <v>972.21</v>
      </c>
    </row>
    <row r="103" spans="2:15">
      <c r="B103">
        <v>1.25</v>
      </c>
      <c r="C103" t="s">
        <v>5</v>
      </c>
      <c r="D103" t="s">
        <v>6</v>
      </c>
      <c r="G103">
        <v>1.25</v>
      </c>
      <c r="H103" t="s">
        <v>5</v>
      </c>
      <c r="I103" t="s">
        <v>7</v>
      </c>
    </row>
    <row r="104" spans="2:15" ht="16.8">
      <c r="B104" s="13"/>
      <c r="C104" s="13" t="s">
        <v>1</v>
      </c>
      <c r="D104" s="13" t="s">
        <v>2</v>
      </c>
      <c r="E104" s="13" t="s">
        <v>3</v>
      </c>
      <c r="G104" s="13"/>
      <c r="H104" s="13" t="s">
        <v>1</v>
      </c>
      <c r="I104" s="13" t="s">
        <v>2</v>
      </c>
      <c r="J104" s="13" t="s">
        <v>3</v>
      </c>
      <c r="L104" s="8" t="s">
        <v>8</v>
      </c>
      <c r="M104" t="s">
        <v>6</v>
      </c>
      <c r="N104" t="s">
        <v>7</v>
      </c>
      <c r="O104" t="s">
        <v>9</v>
      </c>
    </row>
    <row r="105" spans="2:15" ht="20.399999999999999">
      <c r="B105" s="13">
        <v>1</v>
      </c>
      <c r="C105" s="13" t="s">
        <v>25</v>
      </c>
      <c r="D105" s="13">
        <v>2.96</v>
      </c>
      <c r="E105" s="13">
        <v>878.7</v>
      </c>
      <c r="G105" s="13">
        <v>1</v>
      </c>
      <c r="H105" s="13" t="s">
        <v>25</v>
      </c>
      <c r="I105" s="13">
        <v>3.67</v>
      </c>
      <c r="J105" s="13">
        <v>846.69</v>
      </c>
      <c r="L105" s="9" t="s">
        <v>14</v>
      </c>
      <c r="M105">
        <f>(E116-E105)</f>
        <v>289.64999999999986</v>
      </c>
      <c r="N105">
        <f>(J116-J105)</f>
        <v>267.5</v>
      </c>
      <c r="O105">
        <f>(N105-M105)/J116</f>
        <v>-1.9879912761737104E-2</v>
      </c>
    </row>
    <row r="106" spans="2:15" ht="20.399999999999999">
      <c r="B106" s="13">
        <v>2</v>
      </c>
      <c r="C106" s="13" t="s">
        <v>26</v>
      </c>
      <c r="D106" s="13">
        <v>0.88</v>
      </c>
      <c r="E106" s="13">
        <v>260.33999999999997</v>
      </c>
      <c r="G106" s="13">
        <v>2</v>
      </c>
      <c r="H106" s="13" t="s">
        <v>26</v>
      </c>
      <c r="I106" s="13">
        <v>1.01</v>
      </c>
      <c r="J106" s="13">
        <v>233.11</v>
      </c>
      <c r="L106" s="9" t="s">
        <v>15</v>
      </c>
      <c r="M106">
        <f t="shared" ref="M106:M112" si="19">(E117-E106)</f>
        <v>129.38000000000005</v>
      </c>
      <c r="N106">
        <f t="shared" ref="N106:N112" si="20">(J117-J106)</f>
        <v>114.5</v>
      </c>
      <c r="O106">
        <f t="shared" ref="O106:O112" si="21">(N106-M106)/J117</f>
        <v>-4.2806593596271834E-2</v>
      </c>
    </row>
    <row r="107" spans="2:15" ht="20.399999999999999">
      <c r="B107" s="13">
        <v>3</v>
      </c>
      <c r="C107" s="13" t="s">
        <v>27</v>
      </c>
      <c r="D107" s="13">
        <v>3.25</v>
      </c>
      <c r="E107" s="13">
        <v>965.62</v>
      </c>
      <c r="G107" s="13">
        <v>3</v>
      </c>
      <c r="H107" s="13" t="s">
        <v>27</v>
      </c>
      <c r="I107" s="13">
        <v>4.07</v>
      </c>
      <c r="J107" s="13">
        <v>939.22</v>
      </c>
      <c r="L107" s="9" t="s">
        <v>10</v>
      </c>
      <c r="M107">
        <f t="shared" si="19"/>
        <v>388.17999999999995</v>
      </c>
      <c r="N107">
        <f t="shared" si="20"/>
        <v>372.82999999999993</v>
      </c>
      <c r="O107">
        <f t="shared" si="21"/>
        <v>-1.169924926641517E-2</v>
      </c>
    </row>
    <row r="108" spans="2:15" ht="20.399999999999999">
      <c r="B108" s="13">
        <v>4</v>
      </c>
      <c r="C108" s="13" t="s">
        <v>28</v>
      </c>
      <c r="D108" s="13">
        <v>4.79</v>
      </c>
      <c r="E108" s="13">
        <v>1422.6</v>
      </c>
      <c r="G108" s="13">
        <v>4</v>
      </c>
      <c r="H108" s="13" t="s">
        <v>28</v>
      </c>
      <c r="I108" s="13">
        <v>6.03</v>
      </c>
      <c r="J108" s="13">
        <v>1391.24</v>
      </c>
      <c r="L108" s="9" t="s">
        <v>13</v>
      </c>
      <c r="M108">
        <f t="shared" si="19"/>
        <v>443.18000000000006</v>
      </c>
      <c r="N108">
        <f t="shared" si="20"/>
        <v>438.22</v>
      </c>
      <c r="O108">
        <f t="shared" si="21"/>
        <v>-2.7111825347370462E-3</v>
      </c>
    </row>
    <row r="109" spans="2:15" ht="20.399999999999999">
      <c r="B109" s="13">
        <v>5</v>
      </c>
      <c r="C109" s="13" t="s">
        <v>29</v>
      </c>
      <c r="D109" s="13">
        <v>5.86</v>
      </c>
      <c r="E109" s="13">
        <v>1738.5</v>
      </c>
      <c r="G109" s="13">
        <v>5</v>
      </c>
      <c r="H109" s="13" t="s">
        <v>29</v>
      </c>
      <c r="I109" s="13">
        <v>7.42</v>
      </c>
      <c r="J109" s="13">
        <v>1711.58</v>
      </c>
      <c r="L109" s="9" t="s">
        <v>4</v>
      </c>
      <c r="M109">
        <f t="shared" si="19"/>
        <v>418.19999999999982</v>
      </c>
      <c r="N109">
        <f t="shared" si="20"/>
        <v>417</v>
      </c>
      <c r="O109">
        <f t="shared" si="21"/>
        <v>-5.6375611910279067E-4</v>
      </c>
    </row>
    <row r="110" spans="2:15" ht="20.399999999999999">
      <c r="B110" s="13">
        <v>6</v>
      </c>
      <c r="C110" s="13" t="s">
        <v>30</v>
      </c>
      <c r="D110" s="13">
        <v>7.09</v>
      </c>
      <c r="E110" s="13">
        <v>2104.8000000000002</v>
      </c>
      <c r="G110" s="13">
        <v>6</v>
      </c>
      <c r="H110" s="13" t="s">
        <v>30</v>
      </c>
      <c r="I110" s="13">
        <v>8.8699999999999992</v>
      </c>
      <c r="J110" s="13">
        <v>2046.98</v>
      </c>
      <c r="L110" s="9" t="s">
        <v>11</v>
      </c>
      <c r="M110">
        <f t="shared" si="19"/>
        <v>646.56999999999971</v>
      </c>
      <c r="N110">
        <f t="shared" si="20"/>
        <v>633.2800000000002</v>
      </c>
      <c r="O110">
        <f t="shared" si="21"/>
        <v>-4.9584741778780821E-3</v>
      </c>
    </row>
    <row r="111" spans="2:15" ht="20.399999999999999">
      <c r="B111" s="13">
        <v>7</v>
      </c>
      <c r="C111" s="13" t="s">
        <v>31</v>
      </c>
      <c r="D111" s="13">
        <v>8.83</v>
      </c>
      <c r="E111" s="13">
        <v>2622.88</v>
      </c>
      <c r="G111" s="13">
        <v>7</v>
      </c>
      <c r="H111" s="13" t="s">
        <v>31</v>
      </c>
      <c r="I111" s="13">
        <v>11.03</v>
      </c>
      <c r="J111" s="13">
        <v>2543.71</v>
      </c>
      <c r="L111" s="9" t="s">
        <v>16</v>
      </c>
      <c r="M111">
        <f t="shared" si="19"/>
        <v>1010.1099999999997</v>
      </c>
      <c r="N111">
        <f t="shared" si="20"/>
        <v>1027.1199999999999</v>
      </c>
      <c r="O111">
        <f t="shared" si="21"/>
        <v>4.7635983790883961E-3</v>
      </c>
    </row>
    <row r="112" spans="2:15" ht="20.399999999999999">
      <c r="B112" s="13">
        <v>8</v>
      </c>
      <c r="C112" s="13" t="s">
        <v>32</v>
      </c>
      <c r="D112" s="13">
        <v>6.3</v>
      </c>
      <c r="E112" s="13">
        <v>1869.23</v>
      </c>
      <c r="G112" s="13">
        <v>8</v>
      </c>
      <c r="H112" s="13" t="s">
        <v>32</v>
      </c>
      <c r="I112" s="13">
        <v>8.17</v>
      </c>
      <c r="J112" s="13">
        <v>1885.82</v>
      </c>
      <c r="L112" s="9" t="s">
        <v>17</v>
      </c>
      <c r="M112">
        <f t="shared" si="19"/>
        <v>888.56</v>
      </c>
      <c r="N112">
        <f t="shared" si="20"/>
        <v>930.12999999999988</v>
      </c>
      <c r="O112">
        <f t="shared" si="21"/>
        <v>1.4762335978976878E-2</v>
      </c>
    </row>
    <row r="113" spans="2:15" ht="20.399999999999999">
      <c r="B113" s="13">
        <v>9</v>
      </c>
      <c r="C113" s="13" t="s">
        <v>33</v>
      </c>
      <c r="D113" s="13">
        <v>2.0499999999999998</v>
      </c>
      <c r="E113" s="13">
        <v>607.99</v>
      </c>
      <c r="G113" s="13">
        <v>9</v>
      </c>
      <c r="H113" s="13" t="s">
        <v>33</v>
      </c>
      <c r="I113" s="13">
        <v>2.73</v>
      </c>
      <c r="J113" s="13">
        <v>628.94000000000005</v>
      </c>
      <c r="L113" s="6" t="s">
        <v>18</v>
      </c>
      <c r="M113">
        <f>(E124-E113)</f>
        <v>314.35000000000002</v>
      </c>
      <c r="N113">
        <f>(J124-J113)</f>
        <v>346.9</v>
      </c>
      <c r="O113">
        <f>(N113-M113)/J124</f>
        <v>3.3355878012788935E-2</v>
      </c>
    </row>
    <row r="114" spans="2:15">
      <c r="B114">
        <v>1.25</v>
      </c>
      <c r="C114" t="s">
        <v>12</v>
      </c>
      <c r="D114" t="s">
        <v>6</v>
      </c>
      <c r="G114">
        <v>1.25</v>
      </c>
      <c r="H114" t="s">
        <v>12</v>
      </c>
      <c r="I114" t="s">
        <v>7</v>
      </c>
    </row>
    <row r="115" spans="2:15" ht="16.8">
      <c r="B115" s="13"/>
      <c r="C115" s="13" t="s">
        <v>1</v>
      </c>
      <c r="D115" s="13" t="s">
        <v>2</v>
      </c>
      <c r="E115" s="13" t="s">
        <v>3</v>
      </c>
      <c r="G115" s="13"/>
      <c r="H115" s="13" t="s">
        <v>1</v>
      </c>
      <c r="I115" s="13" t="s">
        <v>2</v>
      </c>
      <c r="J115" s="13" t="s">
        <v>3</v>
      </c>
    </row>
    <row r="116" spans="2:15" ht="16.8">
      <c r="B116" s="13">
        <v>1</v>
      </c>
      <c r="C116" s="13" t="s">
        <v>25</v>
      </c>
      <c r="D116" s="13">
        <v>2.61</v>
      </c>
      <c r="E116" s="13">
        <v>1168.3499999999999</v>
      </c>
      <c r="G116" s="13">
        <v>1</v>
      </c>
      <c r="H116" s="13" t="s">
        <v>25</v>
      </c>
      <c r="I116" s="13">
        <v>3.19</v>
      </c>
      <c r="J116" s="13">
        <v>1114.19</v>
      </c>
    </row>
    <row r="117" spans="2:15" ht="16.8">
      <c r="B117" s="13">
        <v>2</v>
      </c>
      <c r="C117" s="13" t="s">
        <v>26</v>
      </c>
      <c r="D117" s="13">
        <v>0.87</v>
      </c>
      <c r="E117" s="13">
        <v>389.72</v>
      </c>
      <c r="G117" s="13">
        <v>2</v>
      </c>
      <c r="H117" s="13" t="s">
        <v>26</v>
      </c>
      <c r="I117" s="13">
        <v>0.99</v>
      </c>
      <c r="J117" s="13">
        <v>347.61</v>
      </c>
    </row>
    <row r="118" spans="2:15" ht="16.8">
      <c r="B118" s="13">
        <v>3</v>
      </c>
      <c r="C118" s="13" t="s">
        <v>27</v>
      </c>
      <c r="D118" s="13">
        <v>3.03</v>
      </c>
      <c r="E118" s="13">
        <v>1353.8</v>
      </c>
      <c r="G118" s="13">
        <v>3</v>
      </c>
      <c r="H118" s="13" t="s">
        <v>27</v>
      </c>
      <c r="I118" s="13">
        <v>3.75</v>
      </c>
      <c r="J118" s="13">
        <v>1312.05</v>
      </c>
    </row>
    <row r="119" spans="2:15" ht="16.8">
      <c r="B119" s="13">
        <v>4</v>
      </c>
      <c r="C119" s="13" t="s">
        <v>28</v>
      </c>
      <c r="D119" s="13">
        <v>4.17</v>
      </c>
      <c r="E119" s="13">
        <v>1865.78</v>
      </c>
      <c r="G119" s="13">
        <v>4</v>
      </c>
      <c r="H119" s="13" t="s">
        <v>28</v>
      </c>
      <c r="I119" s="13">
        <v>5.23</v>
      </c>
      <c r="J119" s="13">
        <v>1829.46</v>
      </c>
    </row>
    <row r="120" spans="2:15" ht="16.8">
      <c r="B120" s="13">
        <v>5</v>
      </c>
      <c r="C120" s="13" t="s">
        <v>29</v>
      </c>
      <c r="D120" s="13">
        <v>4.82</v>
      </c>
      <c r="E120" s="13">
        <v>2156.6999999999998</v>
      </c>
      <c r="G120" s="13">
        <v>5</v>
      </c>
      <c r="H120" s="13" t="s">
        <v>29</v>
      </c>
      <c r="I120" s="13">
        <v>6.09</v>
      </c>
      <c r="J120" s="13">
        <v>2128.58</v>
      </c>
    </row>
    <row r="121" spans="2:15" ht="16.8">
      <c r="B121" s="13">
        <v>6</v>
      </c>
      <c r="C121" s="13" t="s">
        <v>30</v>
      </c>
      <c r="D121" s="13">
        <v>6.15</v>
      </c>
      <c r="E121" s="13">
        <v>2751.37</v>
      </c>
      <c r="G121" s="13">
        <v>6</v>
      </c>
      <c r="H121" s="13" t="s">
        <v>30</v>
      </c>
      <c r="I121" s="13">
        <v>7.67</v>
      </c>
      <c r="J121" s="13">
        <v>2680.26</v>
      </c>
    </row>
    <row r="122" spans="2:15" ht="16.8">
      <c r="B122" s="13">
        <v>7</v>
      </c>
      <c r="C122" s="13" t="s">
        <v>31</v>
      </c>
      <c r="D122" s="13">
        <v>8.1199999999999992</v>
      </c>
      <c r="E122" s="13">
        <v>3632.99</v>
      </c>
      <c r="G122" s="13">
        <v>7</v>
      </c>
      <c r="H122" s="13" t="s">
        <v>31</v>
      </c>
      <c r="I122" s="13">
        <v>10.220000000000001</v>
      </c>
      <c r="J122" s="13">
        <v>3570.83</v>
      </c>
    </row>
    <row r="123" spans="2:15" ht="16.8">
      <c r="B123" s="13">
        <v>8</v>
      </c>
      <c r="C123" s="13" t="s">
        <v>32</v>
      </c>
      <c r="D123" s="13">
        <v>6.16</v>
      </c>
      <c r="E123" s="13">
        <v>2757.79</v>
      </c>
      <c r="G123" s="13">
        <v>8</v>
      </c>
      <c r="H123" s="13" t="s">
        <v>32</v>
      </c>
      <c r="I123" s="13">
        <v>8.06</v>
      </c>
      <c r="J123" s="13">
        <v>2815.95</v>
      </c>
    </row>
    <row r="124" spans="2:15" ht="16.8">
      <c r="B124" s="13">
        <v>9</v>
      </c>
      <c r="C124" s="13" t="s">
        <v>33</v>
      </c>
      <c r="D124" s="13">
        <v>2.06</v>
      </c>
      <c r="E124" s="13">
        <v>922.34</v>
      </c>
      <c r="G124" s="13">
        <v>9</v>
      </c>
      <c r="H124" s="13" t="s">
        <v>33</v>
      </c>
      <c r="I124" s="13">
        <v>2.79</v>
      </c>
      <c r="J124" s="13">
        <v>975.84</v>
      </c>
    </row>
    <row r="125" spans="2:15">
      <c r="B125">
        <v>1.5</v>
      </c>
      <c r="C125" t="s">
        <v>5</v>
      </c>
      <c r="D125" t="s">
        <v>6</v>
      </c>
      <c r="G125">
        <v>1.5</v>
      </c>
      <c r="H125" t="s">
        <v>5</v>
      </c>
      <c r="I125" t="s">
        <v>7</v>
      </c>
    </row>
    <row r="126" spans="2:15" ht="16.8">
      <c r="B126" s="13"/>
      <c r="C126" s="13" t="s">
        <v>1</v>
      </c>
      <c r="D126" s="13" t="s">
        <v>2</v>
      </c>
      <c r="E126" s="13" t="s">
        <v>3</v>
      </c>
      <c r="G126" s="13"/>
      <c r="H126" s="13" t="s">
        <v>1</v>
      </c>
      <c r="I126" s="13" t="s">
        <v>2</v>
      </c>
      <c r="J126" s="13" t="s">
        <v>3</v>
      </c>
      <c r="L126" s="8" t="s">
        <v>8</v>
      </c>
      <c r="M126" t="s">
        <v>6</v>
      </c>
      <c r="N126" t="s">
        <v>7</v>
      </c>
      <c r="O126" t="s">
        <v>9</v>
      </c>
    </row>
    <row r="127" spans="2:15" ht="20.399999999999999">
      <c r="B127" s="13">
        <v>1</v>
      </c>
      <c r="C127" s="13" t="s">
        <v>25</v>
      </c>
      <c r="D127" s="13">
        <v>2.98</v>
      </c>
      <c r="E127" s="13">
        <v>858.52</v>
      </c>
      <c r="G127" s="13">
        <v>1</v>
      </c>
      <c r="H127" s="13" t="s">
        <v>25</v>
      </c>
      <c r="I127" s="13">
        <v>3.71</v>
      </c>
      <c r="J127" s="13">
        <v>783.83</v>
      </c>
      <c r="L127" s="9" t="s">
        <v>14</v>
      </c>
      <c r="M127">
        <f>(E138-E127)</f>
        <v>315.62000000000012</v>
      </c>
      <c r="N127">
        <f>(J138-J127)</f>
        <v>312.69999999999993</v>
      </c>
      <c r="O127">
        <f>(N127-M127)/J138</f>
        <v>-2.66294583823533E-3</v>
      </c>
    </row>
    <row r="128" spans="2:15" ht="20.399999999999999">
      <c r="B128" s="13">
        <v>2</v>
      </c>
      <c r="C128" s="13" t="s">
        <v>26</v>
      </c>
      <c r="D128" s="13">
        <v>0.87</v>
      </c>
      <c r="E128" s="13">
        <v>251.41</v>
      </c>
      <c r="G128" s="13">
        <v>2</v>
      </c>
      <c r="H128" s="13" t="s">
        <v>26</v>
      </c>
      <c r="I128" s="13">
        <v>1</v>
      </c>
      <c r="J128" s="13">
        <v>211.82</v>
      </c>
      <c r="L128" s="9" t="s">
        <v>15</v>
      </c>
      <c r="M128">
        <f t="shared" ref="M128:M134" si="22">(E139-E128)</f>
        <v>143.10999999999999</v>
      </c>
      <c r="N128">
        <f t="shared" ref="N128:N134" si="23">(J139-J128)</f>
        <v>132.07999999999998</v>
      </c>
      <c r="O128">
        <f t="shared" ref="O128:O134" si="24">(N128-M128)/J139</f>
        <v>-3.2073277115440543E-2</v>
      </c>
    </row>
    <row r="129" spans="2:15" ht="20.399999999999999">
      <c r="B129" s="13">
        <v>3</v>
      </c>
      <c r="C129" s="13" t="s">
        <v>27</v>
      </c>
      <c r="D129" s="13">
        <v>3.25</v>
      </c>
      <c r="E129" s="13">
        <v>935.34</v>
      </c>
      <c r="G129" s="13">
        <v>3</v>
      </c>
      <c r="H129" s="13" t="s">
        <v>27</v>
      </c>
      <c r="I129" s="13">
        <v>4.26</v>
      </c>
      <c r="J129" s="13">
        <v>899.73</v>
      </c>
      <c r="L129" s="9" t="s">
        <v>10</v>
      </c>
      <c r="M129">
        <f t="shared" si="22"/>
        <v>420.88</v>
      </c>
      <c r="N129">
        <f t="shared" si="23"/>
        <v>408.90000000000009</v>
      </c>
      <c r="O129">
        <f t="shared" si="24"/>
        <v>-9.1546120752236341E-3</v>
      </c>
    </row>
    <row r="130" spans="2:15" ht="20.399999999999999">
      <c r="B130" s="13">
        <v>4</v>
      </c>
      <c r="C130" s="13" t="s">
        <v>28</v>
      </c>
      <c r="D130" s="13">
        <v>4.8099999999999996</v>
      </c>
      <c r="E130" s="13">
        <v>1386.28</v>
      </c>
      <c r="G130" s="13">
        <v>4</v>
      </c>
      <c r="H130" s="13" t="s">
        <v>28</v>
      </c>
      <c r="I130" s="13">
        <v>6.36</v>
      </c>
      <c r="J130" s="13">
        <v>1342.28</v>
      </c>
      <c r="L130" s="9" t="s">
        <v>13</v>
      </c>
      <c r="M130">
        <f t="shared" si="22"/>
        <v>478.57999999999993</v>
      </c>
      <c r="N130">
        <f t="shared" si="23"/>
        <v>473.47</v>
      </c>
      <c r="O130">
        <f t="shared" si="24"/>
        <v>-2.8142640782045435E-3</v>
      </c>
    </row>
    <row r="131" spans="2:15" ht="20.399999999999999">
      <c r="B131" s="13">
        <v>5</v>
      </c>
      <c r="C131" s="13" t="s">
        <v>29</v>
      </c>
      <c r="D131" s="13">
        <v>5.89</v>
      </c>
      <c r="E131" s="13">
        <v>1697.29</v>
      </c>
      <c r="G131" s="13">
        <v>5</v>
      </c>
      <c r="H131" s="13" t="s">
        <v>29</v>
      </c>
      <c r="I131" s="13">
        <v>7.81</v>
      </c>
      <c r="J131" s="13">
        <v>1649.2</v>
      </c>
      <c r="L131" s="9" t="s">
        <v>4</v>
      </c>
      <c r="M131">
        <f t="shared" si="22"/>
        <v>451.97000000000025</v>
      </c>
      <c r="N131">
        <f t="shared" si="23"/>
        <v>461.08000000000015</v>
      </c>
      <c r="O131">
        <f t="shared" si="24"/>
        <v>4.3169626779384247E-3</v>
      </c>
    </row>
    <row r="132" spans="2:15" ht="20.399999999999999">
      <c r="B132" s="13">
        <v>6</v>
      </c>
      <c r="C132" s="13" t="s">
        <v>30</v>
      </c>
      <c r="D132" s="13">
        <v>7.12</v>
      </c>
      <c r="E132" s="13">
        <v>2049.85</v>
      </c>
      <c r="G132" s="13">
        <v>6</v>
      </c>
      <c r="H132" s="13" t="s">
        <v>30</v>
      </c>
      <c r="I132" s="13">
        <v>9.43</v>
      </c>
      <c r="J132" s="13">
        <v>1990.81</v>
      </c>
      <c r="L132" s="9" t="s">
        <v>11</v>
      </c>
      <c r="M132">
        <f t="shared" si="22"/>
        <v>699.32999999999993</v>
      </c>
      <c r="N132">
        <f t="shared" si="23"/>
        <v>680.97000000000025</v>
      </c>
      <c r="O132">
        <f t="shared" si="24"/>
        <v>-6.8718232788626578E-3</v>
      </c>
    </row>
    <row r="133" spans="2:15" ht="20.399999999999999">
      <c r="B133" s="13">
        <v>7</v>
      </c>
      <c r="C133" s="13" t="s">
        <v>31</v>
      </c>
      <c r="D133" s="13">
        <v>8.82</v>
      </c>
      <c r="E133" s="13">
        <v>2539.36</v>
      </c>
      <c r="G133" s="13">
        <v>7</v>
      </c>
      <c r="H133" s="13" t="s">
        <v>31</v>
      </c>
      <c r="I133" s="13">
        <v>11.79</v>
      </c>
      <c r="J133" s="13">
        <v>2489.0300000000002</v>
      </c>
      <c r="L133" s="9" t="s">
        <v>16</v>
      </c>
      <c r="M133">
        <f t="shared" si="22"/>
        <v>1089.21</v>
      </c>
      <c r="N133">
        <f t="shared" si="23"/>
        <v>1062.31</v>
      </c>
      <c r="O133">
        <f t="shared" si="24"/>
        <v>-7.5746056418141009E-3</v>
      </c>
    </row>
    <row r="134" spans="2:15" ht="20.399999999999999">
      <c r="B134" s="13">
        <v>8</v>
      </c>
      <c r="C134" s="13" t="s">
        <v>32</v>
      </c>
      <c r="D134" s="13">
        <v>6.24</v>
      </c>
      <c r="E134" s="13">
        <v>1796.3</v>
      </c>
      <c r="G134" s="13">
        <v>8</v>
      </c>
      <c r="H134" s="13" t="s">
        <v>32</v>
      </c>
      <c r="I134" s="13">
        <v>8.69</v>
      </c>
      <c r="J134" s="13">
        <v>1833.62</v>
      </c>
      <c r="L134" s="9" t="s">
        <v>17</v>
      </c>
      <c r="M134">
        <f t="shared" si="22"/>
        <v>952.31999999999994</v>
      </c>
      <c r="N134">
        <f t="shared" si="23"/>
        <v>962.94</v>
      </c>
      <c r="O134">
        <f t="shared" si="24"/>
        <v>3.7975226707097714E-3</v>
      </c>
    </row>
    <row r="135" spans="2:15" ht="20.399999999999999">
      <c r="B135" s="13">
        <v>9</v>
      </c>
      <c r="C135" s="13" t="s">
        <v>33</v>
      </c>
      <c r="D135" s="13">
        <v>2.02</v>
      </c>
      <c r="E135" s="13">
        <v>580.46</v>
      </c>
      <c r="G135" s="13">
        <v>9</v>
      </c>
      <c r="H135" s="13" t="s">
        <v>33</v>
      </c>
      <c r="I135" s="13">
        <v>2.93</v>
      </c>
      <c r="J135" s="13">
        <v>617.80999999999995</v>
      </c>
      <c r="L135" s="6" t="s">
        <v>18</v>
      </c>
      <c r="M135">
        <f>(E146-E135)</f>
        <v>337.39</v>
      </c>
      <c r="N135">
        <f>(J146-J135)</f>
        <v>350.41000000000008</v>
      </c>
      <c r="O135">
        <f>(N135-M135)/J146</f>
        <v>1.3447357005639312E-2</v>
      </c>
    </row>
    <row r="136" spans="2:15">
      <c r="B136">
        <v>1.5</v>
      </c>
      <c r="C136" t="s">
        <v>12</v>
      </c>
      <c r="D136" t="s">
        <v>6</v>
      </c>
      <c r="G136">
        <v>1.5</v>
      </c>
      <c r="H136" t="s">
        <v>12</v>
      </c>
      <c r="I136" t="s">
        <v>7</v>
      </c>
    </row>
    <row r="137" spans="2:15" ht="16.8">
      <c r="B137" s="13"/>
      <c r="C137" s="13" t="s">
        <v>1</v>
      </c>
      <c r="D137" s="13" t="s">
        <v>2</v>
      </c>
      <c r="E137" s="13" t="s">
        <v>3</v>
      </c>
      <c r="G137" s="13"/>
      <c r="H137" s="13" t="s">
        <v>1</v>
      </c>
      <c r="I137" s="13" t="s">
        <v>2</v>
      </c>
      <c r="J137" s="13" t="s">
        <v>3</v>
      </c>
    </row>
    <row r="138" spans="2:15" ht="16.8">
      <c r="B138" s="13">
        <v>1</v>
      </c>
      <c r="C138" s="13" t="s">
        <v>25</v>
      </c>
      <c r="D138" s="13">
        <v>2.63</v>
      </c>
      <c r="E138" s="13">
        <v>1174.1400000000001</v>
      </c>
      <c r="G138" s="13">
        <v>1</v>
      </c>
      <c r="H138" s="13" t="s">
        <v>25</v>
      </c>
      <c r="I138" s="13">
        <v>3.16</v>
      </c>
      <c r="J138" s="13">
        <v>1096.53</v>
      </c>
    </row>
    <row r="139" spans="2:15" ht="16.8">
      <c r="B139" s="13">
        <v>2</v>
      </c>
      <c r="C139" s="13" t="s">
        <v>26</v>
      </c>
      <c r="D139" s="13">
        <v>0.88</v>
      </c>
      <c r="E139" s="13">
        <v>394.52</v>
      </c>
      <c r="G139" s="13">
        <v>2</v>
      </c>
      <c r="H139" s="13" t="s">
        <v>26</v>
      </c>
      <c r="I139" s="13">
        <v>0.99</v>
      </c>
      <c r="J139" s="13">
        <v>343.9</v>
      </c>
    </row>
    <row r="140" spans="2:15" ht="16.8">
      <c r="B140" s="13">
        <v>3</v>
      </c>
      <c r="C140" s="13" t="s">
        <v>27</v>
      </c>
      <c r="D140" s="13">
        <v>3.03</v>
      </c>
      <c r="E140" s="13">
        <v>1356.22</v>
      </c>
      <c r="G140" s="13">
        <v>3</v>
      </c>
      <c r="H140" s="13" t="s">
        <v>27</v>
      </c>
      <c r="I140" s="13">
        <v>3.77</v>
      </c>
      <c r="J140" s="13">
        <v>1308.6300000000001</v>
      </c>
    </row>
    <row r="141" spans="2:15" ht="16.8">
      <c r="B141" s="13">
        <v>4</v>
      </c>
      <c r="C141" s="13" t="s">
        <v>28</v>
      </c>
      <c r="D141" s="13">
        <v>4.17</v>
      </c>
      <c r="E141" s="13">
        <v>1864.86</v>
      </c>
      <c r="G141" s="13">
        <v>4</v>
      </c>
      <c r="H141" s="13" t="s">
        <v>28</v>
      </c>
      <c r="I141" s="13">
        <v>5.23</v>
      </c>
      <c r="J141" s="13">
        <v>1815.75</v>
      </c>
    </row>
    <row r="142" spans="2:15" ht="16.8">
      <c r="B142" s="13">
        <v>5</v>
      </c>
      <c r="C142" s="13" t="s">
        <v>29</v>
      </c>
      <c r="D142" s="13">
        <v>4.8099999999999996</v>
      </c>
      <c r="E142" s="13">
        <v>2149.2600000000002</v>
      </c>
      <c r="G142" s="13">
        <v>5</v>
      </c>
      <c r="H142" s="13" t="s">
        <v>29</v>
      </c>
      <c r="I142" s="13">
        <v>6.08</v>
      </c>
      <c r="J142" s="13">
        <v>2110.2800000000002</v>
      </c>
    </row>
    <row r="143" spans="2:15" ht="16.8">
      <c r="B143" s="13">
        <v>6</v>
      </c>
      <c r="C143" s="13" t="s">
        <v>30</v>
      </c>
      <c r="D143" s="13">
        <v>6.15</v>
      </c>
      <c r="E143" s="13">
        <v>2749.18</v>
      </c>
      <c r="G143" s="13">
        <v>6</v>
      </c>
      <c r="H143" s="13" t="s">
        <v>30</v>
      </c>
      <c r="I143" s="13">
        <v>7.7</v>
      </c>
      <c r="J143" s="13">
        <v>2671.78</v>
      </c>
    </row>
    <row r="144" spans="2:15" ht="16.8">
      <c r="B144" s="13">
        <v>7</v>
      </c>
      <c r="C144" s="13" t="s">
        <v>31</v>
      </c>
      <c r="D144" s="13">
        <v>8.1199999999999992</v>
      </c>
      <c r="E144" s="13">
        <v>3628.57</v>
      </c>
      <c r="G144" s="13">
        <v>7</v>
      </c>
      <c r="H144" s="13" t="s">
        <v>31</v>
      </c>
      <c r="I144" s="13">
        <v>10.23</v>
      </c>
      <c r="J144" s="13">
        <v>3551.34</v>
      </c>
    </row>
    <row r="145" spans="2:15" ht="16.8">
      <c r="B145" s="13">
        <v>8</v>
      </c>
      <c r="C145" s="13" t="s">
        <v>32</v>
      </c>
      <c r="D145" s="13">
        <v>6.15</v>
      </c>
      <c r="E145" s="13">
        <v>2748.62</v>
      </c>
      <c r="G145" s="13">
        <v>8</v>
      </c>
      <c r="H145" s="13" t="s">
        <v>32</v>
      </c>
      <c r="I145" s="13">
        <v>8.06</v>
      </c>
      <c r="J145" s="13">
        <v>2796.56</v>
      </c>
    </row>
    <row r="146" spans="2:15" ht="16.8">
      <c r="B146" s="13">
        <v>9</v>
      </c>
      <c r="C146" s="13" t="s">
        <v>33</v>
      </c>
      <c r="D146" s="13">
        <v>2.0499999999999998</v>
      </c>
      <c r="E146" s="13">
        <v>917.85</v>
      </c>
      <c r="G146" s="13">
        <v>9</v>
      </c>
      <c r="H146" s="13" t="s">
        <v>33</v>
      </c>
      <c r="I146" s="13">
        <v>2.79</v>
      </c>
      <c r="J146" s="13">
        <v>968.22</v>
      </c>
    </row>
    <row r="147" spans="2:15">
      <c r="B147">
        <v>1.75</v>
      </c>
      <c r="C147" t="s">
        <v>5</v>
      </c>
      <c r="D147" t="s">
        <v>6</v>
      </c>
      <c r="G147">
        <v>1.75</v>
      </c>
      <c r="H147" t="s">
        <v>5</v>
      </c>
      <c r="I147" t="s">
        <v>7</v>
      </c>
    </row>
    <row r="148" spans="2:15" ht="16.8">
      <c r="B148" s="13"/>
      <c r="C148" s="13" t="s">
        <v>1</v>
      </c>
      <c r="D148" s="13" t="s">
        <v>2</v>
      </c>
      <c r="E148" s="13" t="s">
        <v>3</v>
      </c>
      <c r="G148" s="13"/>
      <c r="H148" s="13" t="s">
        <v>1</v>
      </c>
      <c r="I148" s="13" t="s">
        <v>2</v>
      </c>
      <c r="J148" s="13" t="s">
        <v>3</v>
      </c>
      <c r="L148" s="8" t="s">
        <v>8</v>
      </c>
      <c r="M148" t="s">
        <v>6</v>
      </c>
      <c r="N148" t="s">
        <v>7</v>
      </c>
      <c r="O148" t="s">
        <v>9</v>
      </c>
    </row>
    <row r="149" spans="2:15" ht="20.399999999999999">
      <c r="B149" s="13">
        <v>1</v>
      </c>
      <c r="C149" s="13" t="s">
        <v>25</v>
      </c>
      <c r="D149" s="13">
        <v>2.98</v>
      </c>
      <c r="E149" s="13">
        <v>839.34</v>
      </c>
      <c r="G149" s="13">
        <v>1</v>
      </c>
      <c r="H149" s="13" t="s">
        <v>25</v>
      </c>
      <c r="I149" s="13">
        <v>3.71</v>
      </c>
      <c r="J149" s="13">
        <v>796.43</v>
      </c>
      <c r="L149" s="9" t="s">
        <v>14</v>
      </c>
      <c r="M149">
        <f>(E160-E149)</f>
        <v>316.92999999999995</v>
      </c>
      <c r="N149">
        <f>(J160-J149)</f>
        <v>307.21000000000015</v>
      </c>
      <c r="O149">
        <f>(N149-M149)/J160</f>
        <v>-8.8072197455690247E-3</v>
      </c>
    </row>
    <row r="150" spans="2:15" ht="20.399999999999999">
      <c r="B150" s="13">
        <v>2</v>
      </c>
      <c r="C150" s="13" t="s">
        <v>26</v>
      </c>
      <c r="D150" s="13">
        <v>0.87</v>
      </c>
      <c r="E150" s="13">
        <v>245.57</v>
      </c>
      <c r="G150" s="13">
        <v>2</v>
      </c>
      <c r="H150" s="13" t="s">
        <v>26</v>
      </c>
      <c r="I150" s="13">
        <v>1.01</v>
      </c>
      <c r="J150" s="13">
        <v>217.74</v>
      </c>
      <c r="L150" s="9" t="s">
        <v>15</v>
      </c>
      <c r="M150">
        <f t="shared" ref="M150:M156" si="25">(E161-E150)</f>
        <v>143.79000000000002</v>
      </c>
      <c r="N150">
        <f t="shared" ref="N150:N156" si="26">(J161-J150)</f>
        <v>133.32</v>
      </c>
      <c r="O150">
        <f t="shared" ref="O150:O156" si="27">(N150-M150)/J161</f>
        <v>-2.9823961715946069E-2</v>
      </c>
    </row>
    <row r="151" spans="2:15" ht="20.399999999999999">
      <c r="B151" s="13">
        <v>3</v>
      </c>
      <c r="C151" s="13" t="s">
        <v>27</v>
      </c>
      <c r="D151" s="13">
        <v>3.25</v>
      </c>
      <c r="E151" s="13">
        <v>915.08</v>
      </c>
      <c r="G151" s="13">
        <v>3</v>
      </c>
      <c r="H151" s="13" t="s">
        <v>27</v>
      </c>
      <c r="I151" s="13">
        <v>4.1500000000000004</v>
      </c>
      <c r="J151" s="13">
        <v>889.87</v>
      </c>
      <c r="L151" s="9" t="s">
        <v>10</v>
      </c>
      <c r="M151">
        <f t="shared" si="25"/>
        <v>435.02999999999986</v>
      </c>
      <c r="N151">
        <f t="shared" si="26"/>
        <v>424.7700000000001</v>
      </c>
      <c r="O151">
        <f t="shared" si="27"/>
        <v>-7.8044179395117775E-3</v>
      </c>
    </row>
    <row r="152" spans="2:15" ht="20.399999999999999">
      <c r="B152" s="13">
        <v>4</v>
      </c>
      <c r="C152" s="13" t="s">
        <v>28</v>
      </c>
      <c r="D152" s="13">
        <v>4.82</v>
      </c>
      <c r="E152" s="13">
        <v>1354.91</v>
      </c>
      <c r="G152" s="13">
        <v>4</v>
      </c>
      <c r="H152" s="13" t="s">
        <v>28</v>
      </c>
      <c r="I152" s="13">
        <v>6.17</v>
      </c>
      <c r="J152" s="13">
        <v>1324.57</v>
      </c>
      <c r="L152" s="9" t="s">
        <v>13</v>
      </c>
      <c r="M152">
        <f t="shared" si="25"/>
        <v>496.03999999999996</v>
      </c>
      <c r="N152">
        <f t="shared" si="26"/>
        <v>493.91000000000008</v>
      </c>
      <c r="O152">
        <f t="shared" si="27"/>
        <v>-1.1713079055034323E-3</v>
      </c>
    </row>
    <row r="153" spans="2:15" ht="20.399999999999999">
      <c r="B153" s="13">
        <v>5</v>
      </c>
      <c r="C153" s="13" t="s">
        <v>29</v>
      </c>
      <c r="D153" s="13">
        <v>5.91</v>
      </c>
      <c r="E153" s="13">
        <v>1661.87</v>
      </c>
      <c r="G153" s="13">
        <v>5</v>
      </c>
      <c r="H153" s="13" t="s">
        <v>29</v>
      </c>
      <c r="I153" s="13">
        <v>7.57</v>
      </c>
      <c r="J153" s="13">
        <v>1624.76</v>
      </c>
      <c r="L153" s="9" t="s">
        <v>4</v>
      </c>
      <c r="M153">
        <f t="shared" si="25"/>
        <v>477.30000000000018</v>
      </c>
      <c r="N153">
        <f t="shared" si="26"/>
        <v>485.20999999999981</v>
      </c>
      <c r="O153">
        <f t="shared" si="27"/>
        <v>3.7488684673240035E-3</v>
      </c>
    </row>
    <row r="154" spans="2:15" ht="20.399999999999999">
      <c r="B154" s="13">
        <v>6</v>
      </c>
      <c r="C154" s="13" t="s">
        <v>30</v>
      </c>
      <c r="D154" s="13">
        <v>7.13</v>
      </c>
      <c r="E154" s="13">
        <v>2005.37</v>
      </c>
      <c r="G154" s="13">
        <v>6</v>
      </c>
      <c r="H154" s="13" t="s">
        <v>30</v>
      </c>
      <c r="I154" s="13">
        <v>9.1</v>
      </c>
      <c r="J154" s="13">
        <v>1953.25</v>
      </c>
      <c r="L154" s="9" t="s">
        <v>11</v>
      </c>
      <c r="M154">
        <f t="shared" si="25"/>
        <v>731.57999999999993</v>
      </c>
      <c r="N154">
        <f t="shared" si="26"/>
        <v>716.88999999999987</v>
      </c>
      <c r="O154">
        <f t="shared" si="27"/>
        <v>-5.5015841865969778E-3</v>
      </c>
    </row>
    <row r="155" spans="2:15" ht="20.399999999999999">
      <c r="B155" s="13">
        <v>7</v>
      </c>
      <c r="C155" s="13" t="s">
        <v>31</v>
      </c>
      <c r="D155" s="13">
        <v>8.81</v>
      </c>
      <c r="E155" s="13">
        <v>2479.5</v>
      </c>
      <c r="G155" s="13">
        <v>7</v>
      </c>
      <c r="H155" s="13" t="s">
        <v>31</v>
      </c>
      <c r="I155" s="13">
        <v>11.24</v>
      </c>
      <c r="J155" s="13">
        <v>2412.25</v>
      </c>
      <c r="L155" s="9" t="s">
        <v>16</v>
      </c>
      <c r="M155">
        <f t="shared" si="25"/>
        <v>1156.02</v>
      </c>
      <c r="N155">
        <f t="shared" si="26"/>
        <v>1138.6199999999999</v>
      </c>
      <c r="O155">
        <f t="shared" si="27"/>
        <v>-4.900207554768294E-3</v>
      </c>
    </row>
    <row r="156" spans="2:15" ht="20.399999999999999">
      <c r="B156" s="13">
        <v>8</v>
      </c>
      <c r="C156" s="13" t="s">
        <v>32</v>
      </c>
      <c r="D156" s="13">
        <v>6.22</v>
      </c>
      <c r="E156" s="13">
        <v>1749.36</v>
      </c>
      <c r="G156" s="13">
        <v>8</v>
      </c>
      <c r="H156" s="13" t="s">
        <v>32</v>
      </c>
      <c r="I156" s="13">
        <v>8.26</v>
      </c>
      <c r="J156" s="13">
        <v>1773.77</v>
      </c>
      <c r="L156" s="9" t="s">
        <v>17</v>
      </c>
      <c r="M156">
        <f t="shared" si="25"/>
        <v>1006.8</v>
      </c>
      <c r="N156">
        <f t="shared" si="26"/>
        <v>1023.9200000000001</v>
      </c>
      <c r="O156">
        <f t="shared" si="27"/>
        <v>6.1193341649718579E-3</v>
      </c>
    </row>
    <row r="157" spans="2:15" ht="20.399999999999999">
      <c r="B157" s="13">
        <v>9</v>
      </c>
      <c r="C157" s="13" t="s">
        <v>33</v>
      </c>
      <c r="D157" s="13">
        <v>2.0099999999999998</v>
      </c>
      <c r="E157" s="13">
        <v>566.25</v>
      </c>
      <c r="G157" s="13">
        <v>9</v>
      </c>
      <c r="H157" s="13" t="s">
        <v>33</v>
      </c>
      <c r="I157" s="13">
        <v>2.78</v>
      </c>
      <c r="J157" s="13">
        <v>596.44000000000005</v>
      </c>
      <c r="L157" s="6" t="s">
        <v>18</v>
      </c>
      <c r="M157">
        <f>(E168-E157)</f>
        <v>364.98</v>
      </c>
      <c r="N157">
        <f>(J168-J157)</f>
        <v>372.1099999999999</v>
      </c>
      <c r="O157">
        <f>(N157-M157)/J168</f>
        <v>7.3615197976355188E-3</v>
      </c>
    </row>
    <row r="158" spans="2:15">
      <c r="B158">
        <v>1.75</v>
      </c>
      <c r="C158" t="s">
        <v>12</v>
      </c>
      <c r="D158" t="s">
        <v>6</v>
      </c>
      <c r="G158">
        <v>1.75</v>
      </c>
      <c r="H158" t="s">
        <v>12</v>
      </c>
      <c r="I158" t="s">
        <v>7</v>
      </c>
    </row>
    <row r="159" spans="2:15" ht="16.8">
      <c r="B159" s="13"/>
      <c r="C159" s="13" t="s">
        <v>1</v>
      </c>
      <c r="D159" s="13" t="s">
        <v>2</v>
      </c>
      <c r="E159" s="13" t="s">
        <v>3</v>
      </c>
      <c r="G159" s="13"/>
      <c r="H159" s="13" t="s">
        <v>1</v>
      </c>
      <c r="I159" s="13" t="s">
        <v>2</v>
      </c>
      <c r="J159" s="13" t="s">
        <v>3</v>
      </c>
    </row>
    <row r="160" spans="2:15" ht="16.8">
      <c r="B160" s="13">
        <v>1</v>
      </c>
      <c r="C160" s="13" t="s">
        <v>25</v>
      </c>
      <c r="D160" s="13">
        <v>2.59</v>
      </c>
      <c r="E160" s="13">
        <v>1156.27</v>
      </c>
      <c r="G160" s="13">
        <v>1</v>
      </c>
      <c r="H160" s="13" t="s">
        <v>25</v>
      </c>
      <c r="I160" s="13">
        <v>3.17</v>
      </c>
      <c r="J160" s="13">
        <v>1103.6400000000001</v>
      </c>
    </row>
    <row r="161" spans="2:10" ht="16.8">
      <c r="B161" s="13">
        <v>2</v>
      </c>
      <c r="C161" s="13" t="s">
        <v>26</v>
      </c>
      <c r="D161" s="13">
        <v>0.87</v>
      </c>
      <c r="E161" s="13">
        <v>389.36</v>
      </c>
      <c r="G161" s="13">
        <v>2</v>
      </c>
      <c r="H161" s="13" t="s">
        <v>26</v>
      </c>
      <c r="I161" s="13">
        <v>1.01</v>
      </c>
      <c r="J161" s="13">
        <v>351.06</v>
      </c>
    </row>
    <row r="162" spans="2:10" ht="16.8">
      <c r="B162" s="13">
        <v>3</v>
      </c>
      <c r="C162" s="13" t="s">
        <v>27</v>
      </c>
      <c r="D162" s="13">
        <v>3.03</v>
      </c>
      <c r="E162" s="13">
        <v>1350.11</v>
      </c>
      <c r="G162" s="13">
        <v>3</v>
      </c>
      <c r="H162" s="13" t="s">
        <v>27</v>
      </c>
      <c r="I162" s="13">
        <v>3.78</v>
      </c>
      <c r="J162" s="13">
        <v>1314.64</v>
      </c>
    </row>
    <row r="163" spans="2:10" ht="16.8">
      <c r="B163" s="13">
        <v>4</v>
      </c>
      <c r="C163" s="13" t="s">
        <v>28</v>
      </c>
      <c r="D163" s="13">
        <v>4.1500000000000004</v>
      </c>
      <c r="E163" s="13">
        <v>1850.95</v>
      </c>
      <c r="G163" s="13">
        <v>4</v>
      </c>
      <c r="H163" s="13" t="s">
        <v>28</v>
      </c>
      <c r="I163" s="13">
        <v>5.23</v>
      </c>
      <c r="J163" s="13">
        <v>1818.48</v>
      </c>
    </row>
    <row r="164" spans="2:10" ht="16.8">
      <c r="B164" s="13">
        <v>5</v>
      </c>
      <c r="C164" s="13" t="s">
        <v>29</v>
      </c>
      <c r="D164" s="13">
        <v>4.8</v>
      </c>
      <c r="E164" s="13">
        <v>2139.17</v>
      </c>
      <c r="G164" s="13">
        <v>5</v>
      </c>
      <c r="H164" s="13" t="s">
        <v>29</v>
      </c>
      <c r="I164" s="13">
        <v>6.07</v>
      </c>
      <c r="J164" s="13">
        <v>2109.9699999999998</v>
      </c>
    </row>
    <row r="165" spans="2:10" ht="16.8">
      <c r="B165" s="13">
        <v>6</v>
      </c>
      <c r="C165" s="13" t="s">
        <v>30</v>
      </c>
      <c r="D165" s="13">
        <v>6.14</v>
      </c>
      <c r="E165" s="13">
        <v>2736.95</v>
      </c>
      <c r="G165" s="13">
        <v>6</v>
      </c>
      <c r="H165" s="13" t="s">
        <v>30</v>
      </c>
      <c r="I165" s="13">
        <v>7.68</v>
      </c>
      <c r="J165" s="13">
        <v>2670.14</v>
      </c>
    </row>
    <row r="166" spans="2:10" ht="16.8">
      <c r="B166" s="13">
        <v>7</v>
      </c>
      <c r="C166" s="13" t="s">
        <v>31</v>
      </c>
      <c r="D166" s="13">
        <v>8.15</v>
      </c>
      <c r="E166" s="13">
        <v>3635.52</v>
      </c>
      <c r="G166" s="13">
        <v>7</v>
      </c>
      <c r="H166" s="13" t="s">
        <v>31</v>
      </c>
      <c r="I166" s="13">
        <v>10.220000000000001</v>
      </c>
      <c r="J166" s="13">
        <v>3550.87</v>
      </c>
    </row>
    <row r="167" spans="2:10" ht="16.8">
      <c r="B167" s="13">
        <v>8</v>
      </c>
      <c r="C167" s="13" t="s">
        <v>32</v>
      </c>
      <c r="D167" s="13">
        <v>6.18</v>
      </c>
      <c r="E167" s="13">
        <v>2756.16</v>
      </c>
      <c r="G167" s="13">
        <v>8</v>
      </c>
      <c r="H167" s="13" t="s">
        <v>32</v>
      </c>
      <c r="I167" s="13">
        <v>8.0500000000000007</v>
      </c>
      <c r="J167" s="13">
        <v>2797.69</v>
      </c>
    </row>
    <row r="168" spans="2:10" ht="16.8">
      <c r="B168" s="13">
        <v>9</v>
      </c>
      <c r="C168" s="13" t="s">
        <v>33</v>
      </c>
      <c r="D168" s="13">
        <v>2.09</v>
      </c>
      <c r="E168" s="13">
        <v>931.23</v>
      </c>
      <c r="G168" s="13">
        <v>9</v>
      </c>
      <c r="H168" s="13" t="s">
        <v>33</v>
      </c>
      <c r="I168" s="13">
        <v>2.79</v>
      </c>
      <c r="J168" s="13">
        <v>968.55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214C-8B2D-5949-8F25-EBD9B65AAF8E}">
  <dimension ref="A1:Y168"/>
  <sheetViews>
    <sheetView topLeftCell="A10" zoomScale="118" workbookViewId="0">
      <selection activeCell="M6" sqref="M6"/>
    </sheetView>
  </sheetViews>
  <sheetFormatPr defaultColWidth="8.77734375" defaultRowHeight="14.4"/>
  <cols>
    <col min="1" max="1" width="19.109375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1" spans="1:25">
      <c r="A11" s="1"/>
      <c r="B11" s="1"/>
      <c r="C11" s="1"/>
      <c r="G11" s="2"/>
      <c r="H11" s="3"/>
      <c r="I11" s="3"/>
      <c r="J11" s="4"/>
    </row>
    <row r="12" spans="1:25">
      <c r="A12" s="1"/>
      <c r="B12" s="1"/>
      <c r="C12" s="1"/>
      <c r="G12" s="5"/>
      <c r="H12" s="6"/>
      <c r="I12" s="6"/>
      <c r="J12" s="7"/>
    </row>
    <row r="15" spans="1:25">
      <c r="B15">
        <v>0.25</v>
      </c>
      <c r="C15" t="s">
        <v>5</v>
      </c>
      <c r="D15" t="s">
        <v>6</v>
      </c>
      <c r="G15">
        <v>0.25</v>
      </c>
      <c r="H15" t="s">
        <v>5</v>
      </c>
      <c r="I15" t="s">
        <v>7</v>
      </c>
    </row>
    <row r="16" spans="1:25" ht="16.8">
      <c r="B16" s="13"/>
      <c r="C16" s="13" t="s">
        <v>1</v>
      </c>
      <c r="D16" s="13" t="s">
        <v>2</v>
      </c>
      <c r="E16" s="13" t="s">
        <v>3</v>
      </c>
      <c r="F16" s="8"/>
      <c r="G16" s="13"/>
      <c r="H16" s="13" t="s">
        <v>1</v>
      </c>
      <c r="I16" s="13" t="s">
        <v>2</v>
      </c>
      <c r="J16" s="13" t="s">
        <v>3</v>
      </c>
      <c r="L16" s="8" t="s">
        <v>8</v>
      </c>
      <c r="M16" t="s">
        <v>6</v>
      </c>
      <c r="N16" t="s">
        <v>7</v>
      </c>
      <c r="O16" t="s">
        <v>9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>
      <c r="B17" s="13">
        <v>1</v>
      </c>
      <c r="C17" s="13" t="s">
        <v>25</v>
      </c>
      <c r="D17" s="13">
        <v>2.68</v>
      </c>
      <c r="E17" s="13">
        <v>1118.3499999999999</v>
      </c>
      <c r="F17" s="9"/>
      <c r="G17" s="13">
        <v>1</v>
      </c>
      <c r="H17" s="13" t="s">
        <v>25</v>
      </c>
      <c r="I17" s="13">
        <v>3.46</v>
      </c>
      <c r="J17" s="13">
        <v>1040.51</v>
      </c>
      <c r="L17" s="13" t="s">
        <v>25</v>
      </c>
      <c r="M17">
        <f>(E28-E17)</f>
        <v>103.65000000000009</v>
      </c>
      <c r="N17">
        <f>(J28-J17)</f>
        <v>100.40000000000009</v>
      </c>
      <c r="O17">
        <f>(N17-M17)/J28</f>
        <v>-2.8486033078858101E-3</v>
      </c>
      <c r="R17" s="9" t="s">
        <v>14</v>
      </c>
      <c r="S17">
        <f>O17</f>
        <v>-2.8486033078858101E-3</v>
      </c>
      <c r="T17">
        <f>O39</f>
        <v>-2.6348729503066538E-2</v>
      </c>
      <c r="U17">
        <f>O61</f>
        <v>9.6178636785691704E-2</v>
      </c>
      <c r="V17">
        <f>O83</f>
        <v>-0.14222190217293451</v>
      </c>
      <c r="W17">
        <f>O105</f>
        <v>-1.0527074771072131E-2</v>
      </c>
      <c r="X17">
        <f>O127</f>
        <v>-2.0263817058007429E-2</v>
      </c>
      <c r="Y17">
        <f>O149</f>
        <v>3.3108678102011834E-3</v>
      </c>
    </row>
    <row r="18" spans="2:25" ht="20.399999999999999">
      <c r="B18" s="13">
        <v>2</v>
      </c>
      <c r="C18" s="13" t="s">
        <v>26</v>
      </c>
      <c r="D18" s="13">
        <v>0.84</v>
      </c>
      <c r="E18" s="13">
        <v>351.37</v>
      </c>
      <c r="F18" s="9"/>
      <c r="G18" s="13">
        <v>2</v>
      </c>
      <c r="H18" s="13" t="s">
        <v>26</v>
      </c>
      <c r="I18" s="13">
        <v>1.01</v>
      </c>
      <c r="J18" s="13">
        <v>304.13</v>
      </c>
      <c r="L18" s="13" t="s">
        <v>26</v>
      </c>
      <c r="M18">
        <f t="shared" ref="M18:M24" si="0">(E29-E18)</f>
        <v>46.699999999999989</v>
      </c>
      <c r="N18">
        <f t="shared" ref="N18:N24" si="1">(J29-J18)</f>
        <v>41.44</v>
      </c>
      <c r="O18">
        <f t="shared" ref="O18:O24" si="2">(N18-M18)/J29</f>
        <v>-1.5221228694620456E-2</v>
      </c>
      <c r="R18" s="9" t="s">
        <v>15</v>
      </c>
      <c r="S18">
        <f t="shared" ref="S18:S24" si="3">O18</f>
        <v>-1.5221228694620456E-2</v>
      </c>
      <c r="T18">
        <f t="shared" ref="T18:T24" si="4">O40</f>
        <v>-6.4289287080354154E-2</v>
      </c>
      <c r="U18">
        <f t="shared" ref="U18:U25" si="5">O62</f>
        <v>0.14197283200550229</v>
      </c>
      <c r="V18">
        <f t="shared" ref="V18:V25" si="6">O84</f>
        <v>-0.26075063239014051</v>
      </c>
      <c r="W18">
        <f t="shared" ref="W18:W25" si="7">O106</f>
        <v>-3.9280670912706483E-2</v>
      </c>
      <c r="X18">
        <f t="shared" ref="X18:X25" si="8">O128</f>
        <v>-6.1736556203833989E-2</v>
      </c>
      <c r="Y18">
        <f t="shared" ref="Y18:Y25" si="9">O150</f>
        <v>-5.5605735576381042E-3</v>
      </c>
    </row>
    <row r="19" spans="2:25" ht="20.399999999999999">
      <c r="B19" s="13">
        <v>3</v>
      </c>
      <c r="C19" s="13" t="s">
        <v>27</v>
      </c>
      <c r="D19" s="13">
        <v>2.98</v>
      </c>
      <c r="E19" s="13">
        <v>1246.23</v>
      </c>
      <c r="F19" s="9"/>
      <c r="G19" s="13">
        <v>3</v>
      </c>
      <c r="H19" s="13" t="s">
        <v>27</v>
      </c>
      <c r="I19" s="13">
        <v>4</v>
      </c>
      <c r="J19" s="13">
        <v>1203.27</v>
      </c>
      <c r="L19" s="13" t="s">
        <v>27</v>
      </c>
      <c r="M19">
        <f t="shared" si="0"/>
        <v>117.52999999999997</v>
      </c>
      <c r="N19">
        <f t="shared" si="1"/>
        <v>108.05999999999995</v>
      </c>
      <c r="O19">
        <f t="shared" si="2"/>
        <v>-7.2216757032936242E-3</v>
      </c>
      <c r="R19" s="9" t="s">
        <v>10</v>
      </c>
      <c r="S19">
        <f t="shared" si="3"/>
        <v>-7.2216757032936242E-3</v>
      </c>
      <c r="T19">
        <f t="shared" si="4"/>
        <v>-1.5191985366712438E-2</v>
      </c>
      <c r="U19">
        <f t="shared" si="5"/>
        <v>6.854360066960892E-2</v>
      </c>
      <c r="V19">
        <f t="shared" si="6"/>
        <v>-9.2808860034370819E-2</v>
      </c>
      <c r="W19">
        <f t="shared" si="7"/>
        <v>-8.5182762659527025E-3</v>
      </c>
      <c r="X19">
        <f t="shared" si="8"/>
        <v>-1.7843685055913633E-2</v>
      </c>
      <c r="Y19">
        <f t="shared" si="9"/>
        <v>-6.6869809041101786E-3</v>
      </c>
    </row>
    <row r="20" spans="2:25" ht="20.399999999999999">
      <c r="B20" s="13">
        <v>4</v>
      </c>
      <c r="C20" s="13" t="s">
        <v>28</v>
      </c>
      <c r="D20" s="13">
        <v>4.2699999999999996</v>
      </c>
      <c r="E20" s="13">
        <v>1781.96</v>
      </c>
      <c r="F20" s="9"/>
      <c r="G20" s="13">
        <v>4</v>
      </c>
      <c r="H20" s="13" t="s">
        <v>28</v>
      </c>
      <c r="I20" s="13">
        <v>5.84</v>
      </c>
      <c r="J20" s="13">
        <v>1755.12</v>
      </c>
      <c r="L20" s="13" t="s">
        <v>28</v>
      </c>
      <c r="M20">
        <f t="shared" si="0"/>
        <v>126.58999999999992</v>
      </c>
      <c r="N20">
        <f t="shared" si="1"/>
        <v>122.68000000000006</v>
      </c>
      <c r="O20">
        <f t="shared" si="2"/>
        <v>-2.0822238790072717E-3</v>
      </c>
      <c r="R20" s="9" t="s">
        <v>13</v>
      </c>
      <c r="S20">
        <f>O20</f>
        <v>-2.0822238790072717E-3</v>
      </c>
      <c r="T20">
        <f t="shared" si="4"/>
        <v>-3.7526785618142221E-3</v>
      </c>
      <c r="U20">
        <f t="shared" si="5"/>
        <v>7.0171320004804486E-2</v>
      </c>
      <c r="V20">
        <f t="shared" si="6"/>
        <v>-7.1700514457662415E-2</v>
      </c>
      <c r="W20">
        <f t="shared" si="7"/>
        <v>1.7556103199353368E-3</v>
      </c>
      <c r="X20">
        <f t="shared" si="8"/>
        <v>-3.9803119644783065E-3</v>
      </c>
      <c r="Y20">
        <f t="shared" si="9"/>
        <v>7.0471855029327389E-3</v>
      </c>
    </row>
    <row r="21" spans="2:25" ht="20.399999999999999">
      <c r="B21" s="13">
        <v>5</v>
      </c>
      <c r="C21" s="13" t="s">
        <v>29</v>
      </c>
      <c r="D21" s="13">
        <v>5.07</v>
      </c>
      <c r="E21" s="13">
        <v>2115.59</v>
      </c>
      <c r="F21" s="9"/>
      <c r="G21" s="13">
        <v>5</v>
      </c>
      <c r="H21" s="13" t="s">
        <v>29</v>
      </c>
      <c r="I21" s="13">
        <v>6.91</v>
      </c>
      <c r="J21" s="13">
        <v>2076.4899999999998</v>
      </c>
      <c r="L21" s="13" t="s">
        <v>29</v>
      </c>
      <c r="M21">
        <f t="shared" si="0"/>
        <v>114.10999999999967</v>
      </c>
      <c r="N21">
        <f t="shared" si="1"/>
        <v>123.09000000000015</v>
      </c>
      <c r="O21">
        <f t="shared" si="2"/>
        <v>4.0825975868122432E-3</v>
      </c>
      <c r="R21" s="9" t="s">
        <v>4</v>
      </c>
      <c r="S21">
        <f t="shared" si="3"/>
        <v>4.0825975868122432E-3</v>
      </c>
      <c r="T21">
        <f t="shared" si="4"/>
        <v>3.1751779074464166E-3</v>
      </c>
      <c r="U21">
        <f t="shared" si="5"/>
        <v>8.6313199445193819E-2</v>
      </c>
      <c r="V21">
        <f t="shared" si="6"/>
        <v>-8.186683156578238E-2</v>
      </c>
      <c r="W21">
        <f t="shared" si="7"/>
        <v>9.4871259700586314E-4</v>
      </c>
      <c r="X21">
        <f t="shared" si="8"/>
        <v>-1.6044695938684777E-3</v>
      </c>
      <c r="Y21">
        <f t="shared" si="9"/>
        <v>1.0834841488513375E-2</v>
      </c>
    </row>
    <row r="22" spans="2:25" ht="20.399999999999999">
      <c r="B22" s="13">
        <v>6</v>
      </c>
      <c r="C22" s="13" t="s">
        <v>30</v>
      </c>
      <c r="D22" s="13">
        <v>6.17</v>
      </c>
      <c r="E22" s="13">
        <v>2576.1799999999998</v>
      </c>
      <c r="F22" s="9"/>
      <c r="G22" s="13">
        <v>6</v>
      </c>
      <c r="H22" s="13" t="s">
        <v>30</v>
      </c>
      <c r="I22" s="13">
        <v>8.34</v>
      </c>
      <c r="J22" s="13">
        <v>2506.89</v>
      </c>
      <c r="L22" s="13" t="s">
        <v>30</v>
      </c>
      <c r="M22">
        <f t="shared" si="0"/>
        <v>219.80999999999995</v>
      </c>
      <c r="N22">
        <f t="shared" si="1"/>
        <v>204.66000000000031</v>
      </c>
      <c r="O22">
        <f>(N22-M22)/J33</f>
        <v>-5.5872102671902174E-3</v>
      </c>
      <c r="R22" s="9" t="s">
        <v>11</v>
      </c>
      <c r="S22">
        <f t="shared" si="3"/>
        <v>-5.5872102671902174E-3</v>
      </c>
      <c r="T22">
        <f t="shared" si="4"/>
        <v>-5.1283194720061322E-3</v>
      </c>
      <c r="U22">
        <f t="shared" si="5"/>
        <v>6.9792876391065545E-2</v>
      </c>
      <c r="V22">
        <f t="shared" si="6"/>
        <v>-8.4005580829257742E-2</v>
      </c>
      <c r="W22">
        <f t="shared" si="7"/>
        <v>-5.0385565621022818E-3</v>
      </c>
      <c r="X22">
        <f t="shared" si="8"/>
        <v>-9.4560782634176537E-3</v>
      </c>
      <c r="Y22">
        <f t="shared" si="9"/>
        <v>-2.3249883750583126E-3</v>
      </c>
    </row>
    <row r="23" spans="2:25" ht="20.399999999999999">
      <c r="B23" s="13">
        <v>7</v>
      </c>
      <c r="C23" s="13" t="s">
        <v>31</v>
      </c>
      <c r="D23" s="13">
        <v>7.98</v>
      </c>
      <c r="E23" s="13">
        <v>3331.29</v>
      </c>
      <c r="F23" s="9"/>
      <c r="G23" s="13">
        <v>7</v>
      </c>
      <c r="H23" s="13" t="s">
        <v>31</v>
      </c>
      <c r="I23" s="13">
        <v>10.97</v>
      </c>
      <c r="J23" s="13">
        <v>3298.32</v>
      </c>
      <c r="L23" s="13" t="s">
        <v>31</v>
      </c>
      <c r="M23">
        <f t="shared" si="0"/>
        <v>337.99000000000024</v>
      </c>
      <c r="N23">
        <f t="shared" si="1"/>
        <v>344.94000000000005</v>
      </c>
      <c r="O23">
        <f t="shared" si="2"/>
        <v>1.9076321755789644E-3</v>
      </c>
      <c r="R23" s="9" t="s">
        <v>16</v>
      </c>
      <c r="S23">
        <f t="shared" si="3"/>
        <v>1.9076321755789644E-3</v>
      </c>
      <c r="T23">
        <f t="shared" si="4"/>
        <v>4.2903998851474608E-3</v>
      </c>
      <c r="U23">
        <f t="shared" si="5"/>
        <v>6.3247032808717782E-2</v>
      </c>
      <c r="V23">
        <f t="shared" si="6"/>
        <v>-6.5210135032620076E-2</v>
      </c>
      <c r="W23">
        <f t="shared" si="7"/>
        <v>1.5290052291980101E-3</v>
      </c>
      <c r="X23">
        <f t="shared" si="8"/>
        <v>-4.5923678819696683E-3</v>
      </c>
      <c r="Y23">
        <f t="shared" si="9"/>
        <v>1.2048495193152894E-3</v>
      </c>
    </row>
    <row r="24" spans="2:25" ht="20.399999999999999">
      <c r="B24" s="13">
        <v>8</v>
      </c>
      <c r="C24" s="13" t="s">
        <v>32</v>
      </c>
      <c r="D24" s="13">
        <v>6.03</v>
      </c>
      <c r="E24" s="13">
        <v>2519.1999999999998</v>
      </c>
      <c r="F24" s="9"/>
      <c r="G24" s="13">
        <v>8</v>
      </c>
      <c r="H24" s="13" t="s">
        <v>32</v>
      </c>
      <c r="I24" s="13">
        <v>8.59</v>
      </c>
      <c r="J24" s="13">
        <v>2582.3000000000002</v>
      </c>
      <c r="L24" s="13" t="s">
        <v>32</v>
      </c>
      <c r="M24">
        <f t="shared" si="0"/>
        <v>296.03999999999996</v>
      </c>
      <c r="N24">
        <f t="shared" si="1"/>
        <v>319.77</v>
      </c>
      <c r="O24">
        <f t="shared" si="2"/>
        <v>8.1769219901656458E-3</v>
      </c>
      <c r="R24" s="9" t="s">
        <v>17</v>
      </c>
      <c r="S24">
        <f t="shared" si="3"/>
        <v>8.1769219901656458E-3</v>
      </c>
      <c r="T24">
        <f t="shared" si="4"/>
        <v>1.3395243535589683E-2</v>
      </c>
      <c r="U24">
        <f t="shared" si="5"/>
        <v>5.8472456311540834E-2</v>
      </c>
      <c r="V24">
        <f t="shared" si="6"/>
        <v>-4.1637345824887123E-2</v>
      </c>
      <c r="W24">
        <f t="shared" si="7"/>
        <v>1.2193089755180787E-2</v>
      </c>
      <c r="X24">
        <f t="shared" si="8"/>
        <v>7.0787329927707232E-3</v>
      </c>
      <c r="Y24">
        <f t="shared" si="9"/>
        <v>1.1176533561717219E-2</v>
      </c>
    </row>
    <row r="25" spans="2:25" ht="20.399999999999999">
      <c r="B25" s="13">
        <v>9</v>
      </c>
      <c r="C25" s="13" t="s">
        <v>33</v>
      </c>
      <c r="D25" s="13">
        <v>1.98</v>
      </c>
      <c r="E25" s="13">
        <v>825.43</v>
      </c>
      <c r="F25" s="9"/>
      <c r="G25" s="13">
        <v>9</v>
      </c>
      <c r="H25" s="13" t="s">
        <v>33</v>
      </c>
      <c r="I25" s="13">
        <v>2.87</v>
      </c>
      <c r="J25" s="13">
        <v>861.88</v>
      </c>
      <c r="L25" s="13" t="s">
        <v>33</v>
      </c>
      <c r="M25">
        <f>(E36-E25)</f>
        <v>95.340000000000032</v>
      </c>
      <c r="N25">
        <f>(J36-J25)</f>
        <v>124.57000000000005</v>
      </c>
      <c r="O25">
        <f>(N25-M25)/J36</f>
        <v>2.9631506918749068E-2</v>
      </c>
      <c r="R25" s="6" t="s">
        <v>18</v>
      </c>
      <c r="S25">
        <f>O25</f>
        <v>2.9631506918749068E-2</v>
      </c>
      <c r="T25">
        <f>O47</f>
        <v>3.5848999362909223E-2</v>
      </c>
      <c r="U25">
        <f t="shared" si="5"/>
        <v>7.8160777911262969E-2</v>
      </c>
      <c r="V25">
        <f t="shared" si="6"/>
        <v>-4.078295140581828E-2</v>
      </c>
      <c r="W25">
        <f t="shared" si="7"/>
        <v>2.0731569367460748E-2</v>
      </c>
      <c r="X25">
        <f t="shared" si="8"/>
        <v>1.7708702264630512E-2</v>
      </c>
      <c r="Y25">
        <f t="shared" si="9"/>
        <v>2.2595555006536688E-2</v>
      </c>
    </row>
    <row r="26" spans="2:25">
      <c r="B26">
        <v>0.25</v>
      </c>
      <c r="C26" t="s">
        <v>12</v>
      </c>
      <c r="D26" t="s">
        <v>6</v>
      </c>
      <c r="G26">
        <v>0.25</v>
      </c>
      <c r="H26" t="s">
        <v>12</v>
      </c>
      <c r="I26" t="s">
        <v>7</v>
      </c>
    </row>
    <row r="27" spans="2:25" ht="16.8">
      <c r="B27" s="13"/>
      <c r="C27" s="13" t="s">
        <v>1</v>
      </c>
      <c r="D27" s="13" t="s">
        <v>2</v>
      </c>
      <c r="E27" s="13" t="s">
        <v>3</v>
      </c>
      <c r="G27" s="13"/>
      <c r="H27" s="13" t="s">
        <v>1</v>
      </c>
      <c r="I27" s="13" t="s">
        <v>2</v>
      </c>
      <c r="J27" s="13" t="s">
        <v>3</v>
      </c>
    </row>
    <row r="28" spans="2:25" ht="16.8">
      <c r="B28" s="13">
        <v>1</v>
      </c>
      <c r="C28" s="13" t="s">
        <v>25</v>
      </c>
      <c r="D28" s="13">
        <v>2.68</v>
      </c>
      <c r="E28" s="13">
        <v>1222</v>
      </c>
      <c r="G28" s="13">
        <v>1</v>
      </c>
      <c r="H28" s="13" t="s">
        <v>25</v>
      </c>
      <c r="I28" s="13">
        <v>3.2</v>
      </c>
      <c r="J28" s="13">
        <v>1140.9100000000001</v>
      </c>
    </row>
    <row r="29" spans="2:25" ht="16.8">
      <c r="B29" s="13">
        <v>2</v>
      </c>
      <c r="C29" s="13" t="s">
        <v>26</v>
      </c>
      <c r="D29" s="13">
        <v>0.87</v>
      </c>
      <c r="E29" s="13">
        <v>398.07</v>
      </c>
      <c r="G29" s="13">
        <v>2</v>
      </c>
      <c r="H29" s="13" t="s">
        <v>26</v>
      </c>
      <c r="I29" s="13">
        <v>0.97</v>
      </c>
      <c r="J29" s="13">
        <v>345.57</v>
      </c>
    </row>
    <row r="30" spans="2:25" ht="16.8">
      <c r="B30" s="13">
        <v>3</v>
      </c>
      <c r="C30" s="13" t="s">
        <v>27</v>
      </c>
      <c r="D30" s="13">
        <v>2.99</v>
      </c>
      <c r="E30" s="13">
        <v>1363.76</v>
      </c>
      <c r="G30" s="13">
        <v>3</v>
      </c>
      <c r="H30" s="13" t="s">
        <v>27</v>
      </c>
      <c r="I30" s="13">
        <v>3.68</v>
      </c>
      <c r="J30" s="13">
        <v>1311.33</v>
      </c>
    </row>
    <row r="31" spans="2:25" ht="16.8">
      <c r="B31" s="13">
        <v>4</v>
      </c>
      <c r="C31" s="13" t="s">
        <v>28</v>
      </c>
      <c r="D31" s="13">
        <v>4.1900000000000004</v>
      </c>
      <c r="E31" s="13">
        <v>1908.55</v>
      </c>
      <c r="G31" s="13">
        <v>4</v>
      </c>
      <c r="H31" s="13" t="s">
        <v>28</v>
      </c>
      <c r="I31" s="13">
        <v>5.27</v>
      </c>
      <c r="J31" s="13">
        <v>1877.8</v>
      </c>
    </row>
    <row r="32" spans="2:25" ht="16.8">
      <c r="B32" s="13">
        <v>5</v>
      </c>
      <c r="C32" s="13" t="s">
        <v>29</v>
      </c>
      <c r="D32" s="13">
        <v>4.8899999999999997</v>
      </c>
      <c r="E32" s="13">
        <v>2229.6999999999998</v>
      </c>
      <c r="G32" s="13">
        <v>5</v>
      </c>
      <c r="H32" s="13" t="s">
        <v>29</v>
      </c>
      <c r="I32" s="13">
        <v>6.17</v>
      </c>
      <c r="J32" s="13">
        <v>2199.58</v>
      </c>
    </row>
    <row r="33" spans="2:15" ht="16.8">
      <c r="B33" s="13">
        <v>6</v>
      </c>
      <c r="C33" s="13" t="s">
        <v>30</v>
      </c>
      <c r="D33" s="13">
        <v>6.13</v>
      </c>
      <c r="E33" s="13">
        <v>2795.99</v>
      </c>
      <c r="G33" s="13">
        <v>6</v>
      </c>
      <c r="H33" s="13" t="s">
        <v>30</v>
      </c>
      <c r="I33" s="13">
        <v>7.6</v>
      </c>
      <c r="J33" s="13">
        <v>2711.55</v>
      </c>
    </row>
    <row r="34" spans="2:15" ht="16.8">
      <c r="B34" s="13">
        <v>7</v>
      </c>
      <c r="C34" s="13" t="s">
        <v>31</v>
      </c>
      <c r="D34" s="13">
        <v>8.0500000000000007</v>
      </c>
      <c r="E34" s="13">
        <v>3669.28</v>
      </c>
      <c r="G34" s="13">
        <v>7</v>
      </c>
      <c r="H34" s="13" t="s">
        <v>31</v>
      </c>
      <c r="I34" s="13">
        <v>10.220000000000001</v>
      </c>
      <c r="J34" s="13">
        <v>3643.26</v>
      </c>
    </row>
    <row r="35" spans="2:15" ht="16.8">
      <c r="B35" s="13">
        <v>8</v>
      </c>
      <c r="C35" s="13" t="s">
        <v>32</v>
      </c>
      <c r="D35" s="13">
        <v>6.18</v>
      </c>
      <c r="E35" s="13">
        <v>2815.24</v>
      </c>
      <c r="G35" s="13">
        <v>8</v>
      </c>
      <c r="H35" s="13" t="s">
        <v>32</v>
      </c>
      <c r="I35" s="13">
        <v>8.14</v>
      </c>
      <c r="J35" s="13">
        <v>2902.07</v>
      </c>
    </row>
    <row r="36" spans="2:15" ht="16.8">
      <c r="B36" s="13">
        <v>9</v>
      </c>
      <c r="C36" s="13" t="s">
        <v>33</v>
      </c>
      <c r="D36" s="13">
        <v>2.02</v>
      </c>
      <c r="E36" s="13">
        <v>920.77</v>
      </c>
      <c r="G36" s="13">
        <v>9</v>
      </c>
      <c r="H36" s="13" t="s">
        <v>33</v>
      </c>
      <c r="I36" s="13">
        <v>2.77</v>
      </c>
      <c r="J36" s="13">
        <v>986.45</v>
      </c>
    </row>
    <row r="37" spans="2:15">
      <c r="B37">
        <v>0.5</v>
      </c>
      <c r="C37" t="s">
        <v>5</v>
      </c>
      <c r="D37" t="s">
        <v>6</v>
      </c>
      <c r="G37">
        <v>0.5</v>
      </c>
      <c r="H37" t="s">
        <v>5</v>
      </c>
      <c r="I37" t="s">
        <v>7</v>
      </c>
    </row>
    <row r="38" spans="2:15" ht="16.8">
      <c r="B38" s="13"/>
      <c r="C38" s="13" t="s">
        <v>1</v>
      </c>
      <c r="D38" s="13" t="s">
        <v>2</v>
      </c>
      <c r="E38" s="13" t="s">
        <v>3</v>
      </c>
      <c r="G38" s="13"/>
      <c r="H38" s="13" t="s">
        <v>1</v>
      </c>
      <c r="I38" s="13" t="s">
        <v>2</v>
      </c>
      <c r="J38" s="13" t="s">
        <v>3</v>
      </c>
      <c r="L38" s="8" t="s">
        <v>8</v>
      </c>
      <c r="M38" t="s">
        <v>6</v>
      </c>
      <c r="N38" t="s">
        <v>7</v>
      </c>
      <c r="O38" t="s">
        <v>9</v>
      </c>
    </row>
    <row r="39" spans="2:15" ht="20.399999999999999">
      <c r="B39" s="13">
        <v>1</v>
      </c>
      <c r="C39" s="13" t="s">
        <v>25</v>
      </c>
      <c r="D39" s="13">
        <v>3.03</v>
      </c>
      <c r="E39" s="13">
        <v>1018.82</v>
      </c>
      <c r="G39" s="13">
        <v>1</v>
      </c>
      <c r="H39" s="13" t="s">
        <v>25</v>
      </c>
      <c r="I39" s="13">
        <v>2.93</v>
      </c>
      <c r="J39" s="13">
        <v>970.4</v>
      </c>
      <c r="L39" s="9" t="s">
        <v>14</v>
      </c>
      <c r="M39">
        <f>(E50-E39)</f>
        <v>177.52999999999986</v>
      </c>
      <c r="N39">
        <f>(J50-J39)</f>
        <v>148.06000000000006</v>
      </c>
      <c r="O39">
        <f>(N39-M39)/J50</f>
        <v>-2.6348729503066538E-2</v>
      </c>
    </row>
    <row r="40" spans="2:15" ht="20.399999999999999">
      <c r="B40" s="13">
        <v>2</v>
      </c>
      <c r="C40" s="13" t="s">
        <v>26</v>
      </c>
      <c r="D40" s="13">
        <v>0.94</v>
      </c>
      <c r="E40" s="13">
        <v>314.45999999999998</v>
      </c>
      <c r="G40" s="13">
        <v>2</v>
      </c>
      <c r="H40" s="13" t="s">
        <v>26</v>
      </c>
      <c r="I40" s="13">
        <v>0.85</v>
      </c>
      <c r="J40" s="13">
        <v>279.89999999999998</v>
      </c>
      <c r="L40" s="9" t="s">
        <v>15</v>
      </c>
      <c r="M40">
        <f t="shared" ref="M40:M47" si="10">(E51-E40)</f>
        <v>81.819999999999993</v>
      </c>
      <c r="N40">
        <f t="shared" ref="N40:N47" si="11">(J51-J40)</f>
        <v>59.970000000000027</v>
      </c>
      <c r="O40">
        <f t="shared" ref="O40:O47" si="12">(N40-M40)/J51</f>
        <v>-6.4289287080354154E-2</v>
      </c>
    </row>
    <row r="41" spans="2:15" ht="20.399999999999999">
      <c r="B41" s="13">
        <v>3</v>
      </c>
      <c r="C41" s="13" t="s">
        <v>27</v>
      </c>
      <c r="D41" s="13">
        <v>3.38</v>
      </c>
      <c r="E41" s="13">
        <v>1135.3599999999999</v>
      </c>
      <c r="G41" s="13">
        <v>3</v>
      </c>
      <c r="H41" s="13" t="s">
        <v>27</v>
      </c>
      <c r="I41" s="13">
        <v>3.33</v>
      </c>
      <c r="J41" s="13">
        <v>1102.3699999999999</v>
      </c>
      <c r="L41" s="9" t="s">
        <v>10</v>
      </c>
      <c r="M41">
        <f t="shared" si="10"/>
        <v>224.09000000000015</v>
      </c>
      <c r="N41">
        <f t="shared" si="11"/>
        <v>204.24</v>
      </c>
      <c r="O41">
        <f t="shared" si="12"/>
        <v>-1.5191985366712438E-2</v>
      </c>
    </row>
    <row r="42" spans="2:15" ht="20.399999999999999">
      <c r="B42" s="13">
        <v>4</v>
      </c>
      <c r="C42" s="13" t="s">
        <v>28</v>
      </c>
      <c r="D42" s="13">
        <v>4.84</v>
      </c>
      <c r="E42" s="13">
        <v>1627.64</v>
      </c>
      <c r="G42" s="13">
        <v>4</v>
      </c>
      <c r="H42" s="13" t="s">
        <v>28</v>
      </c>
      <c r="I42" s="13">
        <v>4.87</v>
      </c>
      <c r="J42" s="13">
        <v>1610.74</v>
      </c>
      <c r="L42" s="9" t="s">
        <v>13</v>
      </c>
      <c r="M42">
        <f t="shared" si="10"/>
        <v>253.56999999999994</v>
      </c>
      <c r="N42">
        <f t="shared" si="11"/>
        <v>246.59999999999991</v>
      </c>
      <c r="O42">
        <f t="shared" si="12"/>
        <v>-3.7526785618142221E-3</v>
      </c>
    </row>
    <row r="43" spans="2:15" ht="20.399999999999999">
      <c r="B43" s="13">
        <v>5</v>
      </c>
      <c r="C43" s="13" t="s">
        <v>29</v>
      </c>
      <c r="D43" s="13">
        <v>5.81</v>
      </c>
      <c r="E43" s="13">
        <v>1952.54</v>
      </c>
      <c r="G43" s="13">
        <v>5</v>
      </c>
      <c r="H43" s="13" t="s">
        <v>29</v>
      </c>
      <c r="I43" s="13">
        <v>5.78</v>
      </c>
      <c r="J43" s="13">
        <v>1913.85</v>
      </c>
      <c r="L43" s="9" t="s">
        <v>4</v>
      </c>
      <c r="M43">
        <f t="shared" si="10"/>
        <v>233.51999999999998</v>
      </c>
      <c r="N43">
        <f t="shared" si="11"/>
        <v>240.36000000000013</v>
      </c>
      <c r="O43">
        <f t="shared" si="12"/>
        <v>3.1751779074464166E-3</v>
      </c>
    </row>
    <row r="44" spans="2:15" ht="20.399999999999999">
      <c r="B44" s="13">
        <v>6</v>
      </c>
      <c r="C44" s="13" t="s">
        <v>30</v>
      </c>
      <c r="D44" s="13">
        <v>7.1</v>
      </c>
      <c r="E44" s="13">
        <v>2387.7199999999998</v>
      </c>
      <c r="G44" s="13">
        <v>6</v>
      </c>
      <c r="H44" s="13" t="s">
        <v>30</v>
      </c>
      <c r="I44" s="13">
        <v>7.01</v>
      </c>
      <c r="J44" s="13">
        <v>2321.08</v>
      </c>
      <c r="L44" s="9" t="s">
        <v>11</v>
      </c>
      <c r="M44">
        <f t="shared" si="10"/>
        <v>383.66000000000031</v>
      </c>
      <c r="N44">
        <f t="shared" si="11"/>
        <v>369.86000000000013</v>
      </c>
      <c r="O44">
        <f t="shared" si="12"/>
        <v>-5.1283194720061322E-3</v>
      </c>
    </row>
    <row r="45" spans="2:15" ht="20.399999999999999">
      <c r="B45" s="13">
        <v>7</v>
      </c>
      <c r="C45" s="13" t="s">
        <v>31</v>
      </c>
      <c r="D45" s="13">
        <v>9.06</v>
      </c>
      <c r="E45" s="13">
        <v>3044.97</v>
      </c>
      <c r="G45" s="13">
        <v>7</v>
      </c>
      <c r="H45" s="13" t="s">
        <v>31</v>
      </c>
      <c r="I45" s="13">
        <v>9.06</v>
      </c>
      <c r="J45" s="13">
        <v>2999.26</v>
      </c>
      <c r="L45" s="9" t="s">
        <v>16</v>
      </c>
      <c r="M45">
        <f t="shared" si="10"/>
        <v>607.24000000000024</v>
      </c>
      <c r="N45">
        <f t="shared" si="11"/>
        <v>622.77999999999975</v>
      </c>
      <c r="O45">
        <f t="shared" si="12"/>
        <v>4.2903998851474608E-3</v>
      </c>
    </row>
    <row r="46" spans="2:15" ht="20.399999999999999">
      <c r="B46" s="13">
        <v>8</v>
      </c>
      <c r="C46" s="13" t="s">
        <v>32</v>
      </c>
      <c r="D46" s="13">
        <v>6.67</v>
      </c>
      <c r="E46" s="13">
        <v>2241.06</v>
      </c>
      <c r="G46" s="13">
        <v>8</v>
      </c>
      <c r="H46" s="13" t="s">
        <v>32</v>
      </c>
      <c r="I46" s="13">
        <v>6.89</v>
      </c>
      <c r="J46" s="13">
        <v>2280.2199999999998</v>
      </c>
      <c r="L46" s="9" t="s">
        <v>17</v>
      </c>
      <c r="M46">
        <f t="shared" si="10"/>
        <v>543.65000000000009</v>
      </c>
      <c r="N46">
        <f t="shared" si="11"/>
        <v>581.99000000000024</v>
      </c>
      <c r="O46">
        <f t="shared" si="12"/>
        <v>1.3395243535589683E-2</v>
      </c>
    </row>
    <row r="47" spans="2:15" ht="20.399999999999999">
      <c r="B47" s="13">
        <v>9</v>
      </c>
      <c r="C47" s="13" t="s">
        <v>33</v>
      </c>
      <c r="D47" s="13">
        <v>2.1800000000000002</v>
      </c>
      <c r="E47" s="13">
        <v>731.94</v>
      </c>
      <c r="G47" s="13">
        <v>9</v>
      </c>
      <c r="H47" s="13" t="s">
        <v>33</v>
      </c>
      <c r="I47" s="13">
        <v>2.29</v>
      </c>
      <c r="J47" s="13">
        <v>758.46</v>
      </c>
      <c r="L47" s="6" t="s">
        <v>18</v>
      </c>
      <c r="M47">
        <f t="shared" si="10"/>
        <v>194.95999999999992</v>
      </c>
      <c r="N47">
        <f t="shared" si="11"/>
        <v>230.40999999999997</v>
      </c>
      <c r="O47">
        <f t="shared" si="12"/>
        <v>3.5848999362909223E-2</v>
      </c>
    </row>
    <row r="48" spans="2:15">
      <c r="B48">
        <v>0.5</v>
      </c>
      <c r="C48" t="s">
        <v>12</v>
      </c>
      <c r="D48" t="s">
        <v>6</v>
      </c>
      <c r="G48">
        <v>0.5</v>
      </c>
      <c r="H48" t="s">
        <v>12</v>
      </c>
      <c r="I48" t="s">
        <v>7</v>
      </c>
    </row>
    <row r="49" spans="2:15" ht="16.8">
      <c r="B49" s="13"/>
      <c r="C49" s="13" t="s">
        <v>1</v>
      </c>
      <c r="D49" s="13" t="s">
        <v>2</v>
      </c>
      <c r="E49" s="13" t="s">
        <v>3</v>
      </c>
      <c r="G49" s="13"/>
      <c r="H49" s="13" t="s">
        <v>1</v>
      </c>
      <c r="I49" s="13" t="s">
        <v>2</v>
      </c>
      <c r="J49" s="13" t="s">
        <v>3</v>
      </c>
    </row>
    <row r="50" spans="2:15" ht="16.8">
      <c r="B50" s="13">
        <v>1</v>
      </c>
      <c r="C50" s="13" t="s">
        <v>25</v>
      </c>
      <c r="D50" s="13">
        <v>2.65</v>
      </c>
      <c r="E50" s="13">
        <v>1196.3499999999999</v>
      </c>
      <c r="G50" s="13">
        <v>1</v>
      </c>
      <c r="H50" s="13" t="s">
        <v>25</v>
      </c>
      <c r="I50" s="13">
        <v>3.17</v>
      </c>
      <c r="J50" s="13">
        <v>1118.46</v>
      </c>
    </row>
    <row r="51" spans="2:15" ht="16.8">
      <c r="B51" s="13">
        <v>2</v>
      </c>
      <c r="C51" s="13" t="s">
        <v>26</v>
      </c>
      <c r="D51" s="13">
        <v>0.88</v>
      </c>
      <c r="E51" s="13">
        <v>396.28</v>
      </c>
      <c r="G51" s="13">
        <v>2</v>
      </c>
      <c r="H51" s="13" t="s">
        <v>26</v>
      </c>
      <c r="I51" s="13">
        <v>0.96</v>
      </c>
      <c r="J51" s="13">
        <v>339.87</v>
      </c>
    </row>
    <row r="52" spans="2:15" ht="16.8">
      <c r="B52" s="13">
        <v>3</v>
      </c>
      <c r="C52" s="13" t="s">
        <v>27</v>
      </c>
      <c r="D52" s="13">
        <v>3.01</v>
      </c>
      <c r="E52" s="13">
        <v>1359.45</v>
      </c>
      <c r="G52" s="13">
        <v>3</v>
      </c>
      <c r="H52" s="13" t="s">
        <v>27</v>
      </c>
      <c r="I52" s="13">
        <v>3.7</v>
      </c>
      <c r="J52" s="13">
        <v>1306.6099999999999</v>
      </c>
    </row>
    <row r="53" spans="2:15" ht="16.8">
      <c r="B53" s="13">
        <v>4</v>
      </c>
      <c r="C53" s="13" t="s">
        <v>28</v>
      </c>
      <c r="D53" s="13">
        <v>4.17</v>
      </c>
      <c r="E53" s="13">
        <v>1881.21</v>
      </c>
      <c r="G53" s="13">
        <v>4</v>
      </c>
      <c r="H53" s="13" t="s">
        <v>28</v>
      </c>
      <c r="I53" s="13">
        <v>5.26</v>
      </c>
      <c r="J53" s="13">
        <v>1857.34</v>
      </c>
    </row>
    <row r="54" spans="2:15" ht="16.8">
      <c r="B54" s="13">
        <v>5</v>
      </c>
      <c r="C54" s="13" t="s">
        <v>29</v>
      </c>
      <c r="D54" s="13">
        <v>4.84</v>
      </c>
      <c r="E54" s="13">
        <v>2186.06</v>
      </c>
      <c r="G54" s="13">
        <v>5</v>
      </c>
      <c r="H54" s="13" t="s">
        <v>29</v>
      </c>
      <c r="I54" s="13">
        <v>6.1</v>
      </c>
      <c r="J54" s="13">
        <v>2154.21</v>
      </c>
    </row>
    <row r="55" spans="2:15" ht="16.8">
      <c r="B55" s="13">
        <v>6</v>
      </c>
      <c r="C55" s="13" t="s">
        <v>30</v>
      </c>
      <c r="D55" s="13">
        <v>6.14</v>
      </c>
      <c r="E55" s="13">
        <v>2771.38</v>
      </c>
      <c r="G55" s="13">
        <v>6</v>
      </c>
      <c r="H55" s="13" t="s">
        <v>30</v>
      </c>
      <c r="I55" s="13">
        <v>7.62</v>
      </c>
      <c r="J55" s="13">
        <v>2690.94</v>
      </c>
    </row>
    <row r="56" spans="2:15" ht="16.8">
      <c r="B56" s="13">
        <v>7</v>
      </c>
      <c r="C56" s="13" t="s">
        <v>31</v>
      </c>
      <c r="D56" s="13">
        <v>8.09</v>
      </c>
      <c r="E56" s="13">
        <v>3652.21</v>
      </c>
      <c r="G56" s="13">
        <v>7</v>
      </c>
      <c r="H56" s="13" t="s">
        <v>31</v>
      </c>
      <c r="I56" s="13">
        <v>10.26</v>
      </c>
      <c r="J56" s="13">
        <v>3622.04</v>
      </c>
    </row>
    <row r="57" spans="2:15" ht="16.8">
      <c r="B57" s="13">
        <v>8</v>
      </c>
      <c r="C57" s="13" t="s">
        <v>32</v>
      </c>
      <c r="D57" s="13">
        <v>6.17</v>
      </c>
      <c r="E57" s="13">
        <v>2784.71</v>
      </c>
      <c r="G57" s="13">
        <v>8</v>
      </c>
      <c r="H57" s="13" t="s">
        <v>32</v>
      </c>
      <c r="I57" s="13">
        <v>8.11</v>
      </c>
      <c r="J57" s="13">
        <v>2862.21</v>
      </c>
    </row>
    <row r="58" spans="2:15" ht="16.8">
      <c r="B58" s="13">
        <v>9</v>
      </c>
      <c r="C58" s="13" t="s">
        <v>33</v>
      </c>
      <c r="D58" s="13">
        <v>2.0499999999999998</v>
      </c>
      <c r="E58" s="13">
        <v>926.9</v>
      </c>
      <c r="G58" s="13">
        <v>9</v>
      </c>
      <c r="H58" s="13" t="s">
        <v>33</v>
      </c>
      <c r="I58" s="13">
        <v>2.8</v>
      </c>
      <c r="J58" s="13">
        <v>988.87</v>
      </c>
    </row>
    <row r="59" spans="2:15">
      <c r="B59">
        <v>0.75</v>
      </c>
      <c r="C59" t="s">
        <v>5</v>
      </c>
      <c r="D59" t="s">
        <v>6</v>
      </c>
      <c r="G59">
        <v>0.75</v>
      </c>
      <c r="H59" t="s">
        <v>5</v>
      </c>
      <c r="I59" t="s">
        <v>7</v>
      </c>
    </row>
    <row r="60" spans="2:15" ht="16.8">
      <c r="B60" s="13"/>
      <c r="C60" s="13" t="s">
        <v>1</v>
      </c>
      <c r="D60" s="13" t="s">
        <v>2</v>
      </c>
      <c r="E60" s="13" t="s">
        <v>3</v>
      </c>
      <c r="G60" s="13"/>
      <c r="H60" s="13" t="s">
        <v>1</v>
      </c>
      <c r="I60" s="13" t="s">
        <v>2</v>
      </c>
      <c r="J60" s="13" t="s">
        <v>3</v>
      </c>
      <c r="L60" s="8" t="s">
        <v>8</v>
      </c>
      <c r="M60" t="s">
        <v>6</v>
      </c>
      <c r="N60" t="s">
        <v>7</v>
      </c>
      <c r="O60" t="s">
        <v>9</v>
      </c>
    </row>
    <row r="61" spans="2:15" ht="20.399999999999999">
      <c r="B61" s="13">
        <v>1</v>
      </c>
      <c r="C61" s="13" t="s">
        <v>25</v>
      </c>
      <c r="D61" s="13">
        <v>2.97</v>
      </c>
      <c r="E61" s="13">
        <v>956.68</v>
      </c>
      <c r="G61" s="13">
        <v>1</v>
      </c>
      <c r="H61" s="13" t="s">
        <v>25</v>
      </c>
      <c r="I61" s="13">
        <v>3.94</v>
      </c>
      <c r="J61" s="13">
        <v>777.47</v>
      </c>
      <c r="L61" s="9" t="s">
        <v>14</v>
      </c>
      <c r="M61">
        <f>(E72-E61)</f>
        <v>225.13</v>
      </c>
      <c r="N61">
        <f>(J72-J61)</f>
        <v>331.81999999999994</v>
      </c>
      <c r="O61">
        <f>(N61-M61)/J72</f>
        <v>9.6178636785691704E-2</v>
      </c>
    </row>
    <row r="62" spans="2:15" ht="20.399999999999999">
      <c r="B62" s="13">
        <v>2</v>
      </c>
      <c r="C62" s="13" t="s">
        <v>26</v>
      </c>
      <c r="D62" s="13">
        <v>0.9</v>
      </c>
      <c r="E62" s="13">
        <v>290.20999999999998</v>
      </c>
      <c r="G62" s="13">
        <v>2</v>
      </c>
      <c r="H62" s="13" t="s">
        <v>26</v>
      </c>
      <c r="I62" s="13">
        <v>0.99</v>
      </c>
      <c r="J62" s="13">
        <v>195.81</v>
      </c>
      <c r="L62" s="9" t="s">
        <v>15</v>
      </c>
      <c r="M62">
        <f t="shared" ref="M62:M68" si="13">(E73-E62)</f>
        <v>103.59000000000003</v>
      </c>
      <c r="N62">
        <f t="shared" ref="N62:N68" si="14">(J73-J62)</f>
        <v>153.13</v>
      </c>
      <c r="O62">
        <f t="shared" ref="O62:O68" si="15">(N62-M62)/J73</f>
        <v>0.14197283200550229</v>
      </c>
    </row>
    <row r="63" spans="2:15" ht="20.399999999999999">
      <c r="B63" s="13">
        <v>3</v>
      </c>
      <c r="C63" s="13" t="s">
        <v>27</v>
      </c>
      <c r="D63" s="13">
        <v>3.3</v>
      </c>
      <c r="E63" s="13">
        <v>1061.83</v>
      </c>
      <c r="G63" s="13">
        <v>3</v>
      </c>
      <c r="H63" s="13" t="s">
        <v>27</v>
      </c>
      <c r="I63" s="13">
        <v>4.7</v>
      </c>
      <c r="J63" s="13">
        <v>927.36</v>
      </c>
      <c r="L63" s="9" t="s">
        <v>10</v>
      </c>
      <c r="M63">
        <f t="shared" si="13"/>
        <v>296.76</v>
      </c>
      <c r="N63">
        <f t="shared" si="14"/>
        <v>386.84000000000003</v>
      </c>
      <c r="O63">
        <f t="shared" si="15"/>
        <v>6.854360066960892E-2</v>
      </c>
    </row>
    <row r="64" spans="2:15" ht="20.399999999999999">
      <c r="B64" s="13">
        <v>4</v>
      </c>
      <c r="C64" s="13" t="s">
        <v>28</v>
      </c>
      <c r="D64" s="13">
        <v>4.75</v>
      </c>
      <c r="E64" s="13">
        <v>1530.78</v>
      </c>
      <c r="G64" s="13">
        <v>4</v>
      </c>
      <c r="H64" s="13" t="s">
        <v>28</v>
      </c>
      <c r="I64" s="13">
        <v>6.95</v>
      </c>
      <c r="J64" s="13">
        <v>1371.06</v>
      </c>
      <c r="L64" s="9" t="s">
        <v>13</v>
      </c>
      <c r="M64">
        <f t="shared" si="13"/>
        <v>332.06999999999994</v>
      </c>
      <c r="N64">
        <f t="shared" si="14"/>
        <v>460.60000000000014</v>
      </c>
      <c r="O64">
        <f t="shared" si="15"/>
        <v>7.0171320004804486E-2</v>
      </c>
    </row>
    <row r="65" spans="2:15" ht="20.399999999999999">
      <c r="B65" s="13">
        <v>5</v>
      </c>
      <c r="C65" s="13" t="s">
        <v>29</v>
      </c>
      <c r="D65" s="13">
        <v>5.75</v>
      </c>
      <c r="E65" s="13">
        <v>1851.53</v>
      </c>
      <c r="G65" s="13">
        <v>5</v>
      </c>
      <c r="H65" s="13" t="s">
        <v>29</v>
      </c>
      <c r="I65" s="13">
        <v>8.18</v>
      </c>
      <c r="J65" s="13">
        <v>1615</v>
      </c>
      <c r="L65" s="9" t="s">
        <v>4</v>
      </c>
      <c r="M65">
        <f t="shared" si="13"/>
        <v>308.52999999999997</v>
      </c>
      <c r="N65">
        <f t="shared" si="14"/>
        <v>490.23999999999978</v>
      </c>
      <c r="O65">
        <f t="shared" si="15"/>
        <v>8.6313199445193819E-2</v>
      </c>
    </row>
    <row r="66" spans="2:15" ht="20.399999999999999">
      <c r="B66" s="13">
        <v>6</v>
      </c>
      <c r="C66" s="13" t="s">
        <v>30</v>
      </c>
      <c r="D66" s="13">
        <v>7.02</v>
      </c>
      <c r="E66" s="13">
        <v>2261.7399999999998</v>
      </c>
      <c r="G66" s="13">
        <v>6</v>
      </c>
      <c r="H66" s="13" t="s">
        <v>30</v>
      </c>
      <c r="I66" s="13">
        <v>10.050000000000001</v>
      </c>
      <c r="J66" s="13">
        <v>1983.54</v>
      </c>
      <c r="L66" s="9" t="s">
        <v>11</v>
      </c>
      <c r="M66">
        <f t="shared" si="13"/>
        <v>491.49000000000024</v>
      </c>
      <c r="N66">
        <f t="shared" si="14"/>
        <v>677.19</v>
      </c>
      <c r="O66">
        <f t="shared" si="15"/>
        <v>6.9792876391065545E-2</v>
      </c>
    </row>
    <row r="67" spans="2:15" ht="20.399999999999999">
      <c r="B67" s="13">
        <v>7</v>
      </c>
      <c r="C67" s="13" t="s">
        <v>31</v>
      </c>
      <c r="D67" s="13">
        <v>8.85</v>
      </c>
      <c r="E67" s="13">
        <v>2850.09</v>
      </c>
      <c r="G67" s="13">
        <v>7</v>
      </c>
      <c r="H67" s="13" t="s">
        <v>31</v>
      </c>
      <c r="I67" s="13">
        <v>13.03</v>
      </c>
      <c r="J67" s="13">
        <v>2572.7800000000002</v>
      </c>
      <c r="L67" s="9" t="s">
        <v>16</v>
      </c>
      <c r="M67">
        <f t="shared" si="13"/>
        <v>782.35999999999967</v>
      </c>
      <c r="N67">
        <f t="shared" si="14"/>
        <v>1008.8899999999999</v>
      </c>
      <c r="O67">
        <f t="shared" si="15"/>
        <v>6.3247032808717782E-2</v>
      </c>
    </row>
    <row r="68" spans="2:15" ht="20.399999999999999">
      <c r="B68" s="13">
        <v>8</v>
      </c>
      <c r="C68" s="13" t="s">
        <v>32</v>
      </c>
      <c r="D68" s="13">
        <v>6.39</v>
      </c>
      <c r="E68" s="13">
        <v>2057.09</v>
      </c>
      <c r="G68" s="13">
        <v>8</v>
      </c>
      <c r="H68" s="13" t="s">
        <v>32</v>
      </c>
      <c r="I68" s="13">
        <v>9.89</v>
      </c>
      <c r="J68" s="13">
        <v>1951.88</v>
      </c>
      <c r="L68" s="9" t="s">
        <v>17</v>
      </c>
      <c r="M68">
        <f t="shared" si="13"/>
        <v>701.57999999999993</v>
      </c>
      <c r="N68">
        <f t="shared" si="14"/>
        <v>866.36999999999989</v>
      </c>
      <c r="O68">
        <f t="shared" si="15"/>
        <v>5.8472456311540834E-2</v>
      </c>
    </row>
    <row r="69" spans="2:15" ht="20.399999999999999">
      <c r="B69" s="13">
        <v>9</v>
      </c>
      <c r="C69" s="13" t="s">
        <v>33</v>
      </c>
      <c r="D69" s="13">
        <v>2.08</v>
      </c>
      <c r="E69" s="13">
        <v>669.18</v>
      </c>
      <c r="G69" s="13">
        <v>9</v>
      </c>
      <c r="H69" s="13" t="s">
        <v>33</v>
      </c>
      <c r="I69" s="13">
        <v>3.27</v>
      </c>
      <c r="J69" s="13">
        <v>645.20000000000005</v>
      </c>
      <c r="L69" s="6" t="s">
        <v>18</v>
      </c>
      <c r="M69">
        <f>(E80-E69)</f>
        <v>252.57000000000005</v>
      </c>
      <c r="N69">
        <f>(J80-J69)</f>
        <v>328.68999999999994</v>
      </c>
      <c r="O69">
        <f>(N69-M69)/J80</f>
        <v>7.8160777911262969E-2</v>
      </c>
    </row>
    <row r="70" spans="2:15">
      <c r="B70">
        <v>0.75</v>
      </c>
      <c r="C70" t="s">
        <v>12</v>
      </c>
      <c r="D70" t="s">
        <v>6</v>
      </c>
      <c r="G70">
        <v>0.75</v>
      </c>
      <c r="H70" t="s">
        <v>12</v>
      </c>
      <c r="I70" t="s">
        <v>7</v>
      </c>
    </row>
    <row r="71" spans="2:15" ht="16.8">
      <c r="B71" s="13"/>
      <c r="C71" s="13" t="s">
        <v>1</v>
      </c>
      <c r="D71" s="13" t="s">
        <v>2</v>
      </c>
      <c r="E71" s="13" t="s">
        <v>3</v>
      </c>
      <c r="G71" s="13"/>
      <c r="H71" s="13" t="s">
        <v>1</v>
      </c>
      <c r="I71" s="13" t="s">
        <v>2</v>
      </c>
      <c r="J71" s="13" t="s">
        <v>3</v>
      </c>
    </row>
    <row r="72" spans="2:15" ht="16.8">
      <c r="B72" s="13">
        <v>1</v>
      </c>
      <c r="C72" s="13" t="s">
        <v>25</v>
      </c>
      <c r="D72" s="13">
        <v>2.64</v>
      </c>
      <c r="E72" s="13">
        <v>1181.81</v>
      </c>
      <c r="G72" s="13">
        <v>1</v>
      </c>
      <c r="H72" s="13" t="s">
        <v>25</v>
      </c>
      <c r="I72" s="13">
        <v>3.18</v>
      </c>
      <c r="J72" s="13">
        <v>1109.29</v>
      </c>
    </row>
    <row r="73" spans="2:15" ht="16.8">
      <c r="B73" s="13">
        <v>2</v>
      </c>
      <c r="C73" s="13" t="s">
        <v>26</v>
      </c>
      <c r="D73" s="13">
        <v>0.88</v>
      </c>
      <c r="E73" s="13">
        <v>393.8</v>
      </c>
      <c r="G73" s="13">
        <v>2</v>
      </c>
      <c r="H73" s="13" t="s">
        <v>26</v>
      </c>
      <c r="I73" s="13">
        <v>1</v>
      </c>
      <c r="J73" s="13">
        <v>348.94</v>
      </c>
    </row>
    <row r="74" spans="2:15" ht="16.8">
      <c r="B74" s="13">
        <v>3</v>
      </c>
      <c r="C74" s="13" t="s">
        <v>27</v>
      </c>
      <c r="D74" s="13">
        <v>3.03</v>
      </c>
      <c r="E74" s="13">
        <v>1358.59</v>
      </c>
      <c r="G74" s="13">
        <v>3</v>
      </c>
      <c r="H74" s="13" t="s">
        <v>27</v>
      </c>
      <c r="I74" s="13">
        <v>3.77</v>
      </c>
      <c r="J74" s="13">
        <v>1314.2</v>
      </c>
    </row>
    <row r="75" spans="2:15" ht="16.8">
      <c r="B75" s="13">
        <v>4</v>
      </c>
      <c r="C75" s="13" t="s">
        <v>28</v>
      </c>
      <c r="D75" s="13">
        <v>4.16</v>
      </c>
      <c r="E75" s="13">
        <v>1862.85</v>
      </c>
      <c r="G75" s="13">
        <v>4</v>
      </c>
      <c r="H75" s="13" t="s">
        <v>28</v>
      </c>
      <c r="I75" s="13">
        <v>5.25</v>
      </c>
      <c r="J75" s="13">
        <v>1831.66</v>
      </c>
    </row>
    <row r="76" spans="2:15" ht="16.8">
      <c r="B76" s="13">
        <v>5</v>
      </c>
      <c r="C76" s="13" t="s">
        <v>29</v>
      </c>
      <c r="D76" s="13">
        <v>4.82</v>
      </c>
      <c r="E76" s="13">
        <v>2160.06</v>
      </c>
      <c r="G76" s="13">
        <v>5</v>
      </c>
      <c r="H76" s="13" t="s">
        <v>29</v>
      </c>
      <c r="I76" s="13">
        <v>6.04</v>
      </c>
      <c r="J76" s="13">
        <v>2105.2399999999998</v>
      </c>
    </row>
    <row r="77" spans="2:15" ht="16.8">
      <c r="B77" s="13">
        <v>6</v>
      </c>
      <c r="C77" s="13" t="s">
        <v>30</v>
      </c>
      <c r="D77" s="13">
        <v>6.15</v>
      </c>
      <c r="E77" s="13">
        <v>2753.23</v>
      </c>
      <c r="G77" s="13">
        <v>6</v>
      </c>
      <c r="H77" s="13" t="s">
        <v>30</v>
      </c>
      <c r="I77" s="13">
        <v>7.63</v>
      </c>
      <c r="J77" s="13">
        <v>2660.73</v>
      </c>
    </row>
    <row r="78" spans="2:15" ht="16.8">
      <c r="B78" s="13">
        <v>7</v>
      </c>
      <c r="C78" s="13" t="s">
        <v>31</v>
      </c>
      <c r="D78" s="13">
        <v>8.11</v>
      </c>
      <c r="E78" s="13">
        <v>3632.45</v>
      </c>
      <c r="G78" s="13">
        <v>7</v>
      </c>
      <c r="H78" s="13" t="s">
        <v>31</v>
      </c>
      <c r="I78" s="13">
        <v>10.27</v>
      </c>
      <c r="J78" s="13">
        <v>3581.67</v>
      </c>
    </row>
    <row r="79" spans="2:15" ht="16.8">
      <c r="B79" s="13">
        <v>8</v>
      </c>
      <c r="C79" s="13" t="s">
        <v>32</v>
      </c>
      <c r="D79" s="13">
        <v>6.16</v>
      </c>
      <c r="E79" s="13">
        <v>2758.67</v>
      </c>
      <c r="G79" s="13">
        <v>8</v>
      </c>
      <c r="H79" s="13" t="s">
        <v>32</v>
      </c>
      <c r="I79" s="13">
        <v>8.08</v>
      </c>
      <c r="J79" s="13">
        <v>2818.25</v>
      </c>
    </row>
    <row r="80" spans="2:15" ht="16.8">
      <c r="B80" s="13">
        <v>9</v>
      </c>
      <c r="C80" s="13" t="s">
        <v>33</v>
      </c>
      <c r="D80" s="13">
        <v>2.06</v>
      </c>
      <c r="E80" s="13">
        <v>921.75</v>
      </c>
      <c r="G80" s="13">
        <v>9</v>
      </c>
      <c r="H80" s="13" t="s">
        <v>33</v>
      </c>
      <c r="I80" s="13">
        <v>2.79</v>
      </c>
      <c r="J80" s="13">
        <v>973.89</v>
      </c>
    </row>
    <row r="81" spans="2:15">
      <c r="B81">
        <v>1</v>
      </c>
      <c r="C81" t="s">
        <v>5</v>
      </c>
      <c r="D81" t="s">
        <v>6</v>
      </c>
      <c r="G81">
        <v>1</v>
      </c>
      <c r="H81" t="s">
        <v>5</v>
      </c>
      <c r="I81" t="s">
        <v>7</v>
      </c>
    </row>
    <row r="82" spans="2:15" ht="16.8">
      <c r="B82" s="13"/>
      <c r="C82" s="13" t="s">
        <v>1</v>
      </c>
      <c r="D82" s="13" t="s">
        <v>2</v>
      </c>
      <c r="E82" s="13" t="s">
        <v>3</v>
      </c>
      <c r="G82" s="13"/>
      <c r="H82" s="13" t="s">
        <v>1</v>
      </c>
      <c r="I82" s="13" t="s">
        <v>2</v>
      </c>
      <c r="J82" s="13" t="s">
        <v>3</v>
      </c>
      <c r="L82" s="8" t="s">
        <v>8</v>
      </c>
      <c r="M82" t="s">
        <v>6</v>
      </c>
      <c r="N82" t="s">
        <v>7</v>
      </c>
      <c r="O82" t="s">
        <v>9</v>
      </c>
    </row>
    <row r="83" spans="2:15" ht="20.399999999999999">
      <c r="B83" s="13">
        <v>1</v>
      </c>
      <c r="C83" s="13" t="s">
        <v>25</v>
      </c>
      <c r="D83" s="13">
        <v>2.96</v>
      </c>
      <c r="E83" s="13">
        <v>903.68</v>
      </c>
      <c r="G83" s="13">
        <v>1</v>
      </c>
      <c r="H83" s="13" t="s">
        <v>25</v>
      </c>
      <c r="I83" s="13">
        <v>3.04</v>
      </c>
      <c r="J83" s="13">
        <v>999.25</v>
      </c>
      <c r="L83" s="9" t="s">
        <v>14</v>
      </c>
      <c r="M83">
        <f>(E94-E83)</f>
        <v>269.68999999999994</v>
      </c>
      <c r="N83">
        <f>(J94-J83)</f>
        <v>111.69000000000005</v>
      </c>
      <c r="O83">
        <f>(N83-M83)/J94</f>
        <v>-0.14222190217293451</v>
      </c>
    </row>
    <row r="84" spans="2:15" ht="20.399999999999999">
      <c r="B84" s="13">
        <v>2</v>
      </c>
      <c r="C84" s="13" t="s">
        <v>26</v>
      </c>
      <c r="D84" s="13">
        <v>0.88</v>
      </c>
      <c r="E84" s="13">
        <v>269.44</v>
      </c>
      <c r="G84" s="13">
        <v>2</v>
      </c>
      <c r="H84" s="13" t="s">
        <v>26</v>
      </c>
      <c r="I84" s="13">
        <v>0.92</v>
      </c>
      <c r="J84" s="13">
        <v>303.55</v>
      </c>
      <c r="L84" s="9" t="s">
        <v>15</v>
      </c>
      <c r="M84">
        <f t="shared" ref="M84:M90" si="16">(E95-E84)</f>
        <v>125.07999999999998</v>
      </c>
      <c r="N84">
        <f t="shared" ref="N84:N90" si="17">(J95-J84)</f>
        <v>36.430000000000007</v>
      </c>
      <c r="O84">
        <f t="shared" ref="O84:O90" si="18">(N84-M84)/J95</f>
        <v>-0.26075063239014051</v>
      </c>
    </row>
    <row r="85" spans="2:15" ht="20.399999999999999">
      <c r="B85" s="13">
        <v>3</v>
      </c>
      <c r="C85" s="13" t="s">
        <v>27</v>
      </c>
      <c r="D85" s="13">
        <v>3.28</v>
      </c>
      <c r="E85" s="13">
        <v>1002.27</v>
      </c>
      <c r="G85" s="13">
        <v>3</v>
      </c>
      <c r="H85" s="13" t="s">
        <v>27</v>
      </c>
      <c r="I85" s="13">
        <v>3.28</v>
      </c>
      <c r="J85" s="13">
        <v>1075.74</v>
      </c>
      <c r="L85" s="9" t="s">
        <v>10</v>
      </c>
      <c r="M85">
        <f t="shared" si="16"/>
        <v>355.02</v>
      </c>
      <c r="N85">
        <f t="shared" si="17"/>
        <v>233.51</v>
      </c>
      <c r="O85">
        <f t="shared" si="18"/>
        <v>-9.2808860034370819E-2</v>
      </c>
    </row>
    <row r="86" spans="2:15" ht="20.399999999999999">
      <c r="B86" s="13">
        <v>4</v>
      </c>
      <c r="C86" s="13" t="s">
        <v>28</v>
      </c>
      <c r="D86" s="13">
        <v>4.76</v>
      </c>
      <c r="E86" s="13">
        <v>1454.61</v>
      </c>
      <c r="G86" s="13">
        <v>4</v>
      </c>
      <c r="H86" s="13" t="s">
        <v>28</v>
      </c>
      <c r="I86" s="13">
        <v>4.84</v>
      </c>
      <c r="J86" s="13">
        <v>1589.04</v>
      </c>
      <c r="L86" s="9" t="s">
        <v>13</v>
      </c>
      <c r="M86">
        <f t="shared" si="16"/>
        <v>398.30000000000018</v>
      </c>
      <c r="N86">
        <f t="shared" si="17"/>
        <v>265.34000000000015</v>
      </c>
      <c r="O86">
        <f t="shared" si="18"/>
        <v>-7.1700514457662415E-2</v>
      </c>
    </row>
    <row r="87" spans="2:15" ht="20.399999999999999">
      <c r="B87" s="13">
        <v>5</v>
      </c>
      <c r="C87" s="13" t="s">
        <v>29</v>
      </c>
      <c r="D87" s="13">
        <v>5.79</v>
      </c>
      <c r="E87" s="13">
        <v>1768.8</v>
      </c>
      <c r="G87" s="13">
        <v>5</v>
      </c>
      <c r="H87" s="13" t="s">
        <v>29</v>
      </c>
      <c r="I87" s="13">
        <v>5.96</v>
      </c>
      <c r="J87" s="13">
        <v>1954.89</v>
      </c>
      <c r="L87" s="9" t="s">
        <v>4</v>
      </c>
      <c r="M87">
        <f t="shared" si="16"/>
        <v>372.00000000000023</v>
      </c>
      <c r="N87">
        <f t="shared" si="17"/>
        <v>195.91999999999985</v>
      </c>
      <c r="O87">
        <f t="shared" si="18"/>
        <v>-8.186683156578238E-2</v>
      </c>
    </row>
    <row r="88" spans="2:15" ht="20.399999999999999">
      <c r="B88" s="13">
        <v>6</v>
      </c>
      <c r="C88" s="13" t="s">
        <v>30</v>
      </c>
      <c r="D88" s="13">
        <v>7.07</v>
      </c>
      <c r="E88" s="13">
        <v>2158.5</v>
      </c>
      <c r="G88" s="13">
        <v>6</v>
      </c>
      <c r="H88" s="13" t="s">
        <v>30</v>
      </c>
      <c r="I88" s="13">
        <v>7.12</v>
      </c>
      <c r="J88" s="13">
        <v>2335.4699999999998</v>
      </c>
      <c r="L88" s="9" t="s">
        <v>11</v>
      </c>
      <c r="M88">
        <f t="shared" si="16"/>
        <v>585.86000000000013</v>
      </c>
      <c r="N88">
        <f t="shared" si="17"/>
        <v>359.47000000000025</v>
      </c>
      <c r="O88">
        <f t="shared" si="18"/>
        <v>-8.4005580829257742E-2</v>
      </c>
    </row>
    <row r="89" spans="2:15" ht="20.399999999999999">
      <c r="B89" s="13">
        <v>7</v>
      </c>
      <c r="C89" s="13" t="s">
        <v>31</v>
      </c>
      <c r="D89" s="13">
        <v>8.86</v>
      </c>
      <c r="E89" s="13">
        <v>2705.76</v>
      </c>
      <c r="G89" s="13">
        <v>7</v>
      </c>
      <c r="H89" s="13" t="s">
        <v>31</v>
      </c>
      <c r="I89" s="13">
        <v>8.98</v>
      </c>
      <c r="J89" s="13">
        <v>2947.68</v>
      </c>
      <c r="L89" s="9" t="s">
        <v>16</v>
      </c>
      <c r="M89">
        <f t="shared" si="16"/>
        <v>913.75999999999976</v>
      </c>
      <c r="N89">
        <f t="shared" si="17"/>
        <v>677.37000000000035</v>
      </c>
      <c r="O89">
        <f t="shared" si="18"/>
        <v>-6.5210135032620076E-2</v>
      </c>
    </row>
    <row r="90" spans="2:15" ht="20.399999999999999">
      <c r="B90" s="13">
        <v>8</v>
      </c>
      <c r="C90" s="13" t="s">
        <v>32</v>
      </c>
      <c r="D90" s="13">
        <v>6.33</v>
      </c>
      <c r="E90" s="13">
        <v>1931.31</v>
      </c>
      <c r="G90" s="13">
        <v>8</v>
      </c>
      <c r="H90" s="13" t="s">
        <v>32</v>
      </c>
      <c r="I90" s="13">
        <v>6.61</v>
      </c>
      <c r="J90" s="13">
        <v>2167.91</v>
      </c>
      <c r="L90" s="9" t="s">
        <v>17</v>
      </c>
      <c r="M90">
        <f t="shared" si="16"/>
        <v>807.34999999999991</v>
      </c>
      <c r="N90">
        <f t="shared" si="17"/>
        <v>688.42000000000007</v>
      </c>
      <c r="O90">
        <f t="shared" si="18"/>
        <v>-4.1637345824887123E-2</v>
      </c>
    </row>
    <row r="91" spans="2:15" ht="20.399999999999999">
      <c r="B91" s="13">
        <v>9</v>
      </c>
      <c r="C91" s="13" t="s">
        <v>33</v>
      </c>
      <c r="D91" s="13">
        <v>2.06</v>
      </c>
      <c r="E91" s="13">
        <v>627.89</v>
      </c>
      <c r="G91" s="13">
        <v>9</v>
      </c>
      <c r="H91" s="13" t="s">
        <v>33</v>
      </c>
      <c r="I91" s="13">
        <v>2.25</v>
      </c>
      <c r="J91" s="13">
        <v>738.26</v>
      </c>
      <c r="L91" s="6" t="s">
        <v>18</v>
      </c>
      <c r="M91">
        <f>(E102-E91)</f>
        <v>286.37</v>
      </c>
      <c r="N91">
        <f>(J102-J91)</f>
        <v>246.22000000000003</v>
      </c>
      <c r="O91">
        <f>(N91-M91)/J102</f>
        <v>-4.078295140581828E-2</v>
      </c>
    </row>
    <row r="92" spans="2:15">
      <c r="B92">
        <v>1</v>
      </c>
      <c r="C92" t="s">
        <v>12</v>
      </c>
      <c r="D92" t="s">
        <v>6</v>
      </c>
      <c r="G92">
        <v>1</v>
      </c>
      <c r="H92" t="s">
        <v>12</v>
      </c>
      <c r="I92" t="s">
        <v>7</v>
      </c>
    </row>
    <row r="93" spans="2:15" ht="16.8">
      <c r="B93" s="13"/>
      <c r="C93" s="13" t="s">
        <v>1</v>
      </c>
      <c r="D93" s="13" t="s">
        <v>2</v>
      </c>
      <c r="E93" s="13" t="s">
        <v>3</v>
      </c>
      <c r="G93" s="13"/>
      <c r="H93" s="13" t="s">
        <v>1</v>
      </c>
      <c r="I93" s="13" t="s">
        <v>2</v>
      </c>
      <c r="J93" s="13" t="s">
        <v>3</v>
      </c>
    </row>
    <row r="94" spans="2:15" ht="16.8">
      <c r="B94" s="13">
        <v>1</v>
      </c>
      <c r="C94" s="13" t="s">
        <v>25</v>
      </c>
      <c r="D94" s="13">
        <v>2.63</v>
      </c>
      <c r="E94" s="13">
        <v>1173.3699999999999</v>
      </c>
      <c r="G94" s="13">
        <v>1</v>
      </c>
      <c r="H94" s="13" t="s">
        <v>25</v>
      </c>
      <c r="I94" s="13">
        <v>3.15</v>
      </c>
      <c r="J94" s="13">
        <v>1110.94</v>
      </c>
    </row>
    <row r="95" spans="2:15" ht="16.8">
      <c r="B95" s="13">
        <v>2</v>
      </c>
      <c r="C95" s="13" t="s">
        <v>26</v>
      </c>
      <c r="D95" s="13">
        <v>0.89</v>
      </c>
      <c r="E95" s="13">
        <v>394.52</v>
      </c>
      <c r="G95" s="13">
        <v>2</v>
      </c>
      <c r="H95" s="13" t="s">
        <v>26</v>
      </c>
      <c r="I95" s="13">
        <v>0.96</v>
      </c>
      <c r="J95" s="13">
        <v>339.98</v>
      </c>
    </row>
    <row r="96" spans="2:15" ht="16.8">
      <c r="B96" s="13">
        <v>3</v>
      </c>
      <c r="C96" s="13" t="s">
        <v>27</v>
      </c>
      <c r="D96" s="13">
        <v>3.05</v>
      </c>
      <c r="E96" s="13">
        <v>1357.29</v>
      </c>
      <c r="G96" s="13">
        <v>3</v>
      </c>
      <c r="H96" s="13" t="s">
        <v>27</v>
      </c>
      <c r="I96" s="13">
        <v>3.71</v>
      </c>
      <c r="J96" s="13">
        <v>1309.25</v>
      </c>
    </row>
    <row r="97" spans="2:15" ht="16.8">
      <c r="B97" s="13">
        <v>4</v>
      </c>
      <c r="C97" s="13" t="s">
        <v>28</v>
      </c>
      <c r="D97" s="13">
        <v>4.16</v>
      </c>
      <c r="E97" s="13">
        <v>1852.91</v>
      </c>
      <c r="G97" s="13">
        <v>4</v>
      </c>
      <c r="H97" s="13" t="s">
        <v>28</v>
      </c>
      <c r="I97" s="13">
        <v>5.26</v>
      </c>
      <c r="J97" s="13">
        <v>1854.38</v>
      </c>
    </row>
    <row r="98" spans="2:15" ht="16.8">
      <c r="B98" s="13">
        <v>5</v>
      </c>
      <c r="C98" s="13" t="s">
        <v>29</v>
      </c>
      <c r="D98" s="13">
        <v>4.8</v>
      </c>
      <c r="E98" s="13">
        <v>2140.8000000000002</v>
      </c>
      <c r="G98" s="13">
        <v>5</v>
      </c>
      <c r="H98" s="13" t="s">
        <v>29</v>
      </c>
      <c r="I98" s="13">
        <v>6.1</v>
      </c>
      <c r="J98" s="13">
        <v>2150.81</v>
      </c>
    </row>
    <row r="99" spans="2:15" ht="16.8">
      <c r="B99" s="13">
        <v>6</v>
      </c>
      <c r="C99" s="13" t="s">
        <v>30</v>
      </c>
      <c r="D99" s="13">
        <v>6.16</v>
      </c>
      <c r="E99" s="13">
        <v>2744.36</v>
      </c>
      <c r="G99" s="13">
        <v>6</v>
      </c>
      <c r="H99" s="13" t="s">
        <v>30</v>
      </c>
      <c r="I99" s="13">
        <v>7.64</v>
      </c>
      <c r="J99" s="13">
        <v>2694.94</v>
      </c>
    </row>
    <row r="100" spans="2:15" ht="16.8">
      <c r="B100" s="13">
        <v>7</v>
      </c>
      <c r="C100" s="13" t="s">
        <v>31</v>
      </c>
      <c r="D100" s="13">
        <v>8.1199999999999992</v>
      </c>
      <c r="E100" s="13">
        <v>3619.52</v>
      </c>
      <c r="G100" s="13">
        <v>7</v>
      </c>
      <c r="H100" s="13" t="s">
        <v>31</v>
      </c>
      <c r="I100" s="13">
        <v>10.28</v>
      </c>
      <c r="J100" s="13">
        <v>3625.05</v>
      </c>
    </row>
    <row r="101" spans="2:15" ht="16.8">
      <c r="B101" s="13">
        <v>8</v>
      </c>
      <c r="C101" s="13" t="s">
        <v>32</v>
      </c>
      <c r="D101" s="13">
        <v>6.14</v>
      </c>
      <c r="E101" s="13">
        <v>2738.66</v>
      </c>
      <c r="G101" s="13">
        <v>8</v>
      </c>
      <c r="H101" s="13" t="s">
        <v>32</v>
      </c>
      <c r="I101" s="13">
        <v>8.1</v>
      </c>
      <c r="J101" s="13">
        <v>2856.33</v>
      </c>
    </row>
    <row r="102" spans="2:15" ht="16.8">
      <c r="B102" s="13">
        <v>9</v>
      </c>
      <c r="C102" s="13" t="s">
        <v>33</v>
      </c>
      <c r="D102" s="13">
        <v>2.0499999999999998</v>
      </c>
      <c r="E102" s="13">
        <v>914.26</v>
      </c>
      <c r="G102" s="13">
        <v>9</v>
      </c>
      <c r="H102" s="13" t="s">
        <v>33</v>
      </c>
      <c r="I102" s="13">
        <v>2.79</v>
      </c>
      <c r="J102" s="13">
        <v>984.48</v>
      </c>
    </row>
    <row r="103" spans="2:15">
      <c r="B103">
        <v>1.25</v>
      </c>
      <c r="C103" t="s">
        <v>5</v>
      </c>
      <c r="D103" t="s">
        <v>6</v>
      </c>
      <c r="G103">
        <v>1.25</v>
      </c>
      <c r="H103" t="s">
        <v>5</v>
      </c>
      <c r="I103" t="s">
        <v>7</v>
      </c>
    </row>
    <row r="104" spans="2:15" ht="16.8">
      <c r="B104" s="13"/>
      <c r="C104" s="13" t="s">
        <v>1</v>
      </c>
      <c r="D104" s="13" t="s">
        <v>2</v>
      </c>
      <c r="E104" s="13" t="s">
        <v>3</v>
      </c>
      <c r="G104" s="13"/>
      <c r="H104" s="13" t="s">
        <v>1</v>
      </c>
      <c r="I104" s="13" t="s">
        <v>2</v>
      </c>
      <c r="J104" s="13" t="s">
        <v>3</v>
      </c>
      <c r="L104" s="8" t="s">
        <v>8</v>
      </c>
      <c r="M104" t="s">
        <v>6</v>
      </c>
      <c r="N104" t="s">
        <v>7</v>
      </c>
      <c r="O104" t="s">
        <v>9</v>
      </c>
    </row>
    <row r="105" spans="2:15" ht="20.399999999999999">
      <c r="B105" s="13">
        <v>1</v>
      </c>
      <c r="C105" s="13" t="s">
        <v>25</v>
      </c>
      <c r="D105" s="13">
        <v>2.98</v>
      </c>
      <c r="E105" s="13">
        <v>876.01</v>
      </c>
      <c r="G105" s="13">
        <v>1</v>
      </c>
      <c r="H105" s="13" t="s">
        <v>25</v>
      </c>
      <c r="I105" s="13">
        <v>3.61</v>
      </c>
      <c r="J105" s="13">
        <v>832.93</v>
      </c>
      <c r="L105" s="9" t="s">
        <v>14</v>
      </c>
      <c r="M105">
        <f>(E116-E105)</f>
        <v>288.27</v>
      </c>
      <c r="N105">
        <f>(J116-J105)</f>
        <v>276.59000000000003</v>
      </c>
      <c r="O105">
        <f>(N105-M105)/J116</f>
        <v>-1.0527074771072131E-2</v>
      </c>
    </row>
    <row r="106" spans="2:15" ht="20.399999999999999">
      <c r="B106" s="13">
        <v>2</v>
      </c>
      <c r="C106" s="13" t="s">
        <v>26</v>
      </c>
      <c r="D106" s="13">
        <v>0.89</v>
      </c>
      <c r="E106" s="13">
        <v>260.27999999999997</v>
      </c>
      <c r="G106" s="13">
        <v>2</v>
      </c>
      <c r="H106" s="13" t="s">
        <v>26</v>
      </c>
      <c r="I106" s="13">
        <v>0.98</v>
      </c>
      <c r="J106" s="13">
        <v>226.15</v>
      </c>
      <c r="L106" s="9" t="s">
        <v>15</v>
      </c>
      <c r="M106">
        <f t="shared" ref="M106:M112" si="19">(E117-E106)</f>
        <v>134.47000000000003</v>
      </c>
      <c r="N106">
        <f t="shared" ref="N106:N112" si="20">(J117-J106)</f>
        <v>120.84</v>
      </c>
      <c r="O106">
        <f t="shared" ref="O106:O112" si="21">(N106-M106)/J117</f>
        <v>-3.9280670912706483E-2</v>
      </c>
    </row>
    <row r="107" spans="2:15" ht="20.399999999999999">
      <c r="B107" s="13">
        <v>3</v>
      </c>
      <c r="C107" s="13" t="s">
        <v>27</v>
      </c>
      <c r="D107" s="13">
        <v>3.29</v>
      </c>
      <c r="E107" s="13">
        <v>966.72</v>
      </c>
      <c r="G107" s="13">
        <v>3</v>
      </c>
      <c r="H107" s="13" t="s">
        <v>27</v>
      </c>
      <c r="I107" s="13">
        <v>4.07</v>
      </c>
      <c r="J107" s="13">
        <v>937.38</v>
      </c>
      <c r="L107" s="9" t="s">
        <v>10</v>
      </c>
      <c r="M107">
        <f t="shared" si="19"/>
        <v>388.63999999999987</v>
      </c>
      <c r="N107">
        <f t="shared" si="20"/>
        <v>377.43999999999994</v>
      </c>
      <c r="O107">
        <f t="shared" si="21"/>
        <v>-8.5182762659527025E-3</v>
      </c>
    </row>
    <row r="108" spans="2:15" ht="20.399999999999999">
      <c r="B108" s="13">
        <v>4</v>
      </c>
      <c r="C108" s="13" t="s">
        <v>28</v>
      </c>
      <c r="D108" s="13">
        <v>4.78</v>
      </c>
      <c r="E108" s="13">
        <v>1404.76</v>
      </c>
      <c r="G108" s="13">
        <v>4</v>
      </c>
      <c r="H108" s="13" t="s">
        <v>28</v>
      </c>
      <c r="I108" s="13">
        <v>6.03</v>
      </c>
      <c r="J108" s="13">
        <v>1390.13</v>
      </c>
      <c r="L108" s="9" t="s">
        <v>13</v>
      </c>
      <c r="M108">
        <f t="shared" si="19"/>
        <v>440.77</v>
      </c>
      <c r="N108">
        <f t="shared" si="20"/>
        <v>443.98999999999978</v>
      </c>
      <c r="O108">
        <f t="shared" si="21"/>
        <v>1.7556103199353368E-3</v>
      </c>
    </row>
    <row r="109" spans="2:15" ht="20.399999999999999">
      <c r="B109" s="13">
        <v>5</v>
      </c>
      <c r="C109" s="13" t="s">
        <v>29</v>
      </c>
      <c r="D109" s="13">
        <v>5.82</v>
      </c>
      <c r="E109" s="13">
        <v>1712.17</v>
      </c>
      <c r="G109" s="13">
        <v>5</v>
      </c>
      <c r="H109" s="13" t="s">
        <v>29</v>
      </c>
      <c r="I109" s="13">
        <v>7.31</v>
      </c>
      <c r="J109" s="13">
        <v>1685.69</v>
      </c>
      <c r="L109" s="9" t="s">
        <v>4</v>
      </c>
      <c r="M109">
        <f t="shared" si="19"/>
        <v>420.42999999999984</v>
      </c>
      <c r="N109">
        <f t="shared" si="20"/>
        <v>422.42999999999984</v>
      </c>
      <c r="O109">
        <f t="shared" si="21"/>
        <v>9.4871259700586314E-4</v>
      </c>
    </row>
    <row r="110" spans="2:15" ht="20.399999999999999">
      <c r="B110" s="13">
        <v>6</v>
      </c>
      <c r="C110" s="13" t="s">
        <v>30</v>
      </c>
      <c r="D110" s="13">
        <v>7.11</v>
      </c>
      <c r="E110" s="13">
        <v>2092.2399999999998</v>
      </c>
      <c r="G110" s="13">
        <v>6</v>
      </c>
      <c r="H110" s="13" t="s">
        <v>30</v>
      </c>
      <c r="I110" s="13">
        <v>8.85</v>
      </c>
      <c r="J110" s="13">
        <v>2039.92</v>
      </c>
      <c r="L110" s="9" t="s">
        <v>11</v>
      </c>
      <c r="M110">
        <f t="shared" si="19"/>
        <v>644.94000000000005</v>
      </c>
      <c r="N110">
        <f t="shared" si="20"/>
        <v>631.48</v>
      </c>
      <c r="O110">
        <f t="shared" si="21"/>
        <v>-5.0385565621022818E-3</v>
      </c>
    </row>
    <row r="111" spans="2:15" ht="20.399999999999999">
      <c r="B111" s="13">
        <v>7</v>
      </c>
      <c r="C111" s="13" t="s">
        <v>31</v>
      </c>
      <c r="D111" s="13">
        <v>8.84</v>
      </c>
      <c r="E111" s="13">
        <v>2598.33</v>
      </c>
      <c r="G111" s="13">
        <v>7</v>
      </c>
      <c r="H111" s="13" t="s">
        <v>31</v>
      </c>
      <c r="I111" s="13">
        <v>11.17</v>
      </c>
      <c r="J111" s="13">
        <v>2576.2199999999998</v>
      </c>
      <c r="L111" s="9" t="s">
        <v>16</v>
      </c>
      <c r="M111">
        <f t="shared" si="19"/>
        <v>1015.3899999999999</v>
      </c>
      <c r="N111">
        <f t="shared" si="20"/>
        <v>1020.8900000000003</v>
      </c>
      <c r="O111">
        <f t="shared" si="21"/>
        <v>1.5290052291980101E-3</v>
      </c>
    </row>
    <row r="112" spans="2:15" ht="20.399999999999999">
      <c r="B112" s="13">
        <v>8</v>
      </c>
      <c r="C112" s="13" t="s">
        <v>32</v>
      </c>
      <c r="D112" s="13">
        <v>6.26</v>
      </c>
      <c r="E112" s="13">
        <v>1842.03</v>
      </c>
      <c r="G112" s="13">
        <v>8</v>
      </c>
      <c r="H112" s="13" t="s">
        <v>32</v>
      </c>
      <c r="I112" s="13">
        <v>8.23</v>
      </c>
      <c r="J112" s="13">
        <v>1897.75</v>
      </c>
      <c r="L112" s="9" t="s">
        <v>17</v>
      </c>
      <c r="M112">
        <f t="shared" si="19"/>
        <v>888.31000000000017</v>
      </c>
      <c r="N112">
        <f t="shared" si="20"/>
        <v>922.69999999999982</v>
      </c>
      <c r="O112">
        <f t="shared" si="21"/>
        <v>1.2193089755180787E-2</v>
      </c>
    </row>
    <row r="113" spans="2:15" ht="20.399999999999999">
      <c r="B113" s="13">
        <v>9</v>
      </c>
      <c r="C113" s="13" t="s">
        <v>33</v>
      </c>
      <c r="D113" s="13">
        <v>2.04</v>
      </c>
      <c r="E113" s="13">
        <v>598.66999999999996</v>
      </c>
      <c r="G113" s="13">
        <v>9</v>
      </c>
      <c r="H113" s="13" t="s">
        <v>33</v>
      </c>
      <c r="I113" s="13">
        <v>2.76</v>
      </c>
      <c r="J113" s="13">
        <v>635.47</v>
      </c>
      <c r="L113" s="6" t="s">
        <v>18</v>
      </c>
      <c r="M113">
        <f>(E124-E113)</f>
        <v>316.80000000000007</v>
      </c>
      <c r="N113">
        <f>(J124-J113)</f>
        <v>336.95999999999992</v>
      </c>
      <c r="O113">
        <f>(N113-M113)/J124</f>
        <v>2.0731569367460748E-2</v>
      </c>
    </row>
    <row r="114" spans="2:15">
      <c r="B114">
        <v>1.25</v>
      </c>
      <c r="C114" t="s">
        <v>12</v>
      </c>
      <c r="D114" t="s">
        <v>6</v>
      </c>
      <c r="G114">
        <v>1.25</v>
      </c>
      <c r="H114" t="s">
        <v>12</v>
      </c>
      <c r="I114" t="s">
        <v>7</v>
      </c>
    </row>
    <row r="115" spans="2:15" ht="16.8">
      <c r="B115" s="13"/>
      <c r="C115" s="13" t="s">
        <v>1</v>
      </c>
      <c r="D115" s="13" t="s">
        <v>2</v>
      </c>
      <c r="E115" s="13" t="s">
        <v>3</v>
      </c>
      <c r="G115" s="13"/>
      <c r="H115" s="13" t="s">
        <v>1</v>
      </c>
      <c r="I115" s="13" t="s">
        <v>2</v>
      </c>
      <c r="J115" s="13" t="s">
        <v>3</v>
      </c>
    </row>
    <row r="116" spans="2:15" ht="16.8">
      <c r="B116" s="13">
        <v>1</v>
      </c>
      <c r="C116" s="13" t="s">
        <v>25</v>
      </c>
      <c r="D116" s="13">
        <v>2.62</v>
      </c>
      <c r="E116" s="13">
        <v>1164.28</v>
      </c>
      <c r="G116" s="13">
        <v>1</v>
      </c>
      <c r="H116" s="13" t="s">
        <v>25</v>
      </c>
      <c r="I116" s="13">
        <v>3.17</v>
      </c>
      <c r="J116" s="13">
        <v>1109.52</v>
      </c>
    </row>
    <row r="117" spans="2:15" ht="16.8">
      <c r="B117" s="13">
        <v>2</v>
      </c>
      <c r="C117" s="13" t="s">
        <v>26</v>
      </c>
      <c r="D117" s="13">
        <v>0.89</v>
      </c>
      <c r="E117" s="13">
        <v>394.75</v>
      </c>
      <c r="G117" s="13">
        <v>2</v>
      </c>
      <c r="H117" s="13" t="s">
        <v>26</v>
      </c>
      <c r="I117" s="13">
        <v>0.99</v>
      </c>
      <c r="J117" s="13">
        <v>346.99</v>
      </c>
    </row>
    <row r="118" spans="2:15" ht="16.8">
      <c r="B118" s="13">
        <v>3</v>
      </c>
      <c r="C118" s="13" t="s">
        <v>27</v>
      </c>
      <c r="D118" s="13">
        <v>3.05</v>
      </c>
      <c r="E118" s="13">
        <v>1355.36</v>
      </c>
      <c r="G118" s="13">
        <v>3</v>
      </c>
      <c r="H118" s="13" t="s">
        <v>27</v>
      </c>
      <c r="I118" s="13">
        <v>3.76</v>
      </c>
      <c r="J118" s="13">
        <v>1314.82</v>
      </c>
    </row>
    <row r="119" spans="2:15" ht="16.8">
      <c r="B119" s="13">
        <v>4</v>
      </c>
      <c r="C119" s="13" t="s">
        <v>28</v>
      </c>
      <c r="D119" s="13">
        <v>4.1500000000000004</v>
      </c>
      <c r="E119" s="13">
        <v>1845.53</v>
      </c>
      <c r="G119" s="13">
        <v>4</v>
      </c>
      <c r="H119" s="13" t="s">
        <v>28</v>
      </c>
      <c r="I119" s="13">
        <v>5.25</v>
      </c>
      <c r="J119" s="13">
        <v>1834.12</v>
      </c>
    </row>
    <row r="120" spans="2:15" ht="16.8">
      <c r="B120" s="13">
        <v>5</v>
      </c>
      <c r="C120" s="13" t="s">
        <v>29</v>
      </c>
      <c r="D120" s="13">
        <v>4.8</v>
      </c>
      <c r="E120" s="13">
        <v>2132.6</v>
      </c>
      <c r="G120" s="13">
        <v>5</v>
      </c>
      <c r="H120" s="13" t="s">
        <v>29</v>
      </c>
      <c r="I120" s="13">
        <v>6.03</v>
      </c>
      <c r="J120" s="13">
        <v>2108.12</v>
      </c>
    </row>
    <row r="121" spans="2:15" ht="16.8">
      <c r="B121" s="13">
        <v>6</v>
      </c>
      <c r="C121" s="13" t="s">
        <v>30</v>
      </c>
      <c r="D121" s="13">
        <v>6.16</v>
      </c>
      <c r="E121" s="13">
        <v>2737.18</v>
      </c>
      <c r="G121" s="13">
        <v>6</v>
      </c>
      <c r="H121" s="13" t="s">
        <v>30</v>
      </c>
      <c r="I121" s="13">
        <v>7.64</v>
      </c>
      <c r="J121" s="13">
        <v>2671.4</v>
      </c>
    </row>
    <row r="122" spans="2:15" ht="16.8">
      <c r="B122" s="13">
        <v>7</v>
      </c>
      <c r="C122" s="13" t="s">
        <v>31</v>
      </c>
      <c r="D122" s="13">
        <v>8.1300000000000008</v>
      </c>
      <c r="E122" s="13">
        <v>3613.72</v>
      </c>
      <c r="G122" s="13">
        <v>7</v>
      </c>
      <c r="H122" s="13" t="s">
        <v>31</v>
      </c>
      <c r="I122" s="13">
        <v>10.29</v>
      </c>
      <c r="J122" s="13">
        <v>3597.11</v>
      </c>
    </row>
    <row r="123" spans="2:15" ht="16.8">
      <c r="B123" s="13">
        <v>8</v>
      </c>
      <c r="C123" s="13" t="s">
        <v>32</v>
      </c>
      <c r="D123" s="13">
        <v>6.14</v>
      </c>
      <c r="E123" s="13">
        <v>2730.34</v>
      </c>
      <c r="G123" s="13">
        <v>8</v>
      </c>
      <c r="H123" s="13" t="s">
        <v>32</v>
      </c>
      <c r="I123" s="13">
        <v>8.07</v>
      </c>
      <c r="J123" s="13">
        <v>2820.45</v>
      </c>
    </row>
    <row r="124" spans="2:15" ht="16.8">
      <c r="B124" s="13">
        <v>9</v>
      </c>
      <c r="C124" s="13" t="s">
        <v>33</v>
      </c>
      <c r="D124" s="13">
        <v>2.06</v>
      </c>
      <c r="E124" s="13">
        <v>915.47</v>
      </c>
      <c r="G124" s="13">
        <v>9</v>
      </c>
      <c r="H124" s="13" t="s">
        <v>33</v>
      </c>
      <c r="I124" s="13">
        <v>2.78</v>
      </c>
      <c r="J124" s="13">
        <v>972.43</v>
      </c>
    </row>
    <row r="125" spans="2:15">
      <c r="B125">
        <v>1.5</v>
      </c>
      <c r="C125" t="s">
        <v>5</v>
      </c>
      <c r="D125" t="s">
        <v>6</v>
      </c>
      <c r="G125">
        <v>1.5</v>
      </c>
      <c r="H125" t="s">
        <v>5</v>
      </c>
      <c r="I125" t="s">
        <v>7</v>
      </c>
    </row>
    <row r="126" spans="2:15" ht="16.8">
      <c r="B126" s="13"/>
      <c r="C126" s="13" t="s">
        <v>1</v>
      </c>
      <c r="D126" s="13" t="s">
        <v>2</v>
      </c>
      <c r="E126" s="13" t="s">
        <v>3</v>
      </c>
      <c r="G126" s="13"/>
      <c r="H126" s="13" t="s">
        <v>1</v>
      </c>
      <c r="I126" s="13" t="s">
        <v>2</v>
      </c>
      <c r="J126" s="13" t="s">
        <v>3</v>
      </c>
      <c r="L126" s="8" t="s">
        <v>8</v>
      </c>
      <c r="M126" t="s">
        <v>6</v>
      </c>
      <c r="N126" t="s">
        <v>7</v>
      </c>
      <c r="O126" t="s">
        <v>9</v>
      </c>
    </row>
    <row r="127" spans="2:15" ht="20.399999999999999">
      <c r="B127" s="13">
        <v>1</v>
      </c>
      <c r="C127" s="13" t="s">
        <v>25</v>
      </c>
      <c r="D127" s="13">
        <v>2.96</v>
      </c>
      <c r="E127" s="13">
        <v>842.35</v>
      </c>
      <c r="G127" s="13">
        <v>1</v>
      </c>
      <c r="H127" s="13" t="s">
        <v>25</v>
      </c>
      <c r="I127" s="13">
        <v>3.61</v>
      </c>
      <c r="J127" s="13">
        <v>809.02</v>
      </c>
      <c r="L127" s="9" t="s">
        <v>14</v>
      </c>
      <c r="M127">
        <f>(E138-E127)</f>
        <v>323.33000000000004</v>
      </c>
      <c r="N127">
        <f>(J138-J127)</f>
        <v>300.83999999999992</v>
      </c>
      <c r="O127">
        <f>(N127-M127)/J138</f>
        <v>-2.0263817058007429E-2</v>
      </c>
    </row>
    <row r="128" spans="2:15" ht="20.399999999999999">
      <c r="B128" s="13">
        <v>2</v>
      </c>
      <c r="C128" s="13" t="s">
        <v>26</v>
      </c>
      <c r="D128" s="13">
        <v>0.87</v>
      </c>
      <c r="E128" s="13">
        <v>247.75</v>
      </c>
      <c r="G128" s="13">
        <v>2</v>
      </c>
      <c r="H128" s="13" t="s">
        <v>26</v>
      </c>
      <c r="I128" s="13">
        <v>1</v>
      </c>
      <c r="J128" s="13">
        <v>223.64</v>
      </c>
      <c r="L128" s="9" t="s">
        <v>15</v>
      </c>
      <c r="M128">
        <f t="shared" ref="M128:M134" si="22">(E139-E128)</f>
        <v>145.76999999999998</v>
      </c>
      <c r="N128">
        <f t="shared" ref="N128:N134" si="23">(J139-J128)</f>
        <v>124.29000000000002</v>
      </c>
      <c r="O128">
        <f t="shared" ref="O128:O134" si="24">(N128-M128)/J139</f>
        <v>-6.1736556203833989E-2</v>
      </c>
    </row>
    <row r="129" spans="2:15" ht="20.399999999999999">
      <c r="B129" s="13">
        <v>3</v>
      </c>
      <c r="C129" s="13" t="s">
        <v>27</v>
      </c>
      <c r="D129" s="13">
        <v>3.26</v>
      </c>
      <c r="E129" s="13">
        <v>928.01</v>
      </c>
      <c r="G129" s="13">
        <v>3</v>
      </c>
      <c r="H129" s="13" t="s">
        <v>27</v>
      </c>
      <c r="I129" s="13">
        <v>4.0599999999999996</v>
      </c>
      <c r="J129" s="13">
        <v>910.21</v>
      </c>
      <c r="L129" s="9" t="s">
        <v>10</v>
      </c>
      <c r="M129">
        <f t="shared" si="22"/>
        <v>426.8599999999999</v>
      </c>
      <c r="N129">
        <f t="shared" si="23"/>
        <v>403.42000000000007</v>
      </c>
      <c r="O129">
        <f t="shared" si="24"/>
        <v>-1.7843685055913633E-2</v>
      </c>
    </row>
    <row r="130" spans="2:15" ht="20.399999999999999">
      <c r="B130" s="13">
        <v>4</v>
      </c>
      <c r="C130" s="13" t="s">
        <v>28</v>
      </c>
      <c r="D130" s="13">
        <v>4.79</v>
      </c>
      <c r="E130" s="13">
        <v>1364.06</v>
      </c>
      <c r="G130" s="13">
        <v>4</v>
      </c>
      <c r="H130" s="13" t="s">
        <v>28</v>
      </c>
      <c r="I130" s="13">
        <v>6.06</v>
      </c>
      <c r="J130" s="13">
        <v>1357.87</v>
      </c>
      <c r="L130" s="9" t="s">
        <v>13</v>
      </c>
      <c r="M130">
        <f t="shared" si="22"/>
        <v>475.8900000000001</v>
      </c>
      <c r="N130">
        <f t="shared" si="23"/>
        <v>468.62000000000012</v>
      </c>
      <c r="O130">
        <f t="shared" si="24"/>
        <v>-3.9803119644783065E-3</v>
      </c>
    </row>
    <row r="131" spans="2:15" ht="20.399999999999999">
      <c r="B131" s="13">
        <v>5</v>
      </c>
      <c r="C131" s="13" t="s">
        <v>29</v>
      </c>
      <c r="D131" s="13">
        <v>5.85</v>
      </c>
      <c r="E131" s="13">
        <v>1667.38</v>
      </c>
      <c r="G131" s="13">
        <v>5</v>
      </c>
      <c r="H131" s="13" t="s">
        <v>29</v>
      </c>
      <c r="I131" s="13">
        <v>7.34</v>
      </c>
      <c r="J131" s="13">
        <v>1645.77</v>
      </c>
      <c r="L131" s="9" t="s">
        <v>4</v>
      </c>
      <c r="M131">
        <f t="shared" si="22"/>
        <v>451.73999999999978</v>
      </c>
      <c r="N131">
        <f t="shared" si="23"/>
        <v>448.38000000000011</v>
      </c>
      <c r="O131">
        <f t="shared" si="24"/>
        <v>-1.6044695938684777E-3</v>
      </c>
    </row>
    <row r="132" spans="2:15" ht="20.399999999999999">
      <c r="B132" s="13">
        <v>6</v>
      </c>
      <c r="C132" s="13" t="s">
        <v>30</v>
      </c>
      <c r="D132" s="13">
        <v>7.13</v>
      </c>
      <c r="E132" s="13">
        <v>2032.07</v>
      </c>
      <c r="G132" s="13">
        <v>6</v>
      </c>
      <c r="H132" s="13" t="s">
        <v>30</v>
      </c>
      <c r="I132" s="13">
        <v>8.8800000000000008</v>
      </c>
      <c r="J132" s="13">
        <v>1991.21</v>
      </c>
      <c r="L132" s="9" t="s">
        <v>11</v>
      </c>
      <c r="M132">
        <f t="shared" si="22"/>
        <v>695.74</v>
      </c>
      <c r="N132">
        <f t="shared" si="23"/>
        <v>670.57000000000016</v>
      </c>
      <c r="O132">
        <f t="shared" si="24"/>
        <v>-9.4560782634176537E-3</v>
      </c>
    </row>
    <row r="133" spans="2:15" ht="20.399999999999999">
      <c r="B133" s="13">
        <v>7</v>
      </c>
      <c r="C133" s="13" t="s">
        <v>31</v>
      </c>
      <c r="D133" s="13">
        <v>8.85</v>
      </c>
      <c r="E133" s="13">
        <v>2520.4499999999998</v>
      </c>
      <c r="G133" s="13">
        <v>7</v>
      </c>
      <c r="H133" s="13" t="s">
        <v>31</v>
      </c>
      <c r="I133" s="13">
        <v>11.17</v>
      </c>
      <c r="J133" s="13">
        <v>2505</v>
      </c>
      <c r="L133" s="9" t="s">
        <v>16</v>
      </c>
      <c r="M133">
        <f t="shared" si="22"/>
        <v>1084.73</v>
      </c>
      <c r="N133">
        <f t="shared" si="23"/>
        <v>1068.3200000000002</v>
      </c>
      <c r="O133">
        <f t="shared" si="24"/>
        <v>-4.5923678819696683E-3</v>
      </c>
    </row>
    <row r="134" spans="2:15" ht="20.399999999999999">
      <c r="B134" s="13">
        <v>8</v>
      </c>
      <c r="C134" s="13" t="s">
        <v>32</v>
      </c>
      <c r="D134" s="13">
        <v>6.25</v>
      </c>
      <c r="E134" s="13">
        <v>1781.02</v>
      </c>
      <c r="G134" s="13">
        <v>8</v>
      </c>
      <c r="H134" s="13" t="s">
        <v>32</v>
      </c>
      <c r="I134" s="13">
        <v>8.16</v>
      </c>
      <c r="J134" s="13">
        <v>1829.63</v>
      </c>
      <c r="L134" s="9" t="s">
        <v>17</v>
      </c>
      <c r="M134">
        <f t="shared" si="22"/>
        <v>942.07000000000016</v>
      </c>
      <c r="N134">
        <f t="shared" si="23"/>
        <v>961.82999999999993</v>
      </c>
      <c r="O134">
        <f t="shared" si="24"/>
        <v>7.0787329927707232E-3</v>
      </c>
    </row>
    <row r="135" spans="2:15" ht="20.399999999999999">
      <c r="B135" s="13">
        <v>9</v>
      </c>
      <c r="C135" s="13" t="s">
        <v>33</v>
      </c>
      <c r="D135" s="13">
        <v>2.0299999999999998</v>
      </c>
      <c r="E135" s="13">
        <v>578.97</v>
      </c>
      <c r="G135" s="13">
        <v>9</v>
      </c>
      <c r="H135" s="13" t="s">
        <v>33</v>
      </c>
      <c r="I135" s="13">
        <v>2.72</v>
      </c>
      <c r="J135" s="13">
        <v>609.63</v>
      </c>
      <c r="L135" s="6" t="s">
        <v>18</v>
      </c>
      <c r="M135">
        <f>(E146-E135)</f>
        <v>333.35</v>
      </c>
      <c r="N135">
        <f>(J146-J135)</f>
        <v>350.35</v>
      </c>
      <c r="O135">
        <f>(N135-M135)/J146</f>
        <v>1.7708702264630512E-2</v>
      </c>
    </row>
    <row r="136" spans="2:15">
      <c r="B136">
        <v>1.5</v>
      </c>
      <c r="C136" t="s">
        <v>12</v>
      </c>
      <c r="D136" t="s">
        <v>6</v>
      </c>
      <c r="G136">
        <v>1.5</v>
      </c>
      <c r="H136" t="s">
        <v>12</v>
      </c>
      <c r="I136" t="s">
        <v>7</v>
      </c>
    </row>
    <row r="137" spans="2:15" ht="16.8">
      <c r="B137" s="13"/>
      <c r="C137" s="13" t="s">
        <v>1</v>
      </c>
      <c r="D137" s="13" t="s">
        <v>2</v>
      </c>
      <c r="E137" s="13" t="s">
        <v>3</v>
      </c>
      <c r="G137" s="13"/>
      <c r="H137" s="13" t="s">
        <v>1</v>
      </c>
      <c r="I137" s="13" t="s">
        <v>2</v>
      </c>
      <c r="J137" s="13" t="s">
        <v>3</v>
      </c>
    </row>
    <row r="138" spans="2:15" ht="16.8">
      <c r="B138" s="13">
        <v>1</v>
      </c>
      <c r="C138" s="13" t="s">
        <v>25</v>
      </c>
      <c r="D138" s="13">
        <v>2.63</v>
      </c>
      <c r="E138" s="13">
        <v>1165.68</v>
      </c>
      <c r="G138" s="13">
        <v>1</v>
      </c>
      <c r="H138" s="13" t="s">
        <v>25</v>
      </c>
      <c r="I138" s="13">
        <v>3.19</v>
      </c>
      <c r="J138" s="13">
        <v>1109.8599999999999</v>
      </c>
    </row>
    <row r="139" spans="2:15" ht="16.8">
      <c r="B139" s="13">
        <v>2</v>
      </c>
      <c r="C139" s="13" t="s">
        <v>26</v>
      </c>
      <c r="D139" s="13">
        <v>0.89</v>
      </c>
      <c r="E139" s="13">
        <v>393.52</v>
      </c>
      <c r="G139" s="13">
        <v>2</v>
      </c>
      <c r="H139" s="13" t="s">
        <v>26</v>
      </c>
      <c r="I139" s="13">
        <v>1</v>
      </c>
      <c r="J139" s="13">
        <v>347.93</v>
      </c>
    </row>
    <row r="140" spans="2:15" ht="16.8">
      <c r="B140" s="13">
        <v>3</v>
      </c>
      <c r="C140" s="13" t="s">
        <v>27</v>
      </c>
      <c r="D140" s="13">
        <v>3.06</v>
      </c>
      <c r="E140" s="13">
        <v>1354.87</v>
      </c>
      <c r="G140" s="13">
        <v>3</v>
      </c>
      <c r="H140" s="13" t="s">
        <v>27</v>
      </c>
      <c r="I140" s="13">
        <v>3.78</v>
      </c>
      <c r="J140" s="13">
        <v>1313.63</v>
      </c>
    </row>
    <row r="141" spans="2:15" ht="16.8">
      <c r="B141" s="13">
        <v>4</v>
      </c>
      <c r="C141" s="13" t="s">
        <v>28</v>
      </c>
      <c r="D141" s="13">
        <v>4.1500000000000004</v>
      </c>
      <c r="E141" s="13">
        <v>1839.95</v>
      </c>
      <c r="G141" s="13">
        <v>4</v>
      </c>
      <c r="H141" s="13" t="s">
        <v>28</v>
      </c>
      <c r="I141" s="13">
        <v>5.26</v>
      </c>
      <c r="J141" s="13">
        <v>1826.49</v>
      </c>
    </row>
    <row r="142" spans="2:15" ht="16.8">
      <c r="B142" s="13">
        <v>5</v>
      </c>
      <c r="C142" s="13" t="s">
        <v>29</v>
      </c>
      <c r="D142" s="13">
        <v>4.78</v>
      </c>
      <c r="E142" s="13">
        <v>2119.12</v>
      </c>
      <c r="G142" s="13">
        <v>5</v>
      </c>
      <c r="H142" s="13" t="s">
        <v>29</v>
      </c>
      <c r="I142" s="13">
        <v>6.03</v>
      </c>
      <c r="J142" s="13">
        <v>2094.15</v>
      </c>
    </row>
    <row r="143" spans="2:15" ht="16.8">
      <c r="B143" s="13">
        <v>6</v>
      </c>
      <c r="C143" s="13" t="s">
        <v>30</v>
      </c>
      <c r="D143" s="13">
        <v>6.15</v>
      </c>
      <c r="E143" s="13">
        <v>2727.81</v>
      </c>
      <c r="G143" s="13">
        <v>6</v>
      </c>
      <c r="H143" s="13" t="s">
        <v>30</v>
      </c>
      <c r="I143" s="13">
        <v>7.66</v>
      </c>
      <c r="J143" s="13">
        <v>2661.78</v>
      </c>
    </row>
    <row r="144" spans="2:15" ht="16.8">
      <c r="B144" s="13">
        <v>7</v>
      </c>
      <c r="C144" s="13" t="s">
        <v>31</v>
      </c>
      <c r="D144" s="13">
        <v>8.1300000000000008</v>
      </c>
      <c r="E144" s="13">
        <v>3605.18</v>
      </c>
      <c r="G144" s="13">
        <v>7</v>
      </c>
      <c r="H144" s="13" t="s">
        <v>31</v>
      </c>
      <c r="I144" s="13">
        <v>10.28</v>
      </c>
      <c r="J144" s="13">
        <v>3573.32</v>
      </c>
    </row>
    <row r="145" spans="2:15" ht="16.8">
      <c r="B145" s="13">
        <v>8</v>
      </c>
      <c r="C145" s="13" t="s">
        <v>32</v>
      </c>
      <c r="D145" s="13">
        <v>6.14</v>
      </c>
      <c r="E145" s="13">
        <v>2723.09</v>
      </c>
      <c r="G145" s="13">
        <v>8</v>
      </c>
      <c r="H145" s="13" t="s">
        <v>32</v>
      </c>
      <c r="I145" s="13">
        <v>8.0299999999999994</v>
      </c>
      <c r="J145" s="13">
        <v>2791.46</v>
      </c>
    </row>
    <row r="146" spans="2:15" ht="16.8">
      <c r="B146" s="13">
        <v>9</v>
      </c>
      <c r="C146" s="13" t="s">
        <v>33</v>
      </c>
      <c r="D146" s="13">
        <v>2.06</v>
      </c>
      <c r="E146" s="13">
        <v>912.32</v>
      </c>
      <c r="G146" s="13">
        <v>9</v>
      </c>
      <c r="H146" s="13" t="s">
        <v>33</v>
      </c>
      <c r="I146" s="13">
        <v>2.76</v>
      </c>
      <c r="J146" s="13">
        <v>959.98</v>
      </c>
    </row>
    <row r="147" spans="2:15">
      <c r="B147">
        <v>1.75</v>
      </c>
      <c r="C147" t="s">
        <v>5</v>
      </c>
      <c r="D147" t="s">
        <v>6</v>
      </c>
      <c r="G147">
        <v>1.75</v>
      </c>
      <c r="H147" t="s">
        <v>5</v>
      </c>
      <c r="I147" t="s">
        <v>7</v>
      </c>
    </row>
    <row r="148" spans="2:15" ht="16.8">
      <c r="B148" s="13"/>
      <c r="C148" s="13" t="s">
        <v>1</v>
      </c>
      <c r="D148" s="13" t="s">
        <v>2</v>
      </c>
      <c r="E148" s="13" t="s">
        <v>3</v>
      </c>
      <c r="G148" s="13"/>
      <c r="H148" s="13" t="s">
        <v>1</v>
      </c>
      <c r="I148" s="13" t="s">
        <v>2</v>
      </c>
      <c r="J148" s="13" t="s">
        <v>3</v>
      </c>
      <c r="L148" s="8" t="s">
        <v>8</v>
      </c>
      <c r="M148" t="s">
        <v>6</v>
      </c>
      <c r="N148" t="s">
        <v>7</v>
      </c>
      <c r="O148" t="s">
        <v>9</v>
      </c>
    </row>
    <row r="149" spans="2:15" ht="20.399999999999999">
      <c r="B149" s="13">
        <v>1</v>
      </c>
      <c r="C149" s="13" t="s">
        <v>25</v>
      </c>
      <c r="D149" s="13">
        <v>2.97</v>
      </c>
      <c r="E149" s="13">
        <v>827.49</v>
      </c>
      <c r="G149" s="13">
        <v>1</v>
      </c>
      <c r="H149" s="13" t="s">
        <v>25</v>
      </c>
      <c r="I149" s="13">
        <v>3.55</v>
      </c>
      <c r="J149" s="13">
        <v>772.44</v>
      </c>
      <c r="L149" s="9" t="s">
        <v>14</v>
      </c>
      <c r="M149">
        <f>(E160-E149)</f>
        <v>326.33999999999992</v>
      </c>
      <c r="N149">
        <f>(J160-J149)</f>
        <v>329.99</v>
      </c>
      <c r="O149">
        <f>(N149-M149)/J160</f>
        <v>3.3108678102011834E-3</v>
      </c>
    </row>
    <row r="150" spans="2:15" ht="20.399999999999999">
      <c r="B150" s="13">
        <v>2</v>
      </c>
      <c r="C150" s="13" t="s">
        <v>26</v>
      </c>
      <c r="D150" s="13">
        <v>0.88</v>
      </c>
      <c r="E150" s="13">
        <v>245.31</v>
      </c>
      <c r="G150" s="13">
        <v>2</v>
      </c>
      <c r="H150" s="13" t="s">
        <v>26</v>
      </c>
      <c r="I150" s="13">
        <v>0.96</v>
      </c>
      <c r="J150" s="13">
        <v>209.75</v>
      </c>
      <c r="L150" s="9" t="s">
        <v>15</v>
      </c>
      <c r="M150">
        <f t="shared" ref="M150:M156" si="25">(E161-E150)</f>
        <v>146.5</v>
      </c>
      <c r="N150">
        <f t="shared" ref="N150:N156" si="26">(J161-J150)</f>
        <v>144.52999999999997</v>
      </c>
      <c r="O150">
        <f t="shared" ref="O150:O156" si="27">(N150-M150)/J161</f>
        <v>-5.5605735576381042E-3</v>
      </c>
    </row>
    <row r="151" spans="2:15" ht="20.399999999999999">
      <c r="B151" s="13">
        <v>3</v>
      </c>
      <c r="C151" s="13" t="s">
        <v>27</v>
      </c>
      <c r="D151" s="13">
        <v>3.27</v>
      </c>
      <c r="E151" s="13">
        <v>912.03</v>
      </c>
      <c r="G151" s="13">
        <v>3</v>
      </c>
      <c r="H151" s="13" t="s">
        <v>27</v>
      </c>
      <c r="I151" s="13">
        <v>4.05</v>
      </c>
      <c r="J151" s="13">
        <v>881.95</v>
      </c>
      <c r="L151" s="9" t="s">
        <v>10</v>
      </c>
      <c r="M151">
        <f t="shared" si="25"/>
        <v>442.83999999999992</v>
      </c>
      <c r="N151">
        <f t="shared" si="26"/>
        <v>434.03999999999996</v>
      </c>
      <c r="O151">
        <f t="shared" si="27"/>
        <v>-6.6869809041101786E-3</v>
      </c>
    </row>
    <row r="152" spans="2:15" ht="20.399999999999999">
      <c r="B152" s="13">
        <v>4</v>
      </c>
      <c r="C152" s="13" t="s">
        <v>28</v>
      </c>
      <c r="D152" s="13">
        <v>4.79</v>
      </c>
      <c r="E152" s="13">
        <v>1334.22</v>
      </c>
      <c r="G152" s="13">
        <v>4</v>
      </c>
      <c r="H152" s="13" t="s">
        <v>28</v>
      </c>
      <c r="I152" s="13">
        <v>6.04</v>
      </c>
      <c r="J152" s="13">
        <v>1316.17</v>
      </c>
      <c r="L152" s="9" t="s">
        <v>13</v>
      </c>
      <c r="M152">
        <f t="shared" si="25"/>
        <v>498.62999999999988</v>
      </c>
      <c r="N152">
        <f t="shared" si="26"/>
        <v>511.51</v>
      </c>
      <c r="O152">
        <f t="shared" si="27"/>
        <v>7.0471855029327389E-3</v>
      </c>
    </row>
    <row r="153" spans="2:15" ht="20.399999999999999">
      <c r="B153" s="13">
        <v>5</v>
      </c>
      <c r="C153" s="13" t="s">
        <v>29</v>
      </c>
      <c r="D153" s="13">
        <v>5.88</v>
      </c>
      <c r="E153" s="13">
        <v>1638.31</v>
      </c>
      <c r="G153" s="13">
        <v>5</v>
      </c>
      <c r="H153" s="13" t="s">
        <v>29</v>
      </c>
      <c r="I153" s="13">
        <v>7.35</v>
      </c>
      <c r="J153" s="13">
        <v>1599.69</v>
      </c>
      <c r="L153" s="9" t="s">
        <v>4</v>
      </c>
      <c r="M153">
        <f t="shared" si="25"/>
        <v>471.78999999999996</v>
      </c>
      <c r="N153">
        <f t="shared" si="26"/>
        <v>494.48</v>
      </c>
      <c r="O153">
        <f t="shared" si="27"/>
        <v>1.0834841488513375E-2</v>
      </c>
    </row>
    <row r="154" spans="2:15" ht="20.399999999999999">
      <c r="B154" s="13">
        <v>6</v>
      </c>
      <c r="C154" s="13" t="s">
        <v>30</v>
      </c>
      <c r="D154" s="13">
        <v>7.15</v>
      </c>
      <c r="E154" s="13">
        <v>1992.07</v>
      </c>
      <c r="G154" s="13">
        <v>6</v>
      </c>
      <c r="H154" s="13" t="s">
        <v>30</v>
      </c>
      <c r="I154" s="13">
        <v>8.9</v>
      </c>
      <c r="J154" s="13">
        <v>1937.67</v>
      </c>
      <c r="L154" s="9" t="s">
        <v>11</v>
      </c>
      <c r="M154">
        <f t="shared" si="25"/>
        <v>735.21000000000026</v>
      </c>
      <c r="N154">
        <f t="shared" si="26"/>
        <v>729.00999999999976</v>
      </c>
      <c r="O154">
        <f t="shared" si="27"/>
        <v>-2.3249883750583126E-3</v>
      </c>
    </row>
    <row r="155" spans="2:15" ht="20.399999999999999">
      <c r="B155" s="13">
        <v>7</v>
      </c>
      <c r="C155" s="13" t="s">
        <v>31</v>
      </c>
      <c r="D155" s="13">
        <v>8.84</v>
      </c>
      <c r="E155" s="13">
        <v>2460.5500000000002</v>
      </c>
      <c r="G155" s="13">
        <v>7</v>
      </c>
      <c r="H155" s="13" t="s">
        <v>31</v>
      </c>
      <c r="I155" s="13">
        <v>11.22</v>
      </c>
      <c r="J155" s="13">
        <v>2442.23</v>
      </c>
      <c r="L155" s="9" t="s">
        <v>16</v>
      </c>
      <c r="M155">
        <f t="shared" si="25"/>
        <v>1138.96</v>
      </c>
      <c r="N155">
        <f t="shared" si="26"/>
        <v>1143.2800000000002</v>
      </c>
      <c r="O155">
        <f t="shared" si="27"/>
        <v>1.2048495193152894E-3</v>
      </c>
    </row>
    <row r="156" spans="2:15" ht="20.399999999999999">
      <c r="B156" s="13">
        <v>8</v>
      </c>
      <c r="C156" s="13" t="s">
        <v>32</v>
      </c>
      <c r="D156" s="13">
        <v>6.2</v>
      </c>
      <c r="E156" s="13">
        <v>1727.49</v>
      </c>
      <c r="G156" s="13">
        <v>8</v>
      </c>
      <c r="H156" s="13" t="s">
        <v>32</v>
      </c>
      <c r="I156" s="13">
        <v>8.19</v>
      </c>
      <c r="J156" s="13">
        <v>1784.18</v>
      </c>
      <c r="L156" s="9" t="s">
        <v>17</v>
      </c>
      <c r="M156">
        <f t="shared" si="25"/>
        <v>986.8</v>
      </c>
      <c r="N156">
        <f t="shared" si="26"/>
        <v>1018.1200000000001</v>
      </c>
      <c r="O156">
        <f t="shared" si="27"/>
        <v>1.1176533561717219E-2</v>
      </c>
    </row>
    <row r="157" spans="2:15" ht="20.399999999999999">
      <c r="B157" s="13">
        <v>9</v>
      </c>
      <c r="C157" s="13" t="s">
        <v>33</v>
      </c>
      <c r="D157" s="13">
        <v>2.0099999999999998</v>
      </c>
      <c r="E157" s="13">
        <v>559.51</v>
      </c>
      <c r="G157" s="13">
        <v>9</v>
      </c>
      <c r="H157" s="13" t="s">
        <v>33</v>
      </c>
      <c r="I157" s="13">
        <v>2.74</v>
      </c>
      <c r="J157" s="13">
        <v>595.79</v>
      </c>
      <c r="L157" s="6" t="s">
        <v>18</v>
      </c>
      <c r="M157">
        <f>(E168-E157)</f>
        <v>353.69000000000005</v>
      </c>
      <c r="N157">
        <f>(J168-J157)</f>
        <v>375.64</v>
      </c>
      <c r="O157">
        <f>(N157-M157)/J168</f>
        <v>2.2595555006536688E-2</v>
      </c>
    </row>
    <row r="158" spans="2:15">
      <c r="B158">
        <v>1.75</v>
      </c>
      <c r="C158" t="s">
        <v>12</v>
      </c>
      <c r="D158" t="s">
        <v>6</v>
      </c>
      <c r="G158">
        <v>1.75</v>
      </c>
      <c r="H158" t="s">
        <v>12</v>
      </c>
      <c r="I158" t="s">
        <v>7</v>
      </c>
    </row>
    <row r="159" spans="2:15" ht="16.8">
      <c r="B159" s="13"/>
      <c r="C159" s="13" t="s">
        <v>1</v>
      </c>
      <c r="D159" s="13" t="s">
        <v>2</v>
      </c>
      <c r="E159" s="13" t="s">
        <v>3</v>
      </c>
      <c r="G159" s="13"/>
      <c r="H159" s="13" t="s">
        <v>1</v>
      </c>
      <c r="I159" s="13" t="s">
        <v>2</v>
      </c>
      <c r="J159" s="13" t="s">
        <v>3</v>
      </c>
    </row>
    <row r="160" spans="2:15" ht="16.8">
      <c r="B160" s="13">
        <v>1</v>
      </c>
      <c r="C160" s="13" t="s">
        <v>25</v>
      </c>
      <c r="D160" s="13">
        <v>2.61</v>
      </c>
      <c r="E160" s="13">
        <v>1153.83</v>
      </c>
      <c r="G160" s="13">
        <v>1</v>
      </c>
      <c r="H160" s="13" t="s">
        <v>25</v>
      </c>
      <c r="I160" s="13">
        <v>3.16</v>
      </c>
      <c r="J160" s="13">
        <v>1102.43</v>
      </c>
    </row>
    <row r="161" spans="2:10" ht="16.8">
      <c r="B161" s="13">
        <v>2</v>
      </c>
      <c r="C161" s="13" t="s">
        <v>26</v>
      </c>
      <c r="D161" s="13">
        <v>0.89</v>
      </c>
      <c r="E161" s="13">
        <v>391.81</v>
      </c>
      <c r="G161" s="13">
        <v>2</v>
      </c>
      <c r="H161" s="13" t="s">
        <v>26</v>
      </c>
      <c r="I161" s="13">
        <v>1.02</v>
      </c>
      <c r="J161" s="13">
        <v>354.28</v>
      </c>
    </row>
    <row r="162" spans="2:10" ht="16.8">
      <c r="B162" s="13">
        <v>3</v>
      </c>
      <c r="C162" s="13" t="s">
        <v>27</v>
      </c>
      <c r="D162" s="13">
        <v>3.07</v>
      </c>
      <c r="E162" s="13">
        <v>1354.87</v>
      </c>
      <c r="G162" s="13">
        <v>3</v>
      </c>
      <c r="H162" s="13" t="s">
        <v>27</v>
      </c>
      <c r="I162" s="13">
        <v>3.78</v>
      </c>
      <c r="J162" s="13">
        <v>1315.99</v>
      </c>
    </row>
    <row r="163" spans="2:10" ht="16.8">
      <c r="B163" s="13">
        <v>4</v>
      </c>
      <c r="C163" s="13" t="s">
        <v>28</v>
      </c>
      <c r="D163" s="13">
        <v>4.1500000000000004</v>
      </c>
      <c r="E163" s="13">
        <v>1832.85</v>
      </c>
      <c r="G163" s="13">
        <v>4</v>
      </c>
      <c r="H163" s="13" t="s">
        <v>28</v>
      </c>
      <c r="I163" s="13">
        <v>5.25</v>
      </c>
      <c r="J163" s="13">
        <v>1827.68</v>
      </c>
    </row>
    <row r="164" spans="2:10" ht="16.8">
      <c r="B164" s="13">
        <v>5</v>
      </c>
      <c r="C164" s="13" t="s">
        <v>29</v>
      </c>
      <c r="D164" s="13">
        <v>4.7699999999999996</v>
      </c>
      <c r="E164" s="13">
        <v>2110.1</v>
      </c>
      <c r="G164" s="13">
        <v>5</v>
      </c>
      <c r="H164" s="13" t="s">
        <v>29</v>
      </c>
      <c r="I164" s="13">
        <v>6.01</v>
      </c>
      <c r="J164" s="13">
        <v>2094.17</v>
      </c>
    </row>
    <row r="165" spans="2:10" ht="16.8">
      <c r="B165" s="13">
        <v>6</v>
      </c>
      <c r="C165" s="13" t="s">
        <v>30</v>
      </c>
      <c r="D165" s="13">
        <v>6.17</v>
      </c>
      <c r="E165" s="13">
        <v>2727.28</v>
      </c>
      <c r="G165" s="13">
        <v>6</v>
      </c>
      <c r="H165" s="13" t="s">
        <v>30</v>
      </c>
      <c r="I165" s="13">
        <v>7.66</v>
      </c>
      <c r="J165" s="13">
        <v>2666.68</v>
      </c>
    </row>
    <row r="166" spans="2:10" ht="16.8">
      <c r="B166" s="13">
        <v>7</v>
      </c>
      <c r="C166" s="13" t="s">
        <v>31</v>
      </c>
      <c r="D166" s="13">
        <v>8.14</v>
      </c>
      <c r="E166" s="13">
        <v>3599.51</v>
      </c>
      <c r="G166" s="13">
        <v>7</v>
      </c>
      <c r="H166" s="13" t="s">
        <v>31</v>
      </c>
      <c r="I166" s="13">
        <v>10.29</v>
      </c>
      <c r="J166" s="13">
        <v>3585.51</v>
      </c>
    </row>
    <row r="167" spans="2:10" ht="16.8">
      <c r="B167" s="13">
        <v>8</v>
      </c>
      <c r="C167" s="13" t="s">
        <v>32</v>
      </c>
      <c r="D167" s="13">
        <v>6.14</v>
      </c>
      <c r="E167" s="13">
        <v>2714.29</v>
      </c>
      <c r="G167" s="13">
        <v>8</v>
      </c>
      <c r="H167" s="13" t="s">
        <v>32</v>
      </c>
      <c r="I167" s="13">
        <v>8.0399999999999991</v>
      </c>
      <c r="J167" s="13">
        <v>2802.3</v>
      </c>
    </row>
    <row r="168" spans="2:10" ht="16.8">
      <c r="B168" s="13">
        <v>9</v>
      </c>
      <c r="C168" s="13" t="s">
        <v>33</v>
      </c>
      <c r="D168" s="13">
        <v>2.0699999999999998</v>
      </c>
      <c r="E168" s="13">
        <v>913.2</v>
      </c>
      <c r="G168" s="13">
        <v>9</v>
      </c>
      <c r="H168" s="13" t="s">
        <v>33</v>
      </c>
      <c r="I168" s="13">
        <v>2.79</v>
      </c>
      <c r="J168" s="13">
        <v>971.43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3BF2-9304-C14D-958B-39CBD43A5B54}">
  <dimension ref="A1:Y168"/>
  <sheetViews>
    <sheetView topLeftCell="M2" zoomScale="118" workbookViewId="0">
      <selection activeCell="F6" sqref="F6"/>
    </sheetView>
  </sheetViews>
  <sheetFormatPr defaultColWidth="8.77734375" defaultRowHeight="14.4"/>
  <cols>
    <col min="1" max="1" width="19.109375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1" spans="1:25">
      <c r="A11" s="1"/>
      <c r="B11" s="1"/>
      <c r="C11" s="1"/>
      <c r="G11" s="2"/>
      <c r="H11" s="3"/>
      <c r="I11" s="3"/>
      <c r="J11" s="4"/>
    </row>
    <row r="12" spans="1:25">
      <c r="A12" s="1"/>
      <c r="B12" s="1"/>
      <c r="C12" s="1"/>
      <c r="G12" s="5"/>
      <c r="H12" s="6"/>
      <c r="I12" s="6"/>
      <c r="J12" s="7"/>
    </row>
    <row r="14" spans="1:25">
      <c r="B14" s="10"/>
      <c r="C14" s="10"/>
      <c r="D14" s="10"/>
      <c r="E14" s="10"/>
      <c r="G14" s="10"/>
      <c r="H14" s="10"/>
      <c r="I14" s="10"/>
      <c r="J14" s="10"/>
    </row>
    <row r="15" spans="1:25">
      <c r="B15">
        <v>0.25</v>
      </c>
      <c r="C15" t="s">
        <v>5</v>
      </c>
      <c r="D15" t="s">
        <v>6</v>
      </c>
      <c r="G15">
        <v>0.25</v>
      </c>
      <c r="H15" t="s">
        <v>5</v>
      </c>
      <c r="I15" t="s">
        <v>7</v>
      </c>
    </row>
    <row r="16" spans="1:25" ht="16.8">
      <c r="B16" s="13"/>
      <c r="C16" s="13" t="s">
        <v>1</v>
      </c>
      <c r="D16" s="13" t="s">
        <v>2</v>
      </c>
      <c r="E16" s="13" t="s">
        <v>3</v>
      </c>
      <c r="F16" s="8"/>
      <c r="G16" s="13"/>
      <c r="H16" s="13" t="s">
        <v>1</v>
      </c>
      <c r="I16" s="13" t="s">
        <v>2</v>
      </c>
      <c r="J16" s="13" t="s">
        <v>3</v>
      </c>
      <c r="L16" s="8" t="s">
        <v>8</v>
      </c>
      <c r="M16" t="s">
        <v>6</v>
      </c>
      <c r="N16" t="s">
        <v>7</v>
      </c>
      <c r="O16" t="s">
        <v>9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>
      <c r="B17" s="13">
        <v>1</v>
      </c>
      <c r="C17" s="13" t="s">
        <v>25</v>
      </c>
      <c r="D17" s="13">
        <v>2.25</v>
      </c>
      <c r="E17" s="13">
        <v>1067.68</v>
      </c>
      <c r="F17" s="9"/>
      <c r="G17" s="13">
        <v>1</v>
      </c>
      <c r="H17" s="13" t="s">
        <v>25</v>
      </c>
      <c r="I17" s="13">
        <v>3.14</v>
      </c>
      <c r="J17" s="13">
        <v>1490.01</v>
      </c>
      <c r="L17" s="13" t="s">
        <v>25</v>
      </c>
      <c r="M17">
        <f>(E28-E17)</f>
        <v>106.96000000000004</v>
      </c>
      <c r="N17">
        <f>(J28-J17)</f>
        <v>47.220000000000027</v>
      </c>
      <c r="O17">
        <f>(N17-M17)/J28</f>
        <v>-3.8862109118349246E-2</v>
      </c>
      <c r="R17" s="9" t="s">
        <v>14</v>
      </c>
      <c r="S17">
        <f>O17</f>
        <v>-3.8862109118349246E-2</v>
      </c>
      <c r="T17">
        <f>O39</f>
        <v>-4.8439356652620665E-3</v>
      </c>
      <c r="U17">
        <f>O61</f>
        <v>1.8206493234029151E-2</v>
      </c>
      <c r="V17">
        <f>O83</f>
        <v>1.1677261223920403E-2</v>
      </c>
      <c r="W17">
        <f>O105</f>
        <v>5.5377243637736773E-2</v>
      </c>
      <c r="X17">
        <f>O127</f>
        <v>5.3110883972435595E-2</v>
      </c>
      <c r="Y17">
        <f>O149</f>
        <v>7.4561202210872174E-2</v>
      </c>
    </row>
    <row r="18" spans="2:25" ht="20.399999999999999">
      <c r="B18" s="13">
        <v>2</v>
      </c>
      <c r="C18" s="13" t="s">
        <v>26</v>
      </c>
      <c r="D18" s="13">
        <v>0.85</v>
      </c>
      <c r="E18" s="13">
        <v>405.18</v>
      </c>
      <c r="F18" s="9"/>
      <c r="G18" s="13">
        <v>2</v>
      </c>
      <c r="H18" s="13" t="s">
        <v>26</v>
      </c>
      <c r="I18" s="13">
        <v>0.88</v>
      </c>
      <c r="J18" s="13">
        <v>415.73</v>
      </c>
      <c r="L18" s="13" t="s">
        <v>26</v>
      </c>
      <c r="M18">
        <f t="shared" ref="M18:M24" si="0">(E29-E18)</f>
        <v>59.430000000000007</v>
      </c>
      <c r="N18">
        <f t="shared" ref="N18:N24" si="1">(J29-J18)</f>
        <v>11.359999999999957</v>
      </c>
      <c r="O18">
        <f t="shared" ref="O18:O24" si="2">(N18-M18)/J29</f>
        <v>-0.11255238942611639</v>
      </c>
      <c r="R18" s="9" t="s">
        <v>15</v>
      </c>
      <c r="S18">
        <f t="shared" ref="S18:S24" si="3">O18</f>
        <v>-0.11255238942611639</v>
      </c>
      <c r="T18">
        <f t="shared" ref="T18:T24" si="4">O40</f>
        <v>-8.6975434419286179E-2</v>
      </c>
      <c r="U18">
        <f t="shared" ref="U18:U25" si="5">O62</f>
        <v>-4.6281862691285765E-2</v>
      </c>
      <c r="V18">
        <f t="shared" ref="V18:V25" si="6">O84</f>
        <v>-0.12037493833251112</v>
      </c>
      <c r="W18">
        <f t="shared" ref="W18:W25" si="7">O106</f>
        <v>-4.2565316500087581E-2</v>
      </c>
      <c r="X18">
        <f t="shared" ref="X18:X25" si="8">O128</f>
        <v>-6.1493283075102455E-2</v>
      </c>
      <c r="Y18">
        <f t="shared" ref="Y18:Y25" si="9">O150</f>
        <v>-4.1560088323385876E-2</v>
      </c>
    </row>
    <row r="19" spans="2:25" ht="20.399999999999999">
      <c r="B19" s="13">
        <v>3</v>
      </c>
      <c r="C19" s="13" t="s">
        <v>27</v>
      </c>
      <c r="D19" s="13">
        <v>2.99</v>
      </c>
      <c r="E19" s="13">
        <v>1416.89</v>
      </c>
      <c r="F19" s="9"/>
      <c r="G19" s="13">
        <v>3</v>
      </c>
      <c r="H19" s="13" t="s">
        <v>27</v>
      </c>
      <c r="I19" s="13">
        <v>3.05</v>
      </c>
      <c r="J19" s="13">
        <v>1446.61</v>
      </c>
      <c r="L19" s="13" t="s">
        <v>27</v>
      </c>
      <c r="M19">
        <f t="shared" si="0"/>
        <v>145.83999999999992</v>
      </c>
      <c r="N19">
        <f t="shared" si="1"/>
        <v>92.560000000000173</v>
      </c>
      <c r="O19">
        <f t="shared" si="2"/>
        <v>-3.4616059304690021E-2</v>
      </c>
      <c r="R19" s="9" t="s">
        <v>10</v>
      </c>
      <c r="S19">
        <f t="shared" si="3"/>
        <v>-3.4616059304690021E-2</v>
      </c>
      <c r="T19">
        <f t="shared" si="4"/>
        <v>-3.5465063195377483E-2</v>
      </c>
      <c r="U19">
        <f t="shared" si="5"/>
        <v>-1.5156736611017511E-2</v>
      </c>
      <c r="V19">
        <f t="shared" si="6"/>
        <v>-5.7838175407553948E-2</v>
      </c>
      <c r="W19">
        <f t="shared" si="7"/>
        <v>-2.2667862882665341E-2</v>
      </c>
      <c r="X19">
        <f t="shared" si="8"/>
        <v>-2.8329197684036342E-2</v>
      </c>
      <c r="Y19">
        <f t="shared" si="9"/>
        <v>-2.0142812152530009E-2</v>
      </c>
    </row>
    <row r="20" spans="2:25" ht="20.399999999999999">
      <c r="B20" s="13">
        <v>4</v>
      </c>
      <c r="C20" s="13" t="s">
        <v>28</v>
      </c>
      <c r="D20" s="13">
        <v>3.66</v>
      </c>
      <c r="E20" s="13">
        <v>1734.47</v>
      </c>
      <c r="F20" s="9"/>
      <c r="G20" s="13">
        <v>4</v>
      </c>
      <c r="H20" s="13" t="s">
        <v>28</v>
      </c>
      <c r="I20" s="13">
        <v>4.6100000000000003</v>
      </c>
      <c r="J20" s="13">
        <v>2188.34</v>
      </c>
      <c r="L20" s="13" t="s">
        <v>28</v>
      </c>
      <c r="M20">
        <f t="shared" si="0"/>
        <v>137.33999999999992</v>
      </c>
      <c r="N20">
        <f t="shared" si="1"/>
        <v>129.23000000000002</v>
      </c>
      <c r="O20">
        <f t="shared" si="2"/>
        <v>-3.4993549277907029E-3</v>
      </c>
      <c r="R20" s="9" t="s">
        <v>13</v>
      </c>
      <c r="S20">
        <f>O20</f>
        <v>-3.4993549277907029E-3</v>
      </c>
      <c r="T20">
        <f t="shared" si="4"/>
        <v>9.1678119318133397E-3</v>
      </c>
      <c r="U20">
        <f t="shared" si="5"/>
        <v>8.9858125593309801E-3</v>
      </c>
      <c r="V20">
        <f t="shared" si="6"/>
        <v>2.9660087483494805E-2</v>
      </c>
      <c r="W20">
        <f t="shared" si="7"/>
        <v>3.5775449500173799E-2</v>
      </c>
      <c r="X20">
        <f t="shared" si="8"/>
        <v>3.6375869609285093E-2</v>
      </c>
      <c r="Y20">
        <f t="shared" si="9"/>
        <v>4.9674365054816788E-2</v>
      </c>
    </row>
    <row r="21" spans="2:25" ht="20.399999999999999">
      <c r="B21" s="13">
        <v>5</v>
      </c>
      <c r="C21" s="13" t="s">
        <v>29</v>
      </c>
      <c r="D21" s="13">
        <v>4.1900000000000004</v>
      </c>
      <c r="E21" s="13">
        <v>1986.26</v>
      </c>
      <c r="F21" s="9"/>
      <c r="G21" s="13">
        <v>5</v>
      </c>
      <c r="H21" s="13" t="s">
        <v>29</v>
      </c>
      <c r="I21" s="13">
        <v>6.4</v>
      </c>
      <c r="J21" s="13">
        <v>3035.61</v>
      </c>
      <c r="L21" s="13" t="s">
        <v>29</v>
      </c>
      <c r="M21">
        <f t="shared" si="0"/>
        <v>121.81999999999994</v>
      </c>
      <c r="N21">
        <f t="shared" si="1"/>
        <v>124.79999999999973</v>
      </c>
      <c r="O21">
        <f t="shared" si="2"/>
        <v>9.429156343638297E-4</v>
      </c>
      <c r="R21" s="9" t="s">
        <v>4</v>
      </c>
      <c r="S21">
        <f t="shared" si="3"/>
        <v>9.429156343638297E-4</v>
      </c>
      <c r="T21">
        <f t="shared" si="4"/>
        <v>1.7007728135465854E-2</v>
      </c>
      <c r="U21">
        <f t="shared" si="5"/>
        <v>5.1543235468583533E-2</v>
      </c>
      <c r="V21">
        <f t="shared" si="6"/>
        <v>2.0872136186618359E-2</v>
      </c>
      <c r="W21">
        <f t="shared" si="7"/>
        <v>5.2792572685072058E-2</v>
      </c>
      <c r="X21">
        <f t="shared" si="8"/>
        <v>5.4916705456595702E-2</v>
      </c>
      <c r="Y21">
        <f t="shared" si="9"/>
        <v>6.7541962588122992E-2</v>
      </c>
    </row>
    <row r="22" spans="2:25" ht="20.399999999999999">
      <c r="B22" s="13">
        <v>6</v>
      </c>
      <c r="C22" s="13" t="s">
        <v>30</v>
      </c>
      <c r="D22" s="13">
        <v>5.74</v>
      </c>
      <c r="E22" s="13">
        <v>2724.19</v>
      </c>
      <c r="F22" s="9"/>
      <c r="G22" s="13">
        <v>6</v>
      </c>
      <c r="H22" s="13" t="s">
        <v>30</v>
      </c>
      <c r="I22" s="13">
        <v>6.79</v>
      </c>
      <c r="J22" s="13">
        <v>3219.96</v>
      </c>
      <c r="L22" s="13" t="s">
        <v>30</v>
      </c>
      <c r="M22">
        <f t="shared" si="0"/>
        <v>256.63999999999987</v>
      </c>
      <c r="N22">
        <f t="shared" si="1"/>
        <v>245.44999999999982</v>
      </c>
      <c r="O22">
        <f>(N22-M22)/J33</f>
        <v>-3.2290551478757362E-3</v>
      </c>
      <c r="R22" s="9" t="s">
        <v>11</v>
      </c>
      <c r="S22">
        <f t="shared" si="3"/>
        <v>-3.2290551478757362E-3</v>
      </c>
      <c r="T22">
        <f t="shared" si="4"/>
        <v>5.6172368926363648E-4</v>
      </c>
      <c r="U22">
        <f t="shared" si="5"/>
        <v>3.3673124028383464E-3</v>
      </c>
      <c r="V22">
        <f t="shared" si="6"/>
        <v>7.0732649469933762E-3</v>
      </c>
      <c r="W22">
        <f t="shared" si="7"/>
        <v>1.1966915334788048E-2</v>
      </c>
      <c r="X22">
        <f t="shared" si="8"/>
        <v>1.1928839487781654E-2</v>
      </c>
      <c r="Y22">
        <f t="shared" si="9"/>
        <v>2.1461293888388782E-2</v>
      </c>
    </row>
    <row r="23" spans="2:25" ht="20.399999999999999">
      <c r="B23" s="13">
        <v>7</v>
      </c>
      <c r="C23" s="13" t="s">
        <v>31</v>
      </c>
      <c r="D23" s="13">
        <v>7.3</v>
      </c>
      <c r="E23" s="13">
        <v>3465.44</v>
      </c>
      <c r="F23" s="9"/>
      <c r="G23" s="13">
        <v>7</v>
      </c>
      <c r="H23" s="13" t="s">
        <v>31</v>
      </c>
      <c r="I23" s="13">
        <v>7.88</v>
      </c>
      <c r="J23" s="13">
        <v>3735.9</v>
      </c>
      <c r="L23" s="13" t="s">
        <v>31</v>
      </c>
      <c r="M23">
        <f t="shared" si="0"/>
        <v>404.63999999999987</v>
      </c>
      <c r="N23">
        <f t="shared" si="1"/>
        <v>421.07999999999947</v>
      </c>
      <c r="O23">
        <f t="shared" si="2"/>
        <v>3.9547941053359893E-3</v>
      </c>
      <c r="R23" s="9" t="s">
        <v>16</v>
      </c>
      <c r="S23">
        <f t="shared" si="3"/>
        <v>3.9547941053359893E-3</v>
      </c>
      <c r="T23">
        <f t="shared" si="4"/>
        <v>3.938241955592961E-3</v>
      </c>
      <c r="U23">
        <f t="shared" si="5"/>
        <v>-1.9153635010534856E-2</v>
      </c>
      <c r="V23">
        <f t="shared" si="6"/>
        <v>2.620072957507311E-2</v>
      </c>
      <c r="W23">
        <f t="shared" si="7"/>
        <v>6.7244259463744727E-3</v>
      </c>
      <c r="X23">
        <f t="shared" si="8"/>
        <v>6.4723618090452E-3</v>
      </c>
      <c r="Y23">
        <f t="shared" si="9"/>
        <v>1.7778028481510857E-2</v>
      </c>
    </row>
    <row r="24" spans="2:25" ht="20.399999999999999">
      <c r="B24" s="13">
        <v>8</v>
      </c>
      <c r="C24" s="13" t="s">
        <v>32</v>
      </c>
      <c r="D24" s="13">
        <v>5.2</v>
      </c>
      <c r="E24" s="13">
        <v>2466.84</v>
      </c>
      <c r="F24" s="9"/>
      <c r="G24" s="13">
        <v>8</v>
      </c>
      <c r="H24" s="13" t="s">
        <v>32</v>
      </c>
      <c r="I24" s="13">
        <v>6.21</v>
      </c>
      <c r="J24" s="13">
        <v>2945.12</v>
      </c>
      <c r="L24" s="13" t="s">
        <v>32</v>
      </c>
      <c r="M24">
        <f t="shared" si="0"/>
        <v>336.05999999999995</v>
      </c>
      <c r="N24">
        <f t="shared" si="1"/>
        <v>388.17000000000007</v>
      </c>
      <c r="O24">
        <f t="shared" si="2"/>
        <v>1.5633203231642051E-2</v>
      </c>
      <c r="R24" s="9" t="s">
        <v>17</v>
      </c>
      <c r="S24">
        <f t="shared" si="3"/>
        <v>1.5633203231642051E-2</v>
      </c>
      <c r="T24">
        <f t="shared" si="4"/>
        <v>2.4279691328899167E-2</v>
      </c>
      <c r="U24">
        <f t="shared" si="5"/>
        <v>3.1574342496434066E-2</v>
      </c>
      <c r="V24">
        <f t="shared" si="6"/>
        <v>3.9212730215185378E-2</v>
      </c>
      <c r="W24">
        <f t="shared" si="7"/>
        <v>4.0366262973102494E-2</v>
      </c>
      <c r="X24">
        <f t="shared" si="8"/>
        <v>3.680001995933279E-2</v>
      </c>
      <c r="Y24">
        <f t="shared" si="9"/>
        <v>5.2468436713632841E-2</v>
      </c>
    </row>
    <row r="25" spans="2:25" ht="20.399999999999999">
      <c r="B25" s="13">
        <v>9</v>
      </c>
      <c r="C25" s="13" t="s">
        <v>33</v>
      </c>
      <c r="D25" s="13">
        <v>1.82</v>
      </c>
      <c r="E25" s="13">
        <v>865.48</v>
      </c>
      <c r="F25" s="9"/>
      <c r="G25" s="13">
        <v>9</v>
      </c>
      <c r="H25" s="13" t="s">
        <v>33</v>
      </c>
      <c r="I25" s="13">
        <v>2.04</v>
      </c>
      <c r="J25" s="13">
        <v>969</v>
      </c>
      <c r="L25" s="13" t="s">
        <v>33</v>
      </c>
      <c r="M25">
        <f>(E36-E25)</f>
        <v>135.13</v>
      </c>
      <c r="N25">
        <f>(J36-J25)</f>
        <v>146.84999999999991</v>
      </c>
      <c r="O25">
        <f>(N25-M25)/J36</f>
        <v>1.0503203835640915E-2</v>
      </c>
      <c r="R25" s="6" t="s">
        <v>18</v>
      </c>
      <c r="S25">
        <f>O25</f>
        <v>1.0503203835640915E-2</v>
      </c>
      <c r="T25">
        <f>O47</f>
        <v>2.6038421136966448E-2</v>
      </c>
      <c r="U25">
        <f t="shared" si="5"/>
        <v>1.8432551759223058E-2</v>
      </c>
      <c r="V25">
        <f t="shared" si="6"/>
        <v>4.4222208344856545E-2</v>
      </c>
      <c r="W25">
        <f t="shared" si="7"/>
        <v>3.0628505577413034E-2</v>
      </c>
      <c r="X25">
        <f t="shared" si="8"/>
        <v>1.8156424581005776E-2</v>
      </c>
      <c r="Y25">
        <f t="shared" si="9"/>
        <v>4.0904978996677048E-2</v>
      </c>
    </row>
    <row r="26" spans="2:25">
      <c r="B26">
        <v>0.25</v>
      </c>
      <c r="C26" t="s">
        <v>12</v>
      </c>
      <c r="D26" t="s">
        <v>6</v>
      </c>
      <c r="G26">
        <v>0.25</v>
      </c>
      <c r="H26" t="s">
        <v>12</v>
      </c>
      <c r="I26" t="s">
        <v>7</v>
      </c>
    </row>
    <row r="27" spans="2:25" ht="16.8">
      <c r="B27" s="13"/>
      <c r="C27" s="13" t="s">
        <v>1</v>
      </c>
      <c r="D27" s="13" t="s">
        <v>2</v>
      </c>
      <c r="E27" s="13" t="s">
        <v>3</v>
      </c>
      <c r="G27" s="13"/>
      <c r="H27" s="13" t="s">
        <v>1</v>
      </c>
      <c r="I27" s="13" t="s">
        <v>2</v>
      </c>
      <c r="J27" s="13" t="s">
        <v>3</v>
      </c>
    </row>
    <row r="28" spans="2:25" ht="16.8">
      <c r="B28" s="13">
        <v>1</v>
      </c>
      <c r="C28" s="13" t="s">
        <v>25</v>
      </c>
      <c r="D28" s="13">
        <v>2.37</v>
      </c>
      <c r="E28" s="13">
        <v>1174.6400000000001</v>
      </c>
      <c r="G28" s="13">
        <v>1</v>
      </c>
      <c r="H28" s="13" t="s">
        <v>25</v>
      </c>
      <c r="I28" s="13">
        <v>3.07</v>
      </c>
      <c r="J28" s="13">
        <v>1537.23</v>
      </c>
    </row>
    <row r="29" spans="2:25" ht="16.8">
      <c r="B29" s="13">
        <v>2</v>
      </c>
      <c r="C29" s="13" t="s">
        <v>26</v>
      </c>
      <c r="D29" s="13">
        <v>0.94</v>
      </c>
      <c r="E29" s="13">
        <v>464.61</v>
      </c>
      <c r="G29" s="13">
        <v>2</v>
      </c>
      <c r="H29" s="13" t="s">
        <v>26</v>
      </c>
      <c r="I29" s="13">
        <v>0.85</v>
      </c>
      <c r="J29" s="13">
        <v>427.09</v>
      </c>
    </row>
    <row r="30" spans="2:25" ht="16.8">
      <c r="B30" s="13">
        <v>3</v>
      </c>
      <c r="C30" s="13" t="s">
        <v>27</v>
      </c>
      <c r="D30" s="13">
        <v>3.15</v>
      </c>
      <c r="E30" s="13">
        <v>1562.73</v>
      </c>
      <c r="G30" s="13">
        <v>3</v>
      </c>
      <c r="H30" s="13" t="s">
        <v>27</v>
      </c>
      <c r="I30" s="13">
        <v>3.07</v>
      </c>
      <c r="J30" s="13">
        <v>1539.17</v>
      </c>
    </row>
    <row r="31" spans="2:25" ht="16.8">
      <c r="B31" s="13">
        <v>4</v>
      </c>
      <c r="C31" s="13" t="s">
        <v>28</v>
      </c>
      <c r="D31" s="13">
        <v>3.78</v>
      </c>
      <c r="E31" s="13">
        <v>1871.81</v>
      </c>
      <c r="G31" s="13">
        <v>4</v>
      </c>
      <c r="H31" s="13" t="s">
        <v>28</v>
      </c>
      <c r="I31" s="13">
        <v>4.62</v>
      </c>
      <c r="J31" s="13">
        <v>2317.5700000000002</v>
      </c>
    </row>
    <row r="32" spans="2:25" ht="16.8">
      <c r="B32" s="13">
        <v>5</v>
      </c>
      <c r="C32" s="13" t="s">
        <v>29</v>
      </c>
      <c r="D32" s="13">
        <v>4.25</v>
      </c>
      <c r="E32" s="13">
        <v>2108.08</v>
      </c>
      <c r="G32" s="13">
        <v>5</v>
      </c>
      <c r="H32" s="13" t="s">
        <v>29</v>
      </c>
      <c r="I32" s="13">
        <v>6.3</v>
      </c>
      <c r="J32" s="13">
        <v>3160.41</v>
      </c>
    </row>
    <row r="33" spans="2:15" ht="16.8">
      <c r="B33" s="13">
        <v>6</v>
      </c>
      <c r="C33" s="13" t="s">
        <v>30</v>
      </c>
      <c r="D33" s="13">
        <v>6.02</v>
      </c>
      <c r="E33" s="13">
        <v>2980.83</v>
      </c>
      <c r="G33" s="13">
        <v>6</v>
      </c>
      <c r="H33" s="13" t="s">
        <v>30</v>
      </c>
      <c r="I33" s="13">
        <v>6.91</v>
      </c>
      <c r="J33" s="13">
        <v>3465.41</v>
      </c>
    </row>
    <row r="34" spans="2:15" ht="16.8">
      <c r="B34" s="13">
        <v>7</v>
      </c>
      <c r="C34" s="13" t="s">
        <v>31</v>
      </c>
      <c r="D34" s="13">
        <v>7.81</v>
      </c>
      <c r="E34" s="13">
        <v>3870.08</v>
      </c>
      <c r="G34" s="13">
        <v>7</v>
      </c>
      <c r="H34" s="13" t="s">
        <v>31</v>
      </c>
      <c r="I34" s="13">
        <v>8.2899999999999991</v>
      </c>
      <c r="J34" s="13">
        <v>4156.9799999999996</v>
      </c>
    </row>
    <row r="35" spans="2:15" ht="16.8">
      <c r="B35" s="13">
        <v>8</v>
      </c>
      <c r="C35" s="13" t="s">
        <v>32</v>
      </c>
      <c r="D35" s="13">
        <v>5.66</v>
      </c>
      <c r="E35" s="13">
        <v>2802.9</v>
      </c>
      <c r="G35" s="13">
        <v>8</v>
      </c>
      <c r="H35" s="13" t="s">
        <v>32</v>
      </c>
      <c r="I35" s="13">
        <v>6.65</v>
      </c>
      <c r="J35" s="13">
        <v>3333.29</v>
      </c>
    </row>
    <row r="36" spans="2:15" ht="16.8">
      <c r="B36" s="13">
        <v>9</v>
      </c>
      <c r="C36" s="13" t="s">
        <v>33</v>
      </c>
      <c r="D36" s="13">
        <v>2.02</v>
      </c>
      <c r="E36" s="13">
        <v>1000.61</v>
      </c>
      <c r="G36" s="13">
        <v>9</v>
      </c>
      <c r="H36" s="13" t="s">
        <v>33</v>
      </c>
      <c r="I36" s="13">
        <v>2.23</v>
      </c>
      <c r="J36" s="13">
        <v>1115.8499999999999</v>
      </c>
    </row>
    <row r="37" spans="2:15">
      <c r="B37">
        <v>0.5</v>
      </c>
      <c r="C37" t="s">
        <v>5</v>
      </c>
      <c r="D37" t="s">
        <v>6</v>
      </c>
      <c r="G37">
        <v>0.5</v>
      </c>
      <c r="H37" t="s">
        <v>5</v>
      </c>
      <c r="I37" t="s">
        <v>7</v>
      </c>
    </row>
    <row r="38" spans="2:15" ht="16.8">
      <c r="B38" s="13"/>
      <c r="C38" s="13" t="s">
        <v>1</v>
      </c>
      <c r="D38" s="13" t="s">
        <v>2</v>
      </c>
      <c r="E38" s="13" t="s">
        <v>3</v>
      </c>
      <c r="G38" s="13"/>
      <c r="H38" s="13" t="s">
        <v>1</v>
      </c>
      <c r="I38" s="13" t="s">
        <v>2</v>
      </c>
      <c r="J38" s="13" t="s">
        <v>3</v>
      </c>
      <c r="L38" s="8" t="s">
        <v>8</v>
      </c>
      <c r="M38" t="s">
        <v>6</v>
      </c>
      <c r="N38" t="s">
        <v>7</v>
      </c>
      <c r="O38" t="s">
        <v>9</v>
      </c>
    </row>
    <row r="39" spans="2:15" ht="20.399999999999999">
      <c r="B39" s="13">
        <v>1</v>
      </c>
      <c r="C39" s="13" t="s">
        <v>25</v>
      </c>
      <c r="D39" s="13">
        <v>2.7</v>
      </c>
      <c r="E39" s="13">
        <v>951.89</v>
      </c>
      <c r="G39" s="13">
        <v>1</v>
      </c>
      <c r="H39" s="13" t="s">
        <v>25</v>
      </c>
      <c r="I39" s="13">
        <v>3.12</v>
      </c>
      <c r="J39" s="13">
        <v>1372.65</v>
      </c>
      <c r="L39" s="9" t="s">
        <v>14</v>
      </c>
      <c r="M39">
        <f>(E50-E39)</f>
        <v>174.88</v>
      </c>
      <c r="N39">
        <f>(J50-J39)</f>
        <v>167.41999999999985</v>
      </c>
      <c r="O39">
        <f>(N39-M39)/J50</f>
        <v>-4.8439356652620665E-3</v>
      </c>
    </row>
    <row r="40" spans="2:15" ht="20.399999999999999">
      <c r="B40" s="13">
        <v>2</v>
      </c>
      <c r="C40" s="13" t="s">
        <v>26</v>
      </c>
      <c r="D40" s="13">
        <v>1</v>
      </c>
      <c r="E40" s="13">
        <v>354.26</v>
      </c>
      <c r="G40" s="13">
        <v>2</v>
      </c>
      <c r="H40" s="13" t="s">
        <v>26</v>
      </c>
      <c r="I40" s="13">
        <v>0.85</v>
      </c>
      <c r="J40" s="13">
        <v>375.82</v>
      </c>
      <c r="L40" s="9" t="s">
        <v>15</v>
      </c>
      <c r="M40">
        <f t="shared" ref="M40:M47" si="10">(E51-E40)</f>
        <v>98.960000000000036</v>
      </c>
      <c r="N40">
        <f t="shared" ref="N40:N47" si="11">(J51-J40)</f>
        <v>60.970000000000027</v>
      </c>
      <c r="O40">
        <f t="shared" ref="O40:O47" si="12">(N40-M40)/J51</f>
        <v>-8.6975434419286179E-2</v>
      </c>
    </row>
    <row r="41" spans="2:15" ht="20.399999999999999">
      <c r="B41" s="13">
        <v>3</v>
      </c>
      <c r="C41" s="13" t="s">
        <v>27</v>
      </c>
      <c r="D41" s="13">
        <v>3.6</v>
      </c>
      <c r="E41" s="13">
        <v>1268.29</v>
      </c>
      <c r="G41" s="13">
        <v>3</v>
      </c>
      <c r="H41" s="13" t="s">
        <v>27</v>
      </c>
      <c r="I41" s="13">
        <v>2.99</v>
      </c>
      <c r="J41" s="13">
        <v>1315.15</v>
      </c>
      <c r="L41" s="9" t="s">
        <v>10</v>
      </c>
      <c r="M41">
        <f t="shared" si="10"/>
        <v>272.56999999999994</v>
      </c>
      <c r="N41">
        <f t="shared" si="11"/>
        <v>218.18999999999983</v>
      </c>
      <c r="O41">
        <f t="shared" si="12"/>
        <v>-3.5465063195377483E-2</v>
      </c>
    </row>
    <row r="42" spans="2:15" ht="20.399999999999999">
      <c r="B42" s="13">
        <v>4</v>
      </c>
      <c r="C42" s="13" t="s">
        <v>28</v>
      </c>
      <c r="D42" s="13">
        <v>4.43</v>
      </c>
      <c r="E42" s="13">
        <v>1561.39</v>
      </c>
      <c r="G42" s="13">
        <v>4</v>
      </c>
      <c r="H42" s="13" t="s">
        <v>28</v>
      </c>
      <c r="I42" s="13">
        <v>4.68</v>
      </c>
      <c r="J42" s="13">
        <v>2059.98</v>
      </c>
      <c r="L42" s="9" t="s">
        <v>13</v>
      </c>
      <c r="M42">
        <f t="shared" si="10"/>
        <v>261.52</v>
      </c>
      <c r="N42">
        <f t="shared" si="11"/>
        <v>283</v>
      </c>
      <c r="O42">
        <f t="shared" si="12"/>
        <v>9.1678119318133397E-3</v>
      </c>
    </row>
    <row r="43" spans="2:15" ht="20.399999999999999">
      <c r="B43" s="13">
        <v>5</v>
      </c>
      <c r="C43" s="13" t="s">
        <v>29</v>
      </c>
      <c r="D43" s="13">
        <v>5.13</v>
      </c>
      <c r="E43" s="13">
        <v>1808.53</v>
      </c>
      <c r="G43" s="13">
        <v>5</v>
      </c>
      <c r="H43" s="13" t="s">
        <v>29</v>
      </c>
      <c r="I43" s="13">
        <v>6.37</v>
      </c>
      <c r="J43" s="13">
        <v>2805.02</v>
      </c>
      <c r="L43" s="9" t="s">
        <v>4</v>
      </c>
      <c r="M43">
        <f t="shared" si="10"/>
        <v>229.8900000000001</v>
      </c>
      <c r="N43">
        <f t="shared" si="11"/>
        <v>282.40000000000009</v>
      </c>
      <c r="O43">
        <f t="shared" si="12"/>
        <v>1.7007728135465854E-2</v>
      </c>
    </row>
    <row r="44" spans="2:15" ht="20.399999999999999">
      <c r="B44" s="13">
        <v>6</v>
      </c>
      <c r="C44" s="13" t="s">
        <v>30</v>
      </c>
      <c r="D44" s="13">
        <v>7.04</v>
      </c>
      <c r="E44" s="13">
        <v>2484.37</v>
      </c>
      <c r="G44" s="13">
        <v>6</v>
      </c>
      <c r="H44" s="13" t="s">
        <v>30</v>
      </c>
      <c r="I44" s="13">
        <v>6.93</v>
      </c>
      <c r="J44" s="13">
        <v>3051.67</v>
      </c>
      <c r="L44" s="9" t="s">
        <v>11</v>
      </c>
      <c r="M44">
        <f t="shared" si="10"/>
        <v>435.63000000000011</v>
      </c>
      <c r="N44">
        <f t="shared" si="11"/>
        <v>437.59000000000015</v>
      </c>
      <c r="O44">
        <f t="shared" si="12"/>
        <v>5.6172368926363648E-4</v>
      </c>
    </row>
    <row r="45" spans="2:15" ht="20.399999999999999">
      <c r="B45" s="13">
        <v>7</v>
      </c>
      <c r="C45" s="13" t="s">
        <v>31</v>
      </c>
      <c r="D45" s="13">
        <v>8.85</v>
      </c>
      <c r="E45" s="13">
        <v>3120.41</v>
      </c>
      <c r="G45" s="13">
        <v>7</v>
      </c>
      <c r="H45" s="13" t="s">
        <v>31</v>
      </c>
      <c r="I45" s="13">
        <v>8.07</v>
      </c>
      <c r="J45" s="13">
        <v>3550.99</v>
      </c>
      <c r="L45" s="9" t="s">
        <v>16</v>
      </c>
      <c r="M45">
        <f t="shared" si="10"/>
        <v>675.31</v>
      </c>
      <c r="N45">
        <f t="shared" si="11"/>
        <v>692.02000000000044</v>
      </c>
      <c r="O45">
        <f t="shared" si="12"/>
        <v>3.938241955592961E-3</v>
      </c>
    </row>
    <row r="46" spans="2:15" ht="20.399999999999999">
      <c r="B46" s="13">
        <v>8</v>
      </c>
      <c r="C46" s="13" t="s">
        <v>32</v>
      </c>
      <c r="D46" s="13">
        <v>6.11</v>
      </c>
      <c r="E46" s="13">
        <v>2155.6799999999998</v>
      </c>
      <c r="G46" s="13">
        <v>8</v>
      </c>
      <c r="H46" s="13" t="s">
        <v>32</v>
      </c>
      <c r="I46" s="13">
        <v>6</v>
      </c>
      <c r="J46" s="13">
        <v>2639.56</v>
      </c>
      <c r="L46" s="9" t="s">
        <v>17</v>
      </c>
      <c r="M46">
        <f t="shared" si="10"/>
        <v>565.73</v>
      </c>
      <c r="N46">
        <f t="shared" si="11"/>
        <v>645.49000000000024</v>
      </c>
      <c r="O46">
        <f t="shared" si="12"/>
        <v>2.4279691328899167E-2</v>
      </c>
    </row>
    <row r="47" spans="2:15" ht="20.399999999999999">
      <c r="B47" s="13">
        <v>9</v>
      </c>
      <c r="C47" s="13" t="s">
        <v>33</v>
      </c>
      <c r="D47" s="13">
        <v>2.14</v>
      </c>
      <c r="E47" s="13">
        <v>753.56</v>
      </c>
      <c r="G47" s="13">
        <v>9</v>
      </c>
      <c r="H47" s="13" t="s">
        <v>33</v>
      </c>
      <c r="I47" s="13">
        <v>1.98</v>
      </c>
      <c r="J47" s="13">
        <v>872.02</v>
      </c>
      <c r="L47" s="6" t="s">
        <v>18</v>
      </c>
      <c r="M47">
        <f t="shared" si="10"/>
        <v>222.07000000000005</v>
      </c>
      <c r="N47">
        <f t="shared" si="11"/>
        <v>251.31999999999994</v>
      </c>
      <c r="O47">
        <f t="shared" si="12"/>
        <v>2.6038421136966448E-2</v>
      </c>
    </row>
    <row r="48" spans="2:15">
      <c r="B48">
        <v>0.5</v>
      </c>
      <c r="C48" t="s">
        <v>12</v>
      </c>
      <c r="D48" t="s">
        <v>6</v>
      </c>
      <c r="G48">
        <v>0.5</v>
      </c>
      <c r="H48" t="s">
        <v>12</v>
      </c>
      <c r="I48" t="s">
        <v>7</v>
      </c>
    </row>
    <row r="49" spans="2:15" ht="16.8">
      <c r="B49" s="13"/>
      <c r="C49" s="13" t="s">
        <v>1</v>
      </c>
      <c r="D49" s="13" t="s">
        <v>2</v>
      </c>
      <c r="E49" s="13" t="s">
        <v>3</v>
      </c>
      <c r="G49" s="13"/>
      <c r="H49" s="13" t="s">
        <v>1</v>
      </c>
      <c r="I49" s="13" t="s">
        <v>2</v>
      </c>
      <c r="J49" s="13" t="s">
        <v>3</v>
      </c>
    </row>
    <row r="50" spans="2:15" ht="16.8">
      <c r="B50" s="13">
        <v>1</v>
      </c>
      <c r="C50" s="13" t="s">
        <v>25</v>
      </c>
      <c r="D50" s="13">
        <v>2.33</v>
      </c>
      <c r="E50" s="13">
        <v>1126.77</v>
      </c>
      <c r="G50" s="13">
        <v>1</v>
      </c>
      <c r="H50" s="13" t="s">
        <v>25</v>
      </c>
      <c r="I50" s="13">
        <v>3</v>
      </c>
      <c r="J50" s="13">
        <v>1540.07</v>
      </c>
    </row>
    <row r="51" spans="2:15" ht="16.8">
      <c r="B51" s="13">
        <v>2</v>
      </c>
      <c r="C51" s="13" t="s">
        <v>26</v>
      </c>
      <c r="D51" s="13">
        <v>0.94</v>
      </c>
      <c r="E51" s="13">
        <v>453.22</v>
      </c>
      <c r="G51" s="13">
        <v>2</v>
      </c>
      <c r="H51" s="13" t="s">
        <v>26</v>
      </c>
      <c r="I51" s="13">
        <v>0.85</v>
      </c>
      <c r="J51" s="13">
        <v>436.79</v>
      </c>
    </row>
    <row r="52" spans="2:15" ht="16.8">
      <c r="B52" s="13">
        <v>3</v>
      </c>
      <c r="C52" s="13" t="s">
        <v>27</v>
      </c>
      <c r="D52" s="13">
        <v>3.19</v>
      </c>
      <c r="E52" s="13">
        <v>1540.86</v>
      </c>
      <c r="G52" s="13">
        <v>3</v>
      </c>
      <c r="H52" s="13" t="s">
        <v>27</v>
      </c>
      <c r="I52" s="13">
        <v>2.98</v>
      </c>
      <c r="J52" s="13">
        <v>1533.34</v>
      </c>
    </row>
    <row r="53" spans="2:15" ht="16.8">
      <c r="B53" s="13">
        <v>4</v>
      </c>
      <c r="C53" s="13" t="s">
        <v>28</v>
      </c>
      <c r="D53" s="13">
        <v>3.77</v>
      </c>
      <c r="E53" s="13">
        <v>1822.91</v>
      </c>
      <c r="G53" s="13">
        <v>4</v>
      </c>
      <c r="H53" s="13" t="s">
        <v>28</v>
      </c>
      <c r="I53" s="13">
        <v>4.5599999999999996</v>
      </c>
      <c r="J53" s="13">
        <v>2342.98</v>
      </c>
    </row>
    <row r="54" spans="2:15" ht="16.8">
      <c r="B54" s="13">
        <v>5</v>
      </c>
      <c r="C54" s="13" t="s">
        <v>29</v>
      </c>
      <c r="D54" s="13">
        <v>4.22</v>
      </c>
      <c r="E54" s="13">
        <v>2038.42</v>
      </c>
      <c r="G54" s="13">
        <v>5</v>
      </c>
      <c r="H54" s="13" t="s">
        <v>29</v>
      </c>
      <c r="I54" s="13">
        <v>6</v>
      </c>
      <c r="J54" s="13">
        <v>3087.42</v>
      </c>
    </row>
    <row r="55" spans="2:15" ht="16.8">
      <c r="B55" s="13">
        <v>6</v>
      </c>
      <c r="C55" s="13" t="s">
        <v>30</v>
      </c>
      <c r="D55" s="13">
        <v>6.04</v>
      </c>
      <c r="E55" s="13">
        <v>2920</v>
      </c>
      <c r="G55" s="13">
        <v>6</v>
      </c>
      <c r="H55" s="13" t="s">
        <v>30</v>
      </c>
      <c r="I55" s="13">
        <v>6.79</v>
      </c>
      <c r="J55" s="13">
        <v>3489.26</v>
      </c>
    </row>
    <row r="56" spans="2:15" ht="16.8">
      <c r="B56" s="13">
        <v>7</v>
      </c>
      <c r="C56" s="13" t="s">
        <v>31</v>
      </c>
      <c r="D56" s="13">
        <v>7.86</v>
      </c>
      <c r="E56" s="13">
        <v>3795.72</v>
      </c>
      <c r="G56" s="13">
        <v>7</v>
      </c>
      <c r="H56" s="13" t="s">
        <v>31</v>
      </c>
      <c r="I56" s="13">
        <v>8.25</v>
      </c>
      <c r="J56" s="13">
        <v>4243.01</v>
      </c>
    </row>
    <row r="57" spans="2:15" ht="16.8">
      <c r="B57" s="13">
        <v>8</v>
      </c>
      <c r="C57" s="13" t="s">
        <v>32</v>
      </c>
      <c r="D57" s="13">
        <v>5.63</v>
      </c>
      <c r="E57" s="13">
        <v>2721.41</v>
      </c>
      <c r="G57" s="13">
        <v>8</v>
      </c>
      <c r="H57" s="13" t="s">
        <v>32</v>
      </c>
      <c r="I57" s="13">
        <v>6.39</v>
      </c>
      <c r="J57" s="13">
        <v>3285.05</v>
      </c>
    </row>
    <row r="58" spans="2:15" ht="16.8">
      <c r="B58" s="13">
        <v>9</v>
      </c>
      <c r="C58" s="13" t="s">
        <v>33</v>
      </c>
      <c r="D58" s="13">
        <v>2.02</v>
      </c>
      <c r="E58" s="13">
        <v>975.63</v>
      </c>
      <c r="G58" s="13">
        <v>9</v>
      </c>
      <c r="H58" s="13" t="s">
        <v>33</v>
      </c>
      <c r="I58" s="13">
        <v>2.1800000000000002</v>
      </c>
      <c r="J58" s="13">
        <v>1123.3399999999999</v>
      </c>
    </row>
    <row r="59" spans="2:15">
      <c r="B59">
        <v>0.75</v>
      </c>
      <c r="C59" t="s">
        <v>5</v>
      </c>
      <c r="D59" t="s">
        <v>6</v>
      </c>
      <c r="G59">
        <v>0.75</v>
      </c>
      <c r="H59" t="s">
        <v>5</v>
      </c>
      <c r="I59" t="s">
        <v>7</v>
      </c>
    </row>
    <row r="60" spans="2:15" ht="16.8">
      <c r="B60" s="13"/>
      <c r="C60" s="13" t="s">
        <v>1</v>
      </c>
      <c r="D60" s="13" t="s">
        <v>2</v>
      </c>
      <c r="E60" s="13" t="s">
        <v>3</v>
      </c>
      <c r="G60" s="13"/>
      <c r="H60" s="13" t="s">
        <v>1</v>
      </c>
      <c r="I60" s="13" t="s">
        <v>2</v>
      </c>
      <c r="J60" s="13" t="s">
        <v>3</v>
      </c>
      <c r="L60" s="8" t="s">
        <v>8</v>
      </c>
      <c r="M60" t="s">
        <v>6</v>
      </c>
      <c r="N60" t="s">
        <v>7</v>
      </c>
      <c r="O60" t="s">
        <v>9</v>
      </c>
    </row>
    <row r="61" spans="2:15" ht="20.399999999999999">
      <c r="B61" s="13">
        <v>1</v>
      </c>
      <c r="C61" s="13" t="s">
        <v>25</v>
      </c>
      <c r="D61" s="13">
        <v>2.72</v>
      </c>
      <c r="E61" s="13">
        <v>892.73</v>
      </c>
      <c r="G61" s="13">
        <v>1</v>
      </c>
      <c r="H61" s="13" t="s">
        <v>25</v>
      </c>
      <c r="I61" s="13">
        <v>3.13</v>
      </c>
      <c r="J61" s="13">
        <v>1265.1500000000001</v>
      </c>
      <c r="L61" s="9" t="s">
        <v>14</v>
      </c>
      <c r="M61">
        <f>(E72-E61)</f>
        <v>232.3599999999999</v>
      </c>
      <c r="N61">
        <f>(J72-J61)</f>
        <v>260.12999999999988</v>
      </c>
      <c r="O61">
        <f>(N61-M61)/J72</f>
        <v>1.8206493234029151E-2</v>
      </c>
    </row>
    <row r="62" spans="2:15" ht="20.399999999999999">
      <c r="B62" s="13">
        <v>2</v>
      </c>
      <c r="C62" s="13" t="s">
        <v>26</v>
      </c>
      <c r="D62" s="13">
        <v>1</v>
      </c>
      <c r="E62" s="13">
        <v>328.1</v>
      </c>
      <c r="G62" s="13">
        <v>2</v>
      </c>
      <c r="H62" s="13" t="s">
        <v>26</v>
      </c>
      <c r="I62" s="13">
        <v>0.86</v>
      </c>
      <c r="J62" s="13">
        <v>347.87</v>
      </c>
      <c r="L62" s="9" t="s">
        <v>15</v>
      </c>
      <c r="M62">
        <f t="shared" ref="M62:M68" si="13">(E73-E62)</f>
        <v>128.67999999999995</v>
      </c>
      <c r="N62">
        <f t="shared" ref="N62:N68" si="14">(J73-J62)</f>
        <v>107.60000000000002</v>
      </c>
      <c r="O62">
        <f t="shared" ref="O62:O68" si="15">(N62-M62)/J73</f>
        <v>-4.6281862691285765E-2</v>
      </c>
    </row>
    <row r="63" spans="2:15" ht="20.399999999999999">
      <c r="B63" s="13">
        <v>3</v>
      </c>
      <c r="C63" s="13" t="s">
        <v>27</v>
      </c>
      <c r="D63" s="13">
        <v>3.59</v>
      </c>
      <c r="E63" s="13">
        <v>1175.6600000000001</v>
      </c>
      <c r="G63" s="13">
        <v>3</v>
      </c>
      <c r="H63" s="13" t="s">
        <v>27</v>
      </c>
      <c r="I63" s="13">
        <v>3.04</v>
      </c>
      <c r="J63" s="13">
        <v>1228.2</v>
      </c>
      <c r="L63" s="9" t="s">
        <v>10</v>
      </c>
      <c r="M63">
        <f t="shared" si="13"/>
        <v>362.51</v>
      </c>
      <c r="N63">
        <f t="shared" si="14"/>
        <v>338.76</v>
      </c>
      <c r="O63">
        <f t="shared" si="15"/>
        <v>-1.5156736611017511E-2</v>
      </c>
    </row>
    <row r="64" spans="2:15" ht="20.399999999999999">
      <c r="B64" s="13">
        <v>4</v>
      </c>
      <c r="C64" s="13" t="s">
        <v>28</v>
      </c>
      <c r="D64" s="13">
        <v>4.4400000000000004</v>
      </c>
      <c r="E64" s="13">
        <v>1453.39</v>
      </c>
      <c r="G64" s="13">
        <v>4</v>
      </c>
      <c r="H64" s="13" t="s">
        <v>28</v>
      </c>
      <c r="I64" s="13">
        <v>4.8</v>
      </c>
      <c r="J64" s="13">
        <v>1939.67</v>
      </c>
      <c r="L64" s="9" t="s">
        <v>13</v>
      </c>
      <c r="M64">
        <f t="shared" si="13"/>
        <v>346.56999999999994</v>
      </c>
      <c r="N64">
        <f t="shared" si="14"/>
        <v>367.29999999999973</v>
      </c>
      <c r="O64">
        <f t="shared" si="15"/>
        <v>8.9858125593309801E-3</v>
      </c>
    </row>
    <row r="65" spans="2:15" ht="20.399999999999999">
      <c r="B65" s="13">
        <v>5</v>
      </c>
      <c r="C65" s="13" t="s">
        <v>29</v>
      </c>
      <c r="D65" s="13">
        <v>5.2</v>
      </c>
      <c r="E65" s="13">
        <v>1703.09</v>
      </c>
      <c r="G65" s="13">
        <v>5</v>
      </c>
      <c r="H65" s="13" t="s">
        <v>29</v>
      </c>
      <c r="I65" s="13">
        <v>6.62</v>
      </c>
      <c r="J65" s="13">
        <v>2674.41</v>
      </c>
      <c r="L65" s="9" t="s">
        <v>4</v>
      </c>
      <c r="M65">
        <f t="shared" si="13"/>
        <v>299.59000000000015</v>
      </c>
      <c r="N65">
        <f t="shared" si="14"/>
        <v>461.21000000000004</v>
      </c>
      <c r="O65">
        <f t="shared" si="15"/>
        <v>5.1543235468583533E-2</v>
      </c>
    </row>
    <row r="66" spans="2:15" ht="20.399999999999999">
      <c r="B66" s="13">
        <v>6</v>
      </c>
      <c r="C66" s="13" t="s">
        <v>30</v>
      </c>
      <c r="D66" s="13">
        <v>7.12</v>
      </c>
      <c r="E66" s="13">
        <v>2331.9699999999998</v>
      </c>
      <c r="G66" s="13">
        <v>6</v>
      </c>
      <c r="H66" s="13" t="s">
        <v>30</v>
      </c>
      <c r="I66" s="13">
        <v>7.21</v>
      </c>
      <c r="J66" s="13">
        <v>2914.88</v>
      </c>
      <c r="L66" s="9" t="s">
        <v>11</v>
      </c>
      <c r="M66">
        <f t="shared" si="13"/>
        <v>559.84000000000015</v>
      </c>
      <c r="N66">
        <f t="shared" si="14"/>
        <v>571.57999999999993</v>
      </c>
      <c r="O66">
        <f t="shared" si="15"/>
        <v>3.3673124028383464E-3</v>
      </c>
    </row>
    <row r="67" spans="2:15" ht="20.399999999999999">
      <c r="B67" s="13">
        <v>7</v>
      </c>
      <c r="C67" s="13" t="s">
        <v>31</v>
      </c>
      <c r="D67" s="13">
        <v>8.84</v>
      </c>
      <c r="E67" s="13">
        <v>2896.85</v>
      </c>
      <c r="G67" s="13">
        <v>7</v>
      </c>
      <c r="H67" s="13" t="s">
        <v>31</v>
      </c>
      <c r="I67" s="13">
        <v>8.32</v>
      </c>
      <c r="J67" s="13">
        <v>3361.88</v>
      </c>
      <c r="L67" s="9" t="s">
        <v>16</v>
      </c>
      <c r="M67">
        <f t="shared" si="13"/>
        <v>856.0300000000002</v>
      </c>
      <c r="N67">
        <f t="shared" si="14"/>
        <v>776.76000000000022</v>
      </c>
      <c r="O67">
        <f t="shared" si="15"/>
        <v>-1.9153635010534856E-2</v>
      </c>
    </row>
    <row r="68" spans="2:15" ht="20.399999999999999">
      <c r="B68" s="13">
        <v>8</v>
      </c>
      <c r="C68" s="13" t="s">
        <v>32</v>
      </c>
      <c r="D68" s="13">
        <v>6.01</v>
      </c>
      <c r="E68" s="13">
        <v>1968.01</v>
      </c>
      <c r="G68" s="13">
        <v>8</v>
      </c>
      <c r="H68" s="13" t="s">
        <v>32</v>
      </c>
      <c r="I68" s="13">
        <v>6.03</v>
      </c>
      <c r="J68" s="13">
        <v>2436.91</v>
      </c>
      <c r="L68" s="9" t="s">
        <v>17</v>
      </c>
      <c r="M68">
        <f t="shared" si="13"/>
        <v>706.58999999999992</v>
      </c>
      <c r="N68">
        <f t="shared" si="14"/>
        <v>809.07999999999993</v>
      </c>
      <c r="O68">
        <f t="shared" si="15"/>
        <v>3.1574342496434066E-2</v>
      </c>
    </row>
    <row r="69" spans="2:15" ht="20.399999999999999">
      <c r="B69" s="13">
        <v>9</v>
      </c>
      <c r="C69" s="13" t="s">
        <v>33</v>
      </c>
      <c r="D69" s="13">
        <v>2.09</v>
      </c>
      <c r="E69" s="13">
        <v>685.1</v>
      </c>
      <c r="G69" s="13">
        <v>9</v>
      </c>
      <c r="H69" s="13" t="s">
        <v>33</v>
      </c>
      <c r="I69" s="13">
        <v>1.99</v>
      </c>
      <c r="J69" s="13">
        <v>804</v>
      </c>
      <c r="L69" s="6" t="s">
        <v>18</v>
      </c>
      <c r="M69">
        <f>(E80-E69)</f>
        <v>276.48</v>
      </c>
      <c r="N69">
        <f>(J80-J69)</f>
        <v>296.77</v>
      </c>
      <c r="O69">
        <f>(N69-M69)/J80</f>
        <v>1.8432551759223058E-2</v>
      </c>
    </row>
    <row r="70" spans="2:15">
      <c r="B70">
        <v>0.75</v>
      </c>
      <c r="C70" t="s">
        <v>12</v>
      </c>
      <c r="D70" t="s">
        <v>6</v>
      </c>
      <c r="G70">
        <v>0.75</v>
      </c>
      <c r="H70" t="s">
        <v>12</v>
      </c>
      <c r="I70" t="s">
        <v>7</v>
      </c>
    </row>
    <row r="71" spans="2:15" ht="16.8">
      <c r="B71" s="13"/>
      <c r="C71" s="13" t="s">
        <v>1</v>
      </c>
      <c r="D71" s="13" t="s">
        <v>2</v>
      </c>
      <c r="E71" s="13" t="s">
        <v>3</v>
      </c>
      <c r="G71" s="13"/>
      <c r="H71" s="13" t="s">
        <v>1</v>
      </c>
      <c r="I71" s="13" t="s">
        <v>2</v>
      </c>
      <c r="J71" s="13" t="s">
        <v>3</v>
      </c>
    </row>
    <row r="72" spans="2:15" ht="16.8">
      <c r="B72" s="13">
        <v>1</v>
      </c>
      <c r="C72" s="13" t="s">
        <v>25</v>
      </c>
      <c r="D72" s="13">
        <v>2.35</v>
      </c>
      <c r="E72" s="13">
        <v>1125.0899999999999</v>
      </c>
      <c r="G72" s="13">
        <v>1</v>
      </c>
      <c r="H72" s="13" t="s">
        <v>25</v>
      </c>
      <c r="I72" s="13">
        <v>2.91</v>
      </c>
      <c r="J72" s="13">
        <v>1525.28</v>
      </c>
    </row>
    <row r="73" spans="2:15" ht="16.8">
      <c r="B73" s="13">
        <v>2</v>
      </c>
      <c r="C73" s="13" t="s">
        <v>26</v>
      </c>
      <c r="D73" s="13">
        <v>0.96</v>
      </c>
      <c r="E73" s="13">
        <v>456.78</v>
      </c>
      <c r="G73" s="13">
        <v>2</v>
      </c>
      <c r="H73" s="13" t="s">
        <v>26</v>
      </c>
      <c r="I73" s="13">
        <v>0.87</v>
      </c>
      <c r="J73" s="13">
        <v>455.47</v>
      </c>
    </row>
    <row r="74" spans="2:15" ht="16.8">
      <c r="B74" s="13">
        <v>3</v>
      </c>
      <c r="C74" s="13" t="s">
        <v>27</v>
      </c>
      <c r="D74" s="13">
        <v>3.22</v>
      </c>
      <c r="E74" s="13">
        <v>1538.17</v>
      </c>
      <c r="G74" s="13">
        <v>3</v>
      </c>
      <c r="H74" s="13" t="s">
        <v>27</v>
      </c>
      <c r="I74" s="13">
        <v>2.99</v>
      </c>
      <c r="J74" s="13">
        <v>1566.96</v>
      </c>
    </row>
    <row r="75" spans="2:15" ht="16.8">
      <c r="B75" s="13">
        <v>4</v>
      </c>
      <c r="C75" s="13" t="s">
        <v>28</v>
      </c>
      <c r="D75" s="13">
        <v>3.77</v>
      </c>
      <c r="E75" s="13">
        <v>1799.96</v>
      </c>
      <c r="G75" s="13">
        <v>4</v>
      </c>
      <c r="H75" s="13" t="s">
        <v>28</v>
      </c>
      <c r="I75" s="13">
        <v>4.4000000000000004</v>
      </c>
      <c r="J75" s="13">
        <v>2306.9699999999998</v>
      </c>
    </row>
    <row r="76" spans="2:15" ht="16.8">
      <c r="B76" s="13">
        <v>5</v>
      </c>
      <c r="C76" s="13" t="s">
        <v>29</v>
      </c>
      <c r="D76" s="13">
        <v>4.1900000000000004</v>
      </c>
      <c r="E76" s="13">
        <v>2002.68</v>
      </c>
      <c r="G76" s="13">
        <v>5</v>
      </c>
      <c r="H76" s="13" t="s">
        <v>29</v>
      </c>
      <c r="I76" s="13">
        <v>5.98</v>
      </c>
      <c r="J76" s="13">
        <v>3135.62</v>
      </c>
    </row>
    <row r="77" spans="2:15" ht="16.8">
      <c r="B77" s="13">
        <v>6</v>
      </c>
      <c r="C77" s="13" t="s">
        <v>30</v>
      </c>
      <c r="D77" s="13">
        <v>6.05</v>
      </c>
      <c r="E77" s="13">
        <v>2891.81</v>
      </c>
      <c r="G77" s="13">
        <v>6</v>
      </c>
      <c r="H77" s="13" t="s">
        <v>30</v>
      </c>
      <c r="I77" s="13">
        <v>6.65</v>
      </c>
      <c r="J77" s="13">
        <v>3486.46</v>
      </c>
    </row>
    <row r="78" spans="2:15" ht="16.8">
      <c r="B78" s="13">
        <v>7</v>
      </c>
      <c r="C78" s="13" t="s">
        <v>31</v>
      </c>
      <c r="D78" s="13">
        <v>7.85</v>
      </c>
      <c r="E78" s="13">
        <v>3752.88</v>
      </c>
      <c r="G78" s="13">
        <v>7</v>
      </c>
      <c r="H78" s="13" t="s">
        <v>31</v>
      </c>
      <c r="I78" s="13">
        <v>7.9</v>
      </c>
      <c r="J78" s="13">
        <v>4138.6400000000003</v>
      </c>
    </row>
    <row r="79" spans="2:15" ht="16.8">
      <c r="B79" s="13">
        <v>8</v>
      </c>
      <c r="C79" s="13" t="s">
        <v>32</v>
      </c>
      <c r="D79" s="13">
        <v>5.6</v>
      </c>
      <c r="E79" s="13">
        <v>2674.6</v>
      </c>
      <c r="G79" s="13">
        <v>8</v>
      </c>
      <c r="H79" s="13" t="s">
        <v>32</v>
      </c>
      <c r="I79" s="13">
        <v>6.19</v>
      </c>
      <c r="J79" s="13">
        <v>3245.99</v>
      </c>
    </row>
    <row r="80" spans="2:15" ht="16.8">
      <c r="B80" s="13">
        <v>9</v>
      </c>
      <c r="C80" s="13" t="s">
        <v>33</v>
      </c>
      <c r="D80" s="13">
        <v>2.0099999999999998</v>
      </c>
      <c r="E80" s="13">
        <v>961.58</v>
      </c>
      <c r="G80" s="13">
        <v>9</v>
      </c>
      <c r="H80" s="13" t="s">
        <v>33</v>
      </c>
      <c r="I80" s="13">
        <v>2.1</v>
      </c>
      <c r="J80" s="13">
        <v>1100.77</v>
      </c>
    </row>
    <row r="81" spans="2:15">
      <c r="B81">
        <v>1</v>
      </c>
      <c r="C81" t="s">
        <v>5</v>
      </c>
      <c r="D81" t="s">
        <v>6</v>
      </c>
      <c r="G81">
        <v>1</v>
      </c>
      <c r="H81" t="s">
        <v>5</v>
      </c>
      <c r="I81" t="s">
        <v>7</v>
      </c>
    </row>
    <row r="82" spans="2:15" ht="16.8">
      <c r="B82" s="13"/>
      <c r="C82" s="13" t="s">
        <v>1</v>
      </c>
      <c r="D82" s="13" t="s">
        <v>2</v>
      </c>
      <c r="E82" s="13" t="s">
        <v>3</v>
      </c>
      <c r="G82" s="13"/>
      <c r="H82" s="13" t="s">
        <v>1</v>
      </c>
      <c r="I82" s="13" t="s">
        <v>2</v>
      </c>
      <c r="J82" s="13" t="s">
        <v>3</v>
      </c>
      <c r="L82" s="8" t="s">
        <v>8</v>
      </c>
      <c r="M82" t="s">
        <v>6</v>
      </c>
      <c r="N82" t="s">
        <v>7</v>
      </c>
      <c r="O82" t="s">
        <v>9</v>
      </c>
    </row>
    <row r="83" spans="2:15" ht="20.399999999999999">
      <c r="B83" s="13">
        <v>1</v>
      </c>
      <c r="C83" s="13" t="s">
        <v>25</v>
      </c>
      <c r="D83" s="13">
        <v>2.81</v>
      </c>
      <c r="E83" s="13">
        <v>849.51</v>
      </c>
      <c r="G83" s="13">
        <v>1</v>
      </c>
      <c r="H83" s="13" t="s">
        <v>25</v>
      </c>
      <c r="I83" s="13">
        <v>3.17</v>
      </c>
      <c r="J83" s="13">
        <v>1232.93</v>
      </c>
      <c r="L83" s="9" t="s">
        <v>14</v>
      </c>
      <c r="M83">
        <f>(E94-E83)</f>
        <v>254.98000000000002</v>
      </c>
      <c r="N83">
        <f>(J94-J83)</f>
        <v>272.55999999999995</v>
      </c>
      <c r="O83">
        <f>(N83-M83)/J94</f>
        <v>1.1677261223920403E-2</v>
      </c>
    </row>
    <row r="84" spans="2:15" ht="20.399999999999999">
      <c r="B84" s="13">
        <v>2</v>
      </c>
      <c r="C84" s="13" t="s">
        <v>26</v>
      </c>
      <c r="D84" s="13">
        <v>1.02</v>
      </c>
      <c r="E84" s="13">
        <v>309.04000000000002</v>
      </c>
      <c r="G84" s="13">
        <v>2</v>
      </c>
      <c r="H84" s="13" t="s">
        <v>26</v>
      </c>
      <c r="I84" s="13">
        <v>0.91</v>
      </c>
      <c r="J84" s="13">
        <v>354.5</v>
      </c>
      <c r="L84" s="9" t="s">
        <v>15</v>
      </c>
      <c r="M84">
        <f t="shared" ref="M84:M90" si="16">(E95-E84)</f>
        <v>145.12</v>
      </c>
      <c r="N84">
        <f t="shared" ref="N84:N90" si="17">(J95-J84)</f>
        <v>91.44</v>
      </c>
      <c r="O84">
        <f t="shared" ref="O84:O90" si="18">(N84-M84)/J95</f>
        <v>-0.12037493833251112</v>
      </c>
    </row>
    <row r="85" spans="2:15" ht="20.399999999999999">
      <c r="B85" s="13">
        <v>3</v>
      </c>
      <c r="C85" s="13" t="s">
        <v>27</v>
      </c>
      <c r="D85" s="13">
        <v>3.67</v>
      </c>
      <c r="E85" s="13">
        <v>1110.78</v>
      </c>
      <c r="G85" s="13">
        <v>3</v>
      </c>
      <c r="H85" s="13" t="s">
        <v>27</v>
      </c>
      <c r="I85" s="13">
        <v>3.1</v>
      </c>
      <c r="J85" s="13">
        <v>1204.47</v>
      </c>
      <c r="L85" s="9" t="s">
        <v>10</v>
      </c>
      <c r="M85">
        <f t="shared" si="16"/>
        <v>421.66000000000008</v>
      </c>
      <c r="N85">
        <f t="shared" si="17"/>
        <v>332.75</v>
      </c>
      <c r="O85">
        <f t="shared" si="18"/>
        <v>-5.7838175407553948E-2</v>
      </c>
    </row>
    <row r="86" spans="2:15" ht="20.399999999999999">
      <c r="B86" s="13">
        <v>4</v>
      </c>
      <c r="C86" s="13" t="s">
        <v>28</v>
      </c>
      <c r="D86" s="13">
        <v>4.5599999999999996</v>
      </c>
      <c r="E86" s="13">
        <v>1380.18</v>
      </c>
      <c r="G86" s="13">
        <v>4</v>
      </c>
      <c r="H86" s="13" t="s">
        <v>28</v>
      </c>
      <c r="I86" s="13">
        <v>4.7699999999999996</v>
      </c>
      <c r="J86" s="13">
        <v>1853.52</v>
      </c>
      <c r="L86" s="9" t="s">
        <v>13</v>
      </c>
      <c r="M86">
        <f t="shared" si="16"/>
        <v>402.53</v>
      </c>
      <c r="N86">
        <f t="shared" si="17"/>
        <v>471.49000000000024</v>
      </c>
      <c r="O86">
        <f t="shared" si="18"/>
        <v>2.9660087483494805E-2</v>
      </c>
    </row>
    <row r="87" spans="2:15" ht="20.399999999999999">
      <c r="B87" s="13">
        <v>5</v>
      </c>
      <c r="C87" s="13" t="s">
        <v>29</v>
      </c>
      <c r="D87" s="13">
        <v>5.37</v>
      </c>
      <c r="E87" s="13">
        <v>1625.05</v>
      </c>
      <c r="G87" s="13">
        <v>5</v>
      </c>
      <c r="H87" s="13" t="s">
        <v>29</v>
      </c>
      <c r="I87" s="13">
        <v>6.82</v>
      </c>
      <c r="J87" s="13">
        <v>2650.35</v>
      </c>
      <c r="L87" s="9" t="s">
        <v>4</v>
      </c>
      <c r="M87">
        <f t="shared" si="16"/>
        <v>356.63000000000011</v>
      </c>
      <c r="N87">
        <f t="shared" si="17"/>
        <v>420.73</v>
      </c>
      <c r="O87">
        <f t="shared" si="18"/>
        <v>2.0872136186618359E-2</v>
      </c>
    </row>
    <row r="88" spans="2:15" ht="20.399999999999999">
      <c r="B88" s="13">
        <v>6</v>
      </c>
      <c r="C88" s="13" t="s">
        <v>30</v>
      </c>
      <c r="D88" s="13">
        <v>7.35</v>
      </c>
      <c r="E88" s="13">
        <v>2224.23</v>
      </c>
      <c r="G88" s="13">
        <v>6</v>
      </c>
      <c r="H88" s="13" t="s">
        <v>30</v>
      </c>
      <c r="I88" s="13">
        <v>7.26</v>
      </c>
      <c r="J88" s="13">
        <v>2821.77</v>
      </c>
      <c r="L88" s="9" t="s">
        <v>11</v>
      </c>
      <c r="M88">
        <f t="shared" si="16"/>
        <v>648.36000000000013</v>
      </c>
      <c r="N88">
        <f t="shared" si="17"/>
        <v>673.07999999999993</v>
      </c>
      <c r="O88">
        <f t="shared" si="18"/>
        <v>7.0732649469933762E-3</v>
      </c>
    </row>
    <row r="89" spans="2:15" ht="20.399999999999999">
      <c r="B89" s="13">
        <v>7</v>
      </c>
      <c r="C89" s="13" t="s">
        <v>31</v>
      </c>
      <c r="D89" s="13">
        <v>9.0399999999999991</v>
      </c>
      <c r="E89" s="13">
        <v>2737.21</v>
      </c>
      <c r="G89" s="13">
        <v>7</v>
      </c>
      <c r="H89" s="13" t="s">
        <v>31</v>
      </c>
      <c r="I89" s="13">
        <v>8.09</v>
      </c>
      <c r="J89" s="13">
        <v>3141.93</v>
      </c>
      <c r="L89" s="9" t="s">
        <v>16</v>
      </c>
      <c r="M89">
        <f t="shared" si="16"/>
        <v>998.46</v>
      </c>
      <c r="N89">
        <f t="shared" si="17"/>
        <v>1109.8600000000001</v>
      </c>
      <c r="O89">
        <f t="shared" si="18"/>
        <v>2.620072957507311E-2</v>
      </c>
    </row>
    <row r="90" spans="2:15" ht="20.399999999999999">
      <c r="B90" s="13">
        <v>8</v>
      </c>
      <c r="C90" s="13" t="s">
        <v>32</v>
      </c>
      <c r="D90" s="13">
        <v>6.07</v>
      </c>
      <c r="E90" s="13">
        <v>1837.37</v>
      </c>
      <c r="G90" s="13">
        <v>8</v>
      </c>
      <c r="H90" s="13" t="s">
        <v>32</v>
      </c>
      <c r="I90" s="13">
        <v>5.93</v>
      </c>
      <c r="J90" s="13">
        <v>2301.91</v>
      </c>
      <c r="L90" s="9" t="s">
        <v>17</v>
      </c>
      <c r="M90">
        <f t="shared" si="16"/>
        <v>820.86000000000013</v>
      </c>
      <c r="N90">
        <f t="shared" si="17"/>
        <v>948.31</v>
      </c>
      <c r="O90">
        <f t="shared" si="18"/>
        <v>3.9212730215185378E-2</v>
      </c>
    </row>
    <row r="91" spans="2:15" ht="20.399999999999999">
      <c r="B91" s="13">
        <v>9</v>
      </c>
      <c r="C91" s="13" t="s">
        <v>33</v>
      </c>
      <c r="D91" s="13">
        <v>2.1</v>
      </c>
      <c r="E91" s="13">
        <v>636.91</v>
      </c>
      <c r="G91" s="13">
        <v>9</v>
      </c>
      <c r="H91" s="13" t="s">
        <v>33</v>
      </c>
      <c r="I91" s="13">
        <v>1.94</v>
      </c>
      <c r="J91" s="13">
        <v>752.5</v>
      </c>
      <c r="L91" s="6" t="s">
        <v>18</v>
      </c>
      <c r="M91">
        <f>(E102-E91)</f>
        <v>318.86</v>
      </c>
      <c r="N91">
        <f>(J102-J91)</f>
        <v>368.43000000000006</v>
      </c>
      <c r="O91">
        <f>(N91-M91)/J102</f>
        <v>4.4222208344856545E-2</v>
      </c>
    </row>
    <row r="92" spans="2:15">
      <c r="B92">
        <v>1</v>
      </c>
      <c r="C92" t="s">
        <v>12</v>
      </c>
      <c r="D92" t="s">
        <v>6</v>
      </c>
      <c r="G92">
        <v>1</v>
      </c>
      <c r="H92" t="s">
        <v>12</v>
      </c>
      <c r="I92" t="s">
        <v>7</v>
      </c>
    </row>
    <row r="93" spans="2:15" ht="16.8">
      <c r="B93" s="13"/>
      <c r="C93" s="13" t="s">
        <v>1</v>
      </c>
      <c r="D93" s="13" t="s">
        <v>2</v>
      </c>
      <c r="E93" s="13" t="s">
        <v>3</v>
      </c>
      <c r="G93" s="13"/>
      <c r="H93" s="13" t="s">
        <v>1</v>
      </c>
      <c r="I93" s="13" t="s">
        <v>2</v>
      </c>
      <c r="J93" s="13" t="s">
        <v>3</v>
      </c>
    </row>
    <row r="94" spans="2:15" ht="16.8">
      <c r="B94" s="13">
        <v>1</v>
      </c>
      <c r="C94" s="13" t="s">
        <v>25</v>
      </c>
      <c r="D94" s="13">
        <v>2.33</v>
      </c>
      <c r="E94" s="13">
        <v>1104.49</v>
      </c>
      <c r="G94" s="13">
        <v>1</v>
      </c>
      <c r="H94" s="13" t="s">
        <v>25</v>
      </c>
      <c r="I94" s="13">
        <v>2.87</v>
      </c>
      <c r="J94" s="13">
        <v>1505.49</v>
      </c>
    </row>
    <row r="95" spans="2:15" ht="16.8">
      <c r="B95" s="13">
        <v>2</v>
      </c>
      <c r="C95" s="13" t="s">
        <v>26</v>
      </c>
      <c r="D95" s="13">
        <v>0.96</v>
      </c>
      <c r="E95" s="13">
        <v>454.16</v>
      </c>
      <c r="G95" s="13">
        <v>2</v>
      </c>
      <c r="H95" s="13" t="s">
        <v>26</v>
      </c>
      <c r="I95" s="13">
        <v>0.85</v>
      </c>
      <c r="J95" s="13">
        <v>445.94</v>
      </c>
    </row>
    <row r="96" spans="2:15" ht="16.8">
      <c r="B96" s="13">
        <v>3</v>
      </c>
      <c r="C96" s="13" t="s">
        <v>27</v>
      </c>
      <c r="D96" s="13">
        <v>3.23</v>
      </c>
      <c r="E96" s="13">
        <v>1532.44</v>
      </c>
      <c r="G96" s="13">
        <v>3</v>
      </c>
      <c r="H96" s="13" t="s">
        <v>27</v>
      </c>
      <c r="I96" s="13">
        <v>2.93</v>
      </c>
      <c r="J96" s="13">
        <v>1537.22</v>
      </c>
    </row>
    <row r="97" spans="2:15" ht="16.8">
      <c r="B97" s="13">
        <v>4</v>
      </c>
      <c r="C97" s="13" t="s">
        <v>28</v>
      </c>
      <c r="D97" s="13">
        <v>3.76</v>
      </c>
      <c r="E97" s="13">
        <v>1782.71</v>
      </c>
      <c r="G97" s="13">
        <v>4</v>
      </c>
      <c r="H97" s="13" t="s">
        <v>28</v>
      </c>
      <c r="I97" s="13">
        <v>4.43</v>
      </c>
      <c r="J97" s="13">
        <v>2325.0100000000002</v>
      </c>
    </row>
    <row r="98" spans="2:15" ht="16.8">
      <c r="B98" s="13">
        <v>5</v>
      </c>
      <c r="C98" s="13" t="s">
        <v>29</v>
      </c>
      <c r="D98" s="13">
        <v>4.18</v>
      </c>
      <c r="E98" s="13">
        <v>1981.68</v>
      </c>
      <c r="G98" s="13">
        <v>5</v>
      </c>
      <c r="H98" s="13" t="s">
        <v>29</v>
      </c>
      <c r="I98" s="13">
        <v>5.85</v>
      </c>
      <c r="J98" s="13">
        <v>3071.08</v>
      </c>
    </row>
    <row r="99" spans="2:15" ht="16.8">
      <c r="B99" s="13">
        <v>6</v>
      </c>
      <c r="C99" s="13" t="s">
        <v>30</v>
      </c>
      <c r="D99" s="13">
        <v>6.06</v>
      </c>
      <c r="E99" s="13">
        <v>2872.59</v>
      </c>
      <c r="G99" s="13">
        <v>6</v>
      </c>
      <c r="H99" s="13" t="s">
        <v>30</v>
      </c>
      <c r="I99" s="13">
        <v>6.66</v>
      </c>
      <c r="J99" s="13">
        <v>3494.85</v>
      </c>
    </row>
    <row r="100" spans="2:15" ht="16.8">
      <c r="B100" s="13">
        <v>7</v>
      </c>
      <c r="C100" s="13" t="s">
        <v>31</v>
      </c>
      <c r="D100" s="13">
        <v>7.87</v>
      </c>
      <c r="E100" s="13">
        <v>3735.67</v>
      </c>
      <c r="G100" s="13">
        <v>7</v>
      </c>
      <c r="H100" s="13" t="s">
        <v>31</v>
      </c>
      <c r="I100" s="13">
        <v>8.1</v>
      </c>
      <c r="J100" s="13">
        <v>4251.79</v>
      </c>
    </row>
    <row r="101" spans="2:15" ht="16.8">
      <c r="B101" s="13">
        <v>8</v>
      </c>
      <c r="C101" s="13" t="s">
        <v>32</v>
      </c>
      <c r="D101" s="13">
        <v>5.6</v>
      </c>
      <c r="E101" s="13">
        <v>2658.23</v>
      </c>
      <c r="G101" s="13">
        <v>8</v>
      </c>
      <c r="H101" s="13" t="s">
        <v>32</v>
      </c>
      <c r="I101" s="13">
        <v>6.19</v>
      </c>
      <c r="J101" s="13">
        <v>3250.22</v>
      </c>
    </row>
    <row r="102" spans="2:15" ht="16.8">
      <c r="B102" s="13">
        <v>9</v>
      </c>
      <c r="C102" s="13" t="s">
        <v>33</v>
      </c>
      <c r="D102" s="13">
        <v>2.0099999999999998</v>
      </c>
      <c r="E102" s="13">
        <v>955.77</v>
      </c>
      <c r="G102" s="13">
        <v>9</v>
      </c>
      <c r="H102" s="13" t="s">
        <v>33</v>
      </c>
      <c r="I102" s="13">
        <v>2.13</v>
      </c>
      <c r="J102" s="13">
        <v>1120.93</v>
      </c>
    </row>
    <row r="103" spans="2:15">
      <c r="B103">
        <v>1.25</v>
      </c>
      <c r="C103" t="s">
        <v>5</v>
      </c>
      <c r="D103" t="s">
        <v>6</v>
      </c>
      <c r="G103">
        <v>1.25</v>
      </c>
      <c r="H103" t="s">
        <v>5</v>
      </c>
      <c r="I103" t="s">
        <v>7</v>
      </c>
    </row>
    <row r="104" spans="2:15" ht="16.8">
      <c r="B104" s="13"/>
      <c r="C104" s="13" t="s">
        <v>1</v>
      </c>
      <c r="D104" s="13" t="s">
        <v>2</v>
      </c>
      <c r="E104" s="13" t="s">
        <v>3</v>
      </c>
      <c r="G104" s="13"/>
      <c r="H104" s="13" t="s">
        <v>1</v>
      </c>
      <c r="I104" s="13" t="s">
        <v>2</v>
      </c>
      <c r="J104" s="13" t="s">
        <v>3</v>
      </c>
      <c r="L104" s="8" t="s">
        <v>8</v>
      </c>
      <c r="M104" t="s">
        <v>6</v>
      </c>
      <c r="N104" t="s">
        <v>7</v>
      </c>
      <c r="O104" t="s">
        <v>9</v>
      </c>
    </row>
    <row r="105" spans="2:15" ht="20.399999999999999">
      <c r="B105" s="13">
        <v>1</v>
      </c>
      <c r="C105" s="13" t="s">
        <v>25</v>
      </c>
      <c r="D105" s="13">
        <v>2.82</v>
      </c>
      <c r="E105" s="13">
        <v>820.35</v>
      </c>
      <c r="G105" s="13">
        <v>1</v>
      </c>
      <c r="H105" s="13" t="s">
        <v>25</v>
      </c>
      <c r="I105" s="13">
        <v>3.25</v>
      </c>
      <c r="J105" s="13">
        <v>1162.5899999999999</v>
      </c>
      <c r="L105" s="9" t="s">
        <v>14</v>
      </c>
      <c r="M105">
        <f>(E116-E105)</f>
        <v>288.36</v>
      </c>
      <c r="N105">
        <f>(J116-J105)</f>
        <v>373.42000000000007</v>
      </c>
      <c r="O105">
        <f>(N105-M105)/J116</f>
        <v>5.5377243637736773E-2</v>
      </c>
    </row>
    <row r="106" spans="2:15" ht="20.399999999999999">
      <c r="B106" s="13">
        <v>2</v>
      </c>
      <c r="C106" s="13" t="s">
        <v>26</v>
      </c>
      <c r="D106" s="13">
        <v>1.02</v>
      </c>
      <c r="E106" s="13">
        <v>297.97000000000003</v>
      </c>
      <c r="G106" s="13">
        <v>2</v>
      </c>
      <c r="H106" s="13" t="s">
        <v>26</v>
      </c>
      <c r="I106" s="13">
        <v>0.89</v>
      </c>
      <c r="J106" s="13">
        <v>316.86</v>
      </c>
      <c r="L106" s="9" t="s">
        <v>15</v>
      </c>
      <c r="M106">
        <f t="shared" ref="M106:M112" si="19">(E117-E106)</f>
        <v>158.79999999999995</v>
      </c>
      <c r="N106">
        <f t="shared" ref="N106:N112" si="20">(J117-J106)</f>
        <v>139.38</v>
      </c>
      <c r="O106">
        <f t="shared" ref="O106:O112" si="21">(N106-M106)/J117</f>
        <v>-4.2565316500087581E-2</v>
      </c>
    </row>
    <row r="107" spans="2:15" ht="20.399999999999999">
      <c r="B107" s="13">
        <v>3</v>
      </c>
      <c r="C107" s="13" t="s">
        <v>27</v>
      </c>
      <c r="D107" s="13">
        <v>3.67</v>
      </c>
      <c r="E107" s="13">
        <v>1067.6300000000001</v>
      </c>
      <c r="G107" s="13">
        <v>3</v>
      </c>
      <c r="H107" s="13" t="s">
        <v>27</v>
      </c>
      <c r="I107" s="13">
        <v>3.14</v>
      </c>
      <c r="J107" s="13">
        <v>1124.23</v>
      </c>
      <c r="L107" s="9" t="s">
        <v>10</v>
      </c>
      <c r="M107">
        <f t="shared" si="19"/>
        <v>460.2199999999998</v>
      </c>
      <c r="N107">
        <f t="shared" si="20"/>
        <v>425.09999999999991</v>
      </c>
      <c r="O107">
        <f t="shared" si="21"/>
        <v>-2.2667862882665341E-2</v>
      </c>
    </row>
    <row r="108" spans="2:15" ht="20.399999999999999">
      <c r="B108" s="13">
        <v>4</v>
      </c>
      <c r="C108" s="13" t="s">
        <v>28</v>
      </c>
      <c r="D108" s="13">
        <v>4.5599999999999996</v>
      </c>
      <c r="E108" s="13">
        <v>1327.69</v>
      </c>
      <c r="G108" s="13">
        <v>4</v>
      </c>
      <c r="H108" s="13" t="s">
        <v>28</v>
      </c>
      <c r="I108" s="13">
        <v>5.04</v>
      </c>
      <c r="J108" s="13">
        <v>1803.97</v>
      </c>
      <c r="L108" s="9" t="s">
        <v>13</v>
      </c>
      <c r="M108">
        <f t="shared" si="19"/>
        <v>442.49</v>
      </c>
      <c r="N108">
        <f t="shared" si="20"/>
        <v>525.83999999999992</v>
      </c>
      <c r="O108">
        <f t="shared" si="21"/>
        <v>3.5775449500173799E-2</v>
      </c>
    </row>
    <row r="109" spans="2:15" ht="20.399999999999999">
      <c r="B109" s="13">
        <v>5</v>
      </c>
      <c r="C109" s="13" t="s">
        <v>29</v>
      </c>
      <c r="D109" s="13">
        <v>5.41</v>
      </c>
      <c r="E109" s="13">
        <v>1575.1</v>
      </c>
      <c r="G109" s="13">
        <v>5</v>
      </c>
      <c r="H109" s="13" t="s">
        <v>29</v>
      </c>
      <c r="I109" s="13">
        <v>7.03</v>
      </c>
      <c r="J109" s="13">
        <v>2515.02</v>
      </c>
      <c r="L109" s="9" t="s">
        <v>4</v>
      </c>
      <c r="M109">
        <f t="shared" si="19"/>
        <v>392.67000000000007</v>
      </c>
      <c r="N109">
        <f t="shared" si="20"/>
        <v>554.73</v>
      </c>
      <c r="O109">
        <f t="shared" si="21"/>
        <v>5.2792572685072058E-2</v>
      </c>
    </row>
    <row r="110" spans="2:15" ht="20.399999999999999">
      <c r="B110" s="13">
        <v>6</v>
      </c>
      <c r="C110" s="13" t="s">
        <v>30</v>
      </c>
      <c r="D110" s="13">
        <v>7.37</v>
      </c>
      <c r="E110" s="13">
        <v>2145.9</v>
      </c>
      <c r="G110" s="13">
        <v>6</v>
      </c>
      <c r="H110" s="13" t="s">
        <v>30</v>
      </c>
      <c r="I110" s="13">
        <v>7.66</v>
      </c>
      <c r="J110" s="13">
        <v>2743.86</v>
      </c>
      <c r="L110" s="9" t="s">
        <v>11</v>
      </c>
      <c r="M110">
        <f t="shared" si="19"/>
        <v>715.56</v>
      </c>
      <c r="N110">
        <f t="shared" si="20"/>
        <v>757.46</v>
      </c>
      <c r="O110">
        <f t="shared" si="21"/>
        <v>1.1966915334788048E-2</v>
      </c>
    </row>
    <row r="111" spans="2:15" ht="20.399999999999999">
      <c r="B111" s="13">
        <v>7</v>
      </c>
      <c r="C111" s="13" t="s">
        <v>31</v>
      </c>
      <c r="D111" s="13">
        <v>9.0299999999999994</v>
      </c>
      <c r="E111" s="13">
        <v>2627.03</v>
      </c>
      <c r="G111" s="13">
        <v>7</v>
      </c>
      <c r="H111" s="13" t="s">
        <v>31</v>
      </c>
      <c r="I111" s="13">
        <v>8.73</v>
      </c>
      <c r="J111" s="13">
        <v>3123.41</v>
      </c>
      <c r="L111" s="9" t="s">
        <v>16</v>
      </c>
      <c r="M111">
        <f t="shared" si="19"/>
        <v>1086.3699999999999</v>
      </c>
      <c r="N111">
        <f t="shared" si="20"/>
        <v>1114.8699999999999</v>
      </c>
      <c r="O111">
        <f t="shared" si="21"/>
        <v>6.7244259463744727E-3</v>
      </c>
    </row>
    <row r="112" spans="2:15" ht="20.399999999999999">
      <c r="B112" s="13">
        <v>8</v>
      </c>
      <c r="C112" s="13" t="s">
        <v>32</v>
      </c>
      <c r="D112" s="13">
        <v>6.03</v>
      </c>
      <c r="E112" s="13">
        <v>1754.62</v>
      </c>
      <c r="G112" s="13">
        <v>8</v>
      </c>
      <c r="H112" s="13" t="s">
        <v>32</v>
      </c>
      <c r="I112" s="13">
        <v>6.21</v>
      </c>
      <c r="J112" s="13">
        <v>2221.59</v>
      </c>
      <c r="L112" s="9" t="s">
        <v>17</v>
      </c>
      <c r="M112">
        <f t="shared" si="19"/>
        <v>880.57000000000016</v>
      </c>
      <c r="N112">
        <f t="shared" si="20"/>
        <v>1011.06</v>
      </c>
      <c r="O112">
        <f t="shared" si="21"/>
        <v>4.0366262973102494E-2</v>
      </c>
    </row>
    <row r="113" spans="2:15" ht="20.399999999999999">
      <c r="B113" s="13">
        <v>9</v>
      </c>
      <c r="C113" s="13" t="s">
        <v>33</v>
      </c>
      <c r="D113" s="13">
        <v>2.09</v>
      </c>
      <c r="E113" s="13">
        <v>607.47</v>
      </c>
      <c r="G113" s="13">
        <v>9</v>
      </c>
      <c r="H113" s="13" t="s">
        <v>33</v>
      </c>
      <c r="I113" s="13">
        <v>2.0699999999999998</v>
      </c>
      <c r="J113" s="13">
        <v>739.71</v>
      </c>
      <c r="L113" s="6" t="s">
        <v>18</v>
      </c>
      <c r="M113">
        <f>(E124-E113)</f>
        <v>337</v>
      </c>
      <c r="N113">
        <f>(J124-J113)</f>
        <v>371.02</v>
      </c>
      <c r="O113">
        <f>(N113-M113)/J124</f>
        <v>3.0628505577413034E-2</v>
      </c>
    </row>
    <row r="114" spans="2:15">
      <c r="B114">
        <v>1.25</v>
      </c>
      <c r="C114" t="s">
        <v>12</v>
      </c>
      <c r="D114" t="s">
        <v>6</v>
      </c>
      <c r="G114">
        <v>1.25</v>
      </c>
      <c r="H114" t="s">
        <v>12</v>
      </c>
      <c r="I114" t="s">
        <v>7</v>
      </c>
    </row>
    <row r="115" spans="2:15" ht="16.8">
      <c r="B115" s="13"/>
      <c r="C115" s="13" t="s">
        <v>1</v>
      </c>
      <c r="D115" s="13" t="s">
        <v>2</v>
      </c>
      <c r="E115" s="13" t="s">
        <v>3</v>
      </c>
      <c r="G115" s="13"/>
      <c r="H115" s="13" t="s">
        <v>1</v>
      </c>
      <c r="I115" s="13" t="s">
        <v>2</v>
      </c>
      <c r="J115" s="13" t="s">
        <v>3</v>
      </c>
    </row>
    <row r="116" spans="2:15" ht="16.8">
      <c r="B116" s="13">
        <v>1</v>
      </c>
      <c r="C116" s="13" t="s">
        <v>25</v>
      </c>
      <c r="D116" s="13">
        <v>2.35</v>
      </c>
      <c r="E116" s="13">
        <v>1108.71</v>
      </c>
      <c r="G116" s="13">
        <v>1</v>
      </c>
      <c r="H116" s="13" t="s">
        <v>25</v>
      </c>
      <c r="I116" s="13">
        <v>3</v>
      </c>
      <c r="J116" s="13">
        <v>1536.01</v>
      </c>
    </row>
    <row r="117" spans="2:15" ht="16.8">
      <c r="B117" s="13">
        <v>2</v>
      </c>
      <c r="C117" s="13" t="s">
        <v>26</v>
      </c>
      <c r="D117" s="13">
        <v>0.97</v>
      </c>
      <c r="E117" s="13">
        <v>456.77</v>
      </c>
      <c r="G117" s="13">
        <v>2</v>
      </c>
      <c r="H117" s="13" t="s">
        <v>26</v>
      </c>
      <c r="I117" s="13">
        <v>0.89</v>
      </c>
      <c r="J117" s="13">
        <v>456.24</v>
      </c>
    </row>
    <row r="118" spans="2:15" ht="16.8">
      <c r="B118" s="13">
        <v>3</v>
      </c>
      <c r="C118" s="13" t="s">
        <v>27</v>
      </c>
      <c r="D118" s="13">
        <v>3.24</v>
      </c>
      <c r="E118" s="13">
        <v>1527.85</v>
      </c>
      <c r="G118" s="13">
        <v>3</v>
      </c>
      <c r="H118" s="13" t="s">
        <v>27</v>
      </c>
      <c r="I118" s="13">
        <v>3.02</v>
      </c>
      <c r="J118" s="13">
        <v>1549.33</v>
      </c>
    </row>
    <row r="119" spans="2:15" ht="16.8">
      <c r="B119" s="13">
        <v>4</v>
      </c>
      <c r="C119" s="13" t="s">
        <v>28</v>
      </c>
      <c r="D119" s="13">
        <v>3.75</v>
      </c>
      <c r="E119" s="13">
        <v>1770.18</v>
      </c>
      <c r="G119" s="13">
        <v>4</v>
      </c>
      <c r="H119" s="13" t="s">
        <v>28</v>
      </c>
      <c r="I119" s="13">
        <v>4.54</v>
      </c>
      <c r="J119" s="13">
        <v>2329.81</v>
      </c>
    </row>
    <row r="120" spans="2:15" ht="16.8">
      <c r="B120" s="13">
        <v>5</v>
      </c>
      <c r="C120" s="13" t="s">
        <v>29</v>
      </c>
      <c r="D120" s="13">
        <v>4.17</v>
      </c>
      <c r="E120" s="13">
        <v>1967.77</v>
      </c>
      <c r="G120" s="13">
        <v>5</v>
      </c>
      <c r="H120" s="13" t="s">
        <v>29</v>
      </c>
      <c r="I120" s="13">
        <v>5.99</v>
      </c>
      <c r="J120" s="13">
        <v>3069.75</v>
      </c>
    </row>
    <row r="121" spans="2:15" ht="16.8">
      <c r="B121" s="13">
        <v>6</v>
      </c>
      <c r="C121" s="13" t="s">
        <v>30</v>
      </c>
      <c r="D121" s="13">
        <v>6.06</v>
      </c>
      <c r="E121" s="13">
        <v>2861.46</v>
      </c>
      <c r="G121" s="13">
        <v>6</v>
      </c>
      <c r="H121" s="13" t="s">
        <v>30</v>
      </c>
      <c r="I121" s="13">
        <v>6.83</v>
      </c>
      <c r="J121" s="13">
        <v>3501.32</v>
      </c>
    </row>
    <row r="122" spans="2:15" ht="16.8">
      <c r="B122" s="13">
        <v>7</v>
      </c>
      <c r="C122" s="13" t="s">
        <v>31</v>
      </c>
      <c r="D122" s="13">
        <v>7.87</v>
      </c>
      <c r="E122" s="13">
        <v>3713.4</v>
      </c>
      <c r="G122" s="13">
        <v>7</v>
      </c>
      <c r="H122" s="13" t="s">
        <v>31</v>
      </c>
      <c r="I122" s="13">
        <v>8.27</v>
      </c>
      <c r="J122" s="13">
        <v>4238.28</v>
      </c>
    </row>
    <row r="123" spans="2:15" ht="16.8">
      <c r="B123" s="13">
        <v>8</v>
      </c>
      <c r="C123" s="13" t="s">
        <v>32</v>
      </c>
      <c r="D123" s="13">
        <v>5.59</v>
      </c>
      <c r="E123" s="13">
        <v>2635.19</v>
      </c>
      <c r="G123" s="13">
        <v>8</v>
      </c>
      <c r="H123" s="13" t="s">
        <v>32</v>
      </c>
      <c r="I123" s="13">
        <v>6.3</v>
      </c>
      <c r="J123" s="13">
        <v>3232.65</v>
      </c>
    </row>
    <row r="124" spans="2:15" ht="16.8">
      <c r="B124" s="13">
        <v>9</v>
      </c>
      <c r="C124" s="13" t="s">
        <v>33</v>
      </c>
      <c r="D124" s="13">
        <v>2</v>
      </c>
      <c r="E124" s="13">
        <v>944.47</v>
      </c>
      <c r="G124" s="13">
        <v>9</v>
      </c>
      <c r="H124" s="13" t="s">
        <v>33</v>
      </c>
      <c r="I124" s="13">
        <v>2.17</v>
      </c>
      <c r="J124" s="13">
        <v>1110.73</v>
      </c>
    </row>
    <row r="125" spans="2:15">
      <c r="B125">
        <v>1.5</v>
      </c>
      <c r="C125" t="s">
        <v>5</v>
      </c>
      <c r="D125" t="s">
        <v>6</v>
      </c>
      <c r="G125">
        <v>1.5</v>
      </c>
      <c r="H125" t="s">
        <v>5</v>
      </c>
      <c r="I125" t="s">
        <v>7</v>
      </c>
    </row>
    <row r="126" spans="2:15" ht="16.8">
      <c r="B126" s="13"/>
      <c r="C126" s="13" t="s">
        <v>1</v>
      </c>
      <c r="D126" s="13" t="s">
        <v>2</v>
      </c>
      <c r="E126" s="13" t="s">
        <v>3</v>
      </c>
      <c r="G126" s="13"/>
      <c r="H126" s="13" t="s">
        <v>1</v>
      </c>
      <c r="I126" s="13" t="s">
        <v>2</v>
      </c>
      <c r="J126" s="13" t="s">
        <v>3</v>
      </c>
      <c r="L126" s="8" t="s">
        <v>8</v>
      </c>
      <c r="M126" t="s">
        <v>6</v>
      </c>
      <c r="N126" t="s">
        <v>7</v>
      </c>
      <c r="O126" t="s">
        <v>9</v>
      </c>
    </row>
    <row r="127" spans="2:15" ht="20.399999999999999">
      <c r="B127" s="13">
        <v>1</v>
      </c>
      <c r="C127" s="13" t="s">
        <v>25</v>
      </c>
      <c r="D127" s="13">
        <v>2.77</v>
      </c>
      <c r="E127" s="13">
        <v>798.56</v>
      </c>
      <c r="G127" s="13">
        <v>1</v>
      </c>
      <c r="H127" s="13" t="s">
        <v>25</v>
      </c>
      <c r="I127" s="13">
        <v>3.27</v>
      </c>
      <c r="J127" s="13">
        <v>1138.69</v>
      </c>
      <c r="L127" s="9" t="s">
        <v>14</v>
      </c>
      <c r="M127">
        <f>(E138-E127)</f>
        <v>297.22000000000003</v>
      </c>
      <c r="N127">
        <f>(J138-J127)</f>
        <v>377.76</v>
      </c>
      <c r="O127">
        <f>(N127-M127)/J138</f>
        <v>5.3110883972435595E-2</v>
      </c>
    </row>
    <row r="128" spans="2:15" ht="20.399999999999999">
      <c r="B128" s="13">
        <v>2</v>
      </c>
      <c r="C128" s="13" t="s">
        <v>26</v>
      </c>
      <c r="D128" s="13">
        <v>1</v>
      </c>
      <c r="E128" s="13">
        <v>288.13</v>
      </c>
      <c r="G128" s="13">
        <v>2</v>
      </c>
      <c r="H128" s="13" t="s">
        <v>26</v>
      </c>
      <c r="I128" s="13">
        <v>0.91</v>
      </c>
      <c r="J128" s="13">
        <v>317.82</v>
      </c>
      <c r="L128" s="9" t="s">
        <v>15</v>
      </c>
      <c r="M128">
        <f t="shared" ref="M128:M134" si="22">(E139-E128)</f>
        <v>166.55</v>
      </c>
      <c r="N128">
        <f t="shared" ref="N128:N134" si="23">(J139-J128)</f>
        <v>138.49</v>
      </c>
      <c r="O128">
        <f t="shared" ref="O128:O134" si="24">(N128-M128)/J139</f>
        <v>-6.1493283075102455E-2</v>
      </c>
    </row>
    <row r="129" spans="2:15" ht="20.399999999999999">
      <c r="B129" s="13">
        <v>3</v>
      </c>
      <c r="C129" s="13" t="s">
        <v>27</v>
      </c>
      <c r="D129" s="13">
        <v>3.6</v>
      </c>
      <c r="E129" s="13">
        <v>1036.42</v>
      </c>
      <c r="G129" s="13">
        <v>3</v>
      </c>
      <c r="H129" s="13" t="s">
        <v>27</v>
      </c>
      <c r="I129" s="13">
        <v>3.16</v>
      </c>
      <c r="J129" s="13">
        <v>1103.26</v>
      </c>
      <c r="L129" s="9" t="s">
        <v>10</v>
      </c>
      <c r="M129">
        <f t="shared" si="22"/>
        <v>488.09999999999991</v>
      </c>
      <c r="N129">
        <f t="shared" si="23"/>
        <v>444.26</v>
      </c>
      <c r="O129">
        <f t="shared" si="24"/>
        <v>-2.8329197684036342E-2</v>
      </c>
    </row>
    <row r="130" spans="2:15" ht="20.399999999999999">
      <c r="B130" s="13">
        <v>4</v>
      </c>
      <c r="C130" s="13" t="s">
        <v>28</v>
      </c>
      <c r="D130" s="13">
        <v>4.4800000000000004</v>
      </c>
      <c r="E130" s="13">
        <v>1290.96</v>
      </c>
      <c r="G130" s="13">
        <v>4</v>
      </c>
      <c r="H130" s="13" t="s">
        <v>28</v>
      </c>
      <c r="I130" s="13">
        <v>5.0599999999999996</v>
      </c>
      <c r="J130" s="13">
        <v>1763.02</v>
      </c>
      <c r="L130" s="9" t="s">
        <v>13</v>
      </c>
      <c r="M130">
        <f t="shared" si="22"/>
        <v>471.21000000000004</v>
      </c>
      <c r="N130">
        <f t="shared" si="23"/>
        <v>555.55000000000018</v>
      </c>
      <c r="O130">
        <f t="shared" si="24"/>
        <v>3.6375869609285093E-2</v>
      </c>
    </row>
    <row r="131" spans="2:15" ht="20.399999999999999">
      <c r="B131" s="13">
        <v>5</v>
      </c>
      <c r="C131" s="13" t="s">
        <v>29</v>
      </c>
      <c r="D131" s="13">
        <v>5.32</v>
      </c>
      <c r="E131" s="13">
        <v>1531.57</v>
      </c>
      <c r="G131" s="13">
        <v>5</v>
      </c>
      <c r="H131" s="13" t="s">
        <v>29</v>
      </c>
      <c r="I131" s="13">
        <v>7.06</v>
      </c>
      <c r="J131" s="13">
        <v>2461.16</v>
      </c>
      <c r="L131" s="9" t="s">
        <v>4</v>
      </c>
      <c r="M131">
        <f t="shared" si="22"/>
        <v>421.93000000000006</v>
      </c>
      <c r="N131">
        <f t="shared" si="23"/>
        <v>589.46</v>
      </c>
      <c r="O131">
        <f t="shared" si="24"/>
        <v>5.4916705456595702E-2</v>
      </c>
    </row>
    <row r="132" spans="2:15" ht="20.399999999999999">
      <c r="B132" s="13">
        <v>6</v>
      </c>
      <c r="C132" s="13" t="s">
        <v>30</v>
      </c>
      <c r="D132" s="13">
        <v>7.24</v>
      </c>
      <c r="E132" s="13">
        <v>2083.7199999999998</v>
      </c>
      <c r="G132" s="13">
        <v>6</v>
      </c>
      <c r="H132" s="13" t="s">
        <v>30</v>
      </c>
      <c r="I132" s="13">
        <v>7.69</v>
      </c>
      <c r="J132" s="13">
        <v>2681.78</v>
      </c>
      <c r="L132" s="9" t="s">
        <v>11</v>
      </c>
      <c r="M132">
        <f t="shared" si="22"/>
        <v>767.2800000000002</v>
      </c>
      <c r="N132">
        <f t="shared" si="23"/>
        <v>808.91999999999962</v>
      </c>
      <c r="O132">
        <f t="shared" si="24"/>
        <v>1.1928839487781654E-2</v>
      </c>
    </row>
    <row r="133" spans="2:15" ht="20.399999999999999">
      <c r="B133" s="13">
        <v>7</v>
      </c>
      <c r="C133" s="13" t="s">
        <v>31</v>
      </c>
      <c r="D133" s="13">
        <v>8.7899999999999991</v>
      </c>
      <c r="E133" s="13">
        <v>2530.25</v>
      </c>
      <c r="G133" s="13">
        <v>7</v>
      </c>
      <c r="H133" s="13" t="s">
        <v>31</v>
      </c>
      <c r="I133" s="13">
        <v>8.69</v>
      </c>
      <c r="J133" s="13">
        <v>3029.28</v>
      </c>
      <c r="L133" s="9" t="s">
        <v>16</v>
      </c>
      <c r="M133">
        <f t="shared" si="22"/>
        <v>1172.0999999999999</v>
      </c>
      <c r="N133">
        <f t="shared" si="23"/>
        <v>1199.4699999999998</v>
      </c>
      <c r="O133">
        <f t="shared" si="24"/>
        <v>6.4723618090452E-3</v>
      </c>
    </row>
    <row r="134" spans="2:15" ht="20.399999999999999">
      <c r="B134" s="13">
        <v>8</v>
      </c>
      <c r="C134" s="13" t="s">
        <v>32</v>
      </c>
      <c r="D134" s="13">
        <v>5.81</v>
      </c>
      <c r="E134" s="13">
        <v>1673.09</v>
      </c>
      <c r="G134" s="13">
        <v>8</v>
      </c>
      <c r="H134" s="13" t="s">
        <v>32</v>
      </c>
      <c r="I134" s="13">
        <v>6.13</v>
      </c>
      <c r="J134" s="13">
        <v>2136.6</v>
      </c>
      <c r="L134" s="9" t="s">
        <v>17</v>
      </c>
      <c r="M134">
        <f t="shared" si="22"/>
        <v>951.9200000000003</v>
      </c>
      <c r="N134">
        <f t="shared" si="23"/>
        <v>1069.92</v>
      </c>
      <c r="O134">
        <f t="shared" si="24"/>
        <v>3.680001995933279E-2</v>
      </c>
    </row>
    <row r="135" spans="2:15" ht="20.399999999999999">
      <c r="B135" s="13">
        <v>9</v>
      </c>
      <c r="C135" s="13" t="s">
        <v>33</v>
      </c>
      <c r="D135" s="13">
        <v>1.98</v>
      </c>
      <c r="E135" s="13">
        <v>570.45000000000005</v>
      </c>
      <c r="G135" s="13">
        <v>9</v>
      </c>
      <c r="H135" s="13" t="s">
        <v>33</v>
      </c>
      <c r="I135" s="13">
        <v>2.0299999999999998</v>
      </c>
      <c r="J135" s="13">
        <v>708.28</v>
      </c>
      <c r="L135" s="6" t="s">
        <v>18</v>
      </c>
      <c r="M135">
        <f>(E146-E135)</f>
        <v>374.33999999999992</v>
      </c>
      <c r="N135">
        <f>(J146-J135)</f>
        <v>394.36000000000013</v>
      </c>
      <c r="O135">
        <f>(N135-M135)/J146</f>
        <v>1.8156424581005776E-2</v>
      </c>
    </row>
    <row r="136" spans="2:15">
      <c r="B136">
        <v>1.5</v>
      </c>
      <c r="C136" t="s">
        <v>12</v>
      </c>
      <c r="D136" t="s">
        <v>6</v>
      </c>
      <c r="G136">
        <v>1.5</v>
      </c>
      <c r="H136" t="s">
        <v>12</v>
      </c>
      <c r="I136" t="s">
        <v>7</v>
      </c>
    </row>
    <row r="137" spans="2:15" ht="16.8">
      <c r="B137" s="13"/>
      <c r="C137" s="13" t="s">
        <v>1</v>
      </c>
      <c r="D137" s="13" t="s">
        <v>2</v>
      </c>
      <c r="E137" s="13" t="s">
        <v>3</v>
      </c>
      <c r="G137" s="13"/>
      <c r="H137" s="13" t="s">
        <v>1</v>
      </c>
      <c r="I137" s="13" t="s">
        <v>2</v>
      </c>
      <c r="J137" s="13" t="s">
        <v>3</v>
      </c>
    </row>
    <row r="138" spans="2:15" ht="16.8">
      <c r="B138" s="13">
        <v>1</v>
      </c>
      <c r="C138" s="13" t="s">
        <v>25</v>
      </c>
      <c r="D138" s="13">
        <v>2.33</v>
      </c>
      <c r="E138" s="13">
        <v>1095.78</v>
      </c>
      <c r="G138" s="13">
        <v>1</v>
      </c>
      <c r="H138" s="13" t="s">
        <v>25</v>
      </c>
      <c r="I138" s="13">
        <v>2.97</v>
      </c>
      <c r="J138" s="13">
        <v>1516.45</v>
      </c>
    </row>
    <row r="139" spans="2:15" ht="16.8">
      <c r="B139" s="13">
        <v>2</v>
      </c>
      <c r="C139" s="13" t="s">
        <v>26</v>
      </c>
      <c r="D139" s="13">
        <v>0.97</v>
      </c>
      <c r="E139" s="13">
        <v>454.68</v>
      </c>
      <c r="G139" s="13">
        <v>2</v>
      </c>
      <c r="H139" s="13" t="s">
        <v>26</v>
      </c>
      <c r="I139" s="13">
        <v>0.89</v>
      </c>
      <c r="J139" s="13">
        <v>456.31</v>
      </c>
    </row>
    <row r="140" spans="2:15" ht="16.8">
      <c r="B140" s="13">
        <v>3</v>
      </c>
      <c r="C140" s="13" t="s">
        <v>27</v>
      </c>
      <c r="D140" s="13">
        <v>3.24</v>
      </c>
      <c r="E140" s="13">
        <v>1524.52</v>
      </c>
      <c r="G140" s="13">
        <v>3</v>
      </c>
      <c r="H140" s="13" t="s">
        <v>27</v>
      </c>
      <c r="I140" s="13">
        <v>3.03</v>
      </c>
      <c r="J140" s="13">
        <v>1547.52</v>
      </c>
    </row>
    <row r="141" spans="2:15" ht="16.8">
      <c r="B141" s="13">
        <v>4</v>
      </c>
      <c r="C141" s="13" t="s">
        <v>28</v>
      </c>
      <c r="D141" s="13">
        <v>3.75</v>
      </c>
      <c r="E141" s="13">
        <v>1762.17</v>
      </c>
      <c r="G141" s="13">
        <v>4</v>
      </c>
      <c r="H141" s="13" t="s">
        <v>28</v>
      </c>
      <c r="I141" s="13">
        <v>4.54</v>
      </c>
      <c r="J141" s="13">
        <v>2318.5700000000002</v>
      </c>
    </row>
    <row r="142" spans="2:15" ht="16.8">
      <c r="B142" s="13">
        <v>5</v>
      </c>
      <c r="C142" s="13" t="s">
        <v>29</v>
      </c>
      <c r="D142" s="13">
        <v>4.16</v>
      </c>
      <c r="E142" s="13">
        <v>1953.5</v>
      </c>
      <c r="G142" s="13">
        <v>5</v>
      </c>
      <c r="H142" s="13" t="s">
        <v>29</v>
      </c>
      <c r="I142" s="13">
        <v>5.98</v>
      </c>
      <c r="J142" s="13">
        <v>3050.62</v>
      </c>
    </row>
    <row r="143" spans="2:15" ht="16.8">
      <c r="B143" s="13">
        <v>6</v>
      </c>
      <c r="C143" s="13" t="s">
        <v>30</v>
      </c>
      <c r="D143" s="13">
        <v>6.07</v>
      </c>
      <c r="E143" s="13">
        <v>2851</v>
      </c>
      <c r="G143" s="13">
        <v>6</v>
      </c>
      <c r="H143" s="13" t="s">
        <v>30</v>
      </c>
      <c r="I143" s="13">
        <v>6.84</v>
      </c>
      <c r="J143" s="13">
        <v>3490.7</v>
      </c>
    </row>
    <row r="144" spans="2:15" ht="16.8">
      <c r="B144" s="13">
        <v>7</v>
      </c>
      <c r="C144" s="13" t="s">
        <v>31</v>
      </c>
      <c r="D144" s="13">
        <v>7.88</v>
      </c>
      <c r="E144" s="13">
        <v>3702.35</v>
      </c>
      <c r="G144" s="13">
        <v>7</v>
      </c>
      <c r="H144" s="13" t="s">
        <v>31</v>
      </c>
      <c r="I144" s="13">
        <v>8.2899999999999991</v>
      </c>
      <c r="J144" s="13">
        <v>4228.75</v>
      </c>
    </row>
    <row r="145" spans="2:15" ht="16.8">
      <c r="B145" s="13">
        <v>8</v>
      </c>
      <c r="C145" s="13" t="s">
        <v>32</v>
      </c>
      <c r="D145" s="13">
        <v>5.59</v>
      </c>
      <c r="E145" s="13">
        <v>2625.01</v>
      </c>
      <c r="G145" s="13">
        <v>8</v>
      </c>
      <c r="H145" s="13" t="s">
        <v>32</v>
      </c>
      <c r="I145" s="13">
        <v>6.28</v>
      </c>
      <c r="J145" s="13">
        <v>3206.52</v>
      </c>
    </row>
    <row r="146" spans="2:15" ht="16.8">
      <c r="B146" s="13">
        <v>9</v>
      </c>
      <c r="C146" s="13" t="s">
        <v>33</v>
      </c>
      <c r="D146" s="13">
        <v>2.0099999999999998</v>
      </c>
      <c r="E146" s="13">
        <v>944.79</v>
      </c>
      <c r="G146" s="13">
        <v>9</v>
      </c>
      <c r="H146" s="13" t="s">
        <v>33</v>
      </c>
      <c r="I146" s="13">
        <v>2.16</v>
      </c>
      <c r="J146" s="13">
        <v>1102.6400000000001</v>
      </c>
    </row>
    <row r="147" spans="2:15">
      <c r="B147">
        <v>1.75</v>
      </c>
      <c r="C147" t="s">
        <v>5</v>
      </c>
      <c r="D147" t="s">
        <v>6</v>
      </c>
      <c r="G147">
        <v>1.75</v>
      </c>
      <c r="H147" t="s">
        <v>5</v>
      </c>
      <c r="I147" t="s">
        <v>7</v>
      </c>
    </row>
    <row r="148" spans="2:15" ht="16.8">
      <c r="B148" s="13"/>
      <c r="C148" s="13" t="s">
        <v>1</v>
      </c>
      <c r="D148" s="13" t="s">
        <v>2</v>
      </c>
      <c r="E148" s="13" t="s">
        <v>3</v>
      </c>
      <c r="G148" s="13"/>
      <c r="H148" s="13" t="s">
        <v>1</v>
      </c>
      <c r="I148" s="13" t="s">
        <v>2</v>
      </c>
      <c r="J148" s="13" t="s">
        <v>3</v>
      </c>
      <c r="L148" s="8" t="s">
        <v>8</v>
      </c>
      <c r="M148" t="s">
        <v>6</v>
      </c>
      <c r="N148" t="s">
        <v>7</v>
      </c>
      <c r="O148" t="s">
        <v>9</v>
      </c>
    </row>
    <row r="149" spans="2:15" ht="20.399999999999999">
      <c r="B149" s="13">
        <v>1</v>
      </c>
      <c r="C149" s="13" t="s">
        <v>25</v>
      </c>
      <c r="D149" s="13">
        <v>2.81</v>
      </c>
      <c r="E149" s="13">
        <v>791.85</v>
      </c>
      <c r="G149" s="13">
        <v>1</v>
      </c>
      <c r="H149" s="13" t="s">
        <v>25</v>
      </c>
      <c r="I149" s="13">
        <v>3.25</v>
      </c>
      <c r="J149" s="13">
        <v>1105.56</v>
      </c>
      <c r="L149" s="9" t="s">
        <v>14</v>
      </c>
      <c r="M149">
        <f>(E160-E149)</f>
        <v>305.90999999999997</v>
      </c>
      <c r="N149">
        <f>(J160-J149)</f>
        <v>419.63000000000011</v>
      </c>
      <c r="O149">
        <f>(N149-M149)/J160</f>
        <v>7.4561202210872174E-2</v>
      </c>
    </row>
    <row r="150" spans="2:15" ht="20.399999999999999">
      <c r="B150" s="13">
        <v>2</v>
      </c>
      <c r="C150" s="13" t="s">
        <v>26</v>
      </c>
      <c r="D150" s="13">
        <v>1.02</v>
      </c>
      <c r="E150" s="13">
        <v>287.38</v>
      </c>
      <c r="G150" s="13">
        <v>2</v>
      </c>
      <c r="H150" s="13" t="s">
        <v>26</v>
      </c>
      <c r="I150" s="13">
        <v>0.9</v>
      </c>
      <c r="J150" s="13">
        <v>306.02</v>
      </c>
      <c r="L150" s="9" t="s">
        <v>15</v>
      </c>
      <c r="M150">
        <f t="shared" ref="M150:M156" si="25">(E161-E150)</f>
        <v>170.39999999999998</v>
      </c>
      <c r="N150">
        <f t="shared" ref="N150:N156" si="26">(J161-J150)</f>
        <v>151.39000000000004</v>
      </c>
      <c r="O150">
        <f t="shared" ref="O150:O156" si="27">(N150-M150)/J161</f>
        <v>-4.1560088323385876E-2</v>
      </c>
    </row>
    <row r="151" spans="2:15" ht="20.399999999999999">
      <c r="B151" s="13">
        <v>3</v>
      </c>
      <c r="C151" s="13" t="s">
        <v>27</v>
      </c>
      <c r="D151" s="13">
        <v>3.61</v>
      </c>
      <c r="E151" s="13">
        <v>1017.03</v>
      </c>
      <c r="G151" s="13">
        <v>3</v>
      </c>
      <c r="H151" s="13" t="s">
        <v>27</v>
      </c>
      <c r="I151" s="13">
        <v>3.17</v>
      </c>
      <c r="J151" s="13">
        <v>1079.96</v>
      </c>
      <c r="L151" s="9" t="s">
        <v>10</v>
      </c>
      <c r="M151">
        <f t="shared" si="25"/>
        <v>507.27</v>
      </c>
      <c r="N151">
        <f t="shared" si="26"/>
        <v>475.93000000000006</v>
      </c>
      <c r="O151">
        <f t="shared" si="27"/>
        <v>-2.0142812152530009E-2</v>
      </c>
    </row>
    <row r="152" spans="2:15" ht="20.399999999999999">
      <c r="B152" s="13">
        <v>4</v>
      </c>
      <c r="C152" s="13" t="s">
        <v>28</v>
      </c>
      <c r="D152" s="13">
        <v>4.5</v>
      </c>
      <c r="E152" s="13">
        <v>1267.01</v>
      </c>
      <c r="G152" s="13">
        <v>4</v>
      </c>
      <c r="H152" s="13" t="s">
        <v>28</v>
      </c>
      <c r="I152" s="13">
        <v>5.07</v>
      </c>
      <c r="J152" s="13">
        <v>1724.31</v>
      </c>
      <c r="L152" s="9" t="s">
        <v>13</v>
      </c>
      <c r="M152">
        <f t="shared" si="25"/>
        <v>487.81999999999994</v>
      </c>
      <c r="N152">
        <f t="shared" si="26"/>
        <v>603.45000000000027</v>
      </c>
      <c r="O152">
        <f t="shared" si="27"/>
        <v>4.9674365054816788E-2</v>
      </c>
    </row>
    <row r="153" spans="2:15" ht="20.399999999999999">
      <c r="B153" s="13">
        <v>5</v>
      </c>
      <c r="C153" s="13" t="s">
        <v>29</v>
      </c>
      <c r="D153" s="13">
        <v>5.33</v>
      </c>
      <c r="E153" s="13">
        <v>1501.48</v>
      </c>
      <c r="G153" s="13">
        <v>5</v>
      </c>
      <c r="H153" s="13" t="s">
        <v>29</v>
      </c>
      <c r="I153" s="13">
        <v>7.09</v>
      </c>
      <c r="J153" s="13">
        <v>2412.34</v>
      </c>
      <c r="L153" s="9" t="s">
        <v>4</v>
      </c>
      <c r="M153">
        <f t="shared" si="25"/>
        <v>441.97</v>
      </c>
      <c r="N153">
        <f t="shared" si="26"/>
        <v>648.7199999999998</v>
      </c>
      <c r="O153">
        <f t="shared" si="27"/>
        <v>6.7541962588122992E-2</v>
      </c>
    </row>
    <row r="154" spans="2:15" ht="20.399999999999999">
      <c r="B154" s="13">
        <v>6</v>
      </c>
      <c r="C154" s="13" t="s">
        <v>30</v>
      </c>
      <c r="D154" s="13">
        <v>7.25</v>
      </c>
      <c r="E154" s="13">
        <v>2041.03</v>
      </c>
      <c r="G154" s="13">
        <v>6</v>
      </c>
      <c r="H154" s="13" t="s">
        <v>30</v>
      </c>
      <c r="I154" s="13">
        <v>7.74</v>
      </c>
      <c r="J154" s="13">
        <v>2633.79</v>
      </c>
      <c r="L154" s="9" t="s">
        <v>11</v>
      </c>
      <c r="M154">
        <f t="shared" si="25"/>
        <v>800.91999999999985</v>
      </c>
      <c r="N154">
        <f t="shared" si="26"/>
        <v>876.25</v>
      </c>
      <c r="O154">
        <f t="shared" si="27"/>
        <v>2.1461293888388782E-2</v>
      </c>
    </row>
    <row r="155" spans="2:15" ht="20.399999999999999">
      <c r="B155" s="13">
        <v>7</v>
      </c>
      <c r="C155" s="13" t="s">
        <v>31</v>
      </c>
      <c r="D155" s="13">
        <v>8.74</v>
      </c>
      <c r="E155" s="13">
        <v>2460.54</v>
      </c>
      <c r="G155" s="13">
        <v>7</v>
      </c>
      <c r="H155" s="13" t="s">
        <v>31</v>
      </c>
      <c r="I155" s="13">
        <v>8.68</v>
      </c>
      <c r="J155" s="13">
        <v>2954.05</v>
      </c>
      <c r="L155" s="9" t="s">
        <v>16</v>
      </c>
      <c r="M155">
        <f t="shared" si="25"/>
        <v>1225</v>
      </c>
      <c r="N155">
        <f t="shared" si="26"/>
        <v>1300.6399999999994</v>
      </c>
      <c r="O155">
        <f t="shared" si="27"/>
        <v>1.7778028481510857E-2</v>
      </c>
    </row>
    <row r="156" spans="2:15" ht="20.399999999999999">
      <c r="B156" s="13">
        <v>8</v>
      </c>
      <c r="C156" s="13" t="s">
        <v>32</v>
      </c>
      <c r="D156" s="13">
        <v>5.77</v>
      </c>
      <c r="E156" s="13">
        <v>1623.36</v>
      </c>
      <c r="G156" s="13">
        <v>8</v>
      </c>
      <c r="H156" s="13" t="s">
        <v>32</v>
      </c>
      <c r="I156" s="13">
        <v>6.08</v>
      </c>
      <c r="J156" s="13">
        <v>2069.7199999999998</v>
      </c>
      <c r="L156" s="9" t="s">
        <v>17</v>
      </c>
      <c r="M156">
        <f t="shared" si="25"/>
        <v>984.06999999999994</v>
      </c>
      <c r="N156">
        <f t="shared" si="26"/>
        <v>1153.17</v>
      </c>
      <c r="O156">
        <f t="shared" si="27"/>
        <v>5.2468436713632841E-2</v>
      </c>
    </row>
    <row r="157" spans="2:15" ht="20.399999999999999">
      <c r="B157" s="13">
        <v>9</v>
      </c>
      <c r="C157" s="13" t="s">
        <v>33</v>
      </c>
      <c r="D157" s="13">
        <v>1.96</v>
      </c>
      <c r="E157" s="13">
        <v>551.29</v>
      </c>
      <c r="G157" s="13">
        <v>9</v>
      </c>
      <c r="H157" s="13" t="s">
        <v>33</v>
      </c>
      <c r="I157" s="13">
        <v>2.02</v>
      </c>
      <c r="J157" s="13">
        <v>687.48</v>
      </c>
      <c r="L157" s="6" t="s">
        <v>18</v>
      </c>
      <c r="M157">
        <f>(E168-E157)</f>
        <v>383.34000000000003</v>
      </c>
      <c r="N157">
        <f>(J168-J157)</f>
        <v>429.01</v>
      </c>
      <c r="O157">
        <f>(N157-M157)/J168</f>
        <v>4.0904978996677048E-2</v>
      </c>
    </row>
    <row r="158" spans="2:15">
      <c r="B158">
        <v>1.75</v>
      </c>
      <c r="C158" t="s">
        <v>12</v>
      </c>
      <c r="D158" t="s">
        <v>6</v>
      </c>
      <c r="G158">
        <v>1.75</v>
      </c>
      <c r="H158" t="s">
        <v>12</v>
      </c>
      <c r="I158" t="s">
        <v>7</v>
      </c>
    </row>
    <row r="159" spans="2:15" ht="16.8">
      <c r="B159" s="13"/>
      <c r="C159" s="13" t="s">
        <v>1</v>
      </c>
      <c r="D159" s="13" t="s">
        <v>2</v>
      </c>
      <c r="E159" s="13" t="s">
        <v>3</v>
      </c>
      <c r="G159" s="13"/>
      <c r="H159" s="13" t="s">
        <v>1</v>
      </c>
      <c r="I159" s="13" t="s">
        <v>2</v>
      </c>
      <c r="J159" s="13" t="s">
        <v>3</v>
      </c>
    </row>
    <row r="160" spans="2:15" ht="16.8">
      <c r="B160" s="13">
        <v>1</v>
      </c>
      <c r="C160" s="13" t="s">
        <v>25</v>
      </c>
      <c r="D160" s="13">
        <v>2.2799999999999998</v>
      </c>
      <c r="E160" s="13">
        <v>1097.76</v>
      </c>
      <c r="G160" s="13">
        <v>1</v>
      </c>
      <c r="H160" s="13" t="s">
        <v>25</v>
      </c>
      <c r="I160" s="13">
        <v>2.9</v>
      </c>
      <c r="J160" s="13">
        <v>1525.19</v>
      </c>
    </row>
    <row r="161" spans="2:10" ht="16.8">
      <c r="B161" s="13">
        <v>2</v>
      </c>
      <c r="C161" s="13" t="s">
        <v>26</v>
      </c>
      <c r="D161" s="13">
        <v>0.95</v>
      </c>
      <c r="E161" s="13">
        <v>457.78</v>
      </c>
      <c r="G161" s="13">
        <v>2</v>
      </c>
      <c r="H161" s="13" t="s">
        <v>26</v>
      </c>
      <c r="I161" s="13">
        <v>0.87</v>
      </c>
      <c r="J161" s="13">
        <v>457.41</v>
      </c>
    </row>
    <row r="162" spans="2:10" ht="16.8">
      <c r="B162" s="13">
        <v>3</v>
      </c>
      <c r="C162" s="13" t="s">
        <v>27</v>
      </c>
      <c r="D162" s="13">
        <v>3.17</v>
      </c>
      <c r="E162" s="13">
        <v>1524.3</v>
      </c>
      <c r="G162" s="13">
        <v>3</v>
      </c>
      <c r="H162" s="13" t="s">
        <v>27</v>
      </c>
      <c r="I162" s="13">
        <v>2.96</v>
      </c>
      <c r="J162" s="13">
        <v>1555.89</v>
      </c>
    </row>
    <row r="163" spans="2:10" ht="16.8">
      <c r="B163" s="13">
        <v>4</v>
      </c>
      <c r="C163" s="13" t="s">
        <v>28</v>
      </c>
      <c r="D163" s="13">
        <v>3.65</v>
      </c>
      <c r="E163" s="13">
        <v>1754.83</v>
      </c>
      <c r="G163" s="13">
        <v>4</v>
      </c>
      <c r="H163" s="13" t="s">
        <v>28</v>
      </c>
      <c r="I163" s="13">
        <v>4.43</v>
      </c>
      <c r="J163" s="13">
        <v>2327.7600000000002</v>
      </c>
    </row>
    <row r="164" spans="2:10" ht="16.8">
      <c r="B164" s="13">
        <v>5</v>
      </c>
      <c r="C164" s="13" t="s">
        <v>29</v>
      </c>
      <c r="D164" s="13">
        <v>4.04</v>
      </c>
      <c r="E164" s="13">
        <v>1943.45</v>
      </c>
      <c r="G164" s="13">
        <v>5</v>
      </c>
      <c r="H164" s="13" t="s">
        <v>29</v>
      </c>
      <c r="I164" s="13">
        <v>5.82</v>
      </c>
      <c r="J164" s="13">
        <v>3061.06</v>
      </c>
    </row>
    <row r="165" spans="2:10" ht="16.8">
      <c r="B165" s="13">
        <v>6</v>
      </c>
      <c r="C165" s="13" t="s">
        <v>30</v>
      </c>
      <c r="D165" s="13">
        <v>5.9</v>
      </c>
      <c r="E165" s="13">
        <v>2841.95</v>
      </c>
      <c r="G165" s="13">
        <v>6</v>
      </c>
      <c r="H165" s="13" t="s">
        <v>30</v>
      </c>
      <c r="I165" s="13">
        <v>6.68</v>
      </c>
      <c r="J165" s="13">
        <v>3510.04</v>
      </c>
    </row>
    <row r="166" spans="2:10" ht="16.8">
      <c r="B166" s="13">
        <v>7</v>
      </c>
      <c r="C166" s="13" t="s">
        <v>31</v>
      </c>
      <c r="D166" s="13">
        <v>7.66</v>
      </c>
      <c r="E166" s="13">
        <v>3685.54</v>
      </c>
      <c r="G166" s="13">
        <v>7</v>
      </c>
      <c r="H166" s="13" t="s">
        <v>31</v>
      </c>
      <c r="I166" s="13">
        <v>8.09</v>
      </c>
      <c r="J166" s="13">
        <v>4254.6899999999996</v>
      </c>
    </row>
    <row r="167" spans="2:10" ht="16.8">
      <c r="B167" s="13">
        <v>8</v>
      </c>
      <c r="C167" s="13" t="s">
        <v>32</v>
      </c>
      <c r="D167" s="13">
        <v>5.42</v>
      </c>
      <c r="E167" s="13">
        <v>2607.4299999999998</v>
      </c>
      <c r="G167" s="13">
        <v>8</v>
      </c>
      <c r="H167" s="13" t="s">
        <v>32</v>
      </c>
      <c r="I167" s="13">
        <v>6.13</v>
      </c>
      <c r="J167" s="13">
        <v>3222.89</v>
      </c>
    </row>
    <row r="168" spans="2:10" ht="16.8">
      <c r="B168" s="13">
        <v>9</v>
      </c>
      <c r="C168" s="13" t="s">
        <v>33</v>
      </c>
      <c r="D168" s="13">
        <v>1.94</v>
      </c>
      <c r="E168" s="13">
        <v>934.63</v>
      </c>
      <c r="G168" s="13">
        <v>9</v>
      </c>
      <c r="H168" s="13" t="s">
        <v>33</v>
      </c>
      <c r="I168" s="13">
        <v>2.12</v>
      </c>
      <c r="J168" s="13">
        <v>1116.49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143D-03B9-7C4A-B6D0-E7DE1323E8BD}">
  <dimension ref="A1:Y168"/>
  <sheetViews>
    <sheetView topLeftCell="F1" zoomScale="118" workbookViewId="0">
      <selection activeCell="I8" sqref="I8"/>
    </sheetView>
  </sheetViews>
  <sheetFormatPr defaultColWidth="8.77734375" defaultRowHeight="14.4"/>
  <cols>
    <col min="1" max="1" width="19.109375" customWidth="1"/>
    <col min="3" max="3" width="15.44140625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1" spans="1:25">
      <c r="A11" s="1"/>
      <c r="B11" s="1"/>
      <c r="C11" s="1"/>
      <c r="G11" s="2"/>
      <c r="H11" s="3"/>
      <c r="I11" s="3"/>
      <c r="J11" s="4"/>
    </row>
    <row r="12" spans="1:25">
      <c r="A12" s="1"/>
      <c r="B12" s="1"/>
      <c r="C12" s="1"/>
      <c r="G12" s="5"/>
      <c r="H12" s="6"/>
      <c r="I12" s="6"/>
      <c r="J12" s="7"/>
    </row>
    <row r="14" spans="1:25">
      <c r="B14" s="10"/>
      <c r="C14" s="10"/>
      <c r="D14" s="10"/>
      <c r="E14" s="10"/>
      <c r="F14" s="10"/>
      <c r="G14" s="10"/>
      <c r="H14" s="10"/>
      <c r="I14" s="10"/>
      <c r="J14" s="10"/>
    </row>
    <row r="15" spans="1:25">
      <c r="B15">
        <v>0.25</v>
      </c>
      <c r="C15" t="s">
        <v>5</v>
      </c>
      <c r="D15" t="s">
        <v>6</v>
      </c>
      <c r="G15">
        <v>0.25</v>
      </c>
      <c r="H15" t="s">
        <v>5</v>
      </c>
      <c r="I15" t="s">
        <v>7</v>
      </c>
    </row>
    <row r="16" spans="1:25" ht="16.8">
      <c r="B16" s="13"/>
      <c r="C16" s="13" t="s">
        <v>1</v>
      </c>
      <c r="D16" s="13" t="s">
        <v>2</v>
      </c>
      <c r="E16" s="13" t="s">
        <v>3</v>
      </c>
      <c r="F16" s="8"/>
      <c r="G16" s="13"/>
      <c r="H16" s="13" t="s">
        <v>1</v>
      </c>
      <c r="I16" s="13" t="s">
        <v>2</v>
      </c>
      <c r="J16" s="13" t="s">
        <v>3</v>
      </c>
      <c r="L16" s="8" t="s">
        <v>8</v>
      </c>
      <c r="M16" t="s">
        <v>6</v>
      </c>
      <c r="N16" t="s">
        <v>7</v>
      </c>
      <c r="O16" t="s">
        <v>9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>
      <c r="B17" s="13">
        <v>1</v>
      </c>
      <c r="C17" s="13" t="s">
        <v>25</v>
      </c>
      <c r="D17" s="13">
        <v>2.68</v>
      </c>
      <c r="E17" s="13">
        <v>1107.1099999999999</v>
      </c>
      <c r="F17" s="9"/>
      <c r="G17" s="13">
        <v>1</v>
      </c>
      <c r="H17" s="13" t="s">
        <v>25</v>
      </c>
      <c r="I17" s="13">
        <v>2.89</v>
      </c>
      <c r="J17" s="13">
        <v>1385.69</v>
      </c>
      <c r="L17" s="13" t="s">
        <v>25</v>
      </c>
      <c r="M17">
        <f>(E28-E17)</f>
        <v>114.90000000000009</v>
      </c>
      <c r="N17">
        <f>(J28-J17)</f>
        <v>73.710000000000036</v>
      </c>
      <c r="O17">
        <f>(N17-M17)/J28</f>
        <v>-2.8223927641496543E-2</v>
      </c>
      <c r="R17" s="9" t="s">
        <v>14</v>
      </c>
      <c r="S17">
        <f>O17</f>
        <v>-2.8223927641496543E-2</v>
      </c>
      <c r="T17">
        <f>O39</f>
        <v>-4.8842269784487701E-3</v>
      </c>
      <c r="U17">
        <f>O61</f>
        <v>2.1380582537489097E-2</v>
      </c>
      <c r="V17">
        <f>O83</f>
        <v>-5.1441180526824136E-3</v>
      </c>
      <c r="W17">
        <f>O105</f>
        <v>2.7789193928434389E-2</v>
      </c>
      <c r="X17">
        <f>O127</f>
        <v>1.6188681878445122E-2</v>
      </c>
      <c r="Y17">
        <f>O149</f>
        <v>2.6568332497632085E-2</v>
      </c>
    </row>
    <row r="18" spans="2:25" ht="20.399999999999999">
      <c r="B18" s="13">
        <v>2</v>
      </c>
      <c r="C18" s="13" t="s">
        <v>26</v>
      </c>
      <c r="D18" s="13">
        <v>1.01</v>
      </c>
      <c r="E18" s="13">
        <v>418.2</v>
      </c>
      <c r="F18" s="9"/>
      <c r="G18" s="13">
        <v>2</v>
      </c>
      <c r="H18" s="13" t="s">
        <v>26</v>
      </c>
      <c r="I18" s="13">
        <v>0.88</v>
      </c>
      <c r="J18" s="13">
        <v>423.53</v>
      </c>
      <c r="L18" s="13" t="s">
        <v>26</v>
      </c>
      <c r="M18">
        <f t="shared" ref="M18:M24" si="0">(E29-E18)</f>
        <v>61.329999999999984</v>
      </c>
      <c r="N18">
        <f t="shared" ref="N18:N24" si="1">(J29-J18)</f>
        <v>15.5</v>
      </c>
      <c r="O18">
        <f t="shared" ref="O18:O24" si="2">(N18-M18)/J29</f>
        <v>-0.10438922169327833</v>
      </c>
      <c r="R18" s="9" t="s">
        <v>15</v>
      </c>
      <c r="S18">
        <f t="shared" ref="S18:S24" si="3">O18</f>
        <v>-0.10438922169327833</v>
      </c>
      <c r="T18">
        <f t="shared" ref="T18:T24" si="4">O40</f>
        <v>-0.11704321123053305</v>
      </c>
      <c r="U18">
        <f t="shared" ref="U18:U25" si="5">O62</f>
        <v>-8.7642919035441857E-2</v>
      </c>
      <c r="V18">
        <f t="shared" ref="V18:V25" si="6">O84</f>
        <v>-0.13750396951413144</v>
      </c>
      <c r="W18">
        <f t="shared" ref="W18:W25" si="7">O106</f>
        <v>-0.10849340046828705</v>
      </c>
      <c r="X18">
        <f t="shared" ref="X18:X25" si="8">O128</f>
        <v>-0.14139525110317286</v>
      </c>
      <c r="Y18">
        <f t="shared" ref="Y18:Y25" si="9">O150</f>
        <v>-0.11771933112596579</v>
      </c>
    </row>
    <row r="19" spans="2:25" ht="20.399999999999999">
      <c r="B19" s="13">
        <v>3</v>
      </c>
      <c r="C19" s="13" t="s">
        <v>27</v>
      </c>
      <c r="D19" s="13">
        <v>3.52</v>
      </c>
      <c r="E19" s="13">
        <v>1455.75</v>
      </c>
      <c r="F19" s="9"/>
      <c r="G19" s="13">
        <v>3</v>
      </c>
      <c r="H19" s="13" t="s">
        <v>27</v>
      </c>
      <c r="I19" s="13">
        <v>2.98</v>
      </c>
      <c r="J19" s="13">
        <v>1426.87</v>
      </c>
      <c r="L19" s="13" t="s">
        <v>27</v>
      </c>
      <c r="M19">
        <f t="shared" si="0"/>
        <v>149.11999999999989</v>
      </c>
      <c r="N19">
        <f t="shared" si="1"/>
        <v>93.740000000000009</v>
      </c>
      <c r="O19">
        <f t="shared" si="2"/>
        <v>-3.6419594767889127E-2</v>
      </c>
      <c r="R19" s="9" t="s">
        <v>10</v>
      </c>
      <c r="S19">
        <f t="shared" si="3"/>
        <v>-3.6419594767889127E-2</v>
      </c>
      <c r="T19">
        <f t="shared" si="4"/>
        <v>-5.0269416937388248E-2</v>
      </c>
      <c r="U19">
        <f t="shared" si="5"/>
        <v>-4.3362448520426922E-2</v>
      </c>
      <c r="V19">
        <f t="shared" si="6"/>
        <v>-5.3306613226452929E-2</v>
      </c>
      <c r="W19">
        <f t="shared" si="7"/>
        <v>-4.7297470299057683E-2</v>
      </c>
      <c r="X19">
        <f t="shared" si="8"/>
        <v>-5.0927054596779438E-2</v>
      </c>
      <c r="Y19">
        <f t="shared" si="9"/>
        <v>-4.6023764532555925E-2</v>
      </c>
    </row>
    <row r="20" spans="2:25" ht="20.399999999999999">
      <c r="B20" s="13">
        <v>4</v>
      </c>
      <c r="C20" s="13" t="s">
        <v>28</v>
      </c>
      <c r="D20" s="13">
        <v>4.33</v>
      </c>
      <c r="E20" s="13">
        <v>1787.31</v>
      </c>
      <c r="F20" s="9"/>
      <c r="G20" s="13">
        <v>4</v>
      </c>
      <c r="H20" s="13" t="s">
        <v>28</v>
      </c>
      <c r="I20" s="13">
        <v>4.8099999999999996</v>
      </c>
      <c r="J20" s="13">
        <v>2304.89</v>
      </c>
      <c r="L20" s="13" t="s">
        <v>28</v>
      </c>
      <c r="M20">
        <f t="shared" si="0"/>
        <v>142.5</v>
      </c>
      <c r="N20">
        <f t="shared" si="1"/>
        <v>139.09000000000015</v>
      </c>
      <c r="O20">
        <f t="shared" si="2"/>
        <v>-1.3952651003690105E-3</v>
      </c>
      <c r="R20" s="9" t="s">
        <v>13</v>
      </c>
      <c r="S20">
        <f>O20</f>
        <v>-1.3952651003690105E-3</v>
      </c>
      <c r="T20">
        <f t="shared" si="4"/>
        <v>7.9814634583356865E-3</v>
      </c>
      <c r="U20">
        <f t="shared" si="5"/>
        <v>1.2592550124492202E-2</v>
      </c>
      <c r="V20">
        <f t="shared" si="6"/>
        <v>1.7031269921568178E-2</v>
      </c>
      <c r="W20">
        <f t="shared" si="7"/>
        <v>2.3185379455499911E-2</v>
      </c>
      <c r="X20">
        <f t="shared" si="8"/>
        <v>3.0161130824268481E-2</v>
      </c>
      <c r="Y20">
        <f t="shared" si="9"/>
        <v>4.1621999726824649E-2</v>
      </c>
    </row>
    <row r="21" spans="2:25" ht="20.399999999999999">
      <c r="B21" s="13">
        <v>5</v>
      </c>
      <c r="C21" s="13" t="s">
        <v>29</v>
      </c>
      <c r="D21" s="13">
        <v>4.96</v>
      </c>
      <c r="E21" s="13">
        <v>2048.41</v>
      </c>
      <c r="F21" s="9"/>
      <c r="G21" s="13">
        <v>5</v>
      </c>
      <c r="H21" s="13" t="s">
        <v>29</v>
      </c>
      <c r="I21" s="13">
        <v>6.26</v>
      </c>
      <c r="J21" s="13">
        <v>2998.43</v>
      </c>
      <c r="L21" s="13" t="s">
        <v>29</v>
      </c>
      <c r="M21">
        <f t="shared" si="0"/>
        <v>128.51999999999998</v>
      </c>
      <c r="N21">
        <f t="shared" si="1"/>
        <v>126.97000000000025</v>
      </c>
      <c r="O21">
        <f t="shared" si="2"/>
        <v>-4.9593652012533667E-4</v>
      </c>
      <c r="R21" s="9" t="s">
        <v>4</v>
      </c>
      <c r="S21">
        <f t="shared" si="3"/>
        <v>-4.9593652012533667E-4</v>
      </c>
      <c r="T21">
        <f t="shared" si="4"/>
        <v>1.4401799902655716E-2</v>
      </c>
      <c r="U21">
        <f t="shared" si="5"/>
        <v>2.4942014202459683E-2</v>
      </c>
      <c r="V21">
        <f t="shared" si="6"/>
        <v>3.3421307063158226E-2</v>
      </c>
      <c r="W21">
        <f t="shared" si="7"/>
        <v>4.392561246493825E-2</v>
      </c>
      <c r="X21">
        <f t="shared" si="8"/>
        <v>4.5961080183452019E-2</v>
      </c>
      <c r="Y21">
        <f t="shared" si="9"/>
        <v>5.7640242227657436E-2</v>
      </c>
    </row>
    <row r="22" spans="2:25" ht="20.399999999999999">
      <c r="B22" s="13">
        <v>6</v>
      </c>
      <c r="C22" s="13" t="s">
        <v>30</v>
      </c>
      <c r="D22" s="13">
        <v>6.77</v>
      </c>
      <c r="E22" s="13">
        <v>2796.75</v>
      </c>
      <c r="F22" s="9"/>
      <c r="G22" s="13">
        <v>6</v>
      </c>
      <c r="H22" s="13" t="s">
        <v>30</v>
      </c>
      <c r="I22" s="13">
        <v>6.91</v>
      </c>
      <c r="J22" s="13">
        <v>3313.33</v>
      </c>
      <c r="L22" s="13" t="s">
        <v>30</v>
      </c>
      <c r="M22">
        <f t="shared" si="0"/>
        <v>263</v>
      </c>
      <c r="N22">
        <f t="shared" si="1"/>
        <v>229.34999999999991</v>
      </c>
      <c r="O22">
        <f>(N22-M22)/J33</f>
        <v>-9.4984587939074636E-3</v>
      </c>
      <c r="R22" s="9" t="s">
        <v>11</v>
      </c>
      <c r="S22">
        <f t="shared" si="3"/>
        <v>-9.4984587939074636E-3</v>
      </c>
      <c r="T22">
        <f t="shared" si="4"/>
        <v>-7.0749490137991802E-3</v>
      </c>
      <c r="U22">
        <f t="shared" si="5"/>
        <v>-6.8916476715394732E-3</v>
      </c>
      <c r="V22">
        <f t="shared" si="6"/>
        <v>2.299785446847242E-4</v>
      </c>
      <c r="W22">
        <f t="shared" si="7"/>
        <v>7.5608079023718657E-3</v>
      </c>
      <c r="X22">
        <f t="shared" si="8"/>
        <v>1.0631774361099593E-2</v>
      </c>
      <c r="Y22">
        <f t="shared" si="9"/>
        <v>1.9003045628545143E-2</v>
      </c>
    </row>
    <row r="23" spans="2:25" ht="20.399999999999999">
      <c r="B23" s="13">
        <v>7</v>
      </c>
      <c r="C23" s="13" t="s">
        <v>31</v>
      </c>
      <c r="D23" s="13">
        <v>8.5500000000000007</v>
      </c>
      <c r="E23" s="13">
        <v>3533.47</v>
      </c>
      <c r="F23" s="9"/>
      <c r="G23" s="13">
        <v>7</v>
      </c>
      <c r="H23" s="13" t="s">
        <v>31</v>
      </c>
      <c r="I23" s="13">
        <v>8.26</v>
      </c>
      <c r="J23" s="13">
        <v>3958.25</v>
      </c>
      <c r="L23" s="13" t="s">
        <v>31</v>
      </c>
      <c r="M23">
        <f t="shared" si="0"/>
        <v>402.48</v>
      </c>
      <c r="N23">
        <f t="shared" si="1"/>
        <v>376.47999999999956</v>
      </c>
      <c r="O23">
        <f t="shared" si="2"/>
        <v>-5.9980667769389227E-3</v>
      </c>
      <c r="R23" s="9" t="s">
        <v>16</v>
      </c>
      <c r="S23">
        <f t="shared" si="3"/>
        <v>-5.9980667769389227E-3</v>
      </c>
      <c r="T23">
        <f t="shared" si="4"/>
        <v>-3.172667096084502E-3</v>
      </c>
      <c r="U23">
        <f t="shared" si="5"/>
        <v>-1.0302210443008898E-2</v>
      </c>
      <c r="V23">
        <f t="shared" si="6"/>
        <v>3.2203797164143608E-3</v>
      </c>
      <c r="W23">
        <f t="shared" si="7"/>
        <v>4.3806583503692483E-3</v>
      </c>
      <c r="X23">
        <f t="shared" si="8"/>
        <v>1.4734527248041111E-2</v>
      </c>
      <c r="Y23">
        <f t="shared" si="9"/>
        <v>2.5561464704492873E-2</v>
      </c>
    </row>
    <row r="24" spans="2:25" ht="20.399999999999999">
      <c r="B24" s="13">
        <v>8</v>
      </c>
      <c r="C24" s="13" t="s">
        <v>32</v>
      </c>
      <c r="D24" s="13">
        <v>6.11</v>
      </c>
      <c r="E24" s="13">
        <v>2525.3200000000002</v>
      </c>
      <c r="F24" s="9"/>
      <c r="G24" s="13">
        <v>8</v>
      </c>
      <c r="H24" s="13" t="s">
        <v>32</v>
      </c>
      <c r="I24" s="13">
        <v>6.24</v>
      </c>
      <c r="J24" s="13">
        <v>2989.42</v>
      </c>
      <c r="L24" s="13" t="s">
        <v>32</v>
      </c>
      <c r="M24">
        <f t="shared" si="0"/>
        <v>340.46000000000004</v>
      </c>
      <c r="N24">
        <f t="shared" si="1"/>
        <v>321.80999999999995</v>
      </c>
      <c r="O24">
        <f t="shared" si="2"/>
        <v>-5.632348100252804E-3</v>
      </c>
      <c r="R24" s="9" t="s">
        <v>17</v>
      </c>
      <c r="S24">
        <f t="shared" si="3"/>
        <v>-5.632348100252804E-3</v>
      </c>
      <c r="T24">
        <f t="shared" si="4"/>
        <v>3.3284881945547431E-3</v>
      </c>
      <c r="U24">
        <f t="shared" si="5"/>
        <v>5.6325111767240007E-3</v>
      </c>
      <c r="V24">
        <f t="shared" si="6"/>
        <v>2.5344366266970543E-2</v>
      </c>
      <c r="W24">
        <f t="shared" si="7"/>
        <v>3.0854663936183756E-2</v>
      </c>
      <c r="X24">
        <f t="shared" si="8"/>
        <v>3.2360651644716326E-2</v>
      </c>
      <c r="Y24">
        <f t="shared" si="9"/>
        <v>5.0523450977461401E-2</v>
      </c>
    </row>
    <row r="25" spans="2:25" ht="20.399999999999999">
      <c r="B25" s="13">
        <v>9</v>
      </c>
      <c r="C25" s="13" t="s">
        <v>33</v>
      </c>
      <c r="D25" s="13">
        <v>2.06</v>
      </c>
      <c r="E25" s="13">
        <v>849.33</v>
      </c>
      <c r="F25" s="9"/>
      <c r="G25" s="13">
        <v>9</v>
      </c>
      <c r="H25" s="13" t="s">
        <v>33</v>
      </c>
      <c r="I25" s="13">
        <v>2.77</v>
      </c>
      <c r="J25" s="13">
        <v>1328.6</v>
      </c>
      <c r="L25" s="13" t="s">
        <v>33</v>
      </c>
      <c r="M25">
        <f>(E36-E25)</f>
        <v>131.05999999999995</v>
      </c>
      <c r="N25">
        <f>(J36-J25)</f>
        <v>94.070000000000164</v>
      </c>
      <c r="O25">
        <f>(N25-M25)/J36</f>
        <v>-2.6000407684143041E-2</v>
      </c>
      <c r="R25" s="6" t="s">
        <v>18</v>
      </c>
      <c r="S25">
        <f>O25</f>
        <v>-2.6000407684143041E-2</v>
      </c>
      <c r="T25">
        <f>O47</f>
        <v>-1.2670032253540834E-2</v>
      </c>
      <c r="U25">
        <f t="shared" si="5"/>
        <v>-1.6438804398856276E-2</v>
      </c>
      <c r="V25">
        <f t="shared" si="6"/>
        <v>1.6095955574034995E-2</v>
      </c>
      <c r="W25">
        <f t="shared" si="7"/>
        <v>8.7323523351404905E-3</v>
      </c>
      <c r="X25">
        <f t="shared" si="8"/>
        <v>1.5142174889639978E-2</v>
      </c>
      <c r="Y25">
        <f t="shared" si="9"/>
        <v>3.486291526952006E-2</v>
      </c>
    </row>
    <row r="26" spans="2:25">
      <c r="B26">
        <v>0.25</v>
      </c>
      <c r="C26" t="s">
        <v>12</v>
      </c>
      <c r="D26" t="s">
        <v>6</v>
      </c>
      <c r="G26">
        <v>0.25</v>
      </c>
      <c r="H26" t="s">
        <v>12</v>
      </c>
      <c r="I26" t="s">
        <v>7</v>
      </c>
    </row>
    <row r="27" spans="2:25" ht="16.8">
      <c r="B27" s="13"/>
      <c r="C27" s="13" t="s">
        <v>1</v>
      </c>
      <c r="D27" s="13" t="s">
        <v>2</v>
      </c>
      <c r="E27" s="13" t="s">
        <v>3</v>
      </c>
      <c r="G27" s="13"/>
      <c r="H27" s="13" t="s">
        <v>1</v>
      </c>
      <c r="I27" s="13" t="s">
        <v>2</v>
      </c>
      <c r="J27" s="13" t="s">
        <v>3</v>
      </c>
    </row>
    <row r="28" spans="2:25" ht="16.8">
      <c r="B28" s="13">
        <v>1</v>
      </c>
      <c r="C28" s="13" t="s">
        <v>25</v>
      </c>
      <c r="D28" s="13">
        <v>2.41</v>
      </c>
      <c r="E28" s="13">
        <v>1222.01</v>
      </c>
      <c r="G28" s="13">
        <v>1</v>
      </c>
      <c r="H28" s="13" t="s">
        <v>25</v>
      </c>
      <c r="I28" s="13">
        <v>2.97</v>
      </c>
      <c r="J28" s="13">
        <v>1459.4</v>
      </c>
    </row>
    <row r="29" spans="2:25" ht="16.8">
      <c r="B29" s="13">
        <v>2</v>
      </c>
      <c r="C29" s="13" t="s">
        <v>26</v>
      </c>
      <c r="D29" s="13">
        <v>0.95</v>
      </c>
      <c r="E29" s="13">
        <v>479.53</v>
      </c>
      <c r="G29" s="13">
        <v>2</v>
      </c>
      <c r="H29" s="13" t="s">
        <v>26</v>
      </c>
      <c r="I29" s="13">
        <v>0.89</v>
      </c>
      <c r="J29" s="13">
        <v>439.03</v>
      </c>
    </row>
    <row r="30" spans="2:25" ht="16.8">
      <c r="B30" s="13">
        <v>3</v>
      </c>
      <c r="C30" s="13" t="s">
        <v>27</v>
      </c>
      <c r="D30" s="13">
        <v>3.16</v>
      </c>
      <c r="E30" s="13">
        <v>1604.87</v>
      </c>
      <c r="G30" s="13">
        <v>3</v>
      </c>
      <c r="H30" s="13" t="s">
        <v>27</v>
      </c>
      <c r="I30" s="13">
        <v>3.1</v>
      </c>
      <c r="J30" s="13">
        <v>1520.61</v>
      </c>
    </row>
    <row r="31" spans="2:25" ht="16.8">
      <c r="B31" s="13">
        <v>4</v>
      </c>
      <c r="C31" s="13" t="s">
        <v>28</v>
      </c>
      <c r="D31" s="13">
        <v>3.81</v>
      </c>
      <c r="E31" s="13">
        <v>1929.81</v>
      </c>
      <c r="G31" s="13">
        <v>4</v>
      </c>
      <c r="H31" s="13" t="s">
        <v>28</v>
      </c>
      <c r="I31" s="13">
        <v>4.9800000000000004</v>
      </c>
      <c r="J31" s="13">
        <v>2443.98</v>
      </c>
    </row>
    <row r="32" spans="2:25" ht="16.8">
      <c r="B32" s="13">
        <v>5</v>
      </c>
      <c r="C32" s="13" t="s">
        <v>29</v>
      </c>
      <c r="D32" s="13">
        <v>4.29</v>
      </c>
      <c r="E32" s="13">
        <v>2176.9299999999998</v>
      </c>
      <c r="G32" s="13">
        <v>5</v>
      </c>
      <c r="H32" s="13" t="s">
        <v>29</v>
      </c>
      <c r="I32" s="13">
        <v>6.37</v>
      </c>
      <c r="J32" s="13">
        <v>3125.4</v>
      </c>
    </row>
    <row r="33" spans="2:15" ht="16.8">
      <c r="B33" s="13">
        <v>6</v>
      </c>
      <c r="C33" s="13" t="s">
        <v>30</v>
      </c>
      <c r="D33" s="13">
        <v>6.03</v>
      </c>
      <c r="E33" s="13">
        <v>3059.75</v>
      </c>
      <c r="G33" s="13">
        <v>6</v>
      </c>
      <c r="H33" s="13" t="s">
        <v>30</v>
      </c>
      <c r="I33" s="13">
        <v>7.22</v>
      </c>
      <c r="J33" s="13">
        <v>3542.68</v>
      </c>
    </row>
    <row r="34" spans="2:15" ht="16.8">
      <c r="B34" s="13">
        <v>7</v>
      </c>
      <c r="C34" s="13" t="s">
        <v>31</v>
      </c>
      <c r="D34" s="13">
        <v>7.76</v>
      </c>
      <c r="E34" s="13">
        <v>3935.95</v>
      </c>
      <c r="G34" s="13">
        <v>7</v>
      </c>
      <c r="H34" s="13" t="s">
        <v>31</v>
      </c>
      <c r="I34" s="13">
        <v>8.83</v>
      </c>
      <c r="J34" s="13">
        <v>4334.7299999999996</v>
      </c>
    </row>
    <row r="35" spans="2:15" ht="16.8">
      <c r="B35" s="13">
        <v>8</v>
      </c>
      <c r="C35" s="13" t="s">
        <v>32</v>
      </c>
      <c r="D35" s="13">
        <v>5.65</v>
      </c>
      <c r="E35" s="13">
        <v>2865.78</v>
      </c>
      <c r="G35" s="13">
        <v>8</v>
      </c>
      <c r="H35" s="13" t="s">
        <v>32</v>
      </c>
      <c r="I35" s="13">
        <v>6.75</v>
      </c>
      <c r="J35" s="13">
        <v>3311.23</v>
      </c>
    </row>
    <row r="36" spans="2:15" ht="16.8">
      <c r="B36" s="13">
        <v>9</v>
      </c>
      <c r="C36" s="13" t="s">
        <v>33</v>
      </c>
      <c r="D36" s="13">
        <v>1.93</v>
      </c>
      <c r="E36" s="13">
        <v>980.39</v>
      </c>
      <c r="G36" s="13">
        <v>9</v>
      </c>
      <c r="H36" s="13" t="s">
        <v>33</v>
      </c>
      <c r="I36" s="13">
        <v>2.9</v>
      </c>
      <c r="J36" s="13">
        <v>1422.67</v>
      </c>
    </row>
    <row r="37" spans="2:15">
      <c r="B37">
        <v>0.5</v>
      </c>
      <c r="C37" t="s">
        <v>5</v>
      </c>
      <c r="D37" t="s">
        <v>6</v>
      </c>
      <c r="G37">
        <v>0.5</v>
      </c>
      <c r="H37" t="s">
        <v>5</v>
      </c>
      <c r="I37" t="s">
        <v>7</v>
      </c>
    </row>
    <row r="38" spans="2:15" ht="16.8">
      <c r="B38" s="13"/>
      <c r="C38" s="13" t="s">
        <v>1</v>
      </c>
      <c r="D38" s="13" t="s">
        <v>2</v>
      </c>
      <c r="E38" s="13" t="s">
        <v>3</v>
      </c>
      <c r="G38" s="13"/>
      <c r="H38" s="13" t="s">
        <v>1</v>
      </c>
      <c r="I38" s="13" t="s">
        <v>2</v>
      </c>
      <c r="J38" s="13" t="s">
        <v>3</v>
      </c>
      <c r="L38" s="8" t="s">
        <v>8</v>
      </c>
      <c r="M38" t="s">
        <v>6</v>
      </c>
      <c r="N38" t="s">
        <v>7</v>
      </c>
      <c r="O38" t="s">
        <v>9</v>
      </c>
    </row>
    <row r="39" spans="2:15" ht="20.399999999999999">
      <c r="B39" s="13">
        <v>1</v>
      </c>
      <c r="C39" s="13" t="s">
        <v>25</v>
      </c>
      <c r="D39" s="13">
        <v>2.69</v>
      </c>
      <c r="E39" s="13">
        <v>998.74</v>
      </c>
      <c r="G39" s="13">
        <v>1</v>
      </c>
      <c r="H39" s="13" t="s">
        <v>25</v>
      </c>
      <c r="I39" s="13">
        <v>2.93</v>
      </c>
      <c r="J39" s="13">
        <v>1309.78</v>
      </c>
      <c r="L39" s="9" t="s">
        <v>14</v>
      </c>
      <c r="M39">
        <f>(E50-E39)</f>
        <v>181.83999999999992</v>
      </c>
      <c r="N39">
        <f>(J50-J39)</f>
        <v>174.58999999999992</v>
      </c>
      <c r="O39">
        <f>(N39-M39)/J50</f>
        <v>-4.8842269784487701E-3</v>
      </c>
    </row>
    <row r="40" spans="2:15" ht="20.399999999999999">
      <c r="B40" s="13">
        <v>2</v>
      </c>
      <c r="C40" s="13" t="s">
        <v>26</v>
      </c>
      <c r="D40" s="13">
        <v>1</v>
      </c>
      <c r="E40" s="13">
        <v>372.03</v>
      </c>
      <c r="G40" s="13">
        <v>2</v>
      </c>
      <c r="H40" s="13" t="s">
        <v>26</v>
      </c>
      <c r="I40" s="13">
        <v>0.92</v>
      </c>
      <c r="J40" s="13">
        <v>411.71</v>
      </c>
      <c r="L40" s="9" t="s">
        <v>15</v>
      </c>
      <c r="M40">
        <f t="shared" ref="M40:M47" si="10">(E51-E40)</f>
        <v>97.550000000000011</v>
      </c>
      <c r="N40">
        <f t="shared" ref="N40:N47" si="11">(J51-J40)</f>
        <v>44.19</v>
      </c>
      <c r="O40">
        <f t="shared" ref="O40:O47" si="12">(N40-M40)/J51</f>
        <v>-0.11704321123053305</v>
      </c>
    </row>
    <row r="41" spans="2:15" ht="20.399999999999999">
      <c r="B41" s="13">
        <v>3</v>
      </c>
      <c r="C41" s="13" t="s">
        <v>27</v>
      </c>
      <c r="D41" s="13">
        <v>3.52</v>
      </c>
      <c r="E41" s="13">
        <v>1307.94</v>
      </c>
      <c r="G41" s="13">
        <v>3</v>
      </c>
      <c r="H41" s="13" t="s">
        <v>27</v>
      </c>
      <c r="I41" s="13">
        <v>2.98</v>
      </c>
      <c r="J41" s="13">
        <v>1331.44</v>
      </c>
      <c r="L41" s="9" t="s">
        <v>10</v>
      </c>
      <c r="M41">
        <f t="shared" si="10"/>
        <v>278.55999999999995</v>
      </c>
      <c r="N41">
        <f t="shared" si="11"/>
        <v>201.5</v>
      </c>
      <c r="O41">
        <f t="shared" si="12"/>
        <v>-5.0269416937388248E-2</v>
      </c>
    </row>
    <row r="42" spans="2:15" ht="20.399999999999999">
      <c r="B42" s="13">
        <v>4</v>
      </c>
      <c r="C42" s="13" t="s">
        <v>28</v>
      </c>
      <c r="D42" s="13">
        <v>4.3499999999999996</v>
      </c>
      <c r="E42" s="13">
        <v>1616.13</v>
      </c>
      <c r="G42" s="13">
        <v>4</v>
      </c>
      <c r="H42" s="13" t="s">
        <v>28</v>
      </c>
      <c r="I42" s="13">
        <v>4.8499999999999996</v>
      </c>
      <c r="J42" s="13">
        <v>2171.9899999999998</v>
      </c>
      <c r="L42" s="9" t="s">
        <v>13</v>
      </c>
      <c r="M42">
        <f t="shared" si="10"/>
        <v>264.09999999999991</v>
      </c>
      <c r="N42">
        <f t="shared" si="11"/>
        <v>283.70000000000027</v>
      </c>
      <c r="O42">
        <f t="shared" si="12"/>
        <v>7.9814634583356865E-3</v>
      </c>
    </row>
    <row r="43" spans="2:15" ht="20.399999999999999">
      <c r="B43" s="13">
        <v>5</v>
      </c>
      <c r="C43" s="13" t="s">
        <v>29</v>
      </c>
      <c r="D43" s="13">
        <v>5.04</v>
      </c>
      <c r="E43" s="13">
        <v>1872.18</v>
      </c>
      <c r="G43" s="13">
        <v>5</v>
      </c>
      <c r="H43" s="13" t="s">
        <v>29</v>
      </c>
      <c r="I43" s="13">
        <v>6.31</v>
      </c>
      <c r="J43" s="13">
        <v>2825.33</v>
      </c>
      <c r="L43" s="9" t="s">
        <v>4</v>
      </c>
      <c r="M43">
        <f t="shared" si="10"/>
        <v>232.37999999999988</v>
      </c>
      <c r="N43">
        <f t="shared" si="11"/>
        <v>277.05999999999995</v>
      </c>
      <c r="O43">
        <f t="shared" si="12"/>
        <v>1.4401799902655716E-2</v>
      </c>
    </row>
    <row r="44" spans="2:15" ht="20.399999999999999">
      <c r="B44" s="13">
        <v>6</v>
      </c>
      <c r="C44" s="13" t="s">
        <v>30</v>
      </c>
      <c r="D44" s="13">
        <v>6.88</v>
      </c>
      <c r="E44" s="13">
        <v>2555.0300000000002</v>
      </c>
      <c r="G44" s="13">
        <v>6</v>
      </c>
      <c r="H44" s="13" t="s">
        <v>30</v>
      </c>
      <c r="I44" s="13">
        <v>7.03</v>
      </c>
      <c r="J44" s="13">
        <v>3147.25</v>
      </c>
      <c r="L44" s="9" t="s">
        <v>11</v>
      </c>
      <c r="M44">
        <f t="shared" si="10"/>
        <v>442.65999999999985</v>
      </c>
      <c r="N44">
        <f t="shared" si="11"/>
        <v>417.44000000000005</v>
      </c>
      <c r="O44">
        <f t="shared" si="12"/>
        <v>-7.0749490137991802E-3</v>
      </c>
    </row>
    <row r="45" spans="2:15" ht="20.399999999999999">
      <c r="B45" s="13">
        <v>7</v>
      </c>
      <c r="C45" s="13" t="s">
        <v>31</v>
      </c>
      <c r="D45" s="13">
        <v>8.57</v>
      </c>
      <c r="E45" s="13">
        <v>3181.99</v>
      </c>
      <c r="G45" s="13">
        <v>7</v>
      </c>
      <c r="H45" s="13" t="s">
        <v>31</v>
      </c>
      <c r="I45" s="13">
        <v>8.2799999999999994</v>
      </c>
      <c r="J45" s="13">
        <v>3704.96</v>
      </c>
      <c r="L45" s="9" t="s">
        <v>16</v>
      </c>
      <c r="M45">
        <f t="shared" si="10"/>
        <v>686.95000000000027</v>
      </c>
      <c r="N45">
        <f t="shared" si="11"/>
        <v>673.0600000000004</v>
      </c>
      <c r="O45">
        <f t="shared" si="12"/>
        <v>-3.172667096084502E-3</v>
      </c>
    </row>
    <row r="46" spans="2:15" ht="20.399999999999999">
      <c r="B46" s="13">
        <v>8</v>
      </c>
      <c r="C46" s="13" t="s">
        <v>32</v>
      </c>
      <c r="D46" s="13">
        <v>5.95</v>
      </c>
      <c r="E46" s="13">
        <v>2207.2399999999998</v>
      </c>
      <c r="G46" s="13">
        <v>8</v>
      </c>
      <c r="H46" s="13" t="s">
        <v>32</v>
      </c>
      <c r="I46" s="13">
        <v>5.98</v>
      </c>
      <c r="J46" s="13">
        <v>2677.49</v>
      </c>
      <c r="L46" s="9" t="s">
        <v>17</v>
      </c>
      <c r="M46">
        <f t="shared" si="10"/>
        <v>586.37000000000035</v>
      </c>
      <c r="N46">
        <f t="shared" si="11"/>
        <v>597.27000000000044</v>
      </c>
      <c r="O46">
        <f t="shared" si="12"/>
        <v>3.3284881945547431E-3</v>
      </c>
    </row>
    <row r="47" spans="2:15" ht="20.399999999999999">
      <c r="B47" s="13">
        <v>9</v>
      </c>
      <c r="C47" s="13" t="s">
        <v>33</v>
      </c>
      <c r="D47" s="13">
        <v>1.99</v>
      </c>
      <c r="E47" s="13">
        <v>738.26</v>
      </c>
      <c r="G47" s="13">
        <v>9</v>
      </c>
      <c r="H47" s="13" t="s">
        <v>33</v>
      </c>
      <c r="I47" s="13">
        <v>2.72</v>
      </c>
      <c r="J47" s="13">
        <v>1216.01</v>
      </c>
      <c r="L47" s="6" t="s">
        <v>18</v>
      </c>
      <c r="M47">
        <f t="shared" si="10"/>
        <v>228.26</v>
      </c>
      <c r="N47">
        <f t="shared" si="11"/>
        <v>210.19000000000005</v>
      </c>
      <c r="O47">
        <f t="shared" si="12"/>
        <v>-1.2670032253540834E-2</v>
      </c>
    </row>
    <row r="48" spans="2:15">
      <c r="B48">
        <v>0.5</v>
      </c>
      <c r="C48" t="s">
        <v>12</v>
      </c>
      <c r="D48" t="s">
        <v>6</v>
      </c>
      <c r="G48">
        <v>0.5</v>
      </c>
      <c r="H48" t="s">
        <v>12</v>
      </c>
      <c r="I48" t="s">
        <v>7</v>
      </c>
    </row>
    <row r="49" spans="2:15" ht="16.8">
      <c r="B49" s="13"/>
      <c r="C49" s="13" t="s">
        <v>1</v>
      </c>
      <c r="D49" s="13" t="s">
        <v>2</v>
      </c>
      <c r="E49" s="13" t="s">
        <v>3</v>
      </c>
      <c r="G49" s="13"/>
      <c r="H49" s="13" t="s">
        <v>1</v>
      </c>
      <c r="I49" s="13" t="s">
        <v>2</v>
      </c>
      <c r="J49" s="13" t="s">
        <v>3</v>
      </c>
    </row>
    <row r="50" spans="2:15" ht="16.8">
      <c r="B50" s="13">
        <v>1</v>
      </c>
      <c r="C50" s="13" t="s">
        <v>25</v>
      </c>
      <c r="D50" s="13">
        <v>2.38</v>
      </c>
      <c r="E50" s="13">
        <v>1180.58</v>
      </c>
      <c r="G50" s="13">
        <v>1</v>
      </c>
      <c r="H50" s="13" t="s">
        <v>25</v>
      </c>
      <c r="I50" s="13">
        <v>3.01</v>
      </c>
      <c r="J50" s="13">
        <v>1484.37</v>
      </c>
    </row>
    <row r="51" spans="2:15" ht="16.8">
      <c r="B51" s="13">
        <v>2</v>
      </c>
      <c r="C51" s="13" t="s">
        <v>26</v>
      </c>
      <c r="D51" s="13">
        <v>0.95</v>
      </c>
      <c r="E51" s="13">
        <v>469.58</v>
      </c>
      <c r="G51" s="13">
        <v>2</v>
      </c>
      <c r="H51" s="13" t="s">
        <v>26</v>
      </c>
      <c r="I51" s="13">
        <v>0.93</v>
      </c>
      <c r="J51" s="13">
        <v>455.9</v>
      </c>
    </row>
    <row r="52" spans="2:15" ht="16.8">
      <c r="B52" s="13">
        <v>3</v>
      </c>
      <c r="C52" s="13" t="s">
        <v>27</v>
      </c>
      <c r="D52" s="13">
        <v>3.2</v>
      </c>
      <c r="E52" s="13">
        <v>1586.5</v>
      </c>
      <c r="G52" s="13">
        <v>3</v>
      </c>
      <c r="H52" s="13" t="s">
        <v>27</v>
      </c>
      <c r="I52" s="13">
        <v>3.11</v>
      </c>
      <c r="J52" s="13">
        <v>1532.94</v>
      </c>
    </row>
    <row r="53" spans="2:15" ht="16.8">
      <c r="B53" s="13">
        <v>4</v>
      </c>
      <c r="C53" s="13" t="s">
        <v>28</v>
      </c>
      <c r="D53" s="13">
        <v>3.79</v>
      </c>
      <c r="E53" s="13">
        <v>1880.23</v>
      </c>
      <c r="G53" s="13">
        <v>4</v>
      </c>
      <c r="H53" s="13" t="s">
        <v>28</v>
      </c>
      <c r="I53" s="13">
        <v>4.99</v>
      </c>
      <c r="J53" s="13">
        <v>2455.69</v>
      </c>
    </row>
    <row r="54" spans="2:15" ht="16.8">
      <c r="B54" s="13">
        <v>5</v>
      </c>
      <c r="C54" s="13" t="s">
        <v>29</v>
      </c>
      <c r="D54" s="13">
        <v>4.24</v>
      </c>
      <c r="E54" s="13">
        <v>2104.56</v>
      </c>
      <c r="G54" s="13">
        <v>5</v>
      </c>
      <c r="H54" s="13" t="s">
        <v>29</v>
      </c>
      <c r="I54" s="13">
        <v>6.3</v>
      </c>
      <c r="J54" s="13">
        <v>3102.39</v>
      </c>
    </row>
    <row r="55" spans="2:15" ht="16.8">
      <c r="B55" s="13">
        <v>6</v>
      </c>
      <c r="C55" s="13" t="s">
        <v>30</v>
      </c>
      <c r="D55" s="13">
        <v>6.05</v>
      </c>
      <c r="E55" s="13">
        <v>2997.69</v>
      </c>
      <c r="G55" s="13">
        <v>6</v>
      </c>
      <c r="H55" s="13" t="s">
        <v>30</v>
      </c>
      <c r="I55" s="13">
        <v>7.24</v>
      </c>
      <c r="J55" s="13">
        <v>3564.69</v>
      </c>
    </row>
    <row r="56" spans="2:15" ht="16.8">
      <c r="B56" s="13">
        <v>7</v>
      </c>
      <c r="C56" s="13" t="s">
        <v>31</v>
      </c>
      <c r="D56" s="13">
        <v>7.8</v>
      </c>
      <c r="E56" s="13">
        <v>3868.94</v>
      </c>
      <c r="G56" s="13">
        <v>7</v>
      </c>
      <c r="H56" s="13" t="s">
        <v>31</v>
      </c>
      <c r="I56" s="13">
        <v>8.89</v>
      </c>
      <c r="J56" s="13">
        <v>4378.0200000000004</v>
      </c>
    </row>
    <row r="57" spans="2:15" ht="16.8">
      <c r="B57" s="13">
        <v>8</v>
      </c>
      <c r="C57" s="13" t="s">
        <v>32</v>
      </c>
      <c r="D57" s="13">
        <v>5.63</v>
      </c>
      <c r="E57" s="13">
        <v>2793.61</v>
      </c>
      <c r="G57" s="13">
        <v>8</v>
      </c>
      <c r="H57" s="13" t="s">
        <v>32</v>
      </c>
      <c r="I57" s="13">
        <v>6.65</v>
      </c>
      <c r="J57" s="13">
        <v>3274.76</v>
      </c>
    </row>
    <row r="58" spans="2:15" ht="16.8">
      <c r="B58" s="13">
        <v>9</v>
      </c>
      <c r="C58" s="13" t="s">
        <v>33</v>
      </c>
      <c r="D58" s="13">
        <v>1.95</v>
      </c>
      <c r="E58" s="13">
        <v>966.52</v>
      </c>
      <c r="G58" s="13">
        <v>9</v>
      </c>
      <c r="H58" s="13" t="s">
        <v>33</v>
      </c>
      <c r="I58" s="13">
        <v>2.9</v>
      </c>
      <c r="J58" s="13">
        <v>1426.2</v>
      </c>
    </row>
    <row r="59" spans="2:15">
      <c r="B59">
        <v>0.75</v>
      </c>
      <c r="C59" t="s">
        <v>5</v>
      </c>
      <c r="D59" t="s">
        <v>6</v>
      </c>
      <c r="G59">
        <v>0.75</v>
      </c>
      <c r="H59" t="s">
        <v>5</v>
      </c>
      <c r="I59" t="s">
        <v>7</v>
      </c>
    </row>
    <row r="60" spans="2:15" ht="16.8">
      <c r="B60" s="13"/>
      <c r="C60" s="13" t="s">
        <v>1</v>
      </c>
      <c r="D60" s="13" t="s">
        <v>2</v>
      </c>
      <c r="E60" s="13" t="s">
        <v>3</v>
      </c>
      <c r="G60" s="13"/>
      <c r="H60" s="13" t="s">
        <v>1</v>
      </c>
      <c r="I60" s="13" t="s">
        <v>2</v>
      </c>
      <c r="J60" s="13" t="s">
        <v>3</v>
      </c>
      <c r="L60" s="8" t="s">
        <v>8</v>
      </c>
      <c r="M60" t="s">
        <v>6</v>
      </c>
      <c r="N60" t="s">
        <v>7</v>
      </c>
      <c r="O60" t="s">
        <v>9</v>
      </c>
    </row>
    <row r="61" spans="2:15" ht="20.399999999999999">
      <c r="B61" s="13">
        <v>1</v>
      </c>
      <c r="C61" s="13" t="s">
        <v>25</v>
      </c>
      <c r="D61" s="13">
        <v>2.82</v>
      </c>
      <c r="E61" s="13">
        <v>925.98</v>
      </c>
      <c r="G61" s="13">
        <v>1</v>
      </c>
      <c r="H61" s="13" t="s">
        <v>25</v>
      </c>
      <c r="I61" s="13">
        <v>3.04</v>
      </c>
      <c r="J61" s="13">
        <v>1196.73</v>
      </c>
      <c r="L61" s="9" t="s">
        <v>14</v>
      </c>
      <c r="M61">
        <f>(E72-E61)</f>
        <v>240.95000000000005</v>
      </c>
      <c r="N61">
        <f>(J72-J61)</f>
        <v>272.3599999999999</v>
      </c>
      <c r="O61">
        <f>(N61-M61)/J72</f>
        <v>2.1380582537489097E-2</v>
      </c>
    </row>
    <row r="62" spans="2:15" ht="20.399999999999999">
      <c r="B62" s="13">
        <v>2</v>
      </c>
      <c r="C62" s="13" t="s">
        <v>26</v>
      </c>
      <c r="D62" s="13">
        <v>1.02</v>
      </c>
      <c r="E62" s="13">
        <v>333.59</v>
      </c>
      <c r="G62" s="13">
        <v>2</v>
      </c>
      <c r="H62" s="13" t="s">
        <v>26</v>
      </c>
      <c r="I62" s="13">
        <v>0.96</v>
      </c>
      <c r="J62" s="13">
        <v>379.57</v>
      </c>
      <c r="L62" s="9" t="s">
        <v>15</v>
      </c>
      <c r="M62">
        <f t="shared" ref="M62:M68" si="13">(E73-E62)</f>
        <v>135.07000000000005</v>
      </c>
      <c r="N62">
        <f t="shared" ref="N62:N68" si="14">(J73-J62)</f>
        <v>93.600000000000023</v>
      </c>
      <c r="O62">
        <f t="shared" ref="O62:O68" si="15">(N62-M62)/J73</f>
        <v>-8.7642919035441857E-2</v>
      </c>
    </row>
    <row r="63" spans="2:15" ht="20.399999999999999">
      <c r="B63" s="13">
        <v>3</v>
      </c>
      <c r="C63" s="13" t="s">
        <v>27</v>
      </c>
      <c r="D63" s="13">
        <v>3.68</v>
      </c>
      <c r="E63" s="13">
        <v>1207.45</v>
      </c>
      <c r="G63" s="13">
        <v>3</v>
      </c>
      <c r="H63" s="13" t="s">
        <v>27</v>
      </c>
      <c r="I63" s="13">
        <v>3.15</v>
      </c>
      <c r="J63" s="13">
        <v>1240.8900000000001</v>
      </c>
      <c r="L63" s="9" t="s">
        <v>10</v>
      </c>
      <c r="M63">
        <f t="shared" si="13"/>
        <v>372.90999999999985</v>
      </c>
      <c r="N63">
        <f t="shared" si="14"/>
        <v>305.83999999999992</v>
      </c>
      <c r="O63">
        <f t="shared" si="15"/>
        <v>-4.3362448520426922E-2</v>
      </c>
    </row>
    <row r="64" spans="2:15" ht="20.399999999999999">
      <c r="B64" s="13">
        <v>4</v>
      </c>
      <c r="C64" s="13" t="s">
        <v>28</v>
      </c>
      <c r="D64" s="13">
        <v>4.57</v>
      </c>
      <c r="E64" s="13">
        <v>1499.77</v>
      </c>
      <c r="G64" s="13">
        <v>4</v>
      </c>
      <c r="H64" s="13" t="s">
        <v>28</v>
      </c>
      <c r="I64" s="13">
        <v>5.21</v>
      </c>
      <c r="J64" s="13">
        <v>2051.94</v>
      </c>
      <c r="L64" s="9" t="s">
        <v>13</v>
      </c>
      <c r="M64">
        <f t="shared" si="13"/>
        <v>359.23</v>
      </c>
      <c r="N64">
        <f t="shared" si="14"/>
        <v>389.98</v>
      </c>
      <c r="O64">
        <f t="shared" si="15"/>
        <v>1.2592550124492202E-2</v>
      </c>
    </row>
    <row r="65" spans="2:15" ht="20.399999999999999">
      <c r="B65" s="13">
        <v>5</v>
      </c>
      <c r="C65" s="13" t="s">
        <v>29</v>
      </c>
      <c r="D65" s="13">
        <v>5.35</v>
      </c>
      <c r="E65" s="13">
        <v>1754.35</v>
      </c>
      <c r="G65" s="13">
        <v>5</v>
      </c>
      <c r="H65" s="13" t="s">
        <v>29</v>
      </c>
      <c r="I65" s="13">
        <v>6.82</v>
      </c>
      <c r="J65" s="13">
        <v>2687.07</v>
      </c>
      <c r="L65" s="9" t="s">
        <v>4</v>
      </c>
      <c r="M65">
        <f t="shared" si="13"/>
        <v>314.49000000000024</v>
      </c>
      <c r="N65">
        <f t="shared" si="14"/>
        <v>391.27</v>
      </c>
      <c r="O65">
        <f t="shared" si="15"/>
        <v>2.4942014202459683E-2</v>
      </c>
    </row>
    <row r="66" spans="2:15" ht="20.399999999999999">
      <c r="B66" s="13">
        <v>6</v>
      </c>
      <c r="C66" s="13" t="s">
        <v>30</v>
      </c>
      <c r="D66" s="13">
        <v>7.29</v>
      </c>
      <c r="E66" s="13">
        <v>2394.02</v>
      </c>
      <c r="G66" s="13">
        <v>6</v>
      </c>
      <c r="H66" s="13" t="s">
        <v>30</v>
      </c>
      <c r="I66" s="13">
        <v>7.64</v>
      </c>
      <c r="J66" s="13">
        <v>3009.26</v>
      </c>
      <c r="L66" s="9" t="s">
        <v>11</v>
      </c>
      <c r="M66">
        <f t="shared" si="13"/>
        <v>573.19000000000005</v>
      </c>
      <c r="N66">
        <f t="shared" si="14"/>
        <v>548.66999999999962</v>
      </c>
      <c r="O66">
        <f t="shared" si="15"/>
        <v>-6.8916476715394732E-3</v>
      </c>
    </row>
    <row r="67" spans="2:15" ht="20.399999999999999">
      <c r="B67" s="13">
        <v>7</v>
      </c>
      <c r="C67" s="13" t="s">
        <v>31</v>
      </c>
      <c r="D67" s="13">
        <v>9.0299999999999994</v>
      </c>
      <c r="E67" s="13">
        <v>2965.45</v>
      </c>
      <c r="G67" s="13">
        <v>7</v>
      </c>
      <c r="H67" s="13" t="s">
        <v>31</v>
      </c>
      <c r="I67" s="13">
        <v>8.94</v>
      </c>
      <c r="J67" s="13">
        <v>3523.78</v>
      </c>
      <c r="L67" s="9" t="s">
        <v>16</v>
      </c>
      <c r="M67">
        <f t="shared" si="13"/>
        <v>867.64000000000033</v>
      </c>
      <c r="N67">
        <f t="shared" si="14"/>
        <v>822.86000000000013</v>
      </c>
      <c r="O67">
        <f t="shared" si="15"/>
        <v>-1.0302210443008898E-2</v>
      </c>
    </row>
    <row r="68" spans="2:15" ht="20.399999999999999">
      <c r="B68" s="13">
        <v>8</v>
      </c>
      <c r="C68" s="13" t="s">
        <v>32</v>
      </c>
      <c r="D68" s="13">
        <v>6.17</v>
      </c>
      <c r="E68" s="13">
        <v>2024.21</v>
      </c>
      <c r="G68" s="13">
        <v>8</v>
      </c>
      <c r="H68" s="13" t="s">
        <v>32</v>
      </c>
      <c r="I68" s="13">
        <v>6.3</v>
      </c>
      <c r="J68" s="13">
        <v>2482.37</v>
      </c>
      <c r="L68" s="9" t="s">
        <v>17</v>
      </c>
      <c r="M68">
        <f t="shared" si="13"/>
        <v>727.13999999999987</v>
      </c>
      <c r="N68">
        <f t="shared" si="14"/>
        <v>745.32000000000016</v>
      </c>
      <c r="O68">
        <f t="shared" si="15"/>
        <v>5.6325111767240007E-3</v>
      </c>
    </row>
    <row r="69" spans="2:15" ht="20.399999999999999">
      <c r="B69" s="13">
        <v>9</v>
      </c>
      <c r="C69" s="13" t="s">
        <v>33</v>
      </c>
      <c r="D69" s="13">
        <v>2.0699999999999998</v>
      </c>
      <c r="E69" s="13">
        <v>680.43</v>
      </c>
      <c r="G69" s="13">
        <v>9</v>
      </c>
      <c r="H69" s="13" t="s">
        <v>33</v>
      </c>
      <c r="I69" s="13">
        <v>2.94</v>
      </c>
      <c r="J69" s="13">
        <v>1158.22</v>
      </c>
      <c r="L69" s="6" t="s">
        <v>18</v>
      </c>
      <c r="M69">
        <f>(E80-E69)</f>
        <v>270.71000000000004</v>
      </c>
      <c r="N69">
        <f>(J80-J69)</f>
        <v>247.59999999999991</v>
      </c>
      <c r="O69">
        <f>(N69-M69)/J80</f>
        <v>-1.6438804398856276E-2</v>
      </c>
    </row>
    <row r="70" spans="2:15">
      <c r="B70">
        <v>0.75</v>
      </c>
      <c r="C70" t="s">
        <v>12</v>
      </c>
      <c r="D70" t="s">
        <v>6</v>
      </c>
      <c r="G70">
        <v>0.75</v>
      </c>
      <c r="H70" t="s">
        <v>12</v>
      </c>
      <c r="I70" t="s">
        <v>7</v>
      </c>
    </row>
    <row r="71" spans="2:15" ht="16.8">
      <c r="B71" s="13"/>
      <c r="C71" s="13" t="s">
        <v>1</v>
      </c>
      <c r="D71" s="13" t="s">
        <v>2</v>
      </c>
      <c r="E71" s="13" t="s">
        <v>3</v>
      </c>
      <c r="G71" s="13"/>
      <c r="H71" s="13" t="s">
        <v>1</v>
      </c>
      <c r="I71" s="13" t="s">
        <v>2</v>
      </c>
      <c r="J71" s="13" t="s">
        <v>3</v>
      </c>
    </row>
    <row r="72" spans="2:15" ht="16.8">
      <c r="B72" s="13">
        <v>1</v>
      </c>
      <c r="C72" s="13" t="s">
        <v>25</v>
      </c>
      <c r="D72" s="13">
        <v>2.38</v>
      </c>
      <c r="E72" s="13">
        <v>1166.93</v>
      </c>
      <c r="G72" s="13">
        <v>1</v>
      </c>
      <c r="H72" s="13" t="s">
        <v>25</v>
      </c>
      <c r="I72" s="13">
        <v>3</v>
      </c>
      <c r="J72" s="13">
        <v>1469.09</v>
      </c>
    </row>
    <row r="73" spans="2:15" ht="16.8">
      <c r="B73" s="13">
        <v>2</v>
      </c>
      <c r="C73" s="13" t="s">
        <v>26</v>
      </c>
      <c r="D73" s="13">
        <v>0.96</v>
      </c>
      <c r="E73" s="13">
        <v>468.66</v>
      </c>
      <c r="G73" s="13">
        <v>2</v>
      </c>
      <c r="H73" s="13" t="s">
        <v>26</v>
      </c>
      <c r="I73" s="13">
        <v>0.97</v>
      </c>
      <c r="J73" s="13">
        <v>473.17</v>
      </c>
    </row>
    <row r="74" spans="2:15" ht="16.8">
      <c r="B74" s="13">
        <v>3</v>
      </c>
      <c r="C74" s="13" t="s">
        <v>27</v>
      </c>
      <c r="D74" s="13">
        <v>3.22</v>
      </c>
      <c r="E74" s="13">
        <v>1580.36</v>
      </c>
      <c r="G74" s="13">
        <v>3</v>
      </c>
      <c r="H74" s="13" t="s">
        <v>27</v>
      </c>
      <c r="I74" s="13">
        <v>3.16</v>
      </c>
      <c r="J74" s="13">
        <v>1546.73</v>
      </c>
    </row>
    <row r="75" spans="2:15" ht="16.8">
      <c r="B75" s="13">
        <v>4</v>
      </c>
      <c r="C75" s="13" t="s">
        <v>28</v>
      </c>
      <c r="D75" s="13">
        <v>3.79</v>
      </c>
      <c r="E75" s="13">
        <v>1859</v>
      </c>
      <c r="G75" s="13">
        <v>4</v>
      </c>
      <c r="H75" s="13" t="s">
        <v>28</v>
      </c>
      <c r="I75" s="13">
        <v>4.99</v>
      </c>
      <c r="J75" s="13">
        <v>2441.92</v>
      </c>
    </row>
    <row r="76" spans="2:15" ht="16.8">
      <c r="B76" s="13">
        <v>5</v>
      </c>
      <c r="C76" s="13" t="s">
        <v>29</v>
      </c>
      <c r="D76" s="13">
        <v>4.22</v>
      </c>
      <c r="E76" s="13">
        <v>2068.84</v>
      </c>
      <c r="G76" s="13">
        <v>5</v>
      </c>
      <c r="H76" s="13" t="s">
        <v>29</v>
      </c>
      <c r="I76" s="13">
        <v>6.29</v>
      </c>
      <c r="J76" s="13">
        <v>3078.34</v>
      </c>
    </row>
    <row r="77" spans="2:15" ht="16.8">
      <c r="B77" s="13">
        <v>6</v>
      </c>
      <c r="C77" s="13" t="s">
        <v>30</v>
      </c>
      <c r="D77" s="13">
        <v>6.05</v>
      </c>
      <c r="E77" s="13">
        <v>2967.21</v>
      </c>
      <c r="G77" s="13">
        <v>6</v>
      </c>
      <c r="H77" s="13" t="s">
        <v>30</v>
      </c>
      <c r="I77" s="13">
        <v>7.27</v>
      </c>
      <c r="J77" s="13">
        <v>3557.93</v>
      </c>
    </row>
    <row r="78" spans="2:15" ht="16.8">
      <c r="B78" s="13">
        <v>7</v>
      </c>
      <c r="C78" s="13" t="s">
        <v>31</v>
      </c>
      <c r="D78" s="13">
        <v>7.82</v>
      </c>
      <c r="E78" s="13">
        <v>3833.09</v>
      </c>
      <c r="G78" s="13">
        <v>7</v>
      </c>
      <c r="H78" s="13" t="s">
        <v>31</v>
      </c>
      <c r="I78" s="13">
        <v>8.8800000000000008</v>
      </c>
      <c r="J78" s="13">
        <v>4346.6400000000003</v>
      </c>
    </row>
    <row r="79" spans="2:15" ht="16.8">
      <c r="B79" s="13">
        <v>8</v>
      </c>
      <c r="C79" s="13" t="s">
        <v>32</v>
      </c>
      <c r="D79" s="13">
        <v>5.61</v>
      </c>
      <c r="E79" s="13">
        <v>2751.35</v>
      </c>
      <c r="G79" s="13">
        <v>8</v>
      </c>
      <c r="H79" s="13" t="s">
        <v>32</v>
      </c>
      <c r="I79" s="13">
        <v>6.59</v>
      </c>
      <c r="J79" s="13">
        <v>3227.69</v>
      </c>
    </row>
    <row r="80" spans="2:15" ht="16.8">
      <c r="B80" s="13">
        <v>9</v>
      </c>
      <c r="C80" s="13" t="s">
        <v>33</v>
      </c>
      <c r="D80" s="13">
        <v>1.94</v>
      </c>
      <c r="E80" s="13">
        <v>951.14</v>
      </c>
      <c r="G80" s="13">
        <v>9</v>
      </c>
      <c r="H80" s="13" t="s">
        <v>33</v>
      </c>
      <c r="I80" s="13">
        <v>2.87</v>
      </c>
      <c r="J80" s="13">
        <v>1405.82</v>
      </c>
    </row>
    <row r="81" spans="2:15">
      <c r="B81">
        <v>1</v>
      </c>
      <c r="C81" t="s">
        <v>5</v>
      </c>
      <c r="D81" t="s">
        <v>6</v>
      </c>
      <c r="G81">
        <v>1</v>
      </c>
      <c r="H81" t="s">
        <v>5</v>
      </c>
      <c r="I81" t="s">
        <v>7</v>
      </c>
    </row>
    <row r="82" spans="2:15" ht="16.8">
      <c r="B82" s="13"/>
      <c r="C82" s="13" t="s">
        <v>1</v>
      </c>
      <c r="D82" s="13" t="s">
        <v>2</v>
      </c>
      <c r="E82" s="13" t="s">
        <v>3</v>
      </c>
      <c r="G82" s="13"/>
      <c r="H82" s="13" t="s">
        <v>1</v>
      </c>
      <c r="I82" s="13" t="s">
        <v>2</v>
      </c>
      <c r="J82" s="13" t="s">
        <v>3</v>
      </c>
      <c r="L82" s="8" t="s">
        <v>8</v>
      </c>
      <c r="M82" t="s">
        <v>6</v>
      </c>
      <c r="N82" t="s">
        <v>7</v>
      </c>
      <c r="O82" t="s">
        <v>9</v>
      </c>
    </row>
    <row r="83" spans="2:15" ht="20.399999999999999">
      <c r="B83" s="13">
        <v>1</v>
      </c>
      <c r="C83" s="13" t="s">
        <v>25</v>
      </c>
      <c r="D83" s="13">
        <v>2.83</v>
      </c>
      <c r="E83" s="13">
        <v>879.26</v>
      </c>
      <c r="G83" s="13">
        <v>1</v>
      </c>
      <c r="H83" s="13" t="s">
        <v>25</v>
      </c>
      <c r="I83" s="13">
        <v>3.12</v>
      </c>
      <c r="J83" s="13">
        <v>1179.1600000000001</v>
      </c>
      <c r="L83" s="9" t="s">
        <v>14</v>
      </c>
      <c r="M83">
        <f>(E94-E83)</f>
        <v>278.5</v>
      </c>
      <c r="N83">
        <f>(J94-J83)</f>
        <v>271.03999999999996</v>
      </c>
      <c r="O83">
        <f>(N83-M83)/J94</f>
        <v>-5.1441180526824136E-3</v>
      </c>
    </row>
    <row r="84" spans="2:15" ht="20.399999999999999">
      <c r="B84" s="13">
        <v>2</v>
      </c>
      <c r="C84" s="13" t="s">
        <v>26</v>
      </c>
      <c r="D84" s="13">
        <v>1.01</v>
      </c>
      <c r="E84" s="13">
        <v>313.77</v>
      </c>
      <c r="G84" s="13">
        <v>2</v>
      </c>
      <c r="H84" s="13" t="s">
        <v>26</v>
      </c>
      <c r="I84" s="13">
        <v>1.01</v>
      </c>
      <c r="J84" s="13">
        <v>381.23</v>
      </c>
      <c r="L84" s="9" t="s">
        <v>15</v>
      </c>
      <c r="M84">
        <f t="shared" ref="M84:M90" si="16">(E95-E84)</f>
        <v>156.07</v>
      </c>
      <c r="N84">
        <f t="shared" ref="N84:N90" si="17">(J95-J84)</f>
        <v>91.12</v>
      </c>
      <c r="O84">
        <f t="shared" ref="O84:O90" si="18">(N84-M84)/J95</f>
        <v>-0.13750396951413144</v>
      </c>
    </row>
    <row r="85" spans="2:15" ht="20.399999999999999">
      <c r="B85" s="13">
        <v>3</v>
      </c>
      <c r="C85" s="13" t="s">
        <v>27</v>
      </c>
      <c r="D85" s="13">
        <v>3.67</v>
      </c>
      <c r="E85" s="13">
        <v>1140.3699999999999</v>
      </c>
      <c r="G85" s="13">
        <v>3</v>
      </c>
      <c r="H85" s="13" t="s">
        <v>27</v>
      </c>
      <c r="I85" s="13">
        <v>3.17</v>
      </c>
      <c r="J85" s="13">
        <v>1196.29</v>
      </c>
      <c r="L85" s="9" t="s">
        <v>10</v>
      </c>
      <c r="M85">
        <f t="shared" si="16"/>
        <v>433.07000000000016</v>
      </c>
      <c r="N85">
        <f t="shared" si="17"/>
        <v>350.61000000000013</v>
      </c>
      <c r="O85">
        <f t="shared" si="18"/>
        <v>-5.3306613226452929E-2</v>
      </c>
    </row>
    <row r="86" spans="2:15" ht="20.399999999999999">
      <c r="B86" s="13">
        <v>4</v>
      </c>
      <c r="C86" s="13" t="s">
        <v>28</v>
      </c>
      <c r="D86" s="13">
        <v>4.59</v>
      </c>
      <c r="E86" s="13">
        <v>1424.66</v>
      </c>
      <c r="G86" s="13">
        <v>4</v>
      </c>
      <c r="H86" s="13" t="s">
        <v>28</v>
      </c>
      <c r="I86" s="13">
        <v>5.24</v>
      </c>
      <c r="J86" s="13">
        <v>1978.33</v>
      </c>
      <c r="L86" s="9" t="s">
        <v>13</v>
      </c>
      <c r="M86">
        <f t="shared" si="16"/>
        <v>411.66999999999985</v>
      </c>
      <c r="N86">
        <f t="shared" si="17"/>
        <v>453.07999999999993</v>
      </c>
      <c r="O86">
        <f t="shared" si="18"/>
        <v>1.7031269921568178E-2</v>
      </c>
    </row>
    <row r="87" spans="2:15" ht="20.399999999999999">
      <c r="B87" s="13">
        <v>5</v>
      </c>
      <c r="C87" s="13" t="s">
        <v>29</v>
      </c>
      <c r="D87" s="13">
        <v>5.4</v>
      </c>
      <c r="E87" s="13">
        <v>1678.01</v>
      </c>
      <c r="G87" s="13">
        <v>5</v>
      </c>
      <c r="H87" s="13" t="s">
        <v>29</v>
      </c>
      <c r="I87" s="13">
        <v>6.87</v>
      </c>
      <c r="J87" s="13">
        <v>2593.62</v>
      </c>
      <c r="L87" s="9" t="s">
        <v>4</v>
      </c>
      <c r="M87">
        <f t="shared" si="16"/>
        <v>365.57999999999993</v>
      </c>
      <c r="N87">
        <f t="shared" si="17"/>
        <v>467.90000000000009</v>
      </c>
      <c r="O87">
        <f t="shared" si="18"/>
        <v>3.3421307063158226E-2</v>
      </c>
    </row>
    <row r="88" spans="2:15" ht="20.399999999999999">
      <c r="B88" s="13">
        <v>6</v>
      </c>
      <c r="C88" s="13" t="s">
        <v>30</v>
      </c>
      <c r="D88" s="13">
        <v>7.35</v>
      </c>
      <c r="E88" s="13">
        <v>2281.34</v>
      </c>
      <c r="G88" s="13">
        <v>6</v>
      </c>
      <c r="H88" s="13" t="s">
        <v>30</v>
      </c>
      <c r="I88" s="13">
        <v>7.68</v>
      </c>
      <c r="J88" s="13">
        <v>2898.97</v>
      </c>
      <c r="L88" s="9" t="s">
        <v>11</v>
      </c>
      <c r="M88">
        <f t="shared" si="16"/>
        <v>665.75999999999976</v>
      </c>
      <c r="N88">
        <f t="shared" si="17"/>
        <v>666.58000000000038</v>
      </c>
      <c r="O88">
        <f t="shared" si="18"/>
        <v>2.299785446847242E-4</v>
      </c>
    </row>
    <row r="89" spans="2:15" ht="20.399999999999999">
      <c r="B89" s="13">
        <v>7</v>
      </c>
      <c r="C89" s="13" t="s">
        <v>31</v>
      </c>
      <c r="D89" s="13">
        <v>9.02</v>
      </c>
      <c r="E89" s="13">
        <v>2802.1</v>
      </c>
      <c r="G89" s="13">
        <v>7</v>
      </c>
      <c r="H89" s="13" t="s">
        <v>31</v>
      </c>
      <c r="I89" s="13">
        <v>8.8800000000000008</v>
      </c>
      <c r="J89" s="13">
        <v>3352.44</v>
      </c>
      <c r="L89" s="9" t="s">
        <v>16</v>
      </c>
      <c r="M89">
        <f t="shared" si="16"/>
        <v>1002.54</v>
      </c>
      <c r="N89">
        <f t="shared" si="17"/>
        <v>1016.6100000000001</v>
      </c>
      <c r="O89">
        <f t="shared" si="18"/>
        <v>3.2203797164143608E-3</v>
      </c>
    </row>
    <row r="90" spans="2:15" ht="20.399999999999999">
      <c r="B90" s="13">
        <v>8</v>
      </c>
      <c r="C90" s="13" t="s">
        <v>32</v>
      </c>
      <c r="D90" s="13">
        <v>6.09</v>
      </c>
      <c r="E90" s="13">
        <v>1889.78</v>
      </c>
      <c r="G90" s="13">
        <v>8</v>
      </c>
      <c r="H90" s="13" t="s">
        <v>32</v>
      </c>
      <c r="I90" s="13">
        <v>6.13</v>
      </c>
      <c r="J90" s="13">
        <v>2313.88</v>
      </c>
      <c r="L90" s="9" t="s">
        <v>17</v>
      </c>
      <c r="M90">
        <f t="shared" si="16"/>
        <v>833.39999999999986</v>
      </c>
      <c r="N90">
        <f t="shared" si="17"/>
        <v>915.23999999999978</v>
      </c>
      <c r="O90">
        <f t="shared" si="18"/>
        <v>2.5344366266970543E-2</v>
      </c>
    </row>
    <row r="91" spans="2:15" ht="20.399999999999999">
      <c r="B91" s="13">
        <v>9</v>
      </c>
      <c r="C91" s="13" t="s">
        <v>33</v>
      </c>
      <c r="D91" s="13">
        <v>2.04</v>
      </c>
      <c r="E91" s="13">
        <v>632.59</v>
      </c>
      <c r="G91" s="13">
        <v>9</v>
      </c>
      <c r="H91" s="13" t="s">
        <v>33</v>
      </c>
      <c r="I91" s="13">
        <v>2.88</v>
      </c>
      <c r="J91" s="13">
        <v>1087.8800000000001</v>
      </c>
      <c r="L91" s="6" t="s">
        <v>18</v>
      </c>
      <c r="M91">
        <f>(E102-E91)</f>
        <v>308.27</v>
      </c>
      <c r="N91">
        <f>(J102-J91)</f>
        <v>331.1099999999999</v>
      </c>
      <c r="O91">
        <f>(N91-M91)/J102</f>
        <v>1.6095955574034995E-2</v>
      </c>
    </row>
    <row r="92" spans="2:15">
      <c r="B92">
        <v>1</v>
      </c>
      <c r="C92" t="s">
        <v>12</v>
      </c>
      <c r="D92" t="s">
        <v>6</v>
      </c>
      <c r="G92">
        <v>1</v>
      </c>
      <c r="H92" t="s">
        <v>12</v>
      </c>
      <c r="I92" t="s">
        <v>7</v>
      </c>
    </row>
    <row r="93" spans="2:15" ht="16.8">
      <c r="B93" s="13"/>
      <c r="C93" s="13" t="s">
        <v>1</v>
      </c>
      <c r="D93" s="13" t="s">
        <v>2</v>
      </c>
      <c r="E93" s="13" t="s">
        <v>3</v>
      </c>
      <c r="G93" s="13"/>
      <c r="H93" s="13" t="s">
        <v>1</v>
      </c>
      <c r="I93" s="13" t="s">
        <v>2</v>
      </c>
      <c r="J93" s="13" t="s">
        <v>3</v>
      </c>
    </row>
    <row r="94" spans="2:15" ht="16.8">
      <c r="B94" s="13">
        <v>1</v>
      </c>
      <c r="C94" s="13" t="s">
        <v>25</v>
      </c>
      <c r="D94" s="13">
        <v>2.38</v>
      </c>
      <c r="E94" s="13">
        <v>1157.76</v>
      </c>
      <c r="G94" s="13">
        <v>1</v>
      </c>
      <c r="H94" s="13" t="s">
        <v>25</v>
      </c>
      <c r="I94" s="13">
        <v>2.96</v>
      </c>
      <c r="J94" s="13">
        <v>1450.2</v>
      </c>
    </row>
    <row r="95" spans="2:15" ht="16.8">
      <c r="B95" s="13">
        <v>2</v>
      </c>
      <c r="C95" s="13" t="s">
        <v>26</v>
      </c>
      <c r="D95" s="13">
        <v>0.97</v>
      </c>
      <c r="E95" s="13">
        <v>469.84</v>
      </c>
      <c r="G95" s="13">
        <v>2</v>
      </c>
      <c r="H95" s="13" t="s">
        <v>26</v>
      </c>
      <c r="I95" s="13">
        <v>0.96</v>
      </c>
      <c r="J95" s="13">
        <v>472.35</v>
      </c>
    </row>
    <row r="96" spans="2:15" ht="16.8">
      <c r="B96" s="13">
        <v>3</v>
      </c>
      <c r="C96" s="13" t="s">
        <v>27</v>
      </c>
      <c r="D96" s="13">
        <v>3.24</v>
      </c>
      <c r="E96" s="13">
        <v>1573.44</v>
      </c>
      <c r="G96" s="13">
        <v>3</v>
      </c>
      <c r="H96" s="13" t="s">
        <v>27</v>
      </c>
      <c r="I96" s="13">
        <v>3.16</v>
      </c>
      <c r="J96" s="13">
        <v>1546.9</v>
      </c>
    </row>
    <row r="97" spans="2:15" ht="16.8">
      <c r="B97" s="13">
        <v>4</v>
      </c>
      <c r="C97" s="13" t="s">
        <v>28</v>
      </c>
      <c r="D97" s="13">
        <v>3.78</v>
      </c>
      <c r="E97" s="13">
        <v>1836.33</v>
      </c>
      <c r="G97" s="13">
        <v>4</v>
      </c>
      <c r="H97" s="13" t="s">
        <v>28</v>
      </c>
      <c r="I97" s="13">
        <v>4.97</v>
      </c>
      <c r="J97" s="13">
        <v>2431.41</v>
      </c>
    </row>
    <row r="98" spans="2:15" ht="16.8">
      <c r="B98" s="13">
        <v>5</v>
      </c>
      <c r="C98" s="13" t="s">
        <v>29</v>
      </c>
      <c r="D98" s="13">
        <v>4.2</v>
      </c>
      <c r="E98" s="13">
        <v>2043.59</v>
      </c>
      <c r="G98" s="13">
        <v>5</v>
      </c>
      <c r="H98" s="13" t="s">
        <v>29</v>
      </c>
      <c r="I98" s="13">
        <v>6.25</v>
      </c>
      <c r="J98" s="13">
        <v>3061.52</v>
      </c>
    </row>
    <row r="99" spans="2:15" ht="16.8">
      <c r="B99" s="13">
        <v>6</v>
      </c>
      <c r="C99" s="13" t="s">
        <v>30</v>
      </c>
      <c r="D99" s="13">
        <v>6.06</v>
      </c>
      <c r="E99" s="13">
        <v>2947.1</v>
      </c>
      <c r="G99" s="13">
        <v>6</v>
      </c>
      <c r="H99" s="13" t="s">
        <v>30</v>
      </c>
      <c r="I99" s="13">
        <v>7.28</v>
      </c>
      <c r="J99" s="13">
        <v>3565.55</v>
      </c>
    </row>
    <row r="100" spans="2:15" ht="16.8">
      <c r="B100" s="13">
        <v>7</v>
      </c>
      <c r="C100" s="13" t="s">
        <v>31</v>
      </c>
      <c r="D100" s="13">
        <v>7.83</v>
      </c>
      <c r="E100" s="13">
        <v>3804.64</v>
      </c>
      <c r="G100" s="13">
        <v>7</v>
      </c>
      <c r="H100" s="13" t="s">
        <v>31</v>
      </c>
      <c r="I100" s="13">
        <v>8.92</v>
      </c>
      <c r="J100" s="13">
        <v>4369.05</v>
      </c>
    </row>
    <row r="101" spans="2:15" ht="16.8">
      <c r="B101" s="13">
        <v>8</v>
      </c>
      <c r="C101" s="13" t="s">
        <v>32</v>
      </c>
      <c r="D101" s="13">
        <v>5.6</v>
      </c>
      <c r="E101" s="13">
        <v>2723.18</v>
      </c>
      <c r="G101" s="13">
        <v>8</v>
      </c>
      <c r="H101" s="13" t="s">
        <v>32</v>
      </c>
      <c r="I101" s="13">
        <v>6.59</v>
      </c>
      <c r="J101" s="13">
        <v>3229.12</v>
      </c>
    </row>
    <row r="102" spans="2:15" ht="16.8">
      <c r="B102" s="13">
        <v>9</v>
      </c>
      <c r="C102" s="13" t="s">
        <v>33</v>
      </c>
      <c r="D102" s="13">
        <v>1.94</v>
      </c>
      <c r="E102" s="13">
        <v>940.86</v>
      </c>
      <c r="G102" s="13">
        <v>9</v>
      </c>
      <c r="H102" s="13" t="s">
        <v>33</v>
      </c>
      <c r="I102" s="13">
        <v>2.9</v>
      </c>
      <c r="J102" s="13">
        <v>1418.99</v>
      </c>
    </row>
    <row r="103" spans="2:15">
      <c r="B103">
        <v>1.25</v>
      </c>
      <c r="C103" t="s">
        <v>5</v>
      </c>
      <c r="D103" t="s">
        <v>6</v>
      </c>
      <c r="G103">
        <v>1.25</v>
      </c>
      <c r="H103" t="s">
        <v>5</v>
      </c>
      <c r="I103" t="s">
        <v>7</v>
      </c>
    </row>
    <row r="104" spans="2:15" ht="16.8">
      <c r="B104" s="13"/>
      <c r="C104" s="13" t="s">
        <v>1</v>
      </c>
      <c r="D104" s="13" t="s">
        <v>2</v>
      </c>
      <c r="E104" s="13" t="s">
        <v>3</v>
      </c>
      <c r="G104" s="13"/>
      <c r="H104" s="13" t="s">
        <v>1</v>
      </c>
      <c r="I104" s="13" t="s">
        <v>2</v>
      </c>
      <c r="J104" s="13" t="s">
        <v>3</v>
      </c>
      <c r="L104" s="8" t="s">
        <v>8</v>
      </c>
      <c r="M104" t="s">
        <v>6</v>
      </c>
      <c r="N104" t="s">
        <v>7</v>
      </c>
      <c r="O104" t="s">
        <v>9</v>
      </c>
    </row>
    <row r="105" spans="2:15" ht="20.399999999999999">
      <c r="B105" s="13">
        <v>1</v>
      </c>
      <c r="C105" s="13" t="s">
        <v>25</v>
      </c>
      <c r="D105" s="13">
        <v>2.88</v>
      </c>
      <c r="E105" s="13">
        <v>858.3</v>
      </c>
      <c r="G105" s="13">
        <v>1</v>
      </c>
      <c r="H105" s="13" t="s">
        <v>25</v>
      </c>
      <c r="I105" s="13">
        <v>3.06</v>
      </c>
      <c r="J105" s="13">
        <v>1139.6600000000001</v>
      </c>
      <c r="L105" s="9" t="s">
        <v>14</v>
      </c>
      <c r="M105">
        <f>(E116-E105)</f>
        <v>279.69000000000005</v>
      </c>
      <c r="N105">
        <f>(J116-J105)</f>
        <v>320.26</v>
      </c>
      <c r="O105">
        <f>(N105-M105)/J116</f>
        <v>2.7789193928434389E-2</v>
      </c>
    </row>
    <row r="106" spans="2:15" ht="20.399999999999999">
      <c r="B106" s="13">
        <v>2</v>
      </c>
      <c r="C106" s="13" t="s">
        <v>26</v>
      </c>
      <c r="D106" s="13">
        <v>1.02</v>
      </c>
      <c r="E106" s="13">
        <v>303.98</v>
      </c>
      <c r="G106" s="13">
        <v>2</v>
      </c>
      <c r="H106" s="13" t="s">
        <v>26</v>
      </c>
      <c r="I106" s="13">
        <v>1.01</v>
      </c>
      <c r="J106" s="13">
        <v>376.98</v>
      </c>
      <c r="L106" s="9" t="s">
        <v>15</v>
      </c>
      <c r="M106">
        <f t="shared" ref="M106:M112" si="19">(E117-E106)</f>
        <v>157.99</v>
      </c>
      <c r="N106">
        <f t="shared" ref="N106:N112" si="20">(J117-J106)</f>
        <v>105.63</v>
      </c>
      <c r="O106">
        <f t="shared" ref="O106:O112" si="21">(N106-M106)/J117</f>
        <v>-0.10849340046828705</v>
      </c>
    </row>
    <row r="107" spans="2:15" ht="20.399999999999999">
      <c r="B107" s="13">
        <v>3</v>
      </c>
      <c r="C107" s="13" t="s">
        <v>27</v>
      </c>
      <c r="D107" s="13">
        <v>3.69</v>
      </c>
      <c r="E107" s="13">
        <v>1099.17</v>
      </c>
      <c r="G107" s="13">
        <v>3</v>
      </c>
      <c r="H107" s="13" t="s">
        <v>27</v>
      </c>
      <c r="I107" s="13">
        <v>3.14</v>
      </c>
      <c r="J107" s="13">
        <v>1167.7</v>
      </c>
      <c r="L107" s="9" t="s">
        <v>10</v>
      </c>
      <c r="M107">
        <f t="shared" si="19"/>
        <v>468.42999999999984</v>
      </c>
      <c r="N107">
        <f t="shared" si="20"/>
        <v>394.53999999999996</v>
      </c>
      <c r="O107">
        <f t="shared" si="21"/>
        <v>-4.7297470299057683E-2</v>
      </c>
    </row>
    <row r="108" spans="2:15" ht="20.399999999999999">
      <c r="B108" s="13">
        <v>4</v>
      </c>
      <c r="C108" s="13" t="s">
        <v>28</v>
      </c>
      <c r="D108" s="13">
        <v>4.6100000000000003</v>
      </c>
      <c r="E108" s="13">
        <v>1373.33</v>
      </c>
      <c r="G108" s="13">
        <v>4</v>
      </c>
      <c r="H108" s="13" t="s">
        <v>28</v>
      </c>
      <c r="I108" s="13">
        <v>5.12</v>
      </c>
      <c r="J108" s="13">
        <v>1906.89</v>
      </c>
      <c r="L108" s="9" t="s">
        <v>13</v>
      </c>
      <c r="M108">
        <f t="shared" si="19"/>
        <v>450.74</v>
      </c>
      <c r="N108">
        <f t="shared" si="20"/>
        <v>506.70000000000005</v>
      </c>
      <c r="O108">
        <f t="shared" si="21"/>
        <v>2.3185379455499911E-2</v>
      </c>
    </row>
    <row r="109" spans="2:15" ht="20.399999999999999">
      <c r="B109" s="13">
        <v>5</v>
      </c>
      <c r="C109" s="13" t="s">
        <v>29</v>
      </c>
      <c r="D109" s="13">
        <v>5.44</v>
      </c>
      <c r="E109" s="13">
        <v>1621.61</v>
      </c>
      <c r="G109" s="13">
        <v>5</v>
      </c>
      <c r="H109" s="13" t="s">
        <v>29</v>
      </c>
      <c r="I109" s="13">
        <v>6.84</v>
      </c>
      <c r="J109" s="13">
        <v>2545.94</v>
      </c>
      <c r="L109" s="9" t="s">
        <v>4</v>
      </c>
      <c r="M109">
        <f t="shared" si="19"/>
        <v>402.45000000000005</v>
      </c>
      <c r="N109">
        <f t="shared" si="20"/>
        <v>537.90999999999985</v>
      </c>
      <c r="O109">
        <f t="shared" si="21"/>
        <v>4.392561246493825E-2</v>
      </c>
    </row>
    <row r="110" spans="2:15" ht="20.399999999999999">
      <c r="B110" s="13">
        <v>6</v>
      </c>
      <c r="C110" s="13" t="s">
        <v>30</v>
      </c>
      <c r="D110" s="13">
        <v>7.38</v>
      </c>
      <c r="E110" s="13">
        <v>2201.62</v>
      </c>
      <c r="G110" s="13">
        <v>6</v>
      </c>
      <c r="H110" s="13" t="s">
        <v>30</v>
      </c>
      <c r="I110" s="13">
        <v>7.57</v>
      </c>
      <c r="J110" s="13">
        <v>2820.47</v>
      </c>
      <c r="L110" s="9" t="s">
        <v>11</v>
      </c>
      <c r="M110">
        <f t="shared" si="19"/>
        <v>730.14000000000033</v>
      </c>
      <c r="N110">
        <f t="shared" si="20"/>
        <v>757.19</v>
      </c>
      <c r="O110">
        <f t="shared" si="21"/>
        <v>7.5608079023718657E-3</v>
      </c>
    </row>
    <row r="111" spans="2:15" ht="20.399999999999999">
      <c r="B111" s="13">
        <v>7</v>
      </c>
      <c r="C111" s="13" t="s">
        <v>31</v>
      </c>
      <c r="D111" s="13">
        <v>8.98</v>
      </c>
      <c r="E111" s="13">
        <v>2677.66</v>
      </c>
      <c r="G111" s="13">
        <v>7</v>
      </c>
      <c r="H111" s="13" t="s">
        <v>31</v>
      </c>
      <c r="I111" s="13">
        <v>8.5399999999999991</v>
      </c>
      <c r="J111" s="13">
        <v>3180.69</v>
      </c>
      <c r="L111" s="9" t="s">
        <v>16</v>
      </c>
      <c r="M111">
        <f t="shared" si="19"/>
        <v>1114.83</v>
      </c>
      <c r="N111">
        <f t="shared" si="20"/>
        <v>1133.73</v>
      </c>
      <c r="O111">
        <f t="shared" si="21"/>
        <v>4.3806583503692483E-3</v>
      </c>
    </row>
    <row r="112" spans="2:15" ht="20.399999999999999">
      <c r="B112" s="13">
        <v>8</v>
      </c>
      <c r="C112" s="13" t="s">
        <v>32</v>
      </c>
      <c r="D112" s="13">
        <v>6.02</v>
      </c>
      <c r="E112" s="13">
        <v>1795.17</v>
      </c>
      <c r="G112" s="13">
        <v>8</v>
      </c>
      <c r="H112" s="13" t="s">
        <v>32</v>
      </c>
      <c r="I112" s="13">
        <v>5.92</v>
      </c>
      <c r="J112" s="13">
        <v>2204.33</v>
      </c>
      <c r="L112" s="9" t="s">
        <v>17</v>
      </c>
      <c r="M112">
        <f t="shared" si="19"/>
        <v>914.36999999999989</v>
      </c>
      <c r="N112">
        <f t="shared" si="20"/>
        <v>1013.6599999999999</v>
      </c>
      <c r="O112">
        <f t="shared" si="21"/>
        <v>3.0854663936183756E-2</v>
      </c>
    </row>
    <row r="113" spans="2:15" ht="20.399999999999999">
      <c r="B113" s="13">
        <v>9</v>
      </c>
      <c r="C113" s="13" t="s">
        <v>33</v>
      </c>
      <c r="D113" s="13">
        <v>1.99</v>
      </c>
      <c r="E113" s="13">
        <v>591.91999999999996</v>
      </c>
      <c r="G113" s="13">
        <v>9</v>
      </c>
      <c r="H113" s="13" t="s">
        <v>33</v>
      </c>
      <c r="I113" s="13">
        <v>2.8</v>
      </c>
      <c r="J113" s="13">
        <v>1042.81</v>
      </c>
      <c r="L113" s="6" t="s">
        <v>18</v>
      </c>
      <c r="M113">
        <f>(E124-E113)</f>
        <v>352.31000000000006</v>
      </c>
      <c r="N113">
        <f>(J124-J113)</f>
        <v>364.60000000000014</v>
      </c>
      <c r="O113">
        <f>(N113-M113)/J124</f>
        <v>8.7323523351404905E-3</v>
      </c>
    </row>
    <row r="114" spans="2:15">
      <c r="B114">
        <v>1.25</v>
      </c>
      <c r="C114" t="s">
        <v>12</v>
      </c>
      <c r="D114" t="s">
        <v>6</v>
      </c>
      <c r="G114">
        <v>1.25</v>
      </c>
      <c r="H114" t="s">
        <v>12</v>
      </c>
      <c r="I114" t="s">
        <v>7</v>
      </c>
    </row>
    <row r="115" spans="2:15" ht="16.8">
      <c r="B115" s="13"/>
      <c r="C115" s="13" t="s">
        <v>1</v>
      </c>
      <c r="D115" s="13" t="s">
        <v>2</v>
      </c>
      <c r="E115" s="13" t="s">
        <v>3</v>
      </c>
      <c r="G115" s="13"/>
      <c r="H115" s="13" t="s">
        <v>1</v>
      </c>
      <c r="I115" s="13" t="s">
        <v>2</v>
      </c>
      <c r="J115" s="13" t="s">
        <v>3</v>
      </c>
    </row>
    <row r="116" spans="2:15" ht="16.8">
      <c r="B116" s="13">
        <v>1</v>
      </c>
      <c r="C116" s="13" t="s">
        <v>25</v>
      </c>
      <c r="D116" s="13">
        <v>2.36</v>
      </c>
      <c r="E116" s="13">
        <v>1137.99</v>
      </c>
      <c r="G116" s="13">
        <v>1</v>
      </c>
      <c r="H116" s="13" t="s">
        <v>25</v>
      </c>
      <c r="I116" s="13">
        <v>2.99</v>
      </c>
      <c r="J116" s="13">
        <v>1459.92</v>
      </c>
    </row>
    <row r="117" spans="2:15" ht="16.8">
      <c r="B117" s="13">
        <v>2</v>
      </c>
      <c r="C117" s="13" t="s">
        <v>26</v>
      </c>
      <c r="D117" s="13">
        <v>0.96</v>
      </c>
      <c r="E117" s="13">
        <v>461.97</v>
      </c>
      <c r="G117" s="13">
        <v>2</v>
      </c>
      <c r="H117" s="13" t="s">
        <v>26</v>
      </c>
      <c r="I117" s="13">
        <v>0.99</v>
      </c>
      <c r="J117" s="13">
        <v>482.61</v>
      </c>
    </row>
    <row r="118" spans="2:15" ht="16.8">
      <c r="B118" s="13">
        <v>3</v>
      </c>
      <c r="C118" s="13" t="s">
        <v>27</v>
      </c>
      <c r="D118" s="13">
        <v>3.24</v>
      </c>
      <c r="E118" s="13">
        <v>1567.6</v>
      </c>
      <c r="G118" s="13">
        <v>3</v>
      </c>
      <c r="H118" s="13" t="s">
        <v>27</v>
      </c>
      <c r="I118" s="13">
        <v>3.19</v>
      </c>
      <c r="J118" s="13">
        <v>1562.24</v>
      </c>
    </row>
    <row r="119" spans="2:15" ht="16.8">
      <c r="B119" s="13">
        <v>4</v>
      </c>
      <c r="C119" s="13" t="s">
        <v>28</v>
      </c>
      <c r="D119" s="13">
        <v>3.78</v>
      </c>
      <c r="E119" s="13">
        <v>1824.07</v>
      </c>
      <c r="G119" s="13">
        <v>4</v>
      </c>
      <c r="H119" s="13" t="s">
        <v>28</v>
      </c>
      <c r="I119" s="13">
        <v>4.93</v>
      </c>
      <c r="J119" s="13">
        <v>2413.59</v>
      </c>
    </row>
    <row r="120" spans="2:15" ht="16.8">
      <c r="B120" s="13">
        <v>5</v>
      </c>
      <c r="C120" s="13" t="s">
        <v>29</v>
      </c>
      <c r="D120" s="13">
        <v>4.1900000000000004</v>
      </c>
      <c r="E120" s="13">
        <v>2024.06</v>
      </c>
      <c r="G120" s="13">
        <v>5</v>
      </c>
      <c r="H120" s="13" t="s">
        <v>29</v>
      </c>
      <c r="I120" s="13">
        <v>6.31</v>
      </c>
      <c r="J120" s="13">
        <v>3083.85</v>
      </c>
    </row>
    <row r="121" spans="2:15" ht="16.8">
      <c r="B121" s="13">
        <v>6</v>
      </c>
      <c r="C121" s="13" t="s">
        <v>30</v>
      </c>
      <c r="D121" s="13">
        <v>6.07</v>
      </c>
      <c r="E121" s="13">
        <v>2931.76</v>
      </c>
      <c r="G121" s="13">
        <v>6</v>
      </c>
      <c r="H121" s="13" t="s">
        <v>30</v>
      </c>
      <c r="I121" s="13">
        <v>7.32</v>
      </c>
      <c r="J121" s="13">
        <v>3577.66</v>
      </c>
    </row>
    <row r="122" spans="2:15" ht="16.8">
      <c r="B122" s="13">
        <v>7</v>
      </c>
      <c r="C122" s="13" t="s">
        <v>31</v>
      </c>
      <c r="D122" s="13">
        <v>7.85</v>
      </c>
      <c r="E122" s="13">
        <v>3792.49</v>
      </c>
      <c r="G122" s="13">
        <v>7</v>
      </c>
      <c r="H122" s="13" t="s">
        <v>31</v>
      </c>
      <c r="I122" s="13">
        <v>8.82</v>
      </c>
      <c r="J122" s="13">
        <v>4314.42</v>
      </c>
    </row>
    <row r="123" spans="2:15" ht="16.8">
      <c r="B123" s="13">
        <v>8</v>
      </c>
      <c r="C123" s="13" t="s">
        <v>32</v>
      </c>
      <c r="D123" s="13">
        <v>5.61</v>
      </c>
      <c r="E123" s="13">
        <v>2709.54</v>
      </c>
      <c r="G123" s="13">
        <v>8</v>
      </c>
      <c r="H123" s="13" t="s">
        <v>32</v>
      </c>
      <c r="I123" s="13">
        <v>6.58</v>
      </c>
      <c r="J123" s="13">
        <v>3217.99</v>
      </c>
    </row>
    <row r="124" spans="2:15" ht="16.8">
      <c r="B124" s="13">
        <v>9</v>
      </c>
      <c r="C124" s="13" t="s">
        <v>33</v>
      </c>
      <c r="D124" s="13">
        <v>1.95</v>
      </c>
      <c r="E124" s="13">
        <v>944.23</v>
      </c>
      <c r="G124" s="13">
        <v>9</v>
      </c>
      <c r="H124" s="13" t="s">
        <v>33</v>
      </c>
      <c r="I124" s="13">
        <v>2.88</v>
      </c>
      <c r="J124" s="13">
        <v>1407.41</v>
      </c>
    </row>
    <row r="125" spans="2:15">
      <c r="B125">
        <v>1.5</v>
      </c>
      <c r="C125" t="s">
        <v>5</v>
      </c>
      <c r="D125" t="s">
        <v>6</v>
      </c>
      <c r="G125">
        <v>1.5</v>
      </c>
      <c r="H125" t="s">
        <v>5</v>
      </c>
      <c r="I125" t="s">
        <v>7</v>
      </c>
    </row>
    <row r="126" spans="2:15" ht="16.8">
      <c r="B126" s="13"/>
      <c r="C126" s="13" t="s">
        <v>1</v>
      </c>
      <c r="D126" s="13" t="s">
        <v>2</v>
      </c>
      <c r="E126" s="13" t="s">
        <v>3</v>
      </c>
      <c r="G126" s="13"/>
      <c r="H126" s="13" t="s">
        <v>1</v>
      </c>
      <c r="I126" s="13" t="s">
        <v>2</v>
      </c>
      <c r="J126" s="13" t="s">
        <v>3</v>
      </c>
      <c r="L126" s="8" t="s">
        <v>8</v>
      </c>
      <c r="M126" t="s">
        <v>6</v>
      </c>
      <c r="N126" t="s">
        <v>7</v>
      </c>
      <c r="O126" t="s">
        <v>9</v>
      </c>
    </row>
    <row r="127" spans="2:15" ht="20.399999999999999">
      <c r="B127" s="13">
        <v>1</v>
      </c>
      <c r="C127" s="13" t="s">
        <v>25</v>
      </c>
      <c r="D127" s="13">
        <v>2.86</v>
      </c>
      <c r="E127" s="13">
        <v>826.93</v>
      </c>
      <c r="G127" s="13">
        <v>1</v>
      </c>
      <c r="H127" s="13" t="s">
        <v>25</v>
      </c>
      <c r="I127" s="13">
        <v>2.97</v>
      </c>
      <c r="J127" s="13">
        <v>1102.6500000000001</v>
      </c>
      <c r="L127" s="9" t="s">
        <v>14</v>
      </c>
      <c r="M127">
        <f>(E138-E127)</f>
        <v>307.25000000000011</v>
      </c>
      <c r="N127">
        <f>(J138-J127)</f>
        <v>330.44999999999982</v>
      </c>
      <c r="O127">
        <f>(N127-M127)/J138</f>
        <v>1.6188681878445122E-2</v>
      </c>
    </row>
    <row r="128" spans="2:15" ht="20.399999999999999">
      <c r="B128" s="13">
        <v>2</v>
      </c>
      <c r="C128" s="13" t="s">
        <v>26</v>
      </c>
      <c r="D128" s="13">
        <v>1.01</v>
      </c>
      <c r="E128" s="13">
        <v>291.86</v>
      </c>
      <c r="G128" s="13">
        <v>2</v>
      </c>
      <c r="H128" s="13" t="s">
        <v>26</v>
      </c>
      <c r="I128" s="13">
        <v>1</v>
      </c>
      <c r="J128" s="13">
        <v>372.02</v>
      </c>
      <c r="L128" s="9" t="s">
        <v>15</v>
      </c>
      <c r="M128">
        <f t="shared" ref="M128:M134" si="22">(E139-E128)</f>
        <v>171.16999999999996</v>
      </c>
      <c r="N128">
        <f t="shared" ref="N128:N134" si="23">(J139-J128)</f>
        <v>103.88</v>
      </c>
      <c r="O128">
        <f t="shared" ref="O128:O134" si="24">(N128-M128)/J139</f>
        <v>-0.14139525110317286</v>
      </c>
    </row>
    <row r="129" spans="2:15" ht="20.399999999999999">
      <c r="B129" s="13">
        <v>3</v>
      </c>
      <c r="C129" s="13" t="s">
        <v>27</v>
      </c>
      <c r="D129" s="13">
        <v>3.69</v>
      </c>
      <c r="E129" s="13">
        <v>1066.02</v>
      </c>
      <c r="G129" s="13">
        <v>3</v>
      </c>
      <c r="H129" s="13" t="s">
        <v>27</v>
      </c>
      <c r="I129" s="13">
        <v>3.08</v>
      </c>
      <c r="J129" s="13">
        <v>1141.22</v>
      </c>
      <c r="L129" s="9" t="s">
        <v>10</v>
      </c>
      <c r="M129">
        <f t="shared" si="22"/>
        <v>496.86000000000013</v>
      </c>
      <c r="N129">
        <f t="shared" si="23"/>
        <v>417.48</v>
      </c>
      <c r="O129">
        <f t="shared" si="24"/>
        <v>-5.0927054596779438E-2</v>
      </c>
    </row>
    <row r="130" spans="2:15" ht="20.399999999999999">
      <c r="B130" s="13">
        <v>4</v>
      </c>
      <c r="C130" s="13" t="s">
        <v>28</v>
      </c>
      <c r="D130" s="13">
        <v>4.62</v>
      </c>
      <c r="E130" s="13">
        <v>1334.14</v>
      </c>
      <c r="G130" s="13">
        <v>4</v>
      </c>
      <c r="H130" s="13" t="s">
        <v>28</v>
      </c>
      <c r="I130" s="13">
        <v>5</v>
      </c>
      <c r="J130" s="13">
        <v>1854.99</v>
      </c>
      <c r="L130" s="9" t="s">
        <v>13</v>
      </c>
      <c r="M130">
        <f t="shared" si="22"/>
        <v>479.15999999999985</v>
      </c>
      <c r="N130">
        <f t="shared" si="23"/>
        <v>551.74999999999977</v>
      </c>
      <c r="O130">
        <f t="shared" si="24"/>
        <v>3.0161130824268481E-2</v>
      </c>
    </row>
    <row r="131" spans="2:15" ht="20.399999999999999">
      <c r="B131" s="13">
        <v>5</v>
      </c>
      <c r="C131" s="13" t="s">
        <v>29</v>
      </c>
      <c r="D131" s="13">
        <v>5.48</v>
      </c>
      <c r="E131" s="13">
        <v>1581.59</v>
      </c>
      <c r="G131" s="13">
        <v>5</v>
      </c>
      <c r="H131" s="13" t="s">
        <v>29</v>
      </c>
      <c r="I131" s="13">
        <v>6.71</v>
      </c>
      <c r="J131" s="13">
        <v>2488.3200000000002</v>
      </c>
      <c r="L131" s="9" t="s">
        <v>4</v>
      </c>
      <c r="M131">
        <f t="shared" si="22"/>
        <v>430.19000000000005</v>
      </c>
      <c r="N131">
        <f t="shared" si="23"/>
        <v>570.79</v>
      </c>
      <c r="O131">
        <f t="shared" si="24"/>
        <v>4.5961080183452019E-2</v>
      </c>
    </row>
    <row r="132" spans="2:15" ht="20.399999999999999">
      <c r="B132" s="13">
        <v>6</v>
      </c>
      <c r="C132" s="13" t="s">
        <v>30</v>
      </c>
      <c r="D132" s="13">
        <v>7.41</v>
      </c>
      <c r="E132" s="13">
        <v>2141.0300000000002</v>
      </c>
      <c r="G132" s="13">
        <v>6</v>
      </c>
      <c r="H132" s="13" t="s">
        <v>30</v>
      </c>
      <c r="I132" s="13">
        <v>7.43</v>
      </c>
      <c r="J132" s="13">
        <v>2754.29</v>
      </c>
      <c r="L132" s="9" t="s">
        <v>11</v>
      </c>
      <c r="M132">
        <f t="shared" si="22"/>
        <v>779.10999999999967</v>
      </c>
      <c r="N132">
        <f t="shared" si="23"/>
        <v>817.07999999999993</v>
      </c>
      <c r="O132">
        <f t="shared" si="24"/>
        <v>1.0631774361099593E-2</v>
      </c>
    </row>
    <row r="133" spans="2:15" ht="20.399999999999999">
      <c r="B133" s="13">
        <v>7</v>
      </c>
      <c r="C133" s="13" t="s">
        <v>31</v>
      </c>
      <c r="D133" s="13">
        <v>8.9700000000000006</v>
      </c>
      <c r="E133" s="13">
        <v>2589.98</v>
      </c>
      <c r="G133" s="13">
        <v>7</v>
      </c>
      <c r="H133" s="13" t="s">
        <v>31</v>
      </c>
      <c r="I133" s="13">
        <v>8.31</v>
      </c>
      <c r="J133" s="13">
        <v>3084.12</v>
      </c>
      <c r="L133" s="9" t="s">
        <v>16</v>
      </c>
      <c r="M133">
        <f t="shared" si="22"/>
        <v>1190.0700000000002</v>
      </c>
      <c r="N133">
        <f t="shared" si="23"/>
        <v>1253.9899999999998</v>
      </c>
      <c r="O133">
        <f t="shared" si="24"/>
        <v>1.4734527248041111E-2</v>
      </c>
    </row>
    <row r="134" spans="2:15" ht="20.399999999999999">
      <c r="B134" s="13">
        <v>8</v>
      </c>
      <c r="C134" s="13" t="s">
        <v>32</v>
      </c>
      <c r="D134" s="13">
        <v>5.98</v>
      </c>
      <c r="E134" s="13">
        <v>1727.44</v>
      </c>
      <c r="G134" s="13">
        <v>8</v>
      </c>
      <c r="H134" s="13" t="s">
        <v>32</v>
      </c>
      <c r="I134" s="13">
        <v>5.75</v>
      </c>
      <c r="J134" s="13">
        <v>2131.23</v>
      </c>
      <c r="L134" s="9" t="s">
        <v>17</v>
      </c>
      <c r="M134">
        <f t="shared" si="22"/>
        <v>969.27999999999975</v>
      </c>
      <c r="N134">
        <f t="shared" si="23"/>
        <v>1072.9699999999998</v>
      </c>
      <c r="O134">
        <f t="shared" si="24"/>
        <v>3.2360651644716326E-2</v>
      </c>
    </row>
    <row r="135" spans="2:15" ht="20.399999999999999">
      <c r="B135" s="13">
        <v>9</v>
      </c>
      <c r="C135" s="13" t="s">
        <v>33</v>
      </c>
      <c r="D135" s="13">
        <v>1.97</v>
      </c>
      <c r="E135" s="13">
        <v>568.83000000000004</v>
      </c>
      <c r="G135" s="13">
        <v>9</v>
      </c>
      <c r="H135" s="13" t="s">
        <v>33</v>
      </c>
      <c r="I135" s="13">
        <v>2.75</v>
      </c>
      <c r="J135" s="13">
        <v>1021.13</v>
      </c>
      <c r="L135" s="6" t="s">
        <v>18</v>
      </c>
      <c r="M135">
        <f>(E146-E135)</f>
        <v>368.78999999999996</v>
      </c>
      <c r="N135">
        <f>(J146-J135)</f>
        <v>390.15999999999997</v>
      </c>
      <c r="O135">
        <f>(N135-M135)/J146</f>
        <v>1.5142174889639978E-2</v>
      </c>
    </row>
    <row r="136" spans="2:15">
      <c r="B136">
        <v>1.5</v>
      </c>
      <c r="C136" t="s">
        <v>12</v>
      </c>
      <c r="D136" t="s">
        <v>6</v>
      </c>
      <c r="G136">
        <v>1.5</v>
      </c>
      <c r="H136" t="s">
        <v>12</v>
      </c>
      <c r="I136" t="s">
        <v>7</v>
      </c>
    </row>
    <row r="137" spans="2:15" ht="16.8">
      <c r="B137" s="13"/>
      <c r="C137" s="13" t="s">
        <v>1</v>
      </c>
      <c r="D137" s="13" t="s">
        <v>2</v>
      </c>
      <c r="E137" s="13" t="s">
        <v>3</v>
      </c>
      <c r="G137" s="13"/>
      <c r="H137" s="13" t="s">
        <v>1</v>
      </c>
      <c r="I137" s="13" t="s">
        <v>2</v>
      </c>
      <c r="J137" s="13" t="s">
        <v>3</v>
      </c>
    </row>
    <row r="138" spans="2:15" ht="16.8">
      <c r="B138" s="13">
        <v>1</v>
      </c>
      <c r="C138" s="13" t="s">
        <v>25</v>
      </c>
      <c r="D138" s="13">
        <v>2.36</v>
      </c>
      <c r="E138" s="13">
        <v>1134.18</v>
      </c>
      <c r="G138" s="13">
        <v>1</v>
      </c>
      <c r="H138" s="13" t="s">
        <v>25</v>
      </c>
      <c r="I138" s="13">
        <v>2.94</v>
      </c>
      <c r="J138" s="13">
        <v>1433.1</v>
      </c>
    </row>
    <row r="139" spans="2:15" ht="16.8">
      <c r="B139" s="13">
        <v>2</v>
      </c>
      <c r="C139" s="13" t="s">
        <v>26</v>
      </c>
      <c r="D139" s="13">
        <v>0.96</v>
      </c>
      <c r="E139" s="13">
        <v>463.03</v>
      </c>
      <c r="G139" s="13">
        <v>2</v>
      </c>
      <c r="H139" s="13" t="s">
        <v>26</v>
      </c>
      <c r="I139" s="13">
        <v>0.98</v>
      </c>
      <c r="J139" s="13">
        <v>475.9</v>
      </c>
    </row>
    <row r="140" spans="2:15" ht="16.8">
      <c r="B140" s="13">
        <v>3</v>
      </c>
      <c r="C140" s="13" t="s">
        <v>27</v>
      </c>
      <c r="D140" s="13">
        <v>3.25</v>
      </c>
      <c r="E140" s="13">
        <v>1562.88</v>
      </c>
      <c r="G140" s="13">
        <v>3</v>
      </c>
      <c r="H140" s="13" t="s">
        <v>27</v>
      </c>
      <c r="I140" s="13">
        <v>3.2</v>
      </c>
      <c r="J140" s="13">
        <v>1558.7</v>
      </c>
    </row>
    <row r="141" spans="2:15" ht="16.8">
      <c r="B141" s="13">
        <v>4</v>
      </c>
      <c r="C141" s="13" t="s">
        <v>28</v>
      </c>
      <c r="D141" s="13">
        <v>3.77</v>
      </c>
      <c r="E141" s="13">
        <v>1813.3</v>
      </c>
      <c r="G141" s="13">
        <v>4</v>
      </c>
      <c r="H141" s="13" t="s">
        <v>28</v>
      </c>
      <c r="I141" s="13">
        <v>4.93</v>
      </c>
      <c r="J141" s="13">
        <v>2406.7399999999998</v>
      </c>
    </row>
    <row r="142" spans="2:15" ht="16.8">
      <c r="B142" s="13">
        <v>5</v>
      </c>
      <c r="C142" s="13" t="s">
        <v>29</v>
      </c>
      <c r="D142" s="13">
        <v>4.18</v>
      </c>
      <c r="E142" s="13">
        <v>2011.78</v>
      </c>
      <c r="G142" s="13">
        <v>5</v>
      </c>
      <c r="H142" s="13" t="s">
        <v>29</v>
      </c>
      <c r="I142" s="13">
        <v>6.27</v>
      </c>
      <c r="J142" s="13">
        <v>3059.11</v>
      </c>
    </row>
    <row r="143" spans="2:15" ht="16.8">
      <c r="B143" s="13">
        <v>6</v>
      </c>
      <c r="C143" s="13" t="s">
        <v>30</v>
      </c>
      <c r="D143" s="13">
        <v>6.07</v>
      </c>
      <c r="E143" s="13">
        <v>2920.14</v>
      </c>
      <c r="G143" s="13">
        <v>6</v>
      </c>
      <c r="H143" s="13" t="s">
        <v>30</v>
      </c>
      <c r="I143" s="13">
        <v>7.32</v>
      </c>
      <c r="J143" s="13">
        <v>3571.37</v>
      </c>
    </row>
    <row r="144" spans="2:15" ht="16.8">
      <c r="B144" s="13">
        <v>7</v>
      </c>
      <c r="C144" s="13" t="s">
        <v>31</v>
      </c>
      <c r="D144" s="13">
        <v>7.86</v>
      </c>
      <c r="E144" s="13">
        <v>3780.05</v>
      </c>
      <c r="G144" s="13">
        <v>7</v>
      </c>
      <c r="H144" s="13" t="s">
        <v>31</v>
      </c>
      <c r="I144" s="13">
        <v>8.9</v>
      </c>
      <c r="J144" s="13">
        <v>4338.1099999999997</v>
      </c>
    </row>
    <row r="145" spans="2:15" ht="16.8">
      <c r="B145" s="13">
        <v>8</v>
      </c>
      <c r="C145" s="13" t="s">
        <v>32</v>
      </c>
      <c r="D145" s="13">
        <v>5.61</v>
      </c>
      <c r="E145" s="13">
        <v>2696.72</v>
      </c>
      <c r="G145" s="13">
        <v>8</v>
      </c>
      <c r="H145" s="13" t="s">
        <v>32</v>
      </c>
      <c r="I145" s="13">
        <v>6.57</v>
      </c>
      <c r="J145" s="13">
        <v>3204.2</v>
      </c>
    </row>
    <row r="146" spans="2:15" ht="16.8">
      <c r="B146" s="13">
        <v>9</v>
      </c>
      <c r="C146" s="13" t="s">
        <v>33</v>
      </c>
      <c r="D146" s="13">
        <v>1.95</v>
      </c>
      <c r="E146" s="13">
        <v>937.62</v>
      </c>
      <c r="G146" s="13">
        <v>9</v>
      </c>
      <c r="H146" s="13" t="s">
        <v>33</v>
      </c>
      <c r="I146" s="13">
        <v>2.89</v>
      </c>
      <c r="J146" s="13">
        <v>1411.29</v>
      </c>
    </row>
    <row r="147" spans="2:15">
      <c r="B147">
        <v>1.75</v>
      </c>
      <c r="C147" t="s">
        <v>5</v>
      </c>
      <c r="D147" t="s">
        <v>6</v>
      </c>
      <c r="G147">
        <v>1.75</v>
      </c>
      <c r="H147" t="s">
        <v>5</v>
      </c>
      <c r="I147" t="s">
        <v>7</v>
      </c>
    </row>
    <row r="148" spans="2:15" ht="16.8">
      <c r="B148" s="13"/>
      <c r="C148" s="13" t="s">
        <v>1</v>
      </c>
      <c r="D148" s="13" t="s">
        <v>2</v>
      </c>
      <c r="E148" s="13" t="s">
        <v>3</v>
      </c>
      <c r="G148" s="13"/>
      <c r="H148" s="13" t="s">
        <v>1</v>
      </c>
      <c r="I148" s="13" t="s">
        <v>2</v>
      </c>
      <c r="J148" s="13" t="s">
        <v>3</v>
      </c>
      <c r="L148" s="8" t="s">
        <v>8</v>
      </c>
      <c r="M148" t="s">
        <v>6</v>
      </c>
      <c r="N148" t="s">
        <v>7</v>
      </c>
      <c r="O148" t="s">
        <v>9</v>
      </c>
    </row>
    <row r="149" spans="2:15" ht="20.399999999999999">
      <c r="B149" s="13">
        <v>1</v>
      </c>
      <c r="C149" s="13" t="s">
        <v>25</v>
      </c>
      <c r="D149" s="13">
        <v>2.85</v>
      </c>
      <c r="E149" s="13">
        <v>803.56</v>
      </c>
      <c r="G149" s="13">
        <v>1</v>
      </c>
      <c r="H149" s="13" t="s">
        <v>25</v>
      </c>
      <c r="I149" s="13">
        <v>3.04</v>
      </c>
      <c r="J149" s="13">
        <v>1075.4000000000001</v>
      </c>
      <c r="L149" s="9" t="s">
        <v>14</v>
      </c>
      <c r="M149">
        <f>(E160-E149)</f>
        <v>322.37000000000012</v>
      </c>
      <c r="N149">
        <f>(J160-J149)</f>
        <v>360.52</v>
      </c>
      <c r="O149">
        <f>(N149-M149)/J160</f>
        <v>2.6568332497632085E-2</v>
      </c>
    </row>
    <row r="150" spans="2:15" ht="20.399999999999999">
      <c r="B150" s="13">
        <v>2</v>
      </c>
      <c r="C150" s="13" t="s">
        <v>26</v>
      </c>
      <c r="D150" s="13">
        <v>1.01</v>
      </c>
      <c r="E150" s="13">
        <v>283.58</v>
      </c>
      <c r="G150" s="13">
        <v>2</v>
      </c>
      <c r="H150" s="13" t="s">
        <v>26</v>
      </c>
      <c r="I150" s="13">
        <v>1.02</v>
      </c>
      <c r="J150" s="13">
        <v>359.23</v>
      </c>
      <c r="L150" s="9" t="s">
        <v>15</v>
      </c>
      <c r="M150">
        <f t="shared" ref="M150:M156" si="25">(E161-E150)</f>
        <v>177.51</v>
      </c>
      <c r="N150">
        <f t="shared" ref="N150:N156" si="26">(J161-J150)</f>
        <v>120.97999999999996</v>
      </c>
      <c r="O150">
        <f t="shared" ref="O150:O156" si="27">(N150-M150)/J161</f>
        <v>-0.11771933112596579</v>
      </c>
    </row>
    <row r="151" spans="2:15" ht="20.399999999999999">
      <c r="B151" s="13">
        <v>3</v>
      </c>
      <c r="C151" s="13" t="s">
        <v>27</v>
      </c>
      <c r="D151" s="13">
        <v>3.68</v>
      </c>
      <c r="E151" s="13">
        <v>1037.8800000000001</v>
      </c>
      <c r="G151" s="13">
        <v>3</v>
      </c>
      <c r="H151" s="13" t="s">
        <v>27</v>
      </c>
      <c r="I151" s="13">
        <v>3.14</v>
      </c>
      <c r="J151" s="13">
        <v>1110.6099999999999</v>
      </c>
      <c r="L151" s="9" t="s">
        <v>10</v>
      </c>
      <c r="M151">
        <f t="shared" si="25"/>
        <v>522.38999999999987</v>
      </c>
      <c r="N151">
        <f t="shared" si="26"/>
        <v>450.54000000000019</v>
      </c>
      <c r="O151">
        <f t="shared" si="27"/>
        <v>-4.6023764532555925E-2</v>
      </c>
    </row>
    <row r="152" spans="2:15" ht="20.399999999999999">
      <c r="B152" s="13">
        <v>4</v>
      </c>
      <c r="C152" s="13" t="s">
        <v>28</v>
      </c>
      <c r="D152" s="13">
        <v>4.6100000000000003</v>
      </c>
      <c r="E152" s="13">
        <v>1300.53</v>
      </c>
      <c r="G152" s="13">
        <v>4</v>
      </c>
      <c r="H152" s="13" t="s">
        <v>28</v>
      </c>
      <c r="I152" s="13">
        <v>5.14</v>
      </c>
      <c r="J152" s="13">
        <v>1814.65</v>
      </c>
      <c r="L152" s="9" t="s">
        <v>13</v>
      </c>
      <c r="M152">
        <f t="shared" si="25"/>
        <v>500.81999999999994</v>
      </c>
      <c r="N152">
        <f t="shared" si="26"/>
        <v>601.38000000000011</v>
      </c>
      <c r="O152">
        <f t="shared" si="27"/>
        <v>4.1621999726824649E-2</v>
      </c>
    </row>
    <row r="153" spans="2:15" ht="20.399999999999999">
      <c r="B153" s="13">
        <v>5</v>
      </c>
      <c r="C153" s="13" t="s">
        <v>29</v>
      </c>
      <c r="D153" s="13">
        <v>5.48</v>
      </c>
      <c r="E153" s="13">
        <v>1546.76</v>
      </c>
      <c r="G153" s="13">
        <v>5</v>
      </c>
      <c r="H153" s="13" t="s">
        <v>29</v>
      </c>
      <c r="I153" s="13">
        <v>6.87</v>
      </c>
      <c r="J153" s="13">
        <v>2426.42</v>
      </c>
      <c r="L153" s="9" t="s">
        <v>4</v>
      </c>
      <c r="M153">
        <f t="shared" si="25"/>
        <v>455.57999999999993</v>
      </c>
      <c r="N153">
        <f t="shared" si="26"/>
        <v>631.86000000000013</v>
      </c>
      <c r="O153">
        <f t="shared" si="27"/>
        <v>5.7640242227657436E-2</v>
      </c>
    </row>
    <row r="154" spans="2:15" ht="20.399999999999999">
      <c r="B154" s="13">
        <v>6</v>
      </c>
      <c r="C154" s="13" t="s">
        <v>30</v>
      </c>
      <c r="D154" s="13">
        <v>7.42</v>
      </c>
      <c r="E154" s="13">
        <v>2093.8000000000002</v>
      </c>
      <c r="G154" s="13">
        <v>6</v>
      </c>
      <c r="H154" s="13" t="s">
        <v>30</v>
      </c>
      <c r="I154" s="13">
        <v>7.63</v>
      </c>
      <c r="J154" s="13">
        <v>2694.93</v>
      </c>
      <c r="L154" s="9" t="s">
        <v>11</v>
      </c>
      <c r="M154">
        <f t="shared" si="25"/>
        <v>815.96</v>
      </c>
      <c r="N154">
        <f t="shared" si="26"/>
        <v>883.97000000000025</v>
      </c>
      <c r="O154">
        <f t="shared" si="27"/>
        <v>1.9003045628545143E-2</v>
      </c>
    </row>
    <row r="155" spans="2:15" ht="20.399999999999999">
      <c r="B155" s="13">
        <v>7</v>
      </c>
      <c r="C155" s="13" t="s">
        <v>31</v>
      </c>
      <c r="D155" s="13">
        <v>8.9700000000000006</v>
      </c>
      <c r="E155" s="13">
        <v>2530.4699999999998</v>
      </c>
      <c r="G155" s="13">
        <v>7</v>
      </c>
      <c r="H155" s="13" t="s">
        <v>31</v>
      </c>
      <c r="I155" s="13">
        <v>8.52</v>
      </c>
      <c r="J155" s="13">
        <v>3010.83</v>
      </c>
      <c r="L155" s="9" t="s">
        <v>16</v>
      </c>
      <c r="M155">
        <f t="shared" si="25"/>
        <v>1238.1800000000003</v>
      </c>
      <c r="N155">
        <f t="shared" si="26"/>
        <v>1349.6400000000003</v>
      </c>
      <c r="O155">
        <f t="shared" si="27"/>
        <v>2.5561464704492873E-2</v>
      </c>
    </row>
    <row r="156" spans="2:15" ht="20.399999999999999">
      <c r="B156" s="13">
        <v>8</v>
      </c>
      <c r="C156" s="13" t="s">
        <v>32</v>
      </c>
      <c r="D156" s="13">
        <v>5.99</v>
      </c>
      <c r="E156" s="13">
        <v>1689.62</v>
      </c>
      <c r="G156" s="13">
        <v>8</v>
      </c>
      <c r="H156" s="13" t="s">
        <v>32</v>
      </c>
      <c r="I156" s="13">
        <v>5.82</v>
      </c>
      <c r="J156" s="13">
        <v>2054.13</v>
      </c>
      <c r="L156" s="9" t="s">
        <v>17</v>
      </c>
      <c r="M156">
        <f t="shared" si="25"/>
        <v>995</v>
      </c>
      <c r="N156">
        <f t="shared" si="26"/>
        <v>1157.25</v>
      </c>
      <c r="O156">
        <f t="shared" si="27"/>
        <v>5.0523450977461401E-2</v>
      </c>
    </row>
    <row r="157" spans="2:15" ht="20.399999999999999">
      <c r="B157" s="13">
        <v>9</v>
      </c>
      <c r="C157" s="13" t="s">
        <v>33</v>
      </c>
      <c r="D157" s="13">
        <v>2</v>
      </c>
      <c r="E157" s="13">
        <v>563.15</v>
      </c>
      <c r="G157" s="13">
        <v>9</v>
      </c>
      <c r="H157" s="13" t="s">
        <v>33</v>
      </c>
      <c r="I157" s="13">
        <v>2.82</v>
      </c>
      <c r="J157" s="13">
        <v>995.14</v>
      </c>
      <c r="L157" s="6" t="s">
        <v>18</v>
      </c>
      <c r="M157">
        <f>(E168-E157)</f>
        <v>374.93000000000006</v>
      </c>
      <c r="N157">
        <f>(J168-J157)</f>
        <v>424.41999999999996</v>
      </c>
      <c r="O157">
        <f>(N157-M157)/J168</f>
        <v>3.486291526952006E-2</v>
      </c>
    </row>
    <row r="158" spans="2:15">
      <c r="B158">
        <v>1.75</v>
      </c>
      <c r="C158" t="s">
        <v>12</v>
      </c>
      <c r="D158" t="s">
        <v>6</v>
      </c>
      <c r="G158">
        <v>1.75</v>
      </c>
      <c r="H158" t="s">
        <v>12</v>
      </c>
      <c r="I158" t="s">
        <v>7</v>
      </c>
    </row>
    <row r="159" spans="2:15" ht="16.8">
      <c r="B159" s="13"/>
      <c r="C159" s="13" t="s">
        <v>1</v>
      </c>
      <c r="D159" s="13" t="s">
        <v>2</v>
      </c>
      <c r="E159" s="13" t="s">
        <v>3</v>
      </c>
      <c r="G159" s="13"/>
      <c r="H159" s="13" t="s">
        <v>1</v>
      </c>
      <c r="I159" s="13" t="s">
        <v>2</v>
      </c>
      <c r="J159" s="13" t="s">
        <v>3</v>
      </c>
    </row>
    <row r="160" spans="2:15" ht="16.8">
      <c r="B160" s="13">
        <v>1</v>
      </c>
      <c r="C160" s="13" t="s">
        <v>25</v>
      </c>
      <c r="D160" s="13">
        <v>2.35</v>
      </c>
      <c r="E160" s="13">
        <v>1125.93</v>
      </c>
      <c r="G160" s="13">
        <v>1</v>
      </c>
      <c r="H160" s="13" t="s">
        <v>25</v>
      </c>
      <c r="I160" s="13">
        <v>2.87</v>
      </c>
      <c r="J160" s="13">
        <v>1435.92</v>
      </c>
    </row>
    <row r="161" spans="2:10" ht="16.8">
      <c r="B161" s="13">
        <v>2</v>
      </c>
      <c r="C161" s="13" t="s">
        <v>26</v>
      </c>
      <c r="D161" s="13">
        <v>0.96</v>
      </c>
      <c r="E161" s="13">
        <v>461.09</v>
      </c>
      <c r="G161" s="13">
        <v>2</v>
      </c>
      <c r="H161" s="13" t="s">
        <v>26</v>
      </c>
      <c r="I161" s="13">
        <v>0.96</v>
      </c>
      <c r="J161" s="13">
        <v>480.21</v>
      </c>
    </row>
    <row r="162" spans="2:10" ht="16.8">
      <c r="B162" s="13">
        <v>3</v>
      </c>
      <c r="C162" s="13" t="s">
        <v>27</v>
      </c>
      <c r="D162" s="13">
        <v>3.26</v>
      </c>
      <c r="E162" s="13">
        <v>1560.27</v>
      </c>
      <c r="G162" s="13">
        <v>3</v>
      </c>
      <c r="H162" s="13" t="s">
        <v>27</v>
      </c>
      <c r="I162" s="13">
        <v>3.12</v>
      </c>
      <c r="J162" s="13">
        <v>1561.15</v>
      </c>
    </row>
    <row r="163" spans="2:10" ht="16.8">
      <c r="B163" s="13">
        <v>4</v>
      </c>
      <c r="C163" s="13" t="s">
        <v>28</v>
      </c>
      <c r="D163" s="13">
        <v>3.76</v>
      </c>
      <c r="E163" s="13">
        <v>1801.35</v>
      </c>
      <c r="G163" s="13">
        <v>4</v>
      </c>
      <c r="H163" s="13" t="s">
        <v>28</v>
      </c>
      <c r="I163" s="13">
        <v>4.83</v>
      </c>
      <c r="J163" s="13">
        <v>2416.0300000000002</v>
      </c>
    </row>
    <row r="164" spans="2:10" ht="16.8">
      <c r="B164" s="13">
        <v>5</v>
      </c>
      <c r="C164" s="13" t="s">
        <v>29</v>
      </c>
      <c r="D164" s="13">
        <v>4.18</v>
      </c>
      <c r="E164" s="13">
        <v>2002.34</v>
      </c>
      <c r="G164" s="13">
        <v>5</v>
      </c>
      <c r="H164" s="13" t="s">
        <v>29</v>
      </c>
      <c r="I164" s="13">
        <v>6.11</v>
      </c>
      <c r="J164" s="13">
        <v>3058.28</v>
      </c>
    </row>
    <row r="165" spans="2:10" ht="16.8">
      <c r="B165" s="13">
        <v>6</v>
      </c>
      <c r="C165" s="13" t="s">
        <v>30</v>
      </c>
      <c r="D165" s="13">
        <v>6.07</v>
      </c>
      <c r="E165" s="13">
        <v>2909.76</v>
      </c>
      <c r="G165" s="13">
        <v>6</v>
      </c>
      <c r="H165" s="13" t="s">
        <v>30</v>
      </c>
      <c r="I165" s="13">
        <v>7.15</v>
      </c>
      <c r="J165" s="13">
        <v>3578.9</v>
      </c>
    </row>
    <row r="166" spans="2:10" ht="16.8">
      <c r="B166" s="13">
        <v>7</v>
      </c>
      <c r="C166" s="13" t="s">
        <v>31</v>
      </c>
      <c r="D166" s="13">
        <v>7.86</v>
      </c>
      <c r="E166" s="13">
        <v>3768.65</v>
      </c>
      <c r="G166" s="13">
        <v>7</v>
      </c>
      <c r="H166" s="13" t="s">
        <v>31</v>
      </c>
      <c r="I166" s="13">
        <v>8.7100000000000009</v>
      </c>
      <c r="J166" s="13">
        <v>4360.47</v>
      </c>
    </row>
    <row r="167" spans="2:10" ht="16.8">
      <c r="B167" s="13">
        <v>8</v>
      </c>
      <c r="C167" s="13" t="s">
        <v>32</v>
      </c>
      <c r="D167" s="13">
        <v>5.6</v>
      </c>
      <c r="E167" s="13">
        <v>2684.62</v>
      </c>
      <c r="G167" s="13">
        <v>8</v>
      </c>
      <c r="H167" s="13" t="s">
        <v>32</v>
      </c>
      <c r="I167" s="13">
        <v>6.42</v>
      </c>
      <c r="J167" s="13">
        <v>3211.38</v>
      </c>
    </row>
    <row r="168" spans="2:10" ht="16.8">
      <c r="B168" s="13">
        <v>9</v>
      </c>
      <c r="C168" s="13" t="s">
        <v>33</v>
      </c>
      <c r="D168" s="13">
        <v>1.96</v>
      </c>
      <c r="E168" s="13">
        <v>938.08</v>
      </c>
      <c r="G168" s="13">
        <v>9</v>
      </c>
      <c r="H168" s="13" t="s">
        <v>33</v>
      </c>
      <c r="I168" s="13">
        <v>2.84</v>
      </c>
      <c r="J168" s="13">
        <v>1419.56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9184-08B5-7045-92E2-7AFD0C6A9136}">
  <dimension ref="A1:Y168"/>
  <sheetViews>
    <sheetView topLeftCell="I7" zoomScale="118" workbookViewId="0">
      <selection activeCell="V35" sqref="V35"/>
    </sheetView>
  </sheetViews>
  <sheetFormatPr defaultColWidth="8.77734375" defaultRowHeight="14.4"/>
  <cols>
    <col min="1" max="1" width="19.109375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1" spans="1:25">
      <c r="A11" s="1"/>
      <c r="B11" s="1"/>
      <c r="C11" s="1"/>
      <c r="G11" s="2"/>
      <c r="H11" s="3"/>
      <c r="I11" s="3"/>
      <c r="J11" s="4"/>
    </row>
    <row r="12" spans="1:25">
      <c r="A12" s="1"/>
      <c r="B12" s="1"/>
      <c r="C12" s="1"/>
      <c r="G12" s="5"/>
      <c r="H12" s="6"/>
      <c r="I12" s="6"/>
      <c r="J12" s="7"/>
    </row>
    <row r="15" spans="1:25">
      <c r="B15">
        <v>0.25</v>
      </c>
      <c r="C15" t="s">
        <v>5</v>
      </c>
      <c r="D15" t="s">
        <v>6</v>
      </c>
      <c r="G15">
        <v>0.25</v>
      </c>
      <c r="H15" t="s">
        <v>5</v>
      </c>
      <c r="I15" t="s">
        <v>7</v>
      </c>
    </row>
    <row r="16" spans="1:25" ht="16.8">
      <c r="B16" s="13"/>
      <c r="C16" s="13" t="s">
        <v>1</v>
      </c>
      <c r="D16" s="13" t="s">
        <v>2</v>
      </c>
      <c r="E16" s="13" t="s">
        <v>3</v>
      </c>
      <c r="F16" s="8"/>
      <c r="G16" s="13"/>
      <c r="H16" s="13" t="s">
        <v>1</v>
      </c>
      <c r="I16" s="13" t="s">
        <v>2</v>
      </c>
      <c r="J16" s="13" t="s">
        <v>3</v>
      </c>
      <c r="L16" s="8" t="s">
        <v>8</v>
      </c>
      <c r="M16" t="s">
        <v>6</v>
      </c>
      <c r="N16" t="s">
        <v>7</v>
      </c>
      <c r="O16" t="s">
        <v>9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>
      <c r="B17" s="13">
        <v>1</v>
      </c>
      <c r="C17" s="13" t="s">
        <v>25</v>
      </c>
      <c r="D17" s="13">
        <v>2.25</v>
      </c>
      <c r="E17" s="13">
        <v>1075.53</v>
      </c>
      <c r="F17" s="9"/>
      <c r="G17" s="13">
        <v>1</v>
      </c>
      <c r="H17" s="13" t="s">
        <v>25</v>
      </c>
      <c r="I17" s="13">
        <v>2.92</v>
      </c>
      <c r="J17" s="13">
        <v>1465.42</v>
      </c>
      <c r="L17" s="13" t="s">
        <v>25</v>
      </c>
      <c r="M17">
        <f>(E28-E17)</f>
        <v>115.98000000000002</v>
      </c>
      <c r="N17">
        <f>(J28-J17)</f>
        <v>101.77999999999997</v>
      </c>
      <c r="O17">
        <f>(N17-M17)/J28</f>
        <v>-9.0607452782031934E-3</v>
      </c>
      <c r="R17" s="9" t="s">
        <v>14</v>
      </c>
      <c r="S17">
        <f>O17</f>
        <v>-9.0607452782031934E-3</v>
      </c>
      <c r="T17">
        <f>O39</f>
        <v>-4.6623295177402992E-3</v>
      </c>
      <c r="U17">
        <f>O61</f>
        <v>9.1003960357533848E-3</v>
      </c>
      <c r="V17">
        <f>O83</f>
        <v>1.777536084703223E-2</v>
      </c>
      <c r="W17">
        <f>O105</f>
        <v>9.6642777253613199E-2</v>
      </c>
      <c r="X17">
        <f>O127</f>
        <v>7.7339337695618585E-2</v>
      </c>
      <c r="Y17">
        <f>O149</f>
        <v>0.11267884548740031</v>
      </c>
    </row>
    <row r="18" spans="2:25" ht="20.399999999999999">
      <c r="B18" s="13">
        <v>2</v>
      </c>
      <c r="C18" s="13" t="s">
        <v>26</v>
      </c>
      <c r="D18" s="13">
        <v>0.85</v>
      </c>
      <c r="E18" s="13">
        <v>408.05</v>
      </c>
      <c r="F18" s="9"/>
      <c r="G18" s="13">
        <v>2</v>
      </c>
      <c r="H18" s="13" t="s">
        <v>26</v>
      </c>
      <c r="I18" s="13">
        <v>0.95</v>
      </c>
      <c r="J18" s="13">
        <v>474.43</v>
      </c>
      <c r="L18" s="13" t="s">
        <v>26</v>
      </c>
      <c r="M18">
        <f t="shared" ref="M18:M24" si="0">(E29-E18)</f>
        <v>60.909999999999968</v>
      </c>
      <c r="N18">
        <f t="shared" ref="N18:N24" si="1">(J29-J18)</f>
        <v>3.5500000000000114</v>
      </c>
      <c r="O18">
        <f t="shared" ref="O18:O24" si="2">(N18-M18)/J29</f>
        <v>-0.12000502113059114</v>
      </c>
      <c r="R18" s="9" t="s">
        <v>15</v>
      </c>
      <c r="S18">
        <f t="shared" ref="S18:S24" si="3">O18</f>
        <v>-0.12000502113059114</v>
      </c>
      <c r="T18">
        <f t="shared" ref="T18:T24" si="4">O40</f>
        <v>-0.13252868068833656</v>
      </c>
      <c r="U18">
        <f t="shared" ref="U18:U25" si="5">O62</f>
        <v>-0.14617940199335552</v>
      </c>
      <c r="V18">
        <f t="shared" ref="V18:V25" si="6">O84</f>
        <v>-0.13677671919627701</v>
      </c>
      <c r="W18">
        <f t="shared" ref="W18:W25" si="7">O106</f>
        <v>4.1394535921257351E-3</v>
      </c>
      <c r="X18">
        <f t="shared" ref="X18:X25" si="8">O128</f>
        <v>-4.8796498905908182E-2</v>
      </c>
      <c r="Y18">
        <f t="shared" ref="Y18:Y25" si="9">O150</f>
        <v>5.8123841572044321E-3</v>
      </c>
    </row>
    <row r="19" spans="2:25" ht="20.399999999999999">
      <c r="B19" s="13">
        <v>3</v>
      </c>
      <c r="C19" s="13" t="s">
        <v>27</v>
      </c>
      <c r="D19" s="13">
        <v>3</v>
      </c>
      <c r="E19" s="13">
        <v>1434.05</v>
      </c>
      <c r="F19" s="9"/>
      <c r="G19" s="13">
        <v>3</v>
      </c>
      <c r="H19" s="13" t="s">
        <v>27</v>
      </c>
      <c r="I19" s="13">
        <v>2.99</v>
      </c>
      <c r="J19" s="13">
        <v>1499.93</v>
      </c>
      <c r="L19" s="13" t="s">
        <v>27</v>
      </c>
      <c r="M19">
        <f t="shared" si="0"/>
        <v>148.36000000000013</v>
      </c>
      <c r="N19">
        <f t="shared" si="1"/>
        <v>70.490000000000009</v>
      </c>
      <c r="O19">
        <f t="shared" si="2"/>
        <v>-4.9585461214197546E-2</v>
      </c>
      <c r="R19" s="9" t="s">
        <v>10</v>
      </c>
      <c r="S19">
        <f t="shared" si="3"/>
        <v>-4.9585461214197546E-2</v>
      </c>
      <c r="T19">
        <f t="shared" si="4"/>
        <v>-6.393823363254042E-2</v>
      </c>
      <c r="U19">
        <f t="shared" si="5"/>
        <v>-5.9976511816314866E-2</v>
      </c>
      <c r="V19">
        <f t="shared" si="6"/>
        <v>-5.7898570746778413E-2</v>
      </c>
      <c r="W19">
        <f t="shared" si="7"/>
        <v>-1.7002981594284574E-4</v>
      </c>
      <c r="X19">
        <f t="shared" si="8"/>
        <v>-2.5665278207250401E-2</v>
      </c>
      <c r="Y19">
        <f t="shared" si="9"/>
        <v>5.0154668588760524E-3</v>
      </c>
    </row>
    <row r="20" spans="2:25" ht="20.399999999999999">
      <c r="B20" s="13">
        <v>4</v>
      </c>
      <c r="C20" s="13" t="s">
        <v>28</v>
      </c>
      <c r="D20" s="13">
        <v>3.67</v>
      </c>
      <c r="E20" s="13">
        <v>1751.45</v>
      </c>
      <c r="F20" s="9"/>
      <c r="G20" s="13">
        <v>4</v>
      </c>
      <c r="H20" s="13" t="s">
        <v>28</v>
      </c>
      <c r="I20" s="13">
        <v>4.8099999999999996</v>
      </c>
      <c r="J20" s="13">
        <v>2411.7800000000002</v>
      </c>
      <c r="L20" s="13" t="s">
        <v>28</v>
      </c>
      <c r="M20">
        <f t="shared" si="0"/>
        <v>139.19000000000005</v>
      </c>
      <c r="N20">
        <f t="shared" si="1"/>
        <v>180.16999999999962</v>
      </c>
      <c r="O20">
        <f t="shared" si="2"/>
        <v>1.5810490171492338E-2</v>
      </c>
      <c r="R20" s="9" t="s">
        <v>13</v>
      </c>
      <c r="S20">
        <f>O20</f>
        <v>1.5810490171492338E-2</v>
      </c>
      <c r="T20">
        <f t="shared" si="4"/>
        <v>2.0550725422051469E-2</v>
      </c>
      <c r="U20">
        <f t="shared" si="5"/>
        <v>3.1070097549258904E-2</v>
      </c>
      <c r="V20">
        <f t="shared" si="6"/>
        <v>3.7466125187330543E-2</v>
      </c>
      <c r="W20">
        <f t="shared" si="7"/>
        <v>3.2015191261109584E-2</v>
      </c>
      <c r="X20">
        <f t="shared" si="8"/>
        <v>4.3382470914647621E-2</v>
      </c>
      <c r="Y20">
        <f t="shared" si="9"/>
        <v>4.9198044563050408E-2</v>
      </c>
    </row>
    <row r="21" spans="2:25" ht="20.399999999999999">
      <c r="B21" s="13">
        <v>5</v>
      </c>
      <c r="C21" s="13" t="s">
        <v>29</v>
      </c>
      <c r="D21" s="13">
        <v>4.2</v>
      </c>
      <c r="E21" s="13">
        <v>2003.15</v>
      </c>
      <c r="F21" s="9"/>
      <c r="G21" s="13">
        <v>5</v>
      </c>
      <c r="H21" s="13" t="s">
        <v>29</v>
      </c>
      <c r="I21" s="13">
        <v>6.36</v>
      </c>
      <c r="J21" s="13">
        <v>3185.93</v>
      </c>
      <c r="L21" s="13" t="s">
        <v>29</v>
      </c>
      <c r="M21">
        <f t="shared" si="0"/>
        <v>122.15999999999985</v>
      </c>
      <c r="N21">
        <f t="shared" si="1"/>
        <v>81.380000000000109</v>
      </c>
      <c r="O21">
        <f t="shared" si="2"/>
        <v>-1.2481215434103207E-2</v>
      </c>
      <c r="R21" s="9" t="s">
        <v>4</v>
      </c>
      <c r="S21">
        <f t="shared" si="3"/>
        <v>-1.2481215434103207E-2</v>
      </c>
      <c r="T21">
        <f t="shared" si="4"/>
        <v>-2.2237422054001664E-3</v>
      </c>
      <c r="U21">
        <f t="shared" si="5"/>
        <v>1.0931387509363757E-2</v>
      </c>
      <c r="V21">
        <f t="shared" si="6"/>
        <v>2.2049507092308209E-2</v>
      </c>
      <c r="W21">
        <f t="shared" si="7"/>
        <v>8.2880982008139314E-2</v>
      </c>
      <c r="X21">
        <f t="shared" si="8"/>
        <v>6.4624723729456574E-2</v>
      </c>
      <c r="Y21">
        <f t="shared" si="9"/>
        <v>9.8948562715547667E-2</v>
      </c>
    </row>
    <row r="22" spans="2:25" ht="20.399999999999999">
      <c r="B22" s="13">
        <v>6</v>
      </c>
      <c r="C22" s="13" t="s">
        <v>30</v>
      </c>
      <c r="D22" s="13">
        <v>5.76</v>
      </c>
      <c r="E22" s="13">
        <v>2748.46</v>
      </c>
      <c r="F22" s="9"/>
      <c r="G22" s="13">
        <v>6</v>
      </c>
      <c r="H22" s="13" t="s">
        <v>30</v>
      </c>
      <c r="I22" s="13">
        <v>6.93</v>
      </c>
      <c r="J22" s="13">
        <v>3472.26</v>
      </c>
      <c r="L22" s="13" t="s">
        <v>30</v>
      </c>
      <c r="M22">
        <f t="shared" si="0"/>
        <v>258.59999999999991</v>
      </c>
      <c r="N22">
        <f t="shared" si="1"/>
        <v>238.4399999999996</v>
      </c>
      <c r="O22">
        <f>(N22-M22)/J33</f>
        <v>-5.4329371816639205E-3</v>
      </c>
      <c r="R22" s="9" t="s">
        <v>11</v>
      </c>
      <c r="S22">
        <f t="shared" si="3"/>
        <v>-5.4329371816639205E-3</v>
      </c>
      <c r="T22">
        <f t="shared" si="4"/>
        <v>-5.2316529768614865E-3</v>
      </c>
      <c r="U22">
        <f t="shared" si="5"/>
        <v>-1.990690436905718E-3</v>
      </c>
      <c r="V22">
        <f t="shared" si="6"/>
        <v>5.8761069521005693E-3</v>
      </c>
      <c r="W22">
        <f t="shared" si="7"/>
        <v>2.1786169251997532E-2</v>
      </c>
      <c r="X22">
        <f t="shared" si="8"/>
        <v>2.215463201903356E-2</v>
      </c>
      <c r="Y22">
        <f t="shared" si="9"/>
        <v>3.4959630515690149E-2</v>
      </c>
    </row>
    <row r="23" spans="2:25" ht="20.399999999999999">
      <c r="B23" s="13">
        <v>7</v>
      </c>
      <c r="C23" s="13" t="s">
        <v>31</v>
      </c>
      <c r="D23" s="13">
        <v>7.29</v>
      </c>
      <c r="E23" s="13">
        <v>3482</v>
      </c>
      <c r="F23" s="9"/>
      <c r="G23" s="13">
        <v>7</v>
      </c>
      <c r="H23" s="13" t="s">
        <v>31</v>
      </c>
      <c r="I23" s="13">
        <v>8.09</v>
      </c>
      <c r="J23" s="13">
        <v>4052.91</v>
      </c>
      <c r="L23" s="13" t="s">
        <v>31</v>
      </c>
      <c r="M23">
        <f t="shared" si="0"/>
        <v>401.4699999999998</v>
      </c>
      <c r="N23">
        <f t="shared" si="1"/>
        <v>492.67000000000007</v>
      </c>
      <c r="O23">
        <f t="shared" si="2"/>
        <v>2.0063446248883589E-2</v>
      </c>
      <c r="R23" s="9" t="s">
        <v>16</v>
      </c>
      <c r="S23">
        <f t="shared" si="3"/>
        <v>2.0063446248883589E-2</v>
      </c>
      <c r="T23">
        <f t="shared" si="4"/>
        <v>2.2669240691982749E-2</v>
      </c>
      <c r="U23">
        <f t="shared" si="5"/>
        <v>2.7664421965761517E-2</v>
      </c>
      <c r="V23">
        <f t="shared" si="6"/>
        <v>2.9294125631320226E-2</v>
      </c>
      <c r="W23">
        <f t="shared" si="7"/>
        <v>-1.5926493108729001E-2</v>
      </c>
      <c r="X23">
        <f t="shared" si="8"/>
        <v>1.0333352134920228E-2</v>
      </c>
      <c r="Y23">
        <f t="shared" si="9"/>
        <v>2.319115721850062E-3</v>
      </c>
    </row>
    <row r="24" spans="2:25" ht="20.399999999999999">
      <c r="B24" s="13">
        <v>8</v>
      </c>
      <c r="C24" s="13" t="s">
        <v>32</v>
      </c>
      <c r="D24" s="13">
        <v>5.2</v>
      </c>
      <c r="E24" s="13">
        <v>2483.7199999999998</v>
      </c>
      <c r="F24" s="9"/>
      <c r="G24" s="13">
        <v>8</v>
      </c>
      <c r="H24" s="13" t="s">
        <v>32</v>
      </c>
      <c r="I24" s="13">
        <v>6.13</v>
      </c>
      <c r="J24" s="13">
        <v>3073.97</v>
      </c>
      <c r="L24" s="13" t="s">
        <v>32</v>
      </c>
      <c r="M24">
        <f t="shared" si="0"/>
        <v>331.89000000000033</v>
      </c>
      <c r="N24">
        <f t="shared" si="1"/>
        <v>338.24000000000024</v>
      </c>
      <c r="O24">
        <f t="shared" si="2"/>
        <v>1.8609640086629806E-3</v>
      </c>
      <c r="R24" s="9" t="s">
        <v>17</v>
      </c>
      <c r="S24">
        <f t="shared" si="3"/>
        <v>1.8609640086629806E-3</v>
      </c>
      <c r="T24">
        <f t="shared" si="4"/>
        <v>1.3558038363255181E-2</v>
      </c>
      <c r="U24">
        <f t="shared" si="5"/>
        <v>2.2061351967969468E-2</v>
      </c>
      <c r="V24">
        <f t="shared" si="6"/>
        <v>2.9433168917279848E-2</v>
      </c>
      <c r="W24">
        <f t="shared" si="7"/>
        <v>3.4103095516381306E-2</v>
      </c>
      <c r="X24">
        <f t="shared" si="8"/>
        <v>3.890926728711315E-2</v>
      </c>
      <c r="Y24">
        <f t="shared" si="9"/>
        <v>5.1906452842287419E-2</v>
      </c>
    </row>
    <row r="25" spans="2:25" ht="20.399999999999999">
      <c r="B25" s="13">
        <v>9</v>
      </c>
      <c r="C25" s="13" t="s">
        <v>33</v>
      </c>
      <c r="D25" s="13">
        <v>1.77</v>
      </c>
      <c r="E25" s="13">
        <v>845.98</v>
      </c>
      <c r="F25" s="9"/>
      <c r="G25" s="13">
        <v>9</v>
      </c>
      <c r="H25" s="13" t="s">
        <v>33</v>
      </c>
      <c r="I25" s="13">
        <v>2.81</v>
      </c>
      <c r="J25" s="13">
        <v>1409.7</v>
      </c>
      <c r="L25" s="13" t="s">
        <v>33</v>
      </c>
      <c r="M25">
        <f>(E36-E25)</f>
        <v>129.97000000000003</v>
      </c>
      <c r="N25">
        <f>(J36-J25)</f>
        <v>113.14999999999986</v>
      </c>
      <c r="O25">
        <f>(N25-M25)/J36</f>
        <v>-1.1045079948780356E-2</v>
      </c>
      <c r="R25" s="6" t="s">
        <v>18</v>
      </c>
      <c r="S25">
        <f>O25</f>
        <v>-1.1045079948780356E-2</v>
      </c>
      <c r="T25">
        <f>O47</f>
        <v>4.0824183848226815E-3</v>
      </c>
      <c r="U25">
        <f t="shared" si="5"/>
        <v>1.2153294077995268E-2</v>
      </c>
      <c r="V25">
        <f t="shared" si="6"/>
        <v>9.6360448715413754E-3</v>
      </c>
      <c r="W25">
        <f t="shared" si="7"/>
        <v>-6.7014047433591175E-3</v>
      </c>
      <c r="X25">
        <f t="shared" si="8"/>
        <v>2.8165217977224152E-3</v>
      </c>
      <c r="Y25">
        <f t="shared" si="9"/>
        <v>8.3630168809043417E-3</v>
      </c>
    </row>
    <row r="26" spans="2:25">
      <c r="B26">
        <v>0.25</v>
      </c>
      <c r="C26" t="s">
        <v>12</v>
      </c>
      <c r="D26" t="s">
        <v>6</v>
      </c>
      <c r="G26">
        <v>0.25</v>
      </c>
      <c r="H26" t="s">
        <v>12</v>
      </c>
      <c r="I26" t="s">
        <v>7</v>
      </c>
    </row>
    <row r="27" spans="2:25" ht="16.8">
      <c r="B27" s="13"/>
      <c r="C27" s="13" t="s">
        <v>1</v>
      </c>
      <c r="D27" s="13" t="s">
        <v>2</v>
      </c>
      <c r="E27" s="13" t="s">
        <v>3</v>
      </c>
      <c r="G27" s="13"/>
      <c r="H27" s="13" t="s">
        <v>1</v>
      </c>
      <c r="I27" s="13" t="s">
        <v>2</v>
      </c>
      <c r="J27" s="13" t="s">
        <v>3</v>
      </c>
    </row>
    <row r="28" spans="2:25" ht="16.8">
      <c r="B28" s="13">
        <v>1</v>
      </c>
      <c r="C28" s="13" t="s">
        <v>25</v>
      </c>
      <c r="D28" s="13">
        <v>2.39</v>
      </c>
      <c r="E28" s="13">
        <v>1191.51</v>
      </c>
      <c r="G28" s="13">
        <v>1</v>
      </c>
      <c r="H28" s="13" t="s">
        <v>25</v>
      </c>
      <c r="I28" s="13">
        <v>3.04</v>
      </c>
      <c r="J28" s="13">
        <v>1567.2</v>
      </c>
    </row>
    <row r="29" spans="2:25" ht="16.8">
      <c r="B29" s="13">
        <v>2</v>
      </c>
      <c r="C29" s="13" t="s">
        <v>26</v>
      </c>
      <c r="D29" s="13">
        <v>0.94</v>
      </c>
      <c r="E29" s="13">
        <v>468.96</v>
      </c>
      <c r="G29" s="13">
        <v>2</v>
      </c>
      <c r="H29" s="13" t="s">
        <v>26</v>
      </c>
      <c r="I29" s="13">
        <v>0.93</v>
      </c>
      <c r="J29" s="13">
        <v>477.98</v>
      </c>
    </row>
    <row r="30" spans="2:25" ht="16.8">
      <c r="B30" s="13">
        <v>3</v>
      </c>
      <c r="C30" s="13" t="s">
        <v>27</v>
      </c>
      <c r="D30" s="13">
        <v>3.18</v>
      </c>
      <c r="E30" s="13">
        <v>1582.41</v>
      </c>
      <c r="G30" s="13">
        <v>3</v>
      </c>
      <c r="H30" s="13" t="s">
        <v>27</v>
      </c>
      <c r="I30" s="13">
        <v>3.05</v>
      </c>
      <c r="J30" s="13">
        <v>1570.42</v>
      </c>
    </row>
    <row r="31" spans="2:25" ht="16.8">
      <c r="B31" s="13">
        <v>4</v>
      </c>
      <c r="C31" s="13" t="s">
        <v>28</v>
      </c>
      <c r="D31" s="13">
        <v>3.79</v>
      </c>
      <c r="E31" s="13">
        <v>1890.64</v>
      </c>
      <c r="G31" s="13">
        <v>4</v>
      </c>
      <c r="H31" s="13" t="s">
        <v>28</v>
      </c>
      <c r="I31" s="13">
        <v>5.03</v>
      </c>
      <c r="J31" s="13">
        <v>2591.9499999999998</v>
      </c>
    </row>
    <row r="32" spans="2:25" ht="16.8">
      <c r="B32" s="13">
        <v>5</v>
      </c>
      <c r="C32" s="13" t="s">
        <v>29</v>
      </c>
      <c r="D32" s="13">
        <v>4.26</v>
      </c>
      <c r="E32" s="13">
        <v>2125.31</v>
      </c>
      <c r="G32" s="13">
        <v>5</v>
      </c>
      <c r="H32" s="13" t="s">
        <v>29</v>
      </c>
      <c r="I32" s="13">
        <v>6.34</v>
      </c>
      <c r="J32" s="13">
        <v>3267.31</v>
      </c>
    </row>
    <row r="33" spans="2:15" ht="16.8">
      <c r="B33" s="13">
        <v>6</v>
      </c>
      <c r="C33" s="13" t="s">
        <v>30</v>
      </c>
      <c r="D33" s="13">
        <v>6.03</v>
      </c>
      <c r="E33" s="13">
        <v>3007.06</v>
      </c>
      <c r="G33" s="13">
        <v>6</v>
      </c>
      <c r="H33" s="13" t="s">
        <v>30</v>
      </c>
      <c r="I33" s="13">
        <v>7.2</v>
      </c>
      <c r="J33" s="13">
        <v>3710.7</v>
      </c>
    </row>
    <row r="34" spans="2:15" ht="16.8">
      <c r="B34" s="13">
        <v>7</v>
      </c>
      <c r="C34" s="13" t="s">
        <v>31</v>
      </c>
      <c r="D34" s="13">
        <v>7.79</v>
      </c>
      <c r="E34" s="13">
        <v>3883.47</v>
      </c>
      <c r="G34" s="13">
        <v>7</v>
      </c>
      <c r="H34" s="13" t="s">
        <v>31</v>
      </c>
      <c r="I34" s="13">
        <v>8.82</v>
      </c>
      <c r="J34" s="13">
        <v>4545.58</v>
      </c>
    </row>
    <row r="35" spans="2:15" ht="16.8">
      <c r="B35" s="13">
        <v>8</v>
      </c>
      <c r="C35" s="13" t="s">
        <v>32</v>
      </c>
      <c r="D35" s="13">
        <v>5.65</v>
      </c>
      <c r="E35" s="13">
        <v>2815.61</v>
      </c>
      <c r="G35" s="13">
        <v>8</v>
      </c>
      <c r="H35" s="13" t="s">
        <v>32</v>
      </c>
      <c r="I35" s="13">
        <v>6.62</v>
      </c>
      <c r="J35" s="13">
        <v>3412.21</v>
      </c>
    </row>
    <row r="36" spans="2:15" ht="16.8">
      <c r="B36" s="13">
        <v>9</v>
      </c>
      <c r="C36" s="13" t="s">
        <v>33</v>
      </c>
      <c r="D36" s="13">
        <v>1.96</v>
      </c>
      <c r="E36" s="13">
        <v>975.95</v>
      </c>
      <c r="G36" s="13">
        <v>9</v>
      </c>
      <c r="H36" s="13" t="s">
        <v>33</v>
      </c>
      <c r="I36" s="13">
        <v>2.96</v>
      </c>
      <c r="J36" s="13">
        <v>1522.85</v>
      </c>
    </row>
    <row r="37" spans="2:15">
      <c r="B37">
        <v>0.5</v>
      </c>
      <c r="C37" t="s">
        <v>5</v>
      </c>
      <c r="D37" t="s">
        <v>6</v>
      </c>
      <c r="G37">
        <v>0.5</v>
      </c>
      <c r="H37" t="s">
        <v>5</v>
      </c>
      <c r="I37" t="s">
        <v>7</v>
      </c>
    </row>
    <row r="38" spans="2:15" ht="16.8">
      <c r="B38" s="13"/>
      <c r="C38" s="13" t="s">
        <v>1</v>
      </c>
      <c r="D38" s="13" t="s">
        <v>2</v>
      </c>
      <c r="E38" s="13" t="s">
        <v>3</v>
      </c>
      <c r="G38" s="13"/>
      <c r="H38" s="13" t="s">
        <v>1</v>
      </c>
      <c r="I38" s="13" t="s">
        <v>2</v>
      </c>
      <c r="J38" s="13" t="s">
        <v>3</v>
      </c>
      <c r="L38" s="8" t="s">
        <v>8</v>
      </c>
      <c r="M38" t="s">
        <v>6</v>
      </c>
      <c r="N38" t="s">
        <v>7</v>
      </c>
      <c r="O38" t="s">
        <v>9</v>
      </c>
    </row>
    <row r="39" spans="2:15" ht="20.399999999999999">
      <c r="B39" s="13">
        <v>1</v>
      </c>
      <c r="C39" s="13" t="s">
        <v>25</v>
      </c>
      <c r="D39" s="13">
        <v>2.67</v>
      </c>
      <c r="E39" s="13">
        <v>973.41</v>
      </c>
      <c r="G39" s="13">
        <v>1</v>
      </c>
      <c r="H39" s="13" t="s">
        <v>25</v>
      </c>
      <c r="I39" s="13">
        <v>3.01</v>
      </c>
      <c r="J39" s="13">
        <v>1408.6</v>
      </c>
      <c r="L39" s="9" t="s">
        <v>14</v>
      </c>
      <c r="M39">
        <f>(E50-E39)</f>
        <v>177.37</v>
      </c>
      <c r="N39">
        <f>(J50-J39)</f>
        <v>170.01</v>
      </c>
      <c r="O39">
        <f>(N39-M39)/J50</f>
        <v>-4.6623295177402992E-3</v>
      </c>
    </row>
    <row r="40" spans="2:15" ht="20.399999999999999">
      <c r="B40" s="13">
        <v>2</v>
      </c>
      <c r="C40" s="13" t="s">
        <v>26</v>
      </c>
      <c r="D40" s="13">
        <v>1</v>
      </c>
      <c r="E40" s="13">
        <v>364.06</v>
      </c>
      <c r="G40" s="13">
        <v>2</v>
      </c>
      <c r="H40" s="13" t="s">
        <v>26</v>
      </c>
      <c r="I40" s="13">
        <v>1</v>
      </c>
      <c r="J40" s="13">
        <v>469.36</v>
      </c>
      <c r="L40" s="9" t="s">
        <v>15</v>
      </c>
      <c r="M40">
        <f t="shared" ref="M40:M47" si="10">(E51-E40)</f>
        <v>99.259999999999991</v>
      </c>
      <c r="N40">
        <f t="shared" ref="N40:N47" si="11">(J51-J40)</f>
        <v>32.71999999999997</v>
      </c>
      <c r="O40">
        <f t="shared" ref="O40:O47" si="12">(N40-M40)/J51</f>
        <v>-0.13252868068833656</v>
      </c>
    </row>
    <row r="41" spans="2:15" ht="20.399999999999999">
      <c r="B41" s="13">
        <v>3</v>
      </c>
      <c r="C41" s="13" t="s">
        <v>27</v>
      </c>
      <c r="D41" s="13">
        <v>3.54</v>
      </c>
      <c r="E41" s="13">
        <v>1287.76</v>
      </c>
      <c r="G41" s="13">
        <v>3</v>
      </c>
      <c r="H41" s="13" t="s">
        <v>27</v>
      </c>
      <c r="I41" s="13">
        <v>3.03</v>
      </c>
      <c r="J41" s="13">
        <v>1418.29</v>
      </c>
      <c r="L41" s="9" t="s">
        <v>10</v>
      </c>
      <c r="M41">
        <f t="shared" si="10"/>
        <v>276.67000000000007</v>
      </c>
      <c r="N41">
        <f t="shared" si="11"/>
        <v>174.80999999999995</v>
      </c>
      <c r="O41">
        <f t="shared" si="12"/>
        <v>-6.393823363254042E-2</v>
      </c>
    </row>
    <row r="42" spans="2:15" ht="20.399999999999999">
      <c r="B42" s="13">
        <v>4</v>
      </c>
      <c r="C42" s="13" t="s">
        <v>28</v>
      </c>
      <c r="D42" s="13">
        <v>4.34</v>
      </c>
      <c r="E42" s="13">
        <v>1578.81</v>
      </c>
      <c r="G42" s="13">
        <v>4</v>
      </c>
      <c r="H42" s="13" t="s">
        <v>28</v>
      </c>
      <c r="I42" s="13">
        <v>4.8499999999999996</v>
      </c>
      <c r="J42" s="13">
        <v>2272.6999999999998</v>
      </c>
      <c r="L42" s="9" t="s">
        <v>13</v>
      </c>
      <c r="M42">
        <f t="shared" si="10"/>
        <v>260.91000000000008</v>
      </c>
      <c r="N42">
        <f t="shared" si="11"/>
        <v>314.07000000000016</v>
      </c>
      <c r="O42">
        <f t="shared" si="12"/>
        <v>2.0550725422051469E-2</v>
      </c>
    </row>
    <row r="43" spans="2:15" ht="20.399999999999999">
      <c r="B43" s="13">
        <v>5</v>
      </c>
      <c r="C43" s="13" t="s">
        <v>29</v>
      </c>
      <c r="D43" s="13">
        <v>5.01</v>
      </c>
      <c r="E43" s="13">
        <v>1824.85</v>
      </c>
      <c r="G43" s="13">
        <v>5</v>
      </c>
      <c r="H43" s="13" t="s">
        <v>29</v>
      </c>
      <c r="I43" s="13">
        <v>6.48</v>
      </c>
      <c r="J43" s="13">
        <v>3036.85</v>
      </c>
      <c r="L43" s="9" t="s">
        <v>4</v>
      </c>
      <c r="M43">
        <f t="shared" si="10"/>
        <v>230.67000000000007</v>
      </c>
      <c r="N43">
        <f t="shared" si="11"/>
        <v>223.42000000000007</v>
      </c>
      <c r="O43">
        <f t="shared" si="12"/>
        <v>-2.2237422054001664E-3</v>
      </c>
    </row>
    <row r="44" spans="2:15" ht="20.399999999999999">
      <c r="B44" s="13">
        <v>6</v>
      </c>
      <c r="C44" s="13" t="s">
        <v>30</v>
      </c>
      <c r="D44" s="13">
        <v>6.88</v>
      </c>
      <c r="E44" s="13">
        <v>2504.83</v>
      </c>
      <c r="G44" s="13">
        <v>6</v>
      </c>
      <c r="H44" s="13" t="s">
        <v>30</v>
      </c>
      <c r="I44" s="13">
        <v>7.05</v>
      </c>
      <c r="J44" s="13">
        <v>3304.73</v>
      </c>
      <c r="L44" s="9" t="s">
        <v>11</v>
      </c>
      <c r="M44">
        <f t="shared" si="10"/>
        <v>440.15999999999985</v>
      </c>
      <c r="N44">
        <f t="shared" si="11"/>
        <v>420.67000000000007</v>
      </c>
      <c r="O44">
        <f t="shared" si="12"/>
        <v>-5.2316529768614865E-3</v>
      </c>
    </row>
    <row r="45" spans="2:15" ht="20.399999999999999">
      <c r="B45" s="13">
        <v>7</v>
      </c>
      <c r="C45" s="13" t="s">
        <v>31</v>
      </c>
      <c r="D45" s="13">
        <v>8.6</v>
      </c>
      <c r="E45" s="13">
        <v>3129.94</v>
      </c>
      <c r="G45" s="13">
        <v>7</v>
      </c>
      <c r="H45" s="13" t="s">
        <v>31</v>
      </c>
      <c r="I45" s="13">
        <v>8</v>
      </c>
      <c r="J45" s="13">
        <v>3748.69</v>
      </c>
      <c r="L45" s="9" t="s">
        <v>16</v>
      </c>
      <c r="M45">
        <f t="shared" si="10"/>
        <v>675.96</v>
      </c>
      <c r="N45">
        <f t="shared" si="11"/>
        <v>778.58999999999969</v>
      </c>
      <c r="O45">
        <f t="shared" si="12"/>
        <v>2.2669240691982749E-2</v>
      </c>
    </row>
    <row r="46" spans="2:15" ht="20.399999999999999">
      <c r="B46" s="13">
        <v>8</v>
      </c>
      <c r="C46" s="13" t="s">
        <v>32</v>
      </c>
      <c r="D46" s="13">
        <v>5.95</v>
      </c>
      <c r="E46" s="13">
        <v>2163.8200000000002</v>
      </c>
      <c r="G46" s="13">
        <v>8</v>
      </c>
      <c r="H46" s="13" t="s">
        <v>32</v>
      </c>
      <c r="I46" s="13">
        <v>5.85</v>
      </c>
      <c r="J46" s="13">
        <v>2739.26</v>
      </c>
      <c r="L46" s="9" t="s">
        <v>17</v>
      </c>
      <c r="M46">
        <f t="shared" si="10"/>
        <v>569</v>
      </c>
      <c r="N46">
        <f t="shared" si="11"/>
        <v>614.4699999999998</v>
      </c>
      <c r="O46">
        <f t="shared" si="12"/>
        <v>1.3558038363255181E-2</v>
      </c>
    </row>
    <row r="47" spans="2:15" ht="20.399999999999999">
      <c r="B47" s="13">
        <v>9</v>
      </c>
      <c r="C47" s="13" t="s">
        <v>33</v>
      </c>
      <c r="D47" s="13">
        <v>2.0099999999999998</v>
      </c>
      <c r="E47" s="13">
        <v>729.88</v>
      </c>
      <c r="G47" s="13">
        <v>9</v>
      </c>
      <c r="H47" s="13" t="s">
        <v>33</v>
      </c>
      <c r="I47" s="13">
        <v>2.74</v>
      </c>
      <c r="J47" s="13">
        <v>1282.7</v>
      </c>
      <c r="L47" s="6" t="s">
        <v>18</v>
      </c>
      <c r="M47">
        <f t="shared" si="10"/>
        <v>217.61</v>
      </c>
      <c r="N47">
        <f t="shared" si="11"/>
        <v>223.76</v>
      </c>
      <c r="O47">
        <f t="shared" si="12"/>
        <v>4.0824183848226815E-3</v>
      </c>
    </row>
    <row r="48" spans="2:15">
      <c r="B48">
        <v>0.5</v>
      </c>
      <c r="C48" t="s">
        <v>12</v>
      </c>
      <c r="D48" t="s">
        <v>6</v>
      </c>
      <c r="G48">
        <v>0.5</v>
      </c>
      <c r="H48" t="s">
        <v>12</v>
      </c>
      <c r="I48" t="s">
        <v>7</v>
      </c>
    </row>
    <row r="49" spans="2:15" ht="16.8">
      <c r="B49" s="13"/>
      <c r="C49" s="13" t="s">
        <v>1</v>
      </c>
      <c r="D49" s="13" t="s">
        <v>2</v>
      </c>
      <c r="E49" s="13" t="s">
        <v>3</v>
      </c>
      <c r="G49" s="13"/>
      <c r="H49" s="13" t="s">
        <v>1</v>
      </c>
      <c r="I49" s="13" t="s">
        <v>2</v>
      </c>
      <c r="J49" s="13" t="s">
        <v>3</v>
      </c>
    </row>
    <row r="50" spans="2:15" ht="16.8">
      <c r="B50" s="13">
        <v>1</v>
      </c>
      <c r="C50" s="13" t="s">
        <v>25</v>
      </c>
      <c r="D50" s="13">
        <v>2.37</v>
      </c>
      <c r="E50" s="13">
        <v>1150.78</v>
      </c>
      <c r="G50" s="13">
        <v>1</v>
      </c>
      <c r="H50" s="13" t="s">
        <v>25</v>
      </c>
      <c r="I50" s="13">
        <v>3</v>
      </c>
      <c r="J50" s="13">
        <v>1578.61</v>
      </c>
    </row>
    <row r="51" spans="2:15" ht="16.8">
      <c r="B51" s="13">
        <v>2</v>
      </c>
      <c r="C51" s="13" t="s">
        <v>26</v>
      </c>
      <c r="D51" s="13">
        <v>0.95</v>
      </c>
      <c r="E51" s="13">
        <v>463.32</v>
      </c>
      <c r="G51" s="13">
        <v>2</v>
      </c>
      <c r="H51" s="13" t="s">
        <v>26</v>
      </c>
      <c r="I51" s="13">
        <v>0.95</v>
      </c>
      <c r="J51" s="13">
        <v>502.08</v>
      </c>
    </row>
    <row r="52" spans="2:15" ht="16.8">
      <c r="B52" s="13">
        <v>3</v>
      </c>
      <c r="C52" s="13" t="s">
        <v>27</v>
      </c>
      <c r="D52" s="13">
        <v>3.22</v>
      </c>
      <c r="E52" s="13">
        <v>1564.43</v>
      </c>
      <c r="G52" s="13">
        <v>3</v>
      </c>
      <c r="H52" s="13" t="s">
        <v>27</v>
      </c>
      <c r="I52" s="13">
        <v>3.03</v>
      </c>
      <c r="J52" s="13">
        <v>1593.1</v>
      </c>
    </row>
    <row r="53" spans="2:15" ht="16.8">
      <c r="B53" s="13">
        <v>4</v>
      </c>
      <c r="C53" s="13" t="s">
        <v>28</v>
      </c>
      <c r="D53" s="13">
        <v>3.78</v>
      </c>
      <c r="E53" s="13">
        <v>1839.72</v>
      </c>
      <c r="G53" s="13">
        <v>4</v>
      </c>
      <c r="H53" s="13" t="s">
        <v>28</v>
      </c>
      <c r="I53" s="13">
        <v>4.91</v>
      </c>
      <c r="J53" s="13">
        <v>2586.77</v>
      </c>
    </row>
    <row r="54" spans="2:15" ht="16.8">
      <c r="B54" s="13">
        <v>5</v>
      </c>
      <c r="C54" s="13" t="s">
        <v>29</v>
      </c>
      <c r="D54" s="13">
        <v>4.2300000000000004</v>
      </c>
      <c r="E54" s="13">
        <v>2055.52</v>
      </c>
      <c r="G54" s="13">
        <v>5</v>
      </c>
      <c r="H54" s="13" t="s">
        <v>29</v>
      </c>
      <c r="I54" s="13">
        <v>6.19</v>
      </c>
      <c r="J54" s="13">
        <v>3260.27</v>
      </c>
    </row>
    <row r="55" spans="2:15" ht="16.8">
      <c r="B55" s="13">
        <v>6</v>
      </c>
      <c r="C55" s="13" t="s">
        <v>30</v>
      </c>
      <c r="D55" s="13">
        <v>6.06</v>
      </c>
      <c r="E55" s="13">
        <v>2944.99</v>
      </c>
      <c r="G55" s="13">
        <v>6</v>
      </c>
      <c r="H55" s="13" t="s">
        <v>30</v>
      </c>
      <c r="I55" s="13">
        <v>7.08</v>
      </c>
      <c r="J55" s="13">
        <v>3725.4</v>
      </c>
    </row>
    <row r="56" spans="2:15" ht="16.8">
      <c r="B56" s="13">
        <v>7</v>
      </c>
      <c r="C56" s="13" t="s">
        <v>31</v>
      </c>
      <c r="D56" s="13">
        <v>7.83</v>
      </c>
      <c r="E56" s="13">
        <v>3805.9</v>
      </c>
      <c r="G56" s="13">
        <v>7</v>
      </c>
      <c r="H56" s="13" t="s">
        <v>31</v>
      </c>
      <c r="I56" s="13">
        <v>8.6</v>
      </c>
      <c r="J56" s="13">
        <v>4527.28</v>
      </c>
    </row>
    <row r="57" spans="2:15" ht="16.8">
      <c r="B57" s="13">
        <v>8</v>
      </c>
      <c r="C57" s="13" t="s">
        <v>32</v>
      </c>
      <c r="D57" s="13">
        <v>5.62</v>
      </c>
      <c r="E57" s="13">
        <v>2732.82</v>
      </c>
      <c r="G57" s="13">
        <v>8</v>
      </c>
      <c r="H57" s="13" t="s">
        <v>32</v>
      </c>
      <c r="I57" s="13">
        <v>6.37</v>
      </c>
      <c r="J57" s="13">
        <v>3353.73</v>
      </c>
    </row>
    <row r="58" spans="2:15" ht="16.8">
      <c r="B58" s="13">
        <v>9</v>
      </c>
      <c r="C58" s="13" t="s">
        <v>33</v>
      </c>
      <c r="D58" s="13">
        <v>1.95</v>
      </c>
      <c r="E58" s="13">
        <v>947.49</v>
      </c>
      <c r="G58" s="13">
        <v>9</v>
      </c>
      <c r="H58" s="13" t="s">
        <v>33</v>
      </c>
      <c r="I58" s="13">
        <v>2.86</v>
      </c>
      <c r="J58" s="13">
        <v>1506.46</v>
      </c>
    </row>
    <row r="59" spans="2:15">
      <c r="B59">
        <v>0.75</v>
      </c>
      <c r="C59" t="s">
        <v>5</v>
      </c>
      <c r="D59" t="s">
        <v>6</v>
      </c>
      <c r="G59">
        <v>0.75</v>
      </c>
      <c r="H59" t="s">
        <v>5</v>
      </c>
      <c r="I59" t="s">
        <v>7</v>
      </c>
    </row>
    <row r="60" spans="2:15" ht="16.8">
      <c r="B60" s="13"/>
      <c r="C60" s="13" t="s">
        <v>1</v>
      </c>
      <c r="D60" s="13" t="s">
        <v>2</v>
      </c>
      <c r="E60" s="13" t="s">
        <v>3</v>
      </c>
      <c r="G60" s="13"/>
      <c r="H60" s="13" t="s">
        <v>1</v>
      </c>
      <c r="I60" s="13" t="s">
        <v>2</v>
      </c>
      <c r="J60" s="13" t="s">
        <v>3</v>
      </c>
      <c r="L60" s="8" t="s">
        <v>8</v>
      </c>
      <c r="M60" t="s">
        <v>6</v>
      </c>
      <c r="N60" t="s">
        <v>7</v>
      </c>
      <c r="O60" t="s">
        <v>9</v>
      </c>
    </row>
    <row r="61" spans="2:15" ht="20.399999999999999">
      <c r="B61" s="13">
        <v>1</v>
      </c>
      <c r="C61" s="13" t="s">
        <v>25</v>
      </c>
      <c r="D61" s="13">
        <v>2.74</v>
      </c>
      <c r="E61" s="13">
        <v>901.54</v>
      </c>
      <c r="G61" s="13">
        <v>1</v>
      </c>
      <c r="H61" s="13" t="s">
        <v>25</v>
      </c>
      <c r="I61" s="13">
        <v>2.99</v>
      </c>
      <c r="J61" s="13">
        <v>1294.32</v>
      </c>
      <c r="L61" s="9" t="s">
        <v>14</v>
      </c>
      <c r="M61">
        <f>(E72-E61)</f>
        <v>234.43000000000006</v>
      </c>
      <c r="N61">
        <f>(J72-J61)</f>
        <v>248.47000000000003</v>
      </c>
      <c r="O61">
        <f>(N61-M61)/J72</f>
        <v>9.1003960357533848E-3</v>
      </c>
    </row>
    <row r="62" spans="2:15" ht="20.399999999999999">
      <c r="B62" s="13">
        <v>2</v>
      </c>
      <c r="C62" s="13" t="s">
        <v>26</v>
      </c>
      <c r="D62" s="13">
        <v>1</v>
      </c>
      <c r="E62" s="13">
        <v>329.34</v>
      </c>
      <c r="G62" s="13">
        <v>2</v>
      </c>
      <c r="H62" s="13" t="s">
        <v>26</v>
      </c>
      <c r="I62" s="13">
        <v>1.01</v>
      </c>
      <c r="J62" s="13">
        <v>439.81</v>
      </c>
      <c r="L62" s="9" t="s">
        <v>15</v>
      </c>
      <c r="M62">
        <f t="shared" ref="M62:M68" si="13">(E73-E62)</f>
        <v>132.89000000000004</v>
      </c>
      <c r="N62">
        <f t="shared" ref="N62:N68" si="14">(J73-J62)</f>
        <v>59.850000000000023</v>
      </c>
      <c r="O62">
        <f t="shared" ref="O62:O68" si="15">(N62-M62)/J73</f>
        <v>-0.14617940199335552</v>
      </c>
    </row>
    <row r="63" spans="2:15" ht="20.399999999999999">
      <c r="B63" s="13">
        <v>3</v>
      </c>
      <c r="C63" s="13" t="s">
        <v>27</v>
      </c>
      <c r="D63" s="13">
        <v>3.61</v>
      </c>
      <c r="E63" s="13">
        <v>1189.3</v>
      </c>
      <c r="G63" s="13">
        <v>3</v>
      </c>
      <c r="H63" s="13" t="s">
        <v>27</v>
      </c>
      <c r="I63" s="13">
        <v>3.05</v>
      </c>
      <c r="J63" s="13">
        <v>1321.33</v>
      </c>
      <c r="L63" s="9" t="s">
        <v>10</v>
      </c>
      <c r="M63">
        <f t="shared" si="13"/>
        <v>366.46000000000004</v>
      </c>
      <c r="N63">
        <f t="shared" si="14"/>
        <v>270.96000000000004</v>
      </c>
      <c r="O63">
        <f t="shared" si="15"/>
        <v>-5.9976511816314866E-2</v>
      </c>
    </row>
    <row r="64" spans="2:15" ht="20.399999999999999">
      <c r="B64" s="13">
        <v>4</v>
      </c>
      <c r="C64" s="13" t="s">
        <v>28</v>
      </c>
      <c r="D64" s="13">
        <v>4.45</v>
      </c>
      <c r="E64" s="13">
        <v>1465.79</v>
      </c>
      <c r="G64" s="13">
        <v>4</v>
      </c>
      <c r="H64" s="13" t="s">
        <v>28</v>
      </c>
      <c r="I64" s="13">
        <v>4.97</v>
      </c>
      <c r="J64" s="13">
        <v>2155.21</v>
      </c>
      <c r="L64" s="9" t="s">
        <v>13</v>
      </c>
      <c r="M64">
        <f t="shared" si="13"/>
        <v>345.85000000000014</v>
      </c>
      <c r="N64">
        <f t="shared" si="14"/>
        <v>426.05000000000018</v>
      </c>
      <c r="O64">
        <f t="shared" si="15"/>
        <v>3.1070097549258904E-2</v>
      </c>
    </row>
    <row r="65" spans="2:15" ht="20.399999999999999">
      <c r="B65" s="13">
        <v>5</v>
      </c>
      <c r="C65" s="13" t="s">
        <v>29</v>
      </c>
      <c r="D65" s="13">
        <v>5.2</v>
      </c>
      <c r="E65" s="13">
        <v>1710.19</v>
      </c>
      <c r="G65" s="13">
        <v>5</v>
      </c>
      <c r="H65" s="13" t="s">
        <v>29</v>
      </c>
      <c r="I65" s="13">
        <v>6.7</v>
      </c>
      <c r="J65" s="13">
        <v>2904.28</v>
      </c>
      <c r="L65" s="9" t="s">
        <v>4</v>
      </c>
      <c r="M65">
        <f t="shared" si="13"/>
        <v>304.12999999999988</v>
      </c>
      <c r="N65">
        <f t="shared" si="14"/>
        <v>339.58999999999969</v>
      </c>
      <c r="O65">
        <f t="shared" si="15"/>
        <v>1.0931387509363757E-2</v>
      </c>
    </row>
    <row r="66" spans="2:15" ht="20.399999999999999">
      <c r="B66" s="13">
        <v>6</v>
      </c>
      <c r="C66" s="13" t="s">
        <v>30</v>
      </c>
      <c r="D66" s="13">
        <v>7.14</v>
      </c>
      <c r="E66" s="13">
        <v>2349.08</v>
      </c>
      <c r="G66" s="13">
        <v>6</v>
      </c>
      <c r="H66" s="13" t="s">
        <v>30</v>
      </c>
      <c r="I66" s="13">
        <v>7.31</v>
      </c>
      <c r="J66" s="13">
        <v>3168.07</v>
      </c>
      <c r="L66" s="9" t="s">
        <v>11</v>
      </c>
      <c r="M66">
        <f t="shared" si="13"/>
        <v>566.70000000000027</v>
      </c>
      <c r="N66">
        <f t="shared" si="14"/>
        <v>559.27999999999975</v>
      </c>
      <c r="O66">
        <f t="shared" si="15"/>
        <v>-1.990690436905718E-3</v>
      </c>
    </row>
    <row r="67" spans="2:15" ht="20.399999999999999">
      <c r="B67" s="13">
        <v>7</v>
      </c>
      <c r="C67" s="13" t="s">
        <v>31</v>
      </c>
      <c r="D67" s="13">
        <v>8.83</v>
      </c>
      <c r="E67" s="13">
        <v>2905.83</v>
      </c>
      <c r="G67" s="13">
        <v>7</v>
      </c>
      <c r="H67" s="13" t="s">
        <v>31</v>
      </c>
      <c r="I67" s="13">
        <v>8.25</v>
      </c>
      <c r="J67" s="13">
        <v>3575.64</v>
      </c>
      <c r="L67" s="9" t="s">
        <v>16</v>
      </c>
      <c r="M67">
        <f t="shared" si="13"/>
        <v>858.57000000000016</v>
      </c>
      <c r="N67">
        <f t="shared" si="14"/>
        <v>984.73</v>
      </c>
      <c r="O67">
        <f t="shared" si="15"/>
        <v>2.7664421965761517E-2</v>
      </c>
    </row>
    <row r="68" spans="2:15" ht="20.399999999999999">
      <c r="B68" s="13">
        <v>8</v>
      </c>
      <c r="C68" s="13" t="s">
        <v>32</v>
      </c>
      <c r="D68" s="13">
        <v>6</v>
      </c>
      <c r="E68" s="13">
        <v>1975.49</v>
      </c>
      <c r="G68" s="13">
        <v>8</v>
      </c>
      <c r="H68" s="13" t="s">
        <v>32</v>
      </c>
      <c r="I68" s="13">
        <v>5.89</v>
      </c>
      <c r="J68" s="13">
        <v>2551.3200000000002</v>
      </c>
      <c r="L68" s="9" t="s">
        <v>17</v>
      </c>
      <c r="M68">
        <f t="shared" si="13"/>
        <v>719.20999999999981</v>
      </c>
      <c r="N68">
        <f t="shared" si="14"/>
        <v>792.98999999999978</v>
      </c>
      <c r="O68">
        <f t="shared" si="15"/>
        <v>2.2061351967969468E-2</v>
      </c>
    </row>
    <row r="69" spans="2:15" ht="20.399999999999999">
      <c r="B69" s="13">
        <v>9</v>
      </c>
      <c r="C69" s="13" t="s">
        <v>33</v>
      </c>
      <c r="D69" s="13">
        <v>2.02</v>
      </c>
      <c r="E69" s="13">
        <v>665.47</v>
      </c>
      <c r="G69" s="13">
        <v>9</v>
      </c>
      <c r="H69" s="13" t="s">
        <v>33</v>
      </c>
      <c r="I69" s="13">
        <v>2.82</v>
      </c>
      <c r="J69" s="13">
        <v>1223.99</v>
      </c>
      <c r="L69" s="6" t="s">
        <v>18</v>
      </c>
      <c r="M69">
        <f>(E80-E69)</f>
        <v>270.78999999999996</v>
      </c>
      <c r="N69">
        <f>(J80-J69)</f>
        <v>289.18000000000006</v>
      </c>
      <c r="O69">
        <f>(N69-M69)/J80</f>
        <v>1.2153294077995268E-2</v>
      </c>
    </row>
    <row r="70" spans="2:15">
      <c r="B70">
        <v>0.75</v>
      </c>
      <c r="C70" t="s">
        <v>12</v>
      </c>
      <c r="D70" t="s">
        <v>6</v>
      </c>
      <c r="G70">
        <v>0.75</v>
      </c>
      <c r="H70" t="s">
        <v>12</v>
      </c>
      <c r="I70" t="s">
        <v>7</v>
      </c>
    </row>
    <row r="71" spans="2:15" ht="16.8">
      <c r="B71" s="13"/>
      <c r="C71" s="13" t="s">
        <v>1</v>
      </c>
      <c r="D71" s="13" t="s">
        <v>2</v>
      </c>
      <c r="E71" s="13" t="s">
        <v>3</v>
      </c>
      <c r="G71" s="13"/>
      <c r="H71" s="13" t="s">
        <v>1</v>
      </c>
      <c r="I71" s="13" t="s">
        <v>2</v>
      </c>
      <c r="J71" s="13" t="s">
        <v>3</v>
      </c>
    </row>
    <row r="72" spans="2:15" ht="16.8">
      <c r="B72" s="13">
        <v>1</v>
      </c>
      <c r="C72" s="13" t="s">
        <v>25</v>
      </c>
      <c r="D72" s="13">
        <v>2.37</v>
      </c>
      <c r="E72" s="13">
        <v>1135.97</v>
      </c>
      <c r="G72" s="13">
        <v>1</v>
      </c>
      <c r="H72" s="13" t="s">
        <v>25</v>
      </c>
      <c r="I72" s="13">
        <v>2.93</v>
      </c>
      <c r="J72" s="13">
        <v>1542.79</v>
      </c>
    </row>
    <row r="73" spans="2:15" ht="16.8">
      <c r="B73" s="13">
        <v>2</v>
      </c>
      <c r="C73" s="13" t="s">
        <v>26</v>
      </c>
      <c r="D73" s="13">
        <v>0.96</v>
      </c>
      <c r="E73" s="13">
        <v>462.23</v>
      </c>
      <c r="G73" s="13">
        <v>2</v>
      </c>
      <c r="H73" s="13" t="s">
        <v>26</v>
      </c>
      <c r="I73" s="13">
        <v>0.95</v>
      </c>
      <c r="J73" s="13">
        <v>499.66</v>
      </c>
    </row>
    <row r="74" spans="2:15" ht="16.8">
      <c r="B74" s="13">
        <v>3</v>
      </c>
      <c r="C74" s="13" t="s">
        <v>27</v>
      </c>
      <c r="D74" s="13">
        <v>3.24</v>
      </c>
      <c r="E74" s="13">
        <v>1555.76</v>
      </c>
      <c r="G74" s="13">
        <v>3</v>
      </c>
      <c r="H74" s="13" t="s">
        <v>27</v>
      </c>
      <c r="I74" s="13">
        <v>3.03</v>
      </c>
      <c r="J74" s="13">
        <v>1592.29</v>
      </c>
    </row>
    <row r="75" spans="2:15" ht="16.8">
      <c r="B75" s="13">
        <v>4</v>
      </c>
      <c r="C75" s="13" t="s">
        <v>28</v>
      </c>
      <c r="D75" s="13">
        <v>3.77</v>
      </c>
      <c r="E75" s="13">
        <v>1811.64</v>
      </c>
      <c r="G75" s="13">
        <v>4</v>
      </c>
      <c r="H75" s="13" t="s">
        <v>28</v>
      </c>
      <c r="I75" s="13">
        <v>4.91</v>
      </c>
      <c r="J75" s="13">
        <v>2581.2600000000002</v>
      </c>
    </row>
    <row r="76" spans="2:15" ht="16.8">
      <c r="B76" s="13">
        <v>5</v>
      </c>
      <c r="C76" s="13" t="s">
        <v>29</v>
      </c>
      <c r="D76" s="13">
        <v>4.1900000000000004</v>
      </c>
      <c r="E76" s="13">
        <v>2014.32</v>
      </c>
      <c r="G76" s="13">
        <v>5</v>
      </c>
      <c r="H76" s="13" t="s">
        <v>29</v>
      </c>
      <c r="I76" s="13">
        <v>6.17</v>
      </c>
      <c r="J76" s="13">
        <v>3243.87</v>
      </c>
    </row>
    <row r="77" spans="2:15" ht="16.8">
      <c r="B77" s="13">
        <v>6</v>
      </c>
      <c r="C77" s="13" t="s">
        <v>30</v>
      </c>
      <c r="D77" s="13">
        <v>6.07</v>
      </c>
      <c r="E77" s="13">
        <v>2915.78</v>
      </c>
      <c r="G77" s="13">
        <v>6</v>
      </c>
      <c r="H77" s="13" t="s">
        <v>30</v>
      </c>
      <c r="I77" s="13">
        <v>7.09</v>
      </c>
      <c r="J77" s="13">
        <v>3727.35</v>
      </c>
    </row>
    <row r="78" spans="2:15" ht="16.8">
      <c r="B78" s="13">
        <v>7</v>
      </c>
      <c r="C78" s="13" t="s">
        <v>31</v>
      </c>
      <c r="D78" s="13">
        <v>7.84</v>
      </c>
      <c r="E78" s="13">
        <v>3764.4</v>
      </c>
      <c r="G78" s="13">
        <v>7</v>
      </c>
      <c r="H78" s="13" t="s">
        <v>31</v>
      </c>
      <c r="I78" s="13">
        <v>8.67</v>
      </c>
      <c r="J78" s="13">
        <v>4560.37</v>
      </c>
    </row>
    <row r="79" spans="2:15" ht="16.8">
      <c r="B79" s="13">
        <v>8</v>
      </c>
      <c r="C79" s="13" t="s">
        <v>32</v>
      </c>
      <c r="D79" s="13">
        <v>5.61</v>
      </c>
      <c r="E79" s="13">
        <v>2694.7</v>
      </c>
      <c r="G79" s="13">
        <v>8</v>
      </c>
      <c r="H79" s="13" t="s">
        <v>32</v>
      </c>
      <c r="I79" s="13">
        <v>6.36</v>
      </c>
      <c r="J79" s="13">
        <v>3344.31</v>
      </c>
    </row>
    <row r="80" spans="2:15" ht="16.8">
      <c r="B80" s="13">
        <v>9</v>
      </c>
      <c r="C80" s="13" t="s">
        <v>33</v>
      </c>
      <c r="D80" s="13">
        <v>1.95</v>
      </c>
      <c r="E80" s="13">
        <v>936.26</v>
      </c>
      <c r="G80" s="13">
        <v>9</v>
      </c>
      <c r="H80" s="13" t="s">
        <v>33</v>
      </c>
      <c r="I80" s="13">
        <v>2.88</v>
      </c>
      <c r="J80" s="13">
        <v>1513.17</v>
      </c>
    </row>
    <row r="81" spans="2:15">
      <c r="B81">
        <v>1</v>
      </c>
      <c r="C81" t="s">
        <v>5</v>
      </c>
      <c r="D81" t="s">
        <v>6</v>
      </c>
      <c r="G81">
        <v>1</v>
      </c>
      <c r="H81" t="s">
        <v>5</v>
      </c>
      <c r="I81" t="s">
        <v>7</v>
      </c>
    </row>
    <row r="82" spans="2:15" ht="16.8">
      <c r="B82" s="13"/>
      <c r="C82" s="13" t="s">
        <v>1</v>
      </c>
      <c r="D82" s="13" t="s">
        <v>2</v>
      </c>
      <c r="E82" s="13" t="s">
        <v>3</v>
      </c>
      <c r="G82" s="13"/>
      <c r="H82" s="13" t="s">
        <v>1</v>
      </c>
      <c r="I82" s="13" t="s">
        <v>2</v>
      </c>
      <c r="J82" s="13" t="s">
        <v>3</v>
      </c>
      <c r="L82" s="8" t="s">
        <v>8</v>
      </c>
      <c r="M82" t="s">
        <v>6</v>
      </c>
      <c r="N82" t="s">
        <v>7</v>
      </c>
      <c r="O82" t="s">
        <v>9</v>
      </c>
    </row>
    <row r="83" spans="2:15" ht="20.399999999999999">
      <c r="B83" s="13">
        <v>1</v>
      </c>
      <c r="C83" s="13" t="s">
        <v>25</v>
      </c>
      <c r="D83" s="13">
        <v>2.77</v>
      </c>
      <c r="E83" s="13">
        <v>886.23</v>
      </c>
      <c r="G83" s="13">
        <v>1</v>
      </c>
      <c r="H83" s="13" t="s">
        <v>25</v>
      </c>
      <c r="I83" s="13">
        <v>2.93</v>
      </c>
      <c r="J83" s="13">
        <v>1249.69</v>
      </c>
      <c r="L83" s="9" t="s">
        <v>14</v>
      </c>
      <c r="M83">
        <f>(E94-E83)</f>
        <v>249.45000000000005</v>
      </c>
      <c r="N83">
        <f>(J94-J83)</f>
        <v>276.57999999999993</v>
      </c>
      <c r="O83">
        <f>(N83-M83)/J94</f>
        <v>1.777536084703223E-2</v>
      </c>
    </row>
    <row r="84" spans="2:15" ht="20.399999999999999">
      <c r="B84" s="13">
        <v>2</v>
      </c>
      <c r="C84" s="13" t="s">
        <v>26</v>
      </c>
      <c r="D84" s="13">
        <v>1.01</v>
      </c>
      <c r="E84" s="13">
        <v>323.74</v>
      </c>
      <c r="G84" s="13">
        <v>2</v>
      </c>
      <c r="H84" s="13" t="s">
        <v>26</v>
      </c>
      <c r="I84" s="13">
        <v>1</v>
      </c>
      <c r="J84" s="13">
        <v>428.67</v>
      </c>
      <c r="L84" s="9" t="s">
        <v>15</v>
      </c>
      <c r="M84">
        <f t="shared" ref="M84:M90" si="16">(E95-E84)</f>
        <v>140.48000000000002</v>
      </c>
      <c r="N84">
        <f t="shared" ref="N84:N90" si="17">(J95-J84)</f>
        <v>72</v>
      </c>
      <c r="O84">
        <f t="shared" ref="O84:O90" si="18">(N84-M84)/J95</f>
        <v>-0.13677671919627701</v>
      </c>
    </row>
    <row r="85" spans="2:15" ht="20.399999999999999">
      <c r="B85" s="13">
        <v>3</v>
      </c>
      <c r="C85" s="13" t="s">
        <v>27</v>
      </c>
      <c r="D85" s="13">
        <v>3.55</v>
      </c>
      <c r="E85" s="13">
        <v>1136.78</v>
      </c>
      <c r="G85" s="13">
        <v>3</v>
      </c>
      <c r="H85" s="13" t="s">
        <v>27</v>
      </c>
      <c r="I85" s="13">
        <v>2.97</v>
      </c>
      <c r="J85" s="13">
        <v>1267.1199999999999</v>
      </c>
      <c r="L85" s="9" t="s">
        <v>10</v>
      </c>
      <c r="M85">
        <f t="shared" si="16"/>
        <v>417.52</v>
      </c>
      <c r="N85">
        <f t="shared" si="17"/>
        <v>325.32000000000016</v>
      </c>
      <c r="O85">
        <f t="shared" si="18"/>
        <v>-5.7898570746778413E-2</v>
      </c>
    </row>
    <row r="86" spans="2:15" ht="20.399999999999999">
      <c r="B86" s="13">
        <v>4</v>
      </c>
      <c r="C86" s="13" t="s">
        <v>28</v>
      </c>
      <c r="D86" s="13">
        <v>4.3600000000000003</v>
      </c>
      <c r="E86" s="13">
        <v>1396.19</v>
      </c>
      <c r="G86" s="13">
        <v>4</v>
      </c>
      <c r="H86" s="13" t="s">
        <v>28</v>
      </c>
      <c r="I86" s="13">
        <v>4.87</v>
      </c>
      <c r="J86" s="13">
        <v>2078.15</v>
      </c>
      <c r="L86" s="9" t="s">
        <v>13</v>
      </c>
      <c r="M86">
        <f t="shared" si="16"/>
        <v>401.01</v>
      </c>
      <c r="N86">
        <f t="shared" si="17"/>
        <v>497.50999999999976</v>
      </c>
      <c r="O86">
        <f t="shared" si="18"/>
        <v>3.7466125187330543E-2</v>
      </c>
    </row>
    <row r="87" spans="2:15" ht="20.399999999999999">
      <c r="B87" s="13">
        <v>5</v>
      </c>
      <c r="C87" s="13" t="s">
        <v>29</v>
      </c>
      <c r="D87" s="13">
        <v>5.13</v>
      </c>
      <c r="E87" s="13">
        <v>1640.55</v>
      </c>
      <c r="G87" s="13">
        <v>5</v>
      </c>
      <c r="H87" s="13" t="s">
        <v>29</v>
      </c>
      <c r="I87" s="13">
        <v>6.59</v>
      </c>
      <c r="J87" s="13">
        <v>2812.47</v>
      </c>
      <c r="L87" s="9" t="s">
        <v>4</v>
      </c>
      <c r="M87">
        <f t="shared" si="16"/>
        <v>352.08000000000015</v>
      </c>
      <c r="N87">
        <f t="shared" si="17"/>
        <v>423.43000000000029</v>
      </c>
      <c r="O87">
        <f t="shared" si="18"/>
        <v>2.2049507092308209E-2</v>
      </c>
    </row>
    <row r="88" spans="2:15" ht="20.399999999999999">
      <c r="B88" s="13">
        <v>6</v>
      </c>
      <c r="C88" s="13" t="s">
        <v>30</v>
      </c>
      <c r="D88" s="13">
        <v>7.03</v>
      </c>
      <c r="E88" s="13">
        <v>2250.34</v>
      </c>
      <c r="G88" s="13">
        <v>6</v>
      </c>
      <c r="H88" s="13" t="s">
        <v>30</v>
      </c>
      <c r="I88" s="13">
        <v>7.19</v>
      </c>
      <c r="J88" s="13">
        <v>3067.7</v>
      </c>
      <c r="L88" s="9" t="s">
        <v>11</v>
      </c>
      <c r="M88">
        <f t="shared" si="16"/>
        <v>649.19999999999982</v>
      </c>
      <c r="N88">
        <f t="shared" si="17"/>
        <v>671.17000000000007</v>
      </c>
      <c r="O88">
        <f t="shared" si="18"/>
        <v>5.8761069521005693E-3</v>
      </c>
    </row>
    <row r="89" spans="2:15" ht="20.399999999999999">
      <c r="B89" s="13">
        <v>7</v>
      </c>
      <c r="C89" s="13" t="s">
        <v>31</v>
      </c>
      <c r="D89" s="13">
        <v>8.5399999999999991</v>
      </c>
      <c r="E89" s="13">
        <v>2731.63</v>
      </c>
      <c r="G89" s="13">
        <v>7</v>
      </c>
      <c r="H89" s="13" t="s">
        <v>31</v>
      </c>
      <c r="I89" s="13">
        <v>8.0299999999999994</v>
      </c>
      <c r="J89" s="13">
        <v>3426.45</v>
      </c>
      <c r="L89" s="9" t="s">
        <v>16</v>
      </c>
      <c r="M89">
        <f t="shared" si="16"/>
        <v>1007.5499999999997</v>
      </c>
      <c r="N89">
        <f t="shared" si="17"/>
        <v>1141.3600000000006</v>
      </c>
      <c r="O89">
        <f t="shared" si="18"/>
        <v>2.9294125631320226E-2</v>
      </c>
    </row>
    <row r="90" spans="2:15" ht="20.399999999999999">
      <c r="B90" s="13">
        <v>8</v>
      </c>
      <c r="C90" s="13" t="s">
        <v>32</v>
      </c>
      <c r="D90" s="13">
        <v>5.73</v>
      </c>
      <c r="E90" s="13">
        <v>1833.07</v>
      </c>
      <c r="G90" s="13">
        <v>8</v>
      </c>
      <c r="H90" s="13" t="s">
        <v>32</v>
      </c>
      <c r="I90" s="13">
        <v>5.65</v>
      </c>
      <c r="J90" s="13">
        <v>2408.98</v>
      </c>
      <c r="L90" s="9" t="s">
        <v>17</v>
      </c>
      <c r="M90">
        <f t="shared" si="16"/>
        <v>831.83000000000015</v>
      </c>
      <c r="N90">
        <f t="shared" si="17"/>
        <v>930.11000000000013</v>
      </c>
      <c r="O90">
        <f t="shared" si="18"/>
        <v>2.9433168917279848E-2</v>
      </c>
    </row>
    <row r="91" spans="2:15" ht="20.399999999999999">
      <c r="B91" s="13">
        <v>9</v>
      </c>
      <c r="C91" s="13" t="s">
        <v>33</v>
      </c>
      <c r="D91" s="13">
        <v>1.88</v>
      </c>
      <c r="E91" s="13">
        <v>600.72</v>
      </c>
      <c r="G91" s="13">
        <v>9</v>
      </c>
      <c r="H91" s="13" t="s">
        <v>33</v>
      </c>
      <c r="I91" s="13">
        <v>2.76</v>
      </c>
      <c r="J91" s="13">
        <v>1178.17</v>
      </c>
      <c r="L91" s="6" t="s">
        <v>18</v>
      </c>
      <c r="M91">
        <f>(E102-E91)</f>
        <v>324.42999999999995</v>
      </c>
      <c r="N91">
        <f>(J102-J91)</f>
        <v>339.04999999999995</v>
      </c>
      <c r="O91">
        <f>(N91-M91)/J102</f>
        <v>9.6360448715413754E-3</v>
      </c>
    </row>
    <row r="92" spans="2:15">
      <c r="B92">
        <v>1</v>
      </c>
      <c r="C92" t="s">
        <v>12</v>
      </c>
      <c r="D92" t="s">
        <v>6</v>
      </c>
      <c r="G92">
        <v>1</v>
      </c>
      <c r="H92" t="s">
        <v>12</v>
      </c>
      <c r="I92" t="s">
        <v>7</v>
      </c>
    </row>
    <row r="93" spans="2:15" ht="16.8">
      <c r="B93" s="13"/>
      <c r="C93" s="13" t="s">
        <v>1</v>
      </c>
      <c r="D93" s="13" t="s">
        <v>2</v>
      </c>
      <c r="E93" s="13" t="s">
        <v>3</v>
      </c>
      <c r="G93" s="13"/>
      <c r="H93" s="13" t="s">
        <v>1</v>
      </c>
      <c r="I93" s="13" t="s">
        <v>2</v>
      </c>
      <c r="J93" s="13" t="s">
        <v>3</v>
      </c>
    </row>
    <row r="94" spans="2:15" ht="16.8">
      <c r="B94" s="13">
        <v>1</v>
      </c>
      <c r="C94" s="13" t="s">
        <v>25</v>
      </c>
      <c r="D94" s="13">
        <v>2.38</v>
      </c>
      <c r="E94" s="13">
        <v>1135.68</v>
      </c>
      <c r="G94" s="13">
        <v>1</v>
      </c>
      <c r="H94" s="13" t="s">
        <v>25</v>
      </c>
      <c r="I94" s="13">
        <v>2.9</v>
      </c>
      <c r="J94" s="13">
        <v>1526.27</v>
      </c>
    </row>
    <row r="95" spans="2:15" ht="16.8">
      <c r="B95" s="13">
        <v>2</v>
      </c>
      <c r="C95" s="13" t="s">
        <v>26</v>
      </c>
      <c r="D95" s="13">
        <v>0.97</v>
      </c>
      <c r="E95" s="13">
        <v>464.22</v>
      </c>
      <c r="G95" s="13">
        <v>2</v>
      </c>
      <c r="H95" s="13" t="s">
        <v>26</v>
      </c>
      <c r="I95" s="13">
        <v>0.95</v>
      </c>
      <c r="J95" s="13">
        <v>500.67</v>
      </c>
    </row>
    <row r="96" spans="2:15" ht="16.8">
      <c r="B96" s="13">
        <v>3</v>
      </c>
      <c r="C96" s="13" t="s">
        <v>27</v>
      </c>
      <c r="D96" s="13">
        <v>3.26</v>
      </c>
      <c r="E96" s="13">
        <v>1554.3</v>
      </c>
      <c r="G96" s="13">
        <v>3</v>
      </c>
      <c r="H96" s="13" t="s">
        <v>27</v>
      </c>
      <c r="I96" s="13">
        <v>3.03</v>
      </c>
      <c r="J96" s="13">
        <v>1592.44</v>
      </c>
    </row>
    <row r="97" spans="2:15" ht="16.8">
      <c r="B97" s="13">
        <v>4</v>
      </c>
      <c r="C97" s="13" t="s">
        <v>28</v>
      </c>
      <c r="D97" s="13">
        <v>3.77</v>
      </c>
      <c r="E97" s="13">
        <v>1797.2</v>
      </c>
      <c r="G97" s="13">
        <v>4</v>
      </c>
      <c r="H97" s="13" t="s">
        <v>28</v>
      </c>
      <c r="I97" s="13">
        <v>4.9000000000000004</v>
      </c>
      <c r="J97" s="13">
        <v>2575.66</v>
      </c>
    </row>
    <row r="98" spans="2:15" ht="16.8">
      <c r="B98" s="13">
        <v>5</v>
      </c>
      <c r="C98" s="13" t="s">
        <v>29</v>
      </c>
      <c r="D98" s="13">
        <v>4.18</v>
      </c>
      <c r="E98" s="13">
        <v>1992.63</v>
      </c>
      <c r="G98" s="13">
        <v>5</v>
      </c>
      <c r="H98" s="13" t="s">
        <v>29</v>
      </c>
      <c r="I98" s="13">
        <v>6.16</v>
      </c>
      <c r="J98" s="13">
        <v>3235.9</v>
      </c>
    </row>
    <row r="99" spans="2:15" ht="16.8">
      <c r="B99" s="13">
        <v>6</v>
      </c>
      <c r="C99" s="13" t="s">
        <v>30</v>
      </c>
      <c r="D99" s="13">
        <v>6.08</v>
      </c>
      <c r="E99" s="13">
        <v>2899.54</v>
      </c>
      <c r="G99" s="13">
        <v>6</v>
      </c>
      <c r="H99" s="13" t="s">
        <v>30</v>
      </c>
      <c r="I99" s="13">
        <v>7.12</v>
      </c>
      <c r="J99" s="13">
        <v>3738.87</v>
      </c>
    </row>
    <row r="100" spans="2:15" ht="16.8">
      <c r="B100" s="13">
        <v>7</v>
      </c>
      <c r="C100" s="13" t="s">
        <v>31</v>
      </c>
      <c r="D100" s="13">
        <v>7.84</v>
      </c>
      <c r="E100" s="13">
        <v>3739.18</v>
      </c>
      <c r="G100" s="13">
        <v>7</v>
      </c>
      <c r="H100" s="13" t="s">
        <v>31</v>
      </c>
      <c r="I100" s="13">
        <v>8.69</v>
      </c>
      <c r="J100" s="13">
        <v>4567.8100000000004</v>
      </c>
    </row>
    <row r="101" spans="2:15" ht="16.8">
      <c r="B101" s="13">
        <v>8</v>
      </c>
      <c r="C101" s="13" t="s">
        <v>32</v>
      </c>
      <c r="D101" s="13">
        <v>5.59</v>
      </c>
      <c r="E101" s="13">
        <v>2664.9</v>
      </c>
      <c r="G101" s="13">
        <v>8</v>
      </c>
      <c r="H101" s="13" t="s">
        <v>32</v>
      </c>
      <c r="I101" s="13">
        <v>6.35</v>
      </c>
      <c r="J101" s="13">
        <v>3339.09</v>
      </c>
    </row>
    <row r="102" spans="2:15" ht="16.8">
      <c r="B102" s="13">
        <v>9</v>
      </c>
      <c r="C102" s="13" t="s">
        <v>33</v>
      </c>
      <c r="D102" s="13">
        <v>1.94</v>
      </c>
      <c r="E102" s="13">
        <v>925.15</v>
      </c>
      <c r="G102" s="13">
        <v>9</v>
      </c>
      <c r="H102" s="13" t="s">
        <v>33</v>
      </c>
      <c r="I102" s="13">
        <v>2.89</v>
      </c>
      <c r="J102" s="13">
        <v>1517.22</v>
      </c>
    </row>
    <row r="103" spans="2:15">
      <c r="B103">
        <v>1.25</v>
      </c>
      <c r="C103" t="s">
        <v>5</v>
      </c>
      <c r="D103" t="s">
        <v>6</v>
      </c>
      <c r="G103">
        <v>1.25</v>
      </c>
      <c r="H103" t="s">
        <v>5</v>
      </c>
      <c r="I103" t="s">
        <v>7</v>
      </c>
    </row>
    <row r="104" spans="2:15" ht="16.8">
      <c r="B104" s="13"/>
      <c r="C104" s="13" t="s">
        <v>1</v>
      </c>
      <c r="D104" s="13" t="s">
        <v>2</v>
      </c>
      <c r="E104" s="13" t="s">
        <v>3</v>
      </c>
      <c r="G104" s="13"/>
      <c r="H104" s="13" t="s">
        <v>1</v>
      </c>
      <c r="I104" s="13" t="s">
        <v>2</v>
      </c>
      <c r="J104" s="13" t="s">
        <v>3</v>
      </c>
      <c r="L104" s="8" t="s">
        <v>8</v>
      </c>
      <c r="M104" t="s">
        <v>6</v>
      </c>
      <c r="N104" t="s">
        <v>7</v>
      </c>
      <c r="O104" t="s">
        <v>9</v>
      </c>
    </row>
    <row r="105" spans="2:15" ht="20.399999999999999">
      <c r="B105" s="13">
        <v>1</v>
      </c>
      <c r="C105" s="13" t="s">
        <v>25</v>
      </c>
      <c r="D105" s="13">
        <v>2.79</v>
      </c>
      <c r="E105" s="13">
        <v>835.32</v>
      </c>
      <c r="G105" s="13">
        <v>1</v>
      </c>
      <c r="H105" s="13" t="s">
        <v>25</v>
      </c>
      <c r="I105" s="13">
        <v>3.02</v>
      </c>
      <c r="J105" s="13">
        <v>1158.47</v>
      </c>
      <c r="L105" s="9" t="s">
        <v>14</v>
      </c>
      <c r="M105">
        <f>(E116-E105)</f>
        <v>287.28999999999985</v>
      </c>
      <c r="N105">
        <f>(J116-J105)</f>
        <v>441.96000000000004</v>
      </c>
      <c r="O105">
        <f>(N105-M105)/J116</f>
        <v>9.6642777253613199E-2</v>
      </c>
    </row>
    <row r="106" spans="2:15" ht="20.399999999999999">
      <c r="B106" s="13">
        <v>2</v>
      </c>
      <c r="C106" s="13" t="s">
        <v>26</v>
      </c>
      <c r="D106" s="13">
        <v>1</v>
      </c>
      <c r="E106" s="13">
        <v>300.06</v>
      </c>
      <c r="G106" s="13">
        <v>2</v>
      </c>
      <c r="H106" s="13" t="s">
        <v>26</v>
      </c>
      <c r="I106" s="13">
        <v>0.99</v>
      </c>
      <c r="J106" s="13">
        <v>380.55</v>
      </c>
      <c r="L106" s="9" t="s">
        <v>15</v>
      </c>
      <c r="M106">
        <f t="shared" ref="M106:M112" si="19">(E117-E106)</f>
        <v>160.75</v>
      </c>
      <c r="N106">
        <f t="shared" ref="N106:N112" si="20">(J117-J106)</f>
        <v>162.99999999999994</v>
      </c>
      <c r="O106">
        <f t="shared" ref="O106:O112" si="21">(N106-M106)/J117</f>
        <v>4.1394535921257351E-3</v>
      </c>
    </row>
    <row r="107" spans="2:15" ht="20.399999999999999">
      <c r="B107" s="13">
        <v>3</v>
      </c>
      <c r="C107" s="13" t="s">
        <v>27</v>
      </c>
      <c r="D107" s="13">
        <v>3.61</v>
      </c>
      <c r="E107" s="13">
        <v>1081.75</v>
      </c>
      <c r="G107" s="13">
        <v>3</v>
      </c>
      <c r="H107" s="13" t="s">
        <v>27</v>
      </c>
      <c r="I107" s="13">
        <v>3.08</v>
      </c>
      <c r="J107" s="13">
        <v>1181.1400000000001</v>
      </c>
      <c r="L107" s="9" t="s">
        <v>10</v>
      </c>
      <c r="M107">
        <f t="shared" si="19"/>
        <v>465.91000000000008</v>
      </c>
      <c r="N107">
        <f t="shared" si="20"/>
        <v>465.62999999999988</v>
      </c>
      <c r="O107">
        <f t="shared" si="21"/>
        <v>-1.7002981594284574E-4</v>
      </c>
    </row>
    <row r="108" spans="2:15" ht="20.399999999999999">
      <c r="B108" s="13">
        <v>4</v>
      </c>
      <c r="C108" s="13" t="s">
        <v>28</v>
      </c>
      <c r="D108" s="13">
        <v>4.47</v>
      </c>
      <c r="E108" s="13">
        <v>1338.89</v>
      </c>
      <c r="G108" s="13">
        <v>4</v>
      </c>
      <c r="H108" s="13" t="s">
        <v>28</v>
      </c>
      <c r="I108" s="13">
        <v>5.28</v>
      </c>
      <c r="J108" s="13">
        <v>2028.08</v>
      </c>
      <c r="L108" s="9" t="s">
        <v>13</v>
      </c>
      <c r="M108">
        <f t="shared" si="19"/>
        <v>444.25</v>
      </c>
      <c r="N108">
        <f t="shared" si="20"/>
        <v>526.02</v>
      </c>
      <c r="O108">
        <f t="shared" si="21"/>
        <v>3.2015191261109584E-2</v>
      </c>
    </row>
    <row r="109" spans="2:15" ht="20.399999999999999">
      <c r="B109" s="13">
        <v>5</v>
      </c>
      <c r="C109" s="13" t="s">
        <v>29</v>
      </c>
      <c r="D109" s="13">
        <v>5.28</v>
      </c>
      <c r="E109" s="13">
        <v>1580.21</v>
      </c>
      <c r="G109" s="13">
        <v>5</v>
      </c>
      <c r="H109" s="13" t="s">
        <v>29</v>
      </c>
      <c r="I109" s="13">
        <v>6.92</v>
      </c>
      <c r="J109" s="13">
        <v>2658.65</v>
      </c>
      <c r="L109" s="9" t="s">
        <v>4</v>
      </c>
      <c r="M109">
        <f t="shared" si="19"/>
        <v>392.65999999999985</v>
      </c>
      <c r="N109">
        <f t="shared" si="20"/>
        <v>668.40999999999985</v>
      </c>
      <c r="O109">
        <f t="shared" si="21"/>
        <v>8.2880982008139314E-2</v>
      </c>
    </row>
    <row r="110" spans="2:15" ht="20.399999999999999">
      <c r="B110" s="13">
        <v>6</v>
      </c>
      <c r="C110" s="13" t="s">
        <v>30</v>
      </c>
      <c r="D110" s="13">
        <v>7.23</v>
      </c>
      <c r="E110" s="13">
        <v>2162.91</v>
      </c>
      <c r="G110" s="13">
        <v>6</v>
      </c>
      <c r="H110" s="13" t="s">
        <v>30</v>
      </c>
      <c r="I110" s="13">
        <v>7.74</v>
      </c>
      <c r="J110" s="13">
        <v>2972.93</v>
      </c>
      <c r="L110" s="9" t="s">
        <v>11</v>
      </c>
      <c r="M110">
        <f t="shared" si="19"/>
        <v>720.60000000000036</v>
      </c>
      <c r="N110">
        <f t="shared" si="20"/>
        <v>802.86000000000013</v>
      </c>
      <c r="O110">
        <f t="shared" si="21"/>
        <v>2.1786169251997532E-2</v>
      </c>
    </row>
    <row r="111" spans="2:15" ht="20.399999999999999">
      <c r="B111" s="13">
        <v>7</v>
      </c>
      <c r="C111" s="13" t="s">
        <v>31</v>
      </c>
      <c r="D111" s="13">
        <v>8.7799999999999994</v>
      </c>
      <c r="E111" s="13">
        <v>2628.26</v>
      </c>
      <c r="G111" s="13">
        <v>7</v>
      </c>
      <c r="H111" s="13" t="s">
        <v>31</v>
      </c>
      <c r="I111" s="13">
        <v>8.9</v>
      </c>
      <c r="J111" s="13">
        <v>3417.83</v>
      </c>
      <c r="L111" s="9" t="s">
        <v>16</v>
      </c>
      <c r="M111">
        <f t="shared" si="19"/>
        <v>1093.29</v>
      </c>
      <c r="N111">
        <f t="shared" si="20"/>
        <v>1022.5699999999997</v>
      </c>
      <c r="O111">
        <f t="shared" si="21"/>
        <v>-1.5926493108729001E-2</v>
      </c>
    </row>
    <row r="112" spans="2:15" ht="20.399999999999999">
      <c r="B112" s="13">
        <v>8</v>
      </c>
      <c r="C112" s="13" t="s">
        <v>32</v>
      </c>
      <c r="D112" s="13">
        <v>5.88</v>
      </c>
      <c r="E112" s="13">
        <v>1760.25</v>
      </c>
      <c r="G112" s="13">
        <v>8</v>
      </c>
      <c r="H112" s="13" t="s">
        <v>32</v>
      </c>
      <c r="I112" s="13">
        <v>6.04</v>
      </c>
      <c r="J112" s="13">
        <v>2321.16</v>
      </c>
      <c r="L112" s="9" t="s">
        <v>17</v>
      </c>
      <c r="M112">
        <f t="shared" si="19"/>
        <v>885.27</v>
      </c>
      <c r="N112">
        <f t="shared" si="20"/>
        <v>998.48</v>
      </c>
      <c r="O112">
        <f t="shared" si="21"/>
        <v>3.4103095516381306E-2</v>
      </c>
    </row>
    <row r="113" spans="2:15" ht="20.399999999999999">
      <c r="B113" s="13">
        <v>9</v>
      </c>
      <c r="C113" s="13" t="s">
        <v>33</v>
      </c>
      <c r="D113" s="13">
        <v>1.96</v>
      </c>
      <c r="E113" s="13">
        <v>585.55999999999995</v>
      </c>
      <c r="G113" s="13">
        <v>9</v>
      </c>
      <c r="H113" s="13" t="s">
        <v>33</v>
      </c>
      <c r="I113" s="13">
        <v>3.03</v>
      </c>
      <c r="J113" s="13">
        <v>1161.6500000000001</v>
      </c>
      <c r="L113" s="6" t="s">
        <v>18</v>
      </c>
      <c r="M113">
        <f>(E124-E113)</f>
        <v>337.57000000000005</v>
      </c>
      <c r="N113">
        <f>(J124-J113)</f>
        <v>327.58999999999992</v>
      </c>
      <c r="O113">
        <f>(N113-M113)/J124</f>
        <v>-6.7014047433591175E-3</v>
      </c>
    </row>
    <row r="114" spans="2:15">
      <c r="B114">
        <v>1.25</v>
      </c>
      <c r="C114" t="s">
        <v>12</v>
      </c>
      <c r="D114" t="s">
        <v>6</v>
      </c>
      <c r="G114">
        <v>1.25</v>
      </c>
      <c r="H114" t="s">
        <v>12</v>
      </c>
      <c r="I114" t="s">
        <v>7</v>
      </c>
    </row>
    <row r="115" spans="2:15" ht="16.8">
      <c r="B115" s="13"/>
      <c r="C115" s="13" t="s">
        <v>1</v>
      </c>
      <c r="D115" s="13" t="s">
        <v>2</v>
      </c>
      <c r="E115" s="13" t="s">
        <v>3</v>
      </c>
      <c r="G115" s="13"/>
      <c r="H115" s="13" t="s">
        <v>1</v>
      </c>
      <c r="I115" s="13" t="s">
        <v>2</v>
      </c>
      <c r="J115" s="13" t="s">
        <v>3</v>
      </c>
    </row>
    <row r="116" spans="2:15" ht="16.8">
      <c r="B116" s="13">
        <v>1</v>
      </c>
      <c r="C116" s="13" t="s">
        <v>25</v>
      </c>
      <c r="D116" s="13">
        <v>2.37</v>
      </c>
      <c r="E116" s="13">
        <v>1122.6099999999999</v>
      </c>
      <c r="G116" s="13">
        <v>1</v>
      </c>
      <c r="H116" s="13" t="s">
        <v>25</v>
      </c>
      <c r="I116" s="13">
        <v>2.96</v>
      </c>
      <c r="J116" s="13">
        <v>1600.43</v>
      </c>
    </row>
    <row r="117" spans="2:15" ht="16.8">
      <c r="B117" s="13">
        <v>2</v>
      </c>
      <c r="C117" s="13" t="s">
        <v>26</v>
      </c>
      <c r="D117" s="13">
        <v>0.97</v>
      </c>
      <c r="E117" s="13">
        <v>460.81</v>
      </c>
      <c r="G117" s="13">
        <v>2</v>
      </c>
      <c r="H117" s="13" t="s">
        <v>26</v>
      </c>
      <c r="I117" s="13">
        <v>1.01</v>
      </c>
      <c r="J117" s="13">
        <v>543.54999999999995</v>
      </c>
    </row>
    <row r="118" spans="2:15" ht="16.8">
      <c r="B118" s="13">
        <v>3</v>
      </c>
      <c r="C118" s="13" t="s">
        <v>27</v>
      </c>
      <c r="D118" s="13">
        <v>3.27</v>
      </c>
      <c r="E118" s="13">
        <v>1547.66</v>
      </c>
      <c r="G118" s="13">
        <v>3</v>
      </c>
      <c r="H118" s="13" t="s">
        <v>27</v>
      </c>
      <c r="I118" s="13">
        <v>3.05</v>
      </c>
      <c r="J118" s="13">
        <v>1646.77</v>
      </c>
    </row>
    <row r="119" spans="2:15" ht="16.8">
      <c r="B119" s="13">
        <v>4</v>
      </c>
      <c r="C119" s="13" t="s">
        <v>28</v>
      </c>
      <c r="D119" s="13">
        <v>3.76</v>
      </c>
      <c r="E119" s="13">
        <v>1783.14</v>
      </c>
      <c r="G119" s="13">
        <v>4</v>
      </c>
      <c r="H119" s="13" t="s">
        <v>28</v>
      </c>
      <c r="I119" s="13">
        <v>4.7300000000000004</v>
      </c>
      <c r="J119" s="13">
        <v>2554.1</v>
      </c>
    </row>
    <row r="120" spans="2:15" ht="16.8">
      <c r="B120" s="13">
        <v>5</v>
      </c>
      <c r="C120" s="13" t="s">
        <v>29</v>
      </c>
      <c r="D120" s="13">
        <v>4.16</v>
      </c>
      <c r="E120" s="13">
        <v>1972.87</v>
      </c>
      <c r="G120" s="13">
        <v>5</v>
      </c>
      <c r="H120" s="13" t="s">
        <v>29</v>
      </c>
      <c r="I120" s="13">
        <v>6.16</v>
      </c>
      <c r="J120" s="13">
        <v>3327.06</v>
      </c>
    </row>
    <row r="121" spans="2:15" ht="16.8">
      <c r="B121" s="13">
        <v>6</v>
      </c>
      <c r="C121" s="13" t="s">
        <v>30</v>
      </c>
      <c r="D121" s="13">
        <v>6.08</v>
      </c>
      <c r="E121" s="13">
        <v>2883.51</v>
      </c>
      <c r="G121" s="13">
        <v>6</v>
      </c>
      <c r="H121" s="13" t="s">
        <v>30</v>
      </c>
      <c r="I121" s="13">
        <v>6.99</v>
      </c>
      <c r="J121" s="13">
        <v>3775.79</v>
      </c>
    </row>
    <row r="122" spans="2:15" ht="16.8">
      <c r="B122" s="13">
        <v>7</v>
      </c>
      <c r="C122" s="13" t="s">
        <v>31</v>
      </c>
      <c r="D122" s="13">
        <v>7.85</v>
      </c>
      <c r="E122" s="13">
        <v>3721.55</v>
      </c>
      <c r="G122" s="13">
        <v>7</v>
      </c>
      <c r="H122" s="13" t="s">
        <v>31</v>
      </c>
      <c r="I122" s="13">
        <v>8.2200000000000006</v>
      </c>
      <c r="J122" s="13">
        <v>4440.3999999999996</v>
      </c>
    </row>
    <row r="123" spans="2:15" ht="16.8">
      <c r="B123" s="13">
        <v>8</v>
      </c>
      <c r="C123" s="13" t="s">
        <v>32</v>
      </c>
      <c r="D123" s="13">
        <v>5.58</v>
      </c>
      <c r="E123" s="13">
        <v>2645.52</v>
      </c>
      <c r="G123" s="13">
        <v>8</v>
      </c>
      <c r="H123" s="13" t="s">
        <v>32</v>
      </c>
      <c r="I123" s="13">
        <v>6.14</v>
      </c>
      <c r="J123" s="13">
        <v>3319.64</v>
      </c>
    </row>
    <row r="124" spans="2:15" ht="16.8">
      <c r="B124" s="13">
        <v>9</v>
      </c>
      <c r="C124" s="13" t="s">
        <v>33</v>
      </c>
      <c r="D124" s="13">
        <v>1.95</v>
      </c>
      <c r="E124" s="13">
        <v>923.13</v>
      </c>
      <c r="G124" s="13">
        <v>9</v>
      </c>
      <c r="H124" s="13" t="s">
        <v>33</v>
      </c>
      <c r="I124" s="13">
        <v>2.76</v>
      </c>
      <c r="J124" s="13">
        <v>1489.24</v>
      </c>
    </row>
    <row r="125" spans="2:15">
      <c r="B125">
        <v>1.5</v>
      </c>
      <c r="C125" t="s">
        <v>5</v>
      </c>
      <c r="D125" t="s">
        <v>6</v>
      </c>
      <c r="G125">
        <v>1.5</v>
      </c>
      <c r="H125" t="s">
        <v>5</v>
      </c>
      <c r="I125" t="s">
        <v>7</v>
      </c>
    </row>
    <row r="126" spans="2:15" ht="16.8">
      <c r="B126" s="13"/>
      <c r="C126" s="13" t="s">
        <v>1</v>
      </c>
      <c r="D126" s="13" t="s">
        <v>2</v>
      </c>
      <c r="E126" s="13" t="s">
        <v>3</v>
      </c>
      <c r="G126" s="13"/>
      <c r="H126" s="13" t="s">
        <v>1</v>
      </c>
      <c r="I126" s="13" t="s">
        <v>2</v>
      </c>
      <c r="J126" s="13" t="s">
        <v>3</v>
      </c>
      <c r="L126" s="8" t="s">
        <v>8</v>
      </c>
      <c r="M126" t="s">
        <v>6</v>
      </c>
      <c r="N126" t="s">
        <v>7</v>
      </c>
      <c r="O126" t="s">
        <v>9</v>
      </c>
    </row>
    <row r="127" spans="2:15" ht="20.399999999999999">
      <c r="B127" s="13">
        <v>1</v>
      </c>
      <c r="C127" s="13" t="s">
        <v>25</v>
      </c>
      <c r="D127" s="13">
        <v>2.78</v>
      </c>
      <c r="E127" s="13">
        <v>806.71</v>
      </c>
      <c r="G127" s="13">
        <v>1</v>
      </c>
      <c r="H127" s="13" t="s">
        <v>25</v>
      </c>
      <c r="I127" s="13">
        <v>2.92</v>
      </c>
      <c r="J127" s="13">
        <v>1174.1300000000001</v>
      </c>
      <c r="L127" s="9" t="s">
        <v>14</v>
      </c>
      <c r="M127">
        <f>(E138-E127)</f>
        <v>309.25</v>
      </c>
      <c r="N127">
        <f>(J138-J127)</f>
        <v>433.58999999999992</v>
      </c>
      <c r="O127">
        <f>(N127-M127)/J138</f>
        <v>7.7339337695618585E-2</v>
      </c>
    </row>
    <row r="128" spans="2:15" ht="20.399999999999999">
      <c r="B128" s="13">
        <v>2</v>
      </c>
      <c r="C128" s="13" t="s">
        <v>26</v>
      </c>
      <c r="D128" s="13">
        <v>1</v>
      </c>
      <c r="E128" s="13">
        <v>291.18</v>
      </c>
      <c r="G128" s="13">
        <v>2</v>
      </c>
      <c r="H128" s="13" t="s">
        <v>26</v>
      </c>
      <c r="I128" s="13">
        <v>1.01</v>
      </c>
      <c r="J128" s="13">
        <v>406.47</v>
      </c>
      <c r="L128" s="9" t="s">
        <v>15</v>
      </c>
      <c r="M128">
        <f t="shared" ref="M128:M134" si="22">(E139-E128)</f>
        <v>168.69</v>
      </c>
      <c r="N128">
        <f t="shared" ref="N128:N134" si="23">(J139-J128)</f>
        <v>141.92999999999995</v>
      </c>
      <c r="O128">
        <f t="shared" ref="O128:O134" si="24">(N128-M128)/J139</f>
        <v>-4.8796498905908182E-2</v>
      </c>
    </row>
    <row r="129" spans="2:15" ht="20.399999999999999">
      <c r="B129" s="13">
        <v>3</v>
      </c>
      <c r="C129" s="13" t="s">
        <v>27</v>
      </c>
      <c r="D129" s="13">
        <v>3.62</v>
      </c>
      <c r="E129" s="13">
        <v>1049.78</v>
      </c>
      <c r="G129" s="13">
        <v>3</v>
      </c>
      <c r="H129" s="13" t="s">
        <v>27</v>
      </c>
      <c r="I129" s="13">
        <v>2.97</v>
      </c>
      <c r="J129" s="13">
        <v>1195.42</v>
      </c>
      <c r="L129" s="9" t="s">
        <v>10</v>
      </c>
      <c r="M129">
        <f t="shared" si="22"/>
        <v>496.22</v>
      </c>
      <c r="N129">
        <f t="shared" si="23"/>
        <v>453.88999999999987</v>
      </c>
      <c r="O129">
        <f t="shared" si="24"/>
        <v>-2.5665278207250401E-2</v>
      </c>
    </row>
    <row r="130" spans="2:15" ht="20.399999999999999">
      <c r="B130" s="13">
        <v>4</v>
      </c>
      <c r="C130" s="13" t="s">
        <v>28</v>
      </c>
      <c r="D130" s="13">
        <v>4.4800000000000004</v>
      </c>
      <c r="E130" s="13">
        <v>1299.49</v>
      </c>
      <c r="G130" s="13">
        <v>4</v>
      </c>
      <c r="H130" s="13" t="s">
        <v>28</v>
      </c>
      <c r="I130" s="13">
        <v>4.8899999999999997</v>
      </c>
      <c r="J130" s="13">
        <v>1967.63</v>
      </c>
      <c r="L130" s="9" t="s">
        <v>13</v>
      </c>
      <c r="M130">
        <f t="shared" si="22"/>
        <v>476.92000000000007</v>
      </c>
      <c r="N130">
        <f t="shared" si="23"/>
        <v>587.77999999999975</v>
      </c>
      <c r="O130">
        <f t="shared" si="24"/>
        <v>4.3382470914647621E-2</v>
      </c>
    </row>
    <row r="131" spans="2:15" ht="20.399999999999999">
      <c r="B131" s="13">
        <v>5</v>
      </c>
      <c r="C131" s="13" t="s">
        <v>29</v>
      </c>
      <c r="D131" s="13">
        <v>5.31</v>
      </c>
      <c r="E131" s="13">
        <v>1540</v>
      </c>
      <c r="G131" s="13">
        <v>5</v>
      </c>
      <c r="H131" s="13" t="s">
        <v>29</v>
      </c>
      <c r="I131" s="13">
        <v>6.66</v>
      </c>
      <c r="J131" s="13">
        <v>2680.59</v>
      </c>
      <c r="L131" s="9" t="s">
        <v>4</v>
      </c>
      <c r="M131">
        <f t="shared" si="22"/>
        <v>425.80999999999995</v>
      </c>
      <c r="N131">
        <f t="shared" si="23"/>
        <v>640.42999999999984</v>
      </c>
      <c r="O131">
        <f t="shared" si="24"/>
        <v>6.4624723729456574E-2</v>
      </c>
    </row>
    <row r="132" spans="2:15" ht="20.399999999999999">
      <c r="B132" s="13">
        <v>6</v>
      </c>
      <c r="C132" s="13" t="s">
        <v>30</v>
      </c>
      <c r="D132" s="13">
        <v>7.24</v>
      </c>
      <c r="E132" s="13">
        <v>2098.54</v>
      </c>
      <c r="G132" s="13">
        <v>6</v>
      </c>
      <c r="H132" s="13" t="s">
        <v>30</v>
      </c>
      <c r="I132" s="13">
        <v>7.25</v>
      </c>
      <c r="J132" s="13">
        <v>2916.4</v>
      </c>
      <c r="L132" s="9" t="s">
        <v>11</v>
      </c>
      <c r="M132">
        <f t="shared" si="22"/>
        <v>774.36000000000013</v>
      </c>
      <c r="N132">
        <f t="shared" si="23"/>
        <v>857.98</v>
      </c>
      <c r="O132">
        <f t="shared" si="24"/>
        <v>2.215463201903356E-2</v>
      </c>
    </row>
    <row r="133" spans="2:15" ht="20.399999999999999">
      <c r="B133" s="13">
        <v>7</v>
      </c>
      <c r="C133" s="13" t="s">
        <v>31</v>
      </c>
      <c r="D133" s="13">
        <v>8.77</v>
      </c>
      <c r="E133" s="13">
        <v>2540.7800000000002</v>
      </c>
      <c r="G133" s="13">
        <v>7</v>
      </c>
      <c r="H133" s="13" t="s">
        <v>31</v>
      </c>
      <c r="I133" s="13">
        <v>7.99</v>
      </c>
      <c r="J133" s="13">
        <v>3214.44</v>
      </c>
      <c r="L133" s="9" t="s">
        <v>16</v>
      </c>
      <c r="M133">
        <f t="shared" si="22"/>
        <v>1172.0099999999998</v>
      </c>
      <c r="N133">
        <f t="shared" si="23"/>
        <v>1217.81</v>
      </c>
      <c r="O133">
        <f t="shared" si="24"/>
        <v>1.0333352134920228E-2</v>
      </c>
    </row>
    <row r="134" spans="2:15" ht="20.399999999999999">
      <c r="B134" s="13">
        <v>8</v>
      </c>
      <c r="C134" s="13" t="s">
        <v>32</v>
      </c>
      <c r="D134" s="13">
        <v>5.84</v>
      </c>
      <c r="E134" s="13">
        <v>1691.72</v>
      </c>
      <c r="G134" s="13">
        <v>8</v>
      </c>
      <c r="H134" s="13" t="s">
        <v>32</v>
      </c>
      <c r="I134" s="13">
        <v>5.53</v>
      </c>
      <c r="J134" s="13">
        <v>2224.4499999999998</v>
      </c>
      <c r="L134" s="9" t="s">
        <v>17</v>
      </c>
      <c r="M134">
        <f t="shared" si="22"/>
        <v>945.89999999999986</v>
      </c>
      <c r="N134">
        <f t="shared" si="23"/>
        <v>1074.25</v>
      </c>
      <c r="O134">
        <f t="shared" si="24"/>
        <v>3.890926728711315E-2</v>
      </c>
    </row>
    <row r="135" spans="2:15" ht="20.399999999999999">
      <c r="B135" s="13">
        <v>9</v>
      </c>
      <c r="C135" s="13" t="s">
        <v>33</v>
      </c>
      <c r="D135" s="13">
        <v>1.94</v>
      </c>
      <c r="E135" s="13">
        <v>562.26</v>
      </c>
      <c r="G135" s="13">
        <v>9</v>
      </c>
      <c r="H135" s="13" t="s">
        <v>33</v>
      </c>
      <c r="I135" s="13">
        <v>2.78</v>
      </c>
      <c r="J135" s="13">
        <v>1118.18</v>
      </c>
      <c r="L135" s="6" t="s">
        <v>18</v>
      </c>
      <c r="M135">
        <f>(E146-E135)</f>
        <v>361.74</v>
      </c>
      <c r="N135">
        <f>(J146-J135)</f>
        <v>365.91999999999985</v>
      </c>
      <c r="O135">
        <f>(N135-M135)/J146</f>
        <v>2.8165217977224152E-3</v>
      </c>
    </row>
    <row r="136" spans="2:15">
      <c r="B136">
        <v>1.5</v>
      </c>
      <c r="C136" t="s">
        <v>12</v>
      </c>
      <c r="D136" t="s">
        <v>6</v>
      </c>
      <c r="G136">
        <v>1.5</v>
      </c>
      <c r="H136" t="s">
        <v>12</v>
      </c>
      <c r="I136" t="s">
        <v>7</v>
      </c>
    </row>
    <row r="137" spans="2:15" ht="16.8">
      <c r="B137" s="13"/>
      <c r="C137" s="13" t="s">
        <v>1</v>
      </c>
      <c r="D137" s="13" t="s">
        <v>2</v>
      </c>
      <c r="E137" s="13" t="s">
        <v>3</v>
      </c>
      <c r="G137" s="13"/>
      <c r="H137" s="13" t="s">
        <v>1</v>
      </c>
      <c r="I137" s="13" t="s">
        <v>2</v>
      </c>
      <c r="J137" s="13" t="s">
        <v>3</v>
      </c>
    </row>
    <row r="138" spans="2:15" ht="16.8">
      <c r="B138" s="13">
        <v>1</v>
      </c>
      <c r="C138" s="13" t="s">
        <v>25</v>
      </c>
      <c r="D138" s="13">
        <v>2.36</v>
      </c>
      <c r="E138" s="13">
        <v>1115.96</v>
      </c>
      <c r="G138" s="13">
        <v>1</v>
      </c>
      <c r="H138" s="13" t="s">
        <v>25</v>
      </c>
      <c r="I138" s="13">
        <v>2.98</v>
      </c>
      <c r="J138" s="13">
        <v>1607.72</v>
      </c>
    </row>
    <row r="139" spans="2:15" ht="16.8">
      <c r="B139" s="13">
        <v>2</v>
      </c>
      <c r="C139" s="13" t="s">
        <v>26</v>
      </c>
      <c r="D139" s="13">
        <v>0.97</v>
      </c>
      <c r="E139" s="13">
        <v>459.87</v>
      </c>
      <c r="G139" s="13">
        <v>2</v>
      </c>
      <c r="H139" s="13" t="s">
        <v>26</v>
      </c>
      <c r="I139" s="13">
        <v>1.02</v>
      </c>
      <c r="J139" s="13">
        <v>548.4</v>
      </c>
    </row>
    <row r="140" spans="2:15" ht="16.8">
      <c r="B140" s="13">
        <v>3</v>
      </c>
      <c r="C140" s="13" t="s">
        <v>27</v>
      </c>
      <c r="D140" s="13">
        <v>3.27</v>
      </c>
      <c r="E140" s="13">
        <v>1546</v>
      </c>
      <c r="G140" s="13">
        <v>3</v>
      </c>
      <c r="H140" s="13" t="s">
        <v>27</v>
      </c>
      <c r="I140" s="13">
        <v>3.06</v>
      </c>
      <c r="J140" s="13">
        <v>1649.31</v>
      </c>
    </row>
    <row r="141" spans="2:15" ht="16.8">
      <c r="B141" s="13">
        <v>4</v>
      </c>
      <c r="C141" s="13" t="s">
        <v>28</v>
      </c>
      <c r="D141" s="13">
        <v>3.76</v>
      </c>
      <c r="E141" s="13">
        <v>1776.41</v>
      </c>
      <c r="G141" s="13">
        <v>4</v>
      </c>
      <c r="H141" s="13" t="s">
        <v>28</v>
      </c>
      <c r="I141" s="13">
        <v>4.7300000000000004</v>
      </c>
      <c r="J141" s="13">
        <v>2555.41</v>
      </c>
    </row>
    <row r="142" spans="2:15" ht="16.8">
      <c r="B142" s="13">
        <v>5</v>
      </c>
      <c r="C142" s="13" t="s">
        <v>29</v>
      </c>
      <c r="D142" s="13">
        <v>4.16</v>
      </c>
      <c r="E142" s="13">
        <v>1965.81</v>
      </c>
      <c r="G142" s="13">
        <v>5</v>
      </c>
      <c r="H142" s="13" t="s">
        <v>29</v>
      </c>
      <c r="I142" s="13">
        <v>6.15</v>
      </c>
      <c r="J142" s="13">
        <v>3321.02</v>
      </c>
    </row>
    <row r="143" spans="2:15" ht="16.8">
      <c r="B143" s="13">
        <v>6</v>
      </c>
      <c r="C143" s="13" t="s">
        <v>30</v>
      </c>
      <c r="D143" s="13">
        <v>6.08</v>
      </c>
      <c r="E143" s="13">
        <v>2872.9</v>
      </c>
      <c r="G143" s="13">
        <v>6</v>
      </c>
      <c r="H143" s="13" t="s">
        <v>30</v>
      </c>
      <c r="I143" s="13">
        <v>6.99</v>
      </c>
      <c r="J143" s="13">
        <v>3774.38</v>
      </c>
    </row>
    <row r="144" spans="2:15" ht="16.8">
      <c r="B144" s="13">
        <v>7</v>
      </c>
      <c r="C144" s="13" t="s">
        <v>31</v>
      </c>
      <c r="D144" s="13">
        <v>7.86</v>
      </c>
      <c r="E144" s="13">
        <v>3712.79</v>
      </c>
      <c r="G144" s="13">
        <v>7</v>
      </c>
      <c r="H144" s="13" t="s">
        <v>31</v>
      </c>
      <c r="I144" s="13">
        <v>8.2100000000000009</v>
      </c>
      <c r="J144" s="13">
        <v>4432.25</v>
      </c>
    </row>
    <row r="145" spans="2:15" ht="16.8">
      <c r="B145" s="13">
        <v>8</v>
      </c>
      <c r="C145" s="13" t="s">
        <v>32</v>
      </c>
      <c r="D145" s="13">
        <v>5.58</v>
      </c>
      <c r="E145" s="13">
        <v>2637.62</v>
      </c>
      <c r="G145" s="13">
        <v>8</v>
      </c>
      <c r="H145" s="13" t="s">
        <v>32</v>
      </c>
      <c r="I145" s="13">
        <v>6.11</v>
      </c>
      <c r="J145" s="13">
        <v>3298.7</v>
      </c>
    </row>
    <row r="146" spans="2:15" ht="16.8">
      <c r="B146" s="13">
        <v>9</v>
      </c>
      <c r="C146" s="13" t="s">
        <v>33</v>
      </c>
      <c r="D146" s="13">
        <v>1.96</v>
      </c>
      <c r="E146" s="13">
        <v>924</v>
      </c>
      <c r="G146" s="13">
        <v>9</v>
      </c>
      <c r="H146" s="13" t="s">
        <v>33</v>
      </c>
      <c r="I146" s="13">
        <v>2.75</v>
      </c>
      <c r="J146" s="13">
        <v>1484.1</v>
      </c>
    </row>
    <row r="147" spans="2:15">
      <c r="B147">
        <v>1.75</v>
      </c>
      <c r="C147" t="s">
        <v>5</v>
      </c>
      <c r="D147" t="s">
        <v>6</v>
      </c>
      <c r="G147">
        <v>1.75</v>
      </c>
      <c r="H147" t="s">
        <v>5</v>
      </c>
      <c r="I147" t="s">
        <v>7</v>
      </c>
    </row>
    <row r="148" spans="2:15" ht="16.8">
      <c r="B148" s="13"/>
      <c r="C148" s="13" t="s">
        <v>1</v>
      </c>
      <c r="D148" s="13" t="s">
        <v>2</v>
      </c>
      <c r="E148" s="13" t="s">
        <v>3</v>
      </c>
      <c r="G148" s="13"/>
      <c r="H148" s="13" t="s">
        <v>1</v>
      </c>
      <c r="I148" s="13" t="s">
        <v>2</v>
      </c>
      <c r="J148" s="13" t="s">
        <v>3</v>
      </c>
      <c r="L148" s="8" t="s">
        <v>8</v>
      </c>
      <c r="M148" t="s">
        <v>6</v>
      </c>
      <c r="N148" t="s">
        <v>7</v>
      </c>
      <c r="O148" t="s">
        <v>9</v>
      </c>
    </row>
    <row r="149" spans="2:15" ht="20.399999999999999">
      <c r="B149" s="13">
        <v>1</v>
      </c>
      <c r="C149" s="13" t="s">
        <v>25</v>
      </c>
      <c r="D149" s="13">
        <v>2.86</v>
      </c>
      <c r="E149" s="13">
        <v>789.55</v>
      </c>
      <c r="G149" s="13">
        <v>1</v>
      </c>
      <c r="H149" s="13" t="s">
        <v>25</v>
      </c>
      <c r="I149" s="13">
        <v>3</v>
      </c>
      <c r="J149" s="13">
        <v>1122.6600000000001</v>
      </c>
      <c r="L149" s="9" t="s">
        <v>14</v>
      </c>
      <c r="M149">
        <f>(E160-E149)</f>
        <v>311.18000000000006</v>
      </c>
      <c r="N149">
        <f>(J160-J149)</f>
        <v>493.26</v>
      </c>
      <c r="O149">
        <f>(N149-M149)/J160</f>
        <v>0.11267884548740031</v>
      </c>
    </row>
    <row r="150" spans="2:15" ht="20.399999999999999">
      <c r="B150" s="13">
        <v>2</v>
      </c>
      <c r="C150" s="13" t="s">
        <v>26</v>
      </c>
      <c r="D150" s="13">
        <v>1.02</v>
      </c>
      <c r="E150" s="13">
        <v>281.10000000000002</v>
      </c>
      <c r="G150" s="13">
        <v>2</v>
      </c>
      <c r="H150" s="13" t="s">
        <v>26</v>
      </c>
      <c r="I150" s="13">
        <v>1</v>
      </c>
      <c r="J150" s="13">
        <v>375.69</v>
      </c>
      <c r="L150" s="9" t="s">
        <v>15</v>
      </c>
      <c r="M150">
        <f t="shared" ref="M150:M156" si="25">(E161-E150)</f>
        <v>176.78999999999996</v>
      </c>
      <c r="N150">
        <f t="shared" ref="N150:N156" si="26">(J161-J150)</f>
        <v>180.02000000000004</v>
      </c>
      <c r="O150">
        <f t="shared" ref="O150:O156" si="27">(N150-M150)/J161</f>
        <v>5.8123841572044321E-3</v>
      </c>
    </row>
    <row r="151" spans="2:15" ht="20.399999999999999">
      <c r="B151" s="13">
        <v>3</v>
      </c>
      <c r="C151" s="13" t="s">
        <v>27</v>
      </c>
      <c r="D151" s="13">
        <v>3.71</v>
      </c>
      <c r="E151" s="13">
        <v>1022.9</v>
      </c>
      <c r="G151" s="13">
        <v>3</v>
      </c>
      <c r="H151" s="13" t="s">
        <v>27</v>
      </c>
      <c r="I151" s="13">
        <v>3.04</v>
      </c>
      <c r="J151" s="13">
        <v>1138.8900000000001</v>
      </c>
      <c r="L151" s="9" t="s">
        <v>10</v>
      </c>
      <c r="M151">
        <f t="shared" si="25"/>
        <v>517.61</v>
      </c>
      <c r="N151">
        <f t="shared" si="26"/>
        <v>525.95999999999981</v>
      </c>
      <c r="O151">
        <f t="shared" si="27"/>
        <v>5.0154668588760524E-3</v>
      </c>
    </row>
    <row r="152" spans="2:15" ht="20.399999999999999">
      <c r="B152" s="13">
        <v>4</v>
      </c>
      <c r="C152" s="13" t="s">
        <v>28</v>
      </c>
      <c r="D152" s="13">
        <v>4.6100000000000003</v>
      </c>
      <c r="E152" s="13">
        <v>1271.57</v>
      </c>
      <c r="G152" s="13">
        <v>4</v>
      </c>
      <c r="H152" s="13" t="s">
        <v>28</v>
      </c>
      <c r="I152" s="13">
        <v>5.2</v>
      </c>
      <c r="J152" s="13">
        <v>1946.5</v>
      </c>
      <c r="L152" s="9" t="s">
        <v>13</v>
      </c>
      <c r="M152">
        <f t="shared" si="25"/>
        <v>490.51</v>
      </c>
      <c r="N152">
        <f t="shared" si="26"/>
        <v>616.61000000000013</v>
      </c>
      <c r="O152">
        <f t="shared" si="27"/>
        <v>4.9198044563050408E-2</v>
      </c>
    </row>
    <row r="153" spans="2:15" ht="20.399999999999999">
      <c r="B153" s="13">
        <v>5</v>
      </c>
      <c r="C153" s="13" t="s">
        <v>29</v>
      </c>
      <c r="D153" s="13">
        <v>5.46</v>
      </c>
      <c r="E153" s="13">
        <v>1505.16</v>
      </c>
      <c r="G153" s="13">
        <v>5</v>
      </c>
      <c r="H153" s="13" t="s">
        <v>29</v>
      </c>
      <c r="I153" s="13">
        <v>6.84</v>
      </c>
      <c r="J153" s="13">
        <v>2560.38</v>
      </c>
      <c r="L153" s="9" t="s">
        <v>4</v>
      </c>
      <c r="M153">
        <f t="shared" si="25"/>
        <v>441.58999999999992</v>
      </c>
      <c r="N153">
        <f t="shared" si="26"/>
        <v>771.25</v>
      </c>
      <c r="O153">
        <f t="shared" si="27"/>
        <v>9.8948562715547667E-2</v>
      </c>
    </row>
    <row r="154" spans="2:15" ht="20.399999999999999">
      <c r="B154" s="13">
        <v>6</v>
      </c>
      <c r="C154" s="13" t="s">
        <v>30</v>
      </c>
      <c r="D154" s="13">
        <v>7.43</v>
      </c>
      <c r="E154" s="13">
        <v>2050.06</v>
      </c>
      <c r="G154" s="13">
        <v>6</v>
      </c>
      <c r="H154" s="13" t="s">
        <v>30</v>
      </c>
      <c r="I154" s="13">
        <v>7.62</v>
      </c>
      <c r="J154" s="13">
        <v>2851.02</v>
      </c>
      <c r="L154" s="9" t="s">
        <v>11</v>
      </c>
      <c r="M154">
        <f t="shared" si="25"/>
        <v>807.67000000000007</v>
      </c>
      <c r="N154">
        <f t="shared" si="26"/>
        <v>940.21</v>
      </c>
      <c r="O154">
        <f t="shared" si="27"/>
        <v>3.4959630515690149E-2</v>
      </c>
    </row>
    <row r="155" spans="2:15" ht="20.399999999999999">
      <c r="B155" s="13">
        <v>7</v>
      </c>
      <c r="C155" s="13" t="s">
        <v>31</v>
      </c>
      <c r="D155" s="13">
        <v>8.98</v>
      </c>
      <c r="E155" s="13">
        <v>2478.42</v>
      </c>
      <c r="G155" s="13">
        <v>7</v>
      </c>
      <c r="H155" s="13" t="s">
        <v>31</v>
      </c>
      <c r="I155" s="13">
        <v>8.6</v>
      </c>
      <c r="J155" s="13">
        <v>3219.84</v>
      </c>
      <c r="L155" s="9" t="s">
        <v>16</v>
      </c>
      <c r="M155">
        <f t="shared" si="25"/>
        <v>1215.5099999999998</v>
      </c>
      <c r="N155">
        <f t="shared" si="26"/>
        <v>1225.8199999999997</v>
      </c>
      <c r="O155">
        <f t="shared" si="27"/>
        <v>2.319115721850062E-3</v>
      </c>
    </row>
    <row r="156" spans="2:15" ht="20.399999999999999">
      <c r="B156" s="13">
        <v>8</v>
      </c>
      <c r="C156" s="13" t="s">
        <v>32</v>
      </c>
      <c r="D156" s="13">
        <v>5.95</v>
      </c>
      <c r="E156" s="13">
        <v>1640.13</v>
      </c>
      <c r="G156" s="13">
        <v>8</v>
      </c>
      <c r="H156" s="13" t="s">
        <v>32</v>
      </c>
      <c r="I156" s="13">
        <v>5.75</v>
      </c>
      <c r="J156" s="13">
        <v>2153.31</v>
      </c>
      <c r="L156" s="9" t="s">
        <v>17</v>
      </c>
      <c r="M156">
        <f t="shared" si="25"/>
        <v>981.2199999999998</v>
      </c>
      <c r="N156">
        <f t="shared" si="26"/>
        <v>1152.83</v>
      </c>
      <c r="O156">
        <f t="shared" si="27"/>
        <v>5.1906452842287419E-2</v>
      </c>
    </row>
    <row r="157" spans="2:15" ht="20.399999999999999">
      <c r="B157" s="13">
        <v>9</v>
      </c>
      <c r="C157" s="13" t="s">
        <v>33</v>
      </c>
      <c r="D157" s="13">
        <v>1.99</v>
      </c>
      <c r="E157" s="13">
        <v>547.79999999999995</v>
      </c>
      <c r="G157" s="13">
        <v>9</v>
      </c>
      <c r="H157" s="13" t="s">
        <v>33</v>
      </c>
      <c r="I157" s="13">
        <v>2.94</v>
      </c>
      <c r="J157" s="13">
        <v>1100.74</v>
      </c>
      <c r="L157" s="6" t="s">
        <v>18</v>
      </c>
      <c r="M157">
        <f>(E168-E157)</f>
        <v>371.95000000000005</v>
      </c>
      <c r="N157">
        <f>(J168-J157)</f>
        <v>384.36999999999989</v>
      </c>
      <c r="O157">
        <f>(N157-M157)/J168</f>
        <v>8.3630168809043417E-3</v>
      </c>
    </row>
    <row r="158" spans="2:15">
      <c r="B158">
        <v>1.75</v>
      </c>
      <c r="C158" t="s">
        <v>12</v>
      </c>
      <c r="D158" t="s">
        <v>6</v>
      </c>
      <c r="G158">
        <v>1.75</v>
      </c>
      <c r="H158" t="s">
        <v>12</v>
      </c>
      <c r="I158" t="s">
        <v>7</v>
      </c>
    </row>
    <row r="159" spans="2:15" ht="16.8">
      <c r="B159" s="13"/>
      <c r="C159" s="13" t="s">
        <v>1</v>
      </c>
      <c r="D159" s="13" t="s">
        <v>2</v>
      </c>
      <c r="E159" s="13" t="s">
        <v>3</v>
      </c>
      <c r="G159" s="13"/>
      <c r="H159" s="13" t="s">
        <v>1</v>
      </c>
      <c r="I159" s="13" t="s">
        <v>2</v>
      </c>
      <c r="J159" s="13" t="s">
        <v>3</v>
      </c>
    </row>
    <row r="160" spans="2:15" ht="16.8">
      <c r="B160" s="13">
        <v>1</v>
      </c>
      <c r="C160" s="13" t="s">
        <v>25</v>
      </c>
      <c r="D160" s="13">
        <v>2.34</v>
      </c>
      <c r="E160" s="13">
        <v>1100.73</v>
      </c>
      <c r="G160" s="13">
        <v>1</v>
      </c>
      <c r="H160" s="13" t="s">
        <v>25</v>
      </c>
      <c r="I160" s="13">
        <v>2.91</v>
      </c>
      <c r="J160" s="13">
        <v>1615.92</v>
      </c>
    </row>
    <row r="161" spans="2:10" ht="16.8">
      <c r="B161" s="13">
        <v>2</v>
      </c>
      <c r="C161" s="13" t="s">
        <v>26</v>
      </c>
      <c r="D161" s="13">
        <v>0.98</v>
      </c>
      <c r="E161" s="13">
        <v>457.89</v>
      </c>
      <c r="G161" s="13">
        <v>2</v>
      </c>
      <c r="H161" s="13" t="s">
        <v>26</v>
      </c>
      <c r="I161" s="13">
        <v>1</v>
      </c>
      <c r="J161" s="13">
        <v>555.71</v>
      </c>
    </row>
    <row r="162" spans="2:10" ht="16.8">
      <c r="B162" s="13">
        <v>3</v>
      </c>
      <c r="C162" s="13" t="s">
        <v>27</v>
      </c>
      <c r="D162" s="13">
        <v>3.28</v>
      </c>
      <c r="E162" s="13">
        <v>1540.51</v>
      </c>
      <c r="G162" s="13">
        <v>3</v>
      </c>
      <c r="H162" s="13" t="s">
        <v>27</v>
      </c>
      <c r="I162" s="13">
        <v>3</v>
      </c>
      <c r="J162" s="13">
        <v>1664.85</v>
      </c>
    </row>
    <row r="163" spans="2:10" ht="16.8">
      <c r="B163" s="13">
        <v>4</v>
      </c>
      <c r="C163" s="13" t="s">
        <v>28</v>
      </c>
      <c r="D163" s="13">
        <v>3.75</v>
      </c>
      <c r="E163" s="13">
        <v>1762.08</v>
      </c>
      <c r="G163" s="13">
        <v>4</v>
      </c>
      <c r="H163" s="13" t="s">
        <v>28</v>
      </c>
      <c r="I163" s="13">
        <v>4.62</v>
      </c>
      <c r="J163" s="13">
        <v>2563.11</v>
      </c>
    </row>
    <row r="164" spans="2:10" ht="16.8">
      <c r="B164" s="13">
        <v>5</v>
      </c>
      <c r="C164" s="13" t="s">
        <v>29</v>
      </c>
      <c r="D164" s="13">
        <v>4.1500000000000004</v>
      </c>
      <c r="E164" s="13">
        <v>1946.75</v>
      </c>
      <c r="G164" s="13">
        <v>5</v>
      </c>
      <c r="H164" s="13" t="s">
        <v>29</v>
      </c>
      <c r="I164" s="13">
        <v>6</v>
      </c>
      <c r="J164" s="13">
        <v>3331.63</v>
      </c>
    </row>
    <row r="165" spans="2:10" ht="16.8">
      <c r="B165" s="13">
        <v>6</v>
      </c>
      <c r="C165" s="13" t="s">
        <v>30</v>
      </c>
      <c r="D165" s="13">
        <v>6.09</v>
      </c>
      <c r="E165" s="13">
        <v>2857.73</v>
      </c>
      <c r="G165" s="13">
        <v>6</v>
      </c>
      <c r="H165" s="13" t="s">
        <v>30</v>
      </c>
      <c r="I165" s="13">
        <v>6.83</v>
      </c>
      <c r="J165" s="13">
        <v>3791.23</v>
      </c>
    </row>
    <row r="166" spans="2:10" ht="16.8">
      <c r="B166" s="13">
        <v>7</v>
      </c>
      <c r="C166" s="13" t="s">
        <v>31</v>
      </c>
      <c r="D166" s="13">
        <v>7.87</v>
      </c>
      <c r="E166" s="13">
        <v>3693.93</v>
      </c>
      <c r="G166" s="13">
        <v>7</v>
      </c>
      <c r="H166" s="13" t="s">
        <v>31</v>
      </c>
      <c r="I166" s="13">
        <v>8.01</v>
      </c>
      <c r="J166" s="13">
        <v>4445.66</v>
      </c>
    </row>
    <row r="167" spans="2:10" ht="16.8">
      <c r="B167" s="13">
        <v>8</v>
      </c>
      <c r="C167" s="13" t="s">
        <v>32</v>
      </c>
      <c r="D167" s="13">
        <v>5.58</v>
      </c>
      <c r="E167" s="13">
        <v>2621.35</v>
      </c>
      <c r="G167" s="13">
        <v>8</v>
      </c>
      <c r="H167" s="13" t="s">
        <v>32</v>
      </c>
      <c r="I167" s="13">
        <v>5.96</v>
      </c>
      <c r="J167" s="13">
        <v>3306.14</v>
      </c>
    </row>
    <row r="168" spans="2:10" ht="16.8">
      <c r="B168" s="13">
        <v>9</v>
      </c>
      <c r="C168" s="13" t="s">
        <v>33</v>
      </c>
      <c r="D168" s="13">
        <v>1.96</v>
      </c>
      <c r="E168" s="13">
        <v>919.75</v>
      </c>
      <c r="G168" s="13">
        <v>9</v>
      </c>
      <c r="H168" s="13" t="s">
        <v>33</v>
      </c>
      <c r="I168" s="13">
        <v>2.68</v>
      </c>
      <c r="J168" s="13">
        <v>1485.11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AEA0-AFDD-4117-9EB5-9510BE48E6B0}">
  <dimension ref="A2:W93"/>
  <sheetViews>
    <sheetView zoomScale="81" zoomScaleNormal="125" workbookViewId="0">
      <selection activeCell="Q43" sqref="Q43"/>
    </sheetView>
  </sheetViews>
  <sheetFormatPr defaultColWidth="8.77734375" defaultRowHeight="14.4"/>
  <cols>
    <col min="11" max="11" width="20.6640625" customWidth="1"/>
  </cols>
  <sheetData>
    <row r="2" spans="2:23">
      <c r="B2" t="s">
        <v>20</v>
      </c>
      <c r="K2">
        <f>AVERAGE(4.2992,4.2043)</f>
        <v>4.2517499999999995</v>
      </c>
    </row>
    <row r="3" spans="2:23">
      <c r="B3">
        <f>'CMC_90k_20uM (1)'!R16</f>
        <v>0</v>
      </c>
      <c r="C3">
        <f>'CMC_90k_20uM (1)'!S16</f>
        <v>0.25</v>
      </c>
      <c r="D3">
        <f>'CMC_90k_20uM (1)'!T16</f>
        <v>0.5</v>
      </c>
      <c r="E3">
        <f>'CMC_90k_20uM (1)'!U16</f>
        <v>0.75</v>
      </c>
      <c r="F3">
        <f>'CMC_90k_20uM (1)'!V16</f>
        <v>1</v>
      </c>
      <c r="G3">
        <f>'CMC_90k_20uM (1)'!W16</f>
        <v>1.25</v>
      </c>
      <c r="H3">
        <f>'CMC_90k_20uM (1)'!X16</f>
        <v>1.5</v>
      </c>
      <c r="I3">
        <f>'CMC_90k_20uM (1)'!Y16</f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22</v>
      </c>
      <c r="U3">
        <f>_xlfn.T.INV.2T(0.05,W3-1)</f>
        <v>2.570581835636315</v>
      </c>
      <c r="V3" t="s">
        <v>19</v>
      </c>
      <c r="W3">
        <v>6</v>
      </c>
    </row>
    <row r="4" spans="2:23">
      <c r="B4" s="10" t="str">
        <f>'CMC_90k_20uM (1)'!R17</f>
        <v>4.7460 .. 4.4103</v>
      </c>
      <c r="C4">
        <f>'CMC_90k_20uM (1)'!S17</f>
        <v>1.2979310463387091E-3</v>
      </c>
      <c r="D4">
        <f>'CMC_90k_20uM (1)'!T17</f>
        <v>-5.0073158835961681E-2</v>
      </c>
      <c r="E4">
        <f>'CMC_90k_20uM (1)'!U17</f>
        <v>5.3424169483572072E-2</v>
      </c>
      <c r="F4">
        <f>'CMC_90k_20uM (1)'!V17</f>
        <v>-7.2658363912672677E-2</v>
      </c>
      <c r="G4">
        <f>'CMC_90k_20uM (1)'!W17</f>
        <v>-2.3089840470193239E-2</v>
      </c>
      <c r="H4">
        <f>'CMC_90k_20uM (1)'!X17</f>
        <v>-9.7550160736060848E-3</v>
      </c>
      <c r="I4">
        <f>'CMC_90k_20uM (1)'!Y17</f>
        <v>2.6351722792644042E-2</v>
      </c>
      <c r="K4" s="10" t="s">
        <v>14</v>
      </c>
      <c r="L4">
        <f>AVERAGE(C4,C16,C28,C40,C52,C64)</f>
        <v>-2.1864709310805853E-2</v>
      </c>
      <c r="M4">
        <f t="shared" ref="M4:R4" si="0">AVERAGE(D4,D16,D28,D40,D52,D64)</f>
        <v>-1.7890358521435088E-2</v>
      </c>
      <c r="N4">
        <f t="shared" si="0"/>
        <v>3.7823924759650566E-2</v>
      </c>
      <c r="O4">
        <f t="shared" si="0"/>
        <v>-3.4275206423365935E-2</v>
      </c>
      <c r="P4">
        <f t="shared" si="0"/>
        <v>2.1052064469463647E-2</v>
      </c>
      <c r="Q4">
        <f t="shared" si="0"/>
        <v>1.8992854096108409E-2</v>
      </c>
      <c r="R4">
        <f t="shared" si="0"/>
        <v>3.9110625175530128E-2</v>
      </c>
    </row>
    <row r="5" spans="2:23">
      <c r="B5" s="10" t="str">
        <f>'CMC_90k_20uM (1)'!R18</f>
        <v>4.4126 .. 4.3030</v>
      </c>
      <c r="C5">
        <f>'CMC_90k_20uM (1)'!S18</f>
        <v>-5.7531528978318619E-3</v>
      </c>
      <c r="D5">
        <f>'CMC_90k_20uM (1)'!T18</f>
        <v>-8.2094918504314413E-2</v>
      </c>
      <c r="E5">
        <f>'CMC_90k_20uM (1)'!U18</f>
        <v>5.3075355278219813E-2</v>
      </c>
      <c r="F5">
        <f>'CMC_90k_20uM (1)'!V18</f>
        <v>-8.6040360210419914E-2</v>
      </c>
      <c r="G5">
        <f>'CMC_90k_20uM (1)'!W18</f>
        <v>-3.9136340483332345E-2</v>
      </c>
      <c r="H5">
        <f>'CMC_90k_20uM (1)'!X18</f>
        <v>-2.411223147742235E-2</v>
      </c>
      <c r="I5">
        <f>'CMC_90k_20uM (1)'!Y18</f>
        <v>5.7370429164229882E-3</v>
      </c>
      <c r="K5" s="10" t="s">
        <v>15</v>
      </c>
      <c r="L5">
        <f t="shared" ref="L5:L12" si="1">AVERAGE(C5,C17,C29,C41,C53,C65)</f>
        <v>-7.4543916386363082E-2</v>
      </c>
      <c r="M5">
        <f t="shared" ref="M5:M12" si="2">AVERAGE(D5,D17,D29,D41,D53,D65)</f>
        <v>-9.0724433742000579E-2</v>
      </c>
      <c r="N5">
        <f t="shared" ref="N5:N12" si="3">AVERAGE(E5,E17,E29,E41,E53,E65)</f>
        <v>-1.1767454630286431E-2</v>
      </c>
      <c r="O5">
        <f t="shared" ref="O5:O12" si="4">AVERAGE(F5,F17,F29,F41,F53,F65)</f>
        <v>-0.13129526642044481</v>
      </c>
      <c r="P5">
        <f t="shared" ref="P5:P12" si="5">AVERAGE(G5,G17,G29,G41,G53,G65)</f>
        <v>-4.4690478061426592E-2</v>
      </c>
      <c r="Q5">
        <f t="shared" ref="Q5:Q12" si="6">AVERAGE(H5,H17,H29,H41,H53,H65)</f>
        <v>-6.1601182980146739E-2</v>
      </c>
      <c r="R5">
        <f t="shared" ref="R5:R12" si="7">AVERAGE(I5,I17,I29,I41,I53,I65)</f>
        <v>-3.0519087941551403E-2</v>
      </c>
    </row>
    <row r="6" spans="2:23">
      <c r="B6" s="10" t="str">
        <f>'CMC_90k_20uM (1)'!R19</f>
        <v>4.2992 .. 4.2043</v>
      </c>
      <c r="C6">
        <f>'CMC_90k_20uM (1)'!S19</f>
        <v>-1.6601894125192001E-3</v>
      </c>
      <c r="D6">
        <f>'CMC_90k_20uM (1)'!T19</f>
        <v>-1.7735104805295929E-2</v>
      </c>
      <c r="E6">
        <f>'CMC_90k_20uM (1)'!U19</f>
        <v>1.3341756539265682E-2</v>
      </c>
      <c r="F6">
        <f>'CMC_90k_20uM (1)'!V19</f>
        <v>-1.7374119657858782E-2</v>
      </c>
      <c r="G6">
        <f>'CMC_90k_20uM (1)'!W19</f>
        <v>-1.7246443391751764E-3</v>
      </c>
      <c r="H6">
        <f>'CMC_90k_20uM (1)'!X19</f>
        <v>3.0211020554147946E-3</v>
      </c>
      <c r="I6">
        <f>'CMC_90k_20uM (1)'!Y19</f>
        <v>7.8215396636963103E-3</v>
      </c>
      <c r="K6" s="10" t="s">
        <v>10</v>
      </c>
      <c r="L6">
        <f t="shared" si="1"/>
        <v>-2.5151977982117751E-2</v>
      </c>
      <c r="M6">
        <f t="shared" si="2"/>
        <v>-3.2815913394480346E-2</v>
      </c>
      <c r="N6">
        <f t="shared" si="3"/>
        <v>-4.735891451733653E-3</v>
      </c>
      <c r="O6">
        <f t="shared" si="4"/>
        <v>-4.8016587894863516E-2</v>
      </c>
      <c r="P6">
        <f t="shared" si="5"/>
        <v>-1.5346255478201487E-2</v>
      </c>
      <c r="Q6">
        <f t="shared" si="6"/>
        <v>-2.1483120927298108E-2</v>
      </c>
      <c r="R6">
        <f t="shared" si="7"/>
        <v>-1.1303494834355922E-2</v>
      </c>
      <c r="S6" s="12"/>
    </row>
    <row r="7" spans="2:23">
      <c r="B7" t="str">
        <f>'CMC_90k_20uM (1)'!R20</f>
        <v>4.1570 .. 4.0173</v>
      </c>
      <c r="C7">
        <f>'CMC_90k_20uM (1)'!S20</f>
        <v>7.8490001868811025E-4</v>
      </c>
      <c r="D7">
        <f>'CMC_90k_20uM (1)'!T20</f>
        <v>-6.5920938314509665E-3</v>
      </c>
      <c r="E7">
        <f>'CMC_90k_20uM (1)'!U20</f>
        <v>1.1575715902261601E-2</v>
      </c>
      <c r="F7">
        <f>'CMC_90k_20uM (1)'!V20</f>
        <v>-6.913555841103613E-3</v>
      </c>
      <c r="G7">
        <f>'CMC_90k_20uM (1)'!W20</f>
        <v>-3.8789461556186758E-3</v>
      </c>
      <c r="H7">
        <f>'CMC_90k_20uM (1)'!X20</f>
        <v>4.1488267118059015E-4</v>
      </c>
      <c r="I7">
        <f>'CMC_90k_20uM (1)'!Y20</f>
        <v>7.4871597681892442E-3</v>
      </c>
      <c r="K7" t="s">
        <v>13</v>
      </c>
      <c r="L7">
        <f t="shared" si="1"/>
        <v>-5.7173456486362773E-4</v>
      </c>
      <c r="M7">
        <f t="shared" si="2"/>
        <v>3.9339363809718477E-3</v>
      </c>
      <c r="N7">
        <f t="shared" si="3"/>
        <v>2.3190509391143973E-2</v>
      </c>
      <c r="O7">
        <f t="shared" si="4"/>
        <v>7.5857695475680179E-4</v>
      </c>
      <c r="P7">
        <f t="shared" si="5"/>
        <v>1.4356916974393818E-2</v>
      </c>
      <c r="Q7">
        <f t="shared" si="6"/>
        <v>1.7256629662783157E-2</v>
      </c>
      <c r="R7">
        <f t="shared" si="7"/>
        <v>2.5642907785051735E-2</v>
      </c>
    </row>
    <row r="8" spans="2:23">
      <c r="B8" t="str">
        <f>'CMC_90k_20uM (1)'!R21</f>
        <v>4.0168 .. 3.8466</v>
      </c>
      <c r="C8">
        <f>'CMC_90k_20uM (1)'!S21</f>
        <v>4.9998860554683134E-3</v>
      </c>
      <c r="D8">
        <f>'CMC_90k_20uM (1)'!T21</f>
        <v>-3.2877224116189866E-3</v>
      </c>
      <c r="E8">
        <f>'CMC_90k_20uM (1)'!U21</f>
        <v>1.4036415272367264E-2</v>
      </c>
      <c r="F8">
        <f>'CMC_90k_20uM (1)'!V21</f>
        <v>-1.037849289967945E-2</v>
      </c>
      <c r="G8">
        <f>'CMC_90k_20uM (1)'!W21</f>
        <v>-2.3120727303866905E-3</v>
      </c>
      <c r="H8">
        <f>'CMC_90k_20uM (1)'!X21</f>
        <v>2.9878942092688248E-4</v>
      </c>
      <c r="I8">
        <f>'CMC_90k_20uM (1)'!Y21</f>
        <v>8.0028284623581466E-3</v>
      </c>
      <c r="K8" s="10" t="s">
        <v>4</v>
      </c>
      <c r="L8">
        <f t="shared" si="1"/>
        <v>-1.9302764688663564E-3</v>
      </c>
      <c r="M8">
        <f t="shared" si="2"/>
        <v>4.8013995863171758E-3</v>
      </c>
      <c r="N8">
        <f t="shared" si="3"/>
        <v>3.3863651552591113E-2</v>
      </c>
      <c r="O8">
        <f t="shared" si="4"/>
        <v>-2.4189120479959966E-3</v>
      </c>
      <c r="P8">
        <f t="shared" si="5"/>
        <v>2.9612008484277669E-2</v>
      </c>
      <c r="Q8">
        <f t="shared" si="6"/>
        <v>2.8085631979083519E-2</v>
      </c>
      <c r="R8">
        <f t="shared" si="7"/>
        <v>4.1119550991587268E-2</v>
      </c>
      <c r="S8" s="12"/>
    </row>
    <row r="9" spans="2:23">
      <c r="B9" s="10" t="str">
        <f>'CMC_90k_20uM (1)'!R22</f>
        <v>3.8466 .. 3.6757</v>
      </c>
      <c r="C9">
        <f>'CMC_90k_20uM (1)'!S22</f>
        <v>-3.9597365109911454E-3</v>
      </c>
      <c r="D9">
        <f>'CMC_90k_20uM (1)'!T22</f>
        <v>-4.3109717213680046E-3</v>
      </c>
      <c r="E9">
        <f>'CMC_90k_20uM (1)'!U22</f>
        <v>-4.2490218280883483E-3</v>
      </c>
      <c r="F9">
        <f>'CMC_90k_20uM (1)'!V22</f>
        <v>-4.4953787055863649E-3</v>
      </c>
      <c r="G9">
        <f>'CMC_90k_20uM (1)'!W22</f>
        <v>-4.1688751555338868E-3</v>
      </c>
      <c r="H9">
        <f>'CMC_90k_20uM (1)'!X22</f>
        <v>-4.6771484116947103E-3</v>
      </c>
      <c r="I9">
        <f>'CMC_90k_20uM (1)'!Y22</f>
        <v>1.3647642679901154E-3</v>
      </c>
      <c r="K9" s="10" t="s">
        <v>11</v>
      </c>
      <c r="L9">
        <f t="shared" si="1"/>
        <v>-6.6222228931705892E-3</v>
      </c>
      <c r="M9">
        <f t="shared" si="2"/>
        <v>-4.5452637795027253E-3</v>
      </c>
      <c r="N9">
        <f t="shared" si="3"/>
        <v>9.3718902876346859E-3</v>
      </c>
      <c r="O9">
        <f t="shared" si="4"/>
        <v>-1.3993845042757878E-2</v>
      </c>
      <c r="P9">
        <f t="shared" si="5"/>
        <v>4.5246644322738663E-3</v>
      </c>
      <c r="Q9">
        <f t="shared" si="6"/>
        <v>3.9516993189899641E-3</v>
      </c>
      <c r="R9">
        <f t="shared" si="7"/>
        <v>1.1493693623159816E-2</v>
      </c>
    </row>
    <row r="10" spans="2:23">
      <c r="B10" t="str">
        <f>'CMC_90k_20uM (1)'!R23</f>
        <v>3.6757 .. 3.4745</v>
      </c>
      <c r="C10">
        <f>'CMC_90k_20uM (1)'!S23</f>
        <v>-1.6119708288865678E-3</v>
      </c>
      <c r="D10">
        <f>'CMC_90k_20uM (1)'!T23</f>
        <v>1.1499285104685057E-2</v>
      </c>
      <c r="E10">
        <f>'CMC_90k_20uM (1)'!U23</f>
        <v>-1.3082013840675467E-2</v>
      </c>
      <c r="F10">
        <f>'CMC_90k_20uM (1)'!V23</f>
        <v>1.0487922449559577E-2</v>
      </c>
      <c r="G10">
        <f>'CMC_90k_20uM (1)'!W23</f>
        <v>8.7828587267235608E-3</v>
      </c>
      <c r="H10">
        <f>'CMC_90k_20uM (1)'!X23</f>
        <v>-3.7078339227477907E-3</v>
      </c>
      <c r="I10">
        <f>'CMC_90k_20uM (1)'!Y23</f>
        <v>-1.8853089624038704E-3</v>
      </c>
      <c r="K10" t="s">
        <v>16</v>
      </c>
      <c r="L10">
        <f t="shared" si="1"/>
        <v>3.6792835194950461E-3</v>
      </c>
      <c r="M10">
        <f t="shared" si="2"/>
        <v>6.6565457974640486E-3</v>
      </c>
      <c r="N10">
        <f t="shared" si="3"/>
        <v>6.0410534856364349E-3</v>
      </c>
      <c r="O10">
        <f t="shared" si="4"/>
        <v>2.820881961298945E-4</v>
      </c>
      <c r="P10">
        <f t="shared" si="5"/>
        <v>1.7090089205041147E-3</v>
      </c>
      <c r="Q10">
        <f t="shared" si="6"/>
        <v>2.6109056242458301E-3</v>
      </c>
      <c r="R10">
        <f t="shared" si="7"/>
        <v>6.6796569849994865E-3</v>
      </c>
    </row>
    <row r="11" spans="2:23">
      <c r="B11" t="str">
        <f>'CMC_90k_20uM (1)'!R24</f>
        <v>3.4699 .. 3.2338</v>
      </c>
      <c r="C11">
        <f>'CMC_90k_20uM (1)'!S24</f>
        <v>5.1163065337978472E-3</v>
      </c>
      <c r="D11">
        <f>'CMC_90k_20uM (1)'!T24</f>
        <v>1.8425267742171781E-2</v>
      </c>
      <c r="E11">
        <f>'CMC_90k_20uM (1)'!U24</f>
        <v>-1.076705048715673E-2</v>
      </c>
      <c r="F11">
        <f>'CMC_90k_20uM (1)'!V24</f>
        <v>1.5157738200616142E-2</v>
      </c>
      <c r="G11">
        <f>'CMC_90k_20uM (1)'!W24</f>
        <v>1.2641229857381E-2</v>
      </c>
      <c r="H11">
        <f>'CMC_90k_20uM (1)'!X24</f>
        <v>1.9588078438101024E-3</v>
      </c>
      <c r="I11">
        <f>'CMC_90k_20uM (1)'!Y24</f>
        <v>4.8906510701661873E-3</v>
      </c>
      <c r="K11" t="s">
        <v>17</v>
      </c>
      <c r="L11">
        <f t="shared" si="1"/>
        <v>5.5941793710628197E-3</v>
      </c>
      <c r="M11">
        <f t="shared" si="2"/>
        <v>1.4070092612221757E-2</v>
      </c>
      <c r="N11">
        <f t="shared" si="3"/>
        <v>1.7541057153544381E-2</v>
      </c>
      <c r="O11">
        <f t="shared" si="4"/>
        <v>1.2179444274896112E-2</v>
      </c>
      <c r="P11">
        <f t="shared" si="5"/>
        <v>2.4153446336201038E-2</v>
      </c>
      <c r="Q11">
        <f t="shared" si="6"/>
        <v>2.0150833733075479E-2</v>
      </c>
      <c r="R11">
        <f t="shared" si="7"/>
        <v>2.9514143221706157E-2</v>
      </c>
    </row>
    <row r="12" spans="2:23">
      <c r="B12" s="11" t="str">
        <f>'CMC_90k_20uM (1)'!R25</f>
        <v>3.2338 .. 3.0522</v>
      </c>
      <c r="C12">
        <f>'CMC_90k_20uM (1)'!S25</f>
        <v>2.7646046667785824E-2</v>
      </c>
      <c r="D12">
        <f>'CMC_90k_20uM (1)'!T25</f>
        <v>5.0503703399741501E-2</v>
      </c>
      <c r="E12">
        <f>'CMC_90k_20uM (1)'!U25</f>
        <v>-1.3654912629486192E-2</v>
      </c>
      <c r="F12">
        <f>'CMC_90k_20uM (1)'!V25</f>
        <v>4.4904147714291652E-2</v>
      </c>
      <c r="G12">
        <f>'CMC_90k_20uM (1)'!W25</f>
        <v>3.5946374392407596E-2</v>
      </c>
      <c r="H12">
        <f>'CMC_90k_20uM (1)'!X25</f>
        <v>9.3128248202005402E-3</v>
      </c>
      <c r="I12">
        <f>'CMC_90k_20uM (1)'!Y25</f>
        <v>1.3123470782006319E-2</v>
      </c>
      <c r="K12" s="11" t="s">
        <v>18</v>
      </c>
      <c r="L12">
        <f t="shared" si="1"/>
        <v>1.0902707192632951E-2</v>
      </c>
      <c r="M12">
        <f t="shared" si="2"/>
        <v>2.1604558721759749E-2</v>
      </c>
      <c r="N12">
        <f t="shared" si="3"/>
        <v>1.4669906458571457E-2</v>
      </c>
      <c r="O12">
        <f t="shared" si="4"/>
        <v>1.6977959081406906E-2</v>
      </c>
      <c r="P12">
        <f t="shared" si="5"/>
        <v>2.044887915697528E-2</v>
      </c>
      <c r="Q12">
        <f t="shared" si="6"/>
        <v>1.2764000893139756E-2</v>
      </c>
      <c r="R12">
        <f t="shared" si="7"/>
        <v>2.1201909455546664E-2</v>
      </c>
    </row>
    <row r="14" spans="2:23">
      <c r="B14" t="s">
        <v>21</v>
      </c>
    </row>
    <row r="15" spans="2:23">
      <c r="B15">
        <f>'CMC_90k_20uM (2)'!R16</f>
        <v>0</v>
      </c>
      <c r="C15">
        <f>'CMC_90k_20uM (2)'!S16</f>
        <v>0.25</v>
      </c>
      <c r="D15">
        <f>'CMC_90k_20uM (2)'!T16</f>
        <v>0.5</v>
      </c>
      <c r="E15">
        <f>'CMC_90k_20uM (2)'!U16</f>
        <v>0.75</v>
      </c>
      <c r="F15">
        <f>'CMC_90k_20uM (2)'!V16</f>
        <v>1</v>
      </c>
      <c r="G15">
        <f>'CMC_90k_20uM (2)'!W16</f>
        <v>1.25</v>
      </c>
      <c r="H15">
        <f>'CMC_90k_20uM (2)'!X16</f>
        <v>1.5</v>
      </c>
      <c r="I15">
        <f>'CMC_90k_20uM (2)'!Y16</f>
        <v>1.75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3">
      <c r="B16" s="10" t="str">
        <f>'CMC_90k_20uM (2)'!R17</f>
        <v>4.7460 .. 4.4103</v>
      </c>
      <c r="C16">
        <f>'CMC_90k_20uM (2)'!S17</f>
        <v>-5.3490801565239013E-2</v>
      </c>
      <c r="D16">
        <f>'CMC_90k_20uM (2)'!T17</f>
        <v>-1.6529770628131168E-2</v>
      </c>
      <c r="E16">
        <f>'CMC_90k_20uM (2)'!U17</f>
        <v>2.8653270481368016E-2</v>
      </c>
      <c r="F16">
        <f>'CMC_90k_20uM (2)'!V17</f>
        <v>-1.5079476472858644E-2</v>
      </c>
      <c r="G16">
        <f>'CMC_90k_20uM (2)'!W17</f>
        <v>-1.9879912761737104E-2</v>
      </c>
      <c r="H16">
        <f>'CMC_90k_20uM (2)'!X17</f>
        <v>-2.66294583823533E-3</v>
      </c>
      <c r="I16">
        <f>'CMC_90k_20uM (2)'!Y17</f>
        <v>-8.8072197455690247E-3</v>
      </c>
      <c r="K16" t="s">
        <v>14</v>
      </c>
      <c r="L16">
        <f>_xlfn.STDEV.S(C4,C16,C28,C40,C52,C64)</f>
        <v>2.1870631724107473E-2</v>
      </c>
      <c r="M16">
        <f t="shared" ref="M16:R16" si="8">_xlfn.STDEV.S(D4,D16,D28,D40,D52,D64)</f>
        <v>1.801930760901279E-2</v>
      </c>
      <c r="N16">
        <f t="shared" si="8"/>
        <v>3.2289345538212215E-2</v>
      </c>
      <c r="O16">
        <f t="shared" si="8"/>
        <v>6.1909196564221967E-2</v>
      </c>
      <c r="P16">
        <f t="shared" si="8"/>
        <v>4.8080639064860944E-2</v>
      </c>
      <c r="Q16">
        <f t="shared" si="8"/>
        <v>3.8503806131575231E-2</v>
      </c>
      <c r="R16">
        <f t="shared" si="8"/>
        <v>4.5971442520172434E-2</v>
      </c>
    </row>
    <row r="17" spans="2:19">
      <c r="B17" s="10" t="str">
        <f>'CMC_90k_20uM (2)'!R18</f>
        <v>4.4126 .. 4.3030</v>
      </c>
      <c r="C17">
        <f>'CMC_90k_20uM (2)'!S18</f>
        <v>-8.9342484475740377E-2</v>
      </c>
      <c r="D17">
        <f>'CMC_90k_20uM (2)'!T18</f>
        <v>-6.1415070529179112E-2</v>
      </c>
      <c r="E17">
        <f>'CMC_90k_20uM (2)'!U18</f>
        <v>1.4451268654642439E-2</v>
      </c>
      <c r="F17">
        <f>'CMC_90k_20uM (2)'!V18</f>
        <v>-4.6324978879188843E-2</v>
      </c>
      <c r="G17">
        <f>'CMC_90k_20uM (2)'!W18</f>
        <v>-4.2806593596271834E-2</v>
      </c>
      <c r="H17">
        <f>'CMC_90k_20uM (2)'!X18</f>
        <v>-3.2073277115440543E-2</v>
      </c>
      <c r="I17">
        <f>'CMC_90k_20uM (2)'!Y18</f>
        <v>-2.9823961715946069E-2</v>
      </c>
      <c r="K17" t="s">
        <v>15</v>
      </c>
      <c r="L17">
        <f t="shared" ref="L17:L24" si="9">_xlfn.STDEV.S(C5,C17,C29,C41,C53,C65)</f>
        <v>5.0739425203770956E-2</v>
      </c>
      <c r="M17">
        <f t="shared" ref="M17:M24" si="10">_xlfn.STDEV.S(D5,D17,D29,D41,D53,D65)</f>
        <v>2.8588992257035359E-2</v>
      </c>
      <c r="N17">
        <f t="shared" ref="N17:N24" si="11">_xlfn.STDEV.S(E5,E17,E29,E41,E53,E65)</f>
        <v>0.10348235524842722</v>
      </c>
      <c r="O17">
        <f t="shared" ref="O17:O24" si="12">_xlfn.STDEV.S(F5,F17,F29,F41,F53,F65)</f>
        <v>7.2407866925434355E-2</v>
      </c>
      <c r="P17">
        <f t="shared" ref="P17:P24" si="13">_xlfn.STDEV.S(G5,G17,G29,G41,G53,G65)</f>
        <v>3.612022957543054E-2</v>
      </c>
      <c r="Q17">
        <f t="shared" ref="Q17:Q24" si="14">_xlfn.STDEV.S(H5,H17,H29,H41,H53,H65)</f>
        <v>4.1972376439012742E-2</v>
      </c>
      <c r="R17">
        <f t="shared" ref="R17:R24" si="15">_xlfn.STDEV.S(I5,I17,I29,I41,I53,I65)</f>
        <v>4.6869349539389697E-2</v>
      </c>
    </row>
    <row r="18" spans="2:19">
      <c r="B18" s="10" t="str">
        <f>'CMC_90k_20uM (2)'!R19</f>
        <v>4.2992 .. 4.2043</v>
      </c>
      <c r="C18">
        <f>'CMC_90k_20uM (2)'!S19</f>
        <v>-2.1408887490116983E-2</v>
      </c>
      <c r="D18">
        <f>'CMC_90k_20uM (2)'!T19</f>
        <v>-1.4295676429567567E-2</v>
      </c>
      <c r="E18">
        <f>'CMC_90k_20uM (2)'!U19</f>
        <v>8.1949910284827721E-3</v>
      </c>
      <c r="F18">
        <f>'CMC_90k_20uM (2)'!V19</f>
        <v>-8.8731882961662258E-3</v>
      </c>
      <c r="G18">
        <f>'CMC_90k_20uM (2)'!W19</f>
        <v>-1.169924926641517E-2</v>
      </c>
      <c r="H18">
        <f>'CMC_90k_20uM (2)'!X19</f>
        <v>-9.1546120752236341E-3</v>
      </c>
      <c r="I18">
        <f>'CMC_90k_20uM (2)'!Y19</f>
        <v>-7.8044179395117775E-3</v>
      </c>
      <c r="K18" t="s">
        <v>10</v>
      </c>
      <c r="L18">
        <f t="shared" si="9"/>
        <v>1.844393516906637E-2</v>
      </c>
      <c r="M18">
        <f t="shared" si="10"/>
        <v>2.0790740254538028E-2</v>
      </c>
      <c r="N18">
        <f t="shared" si="11"/>
        <v>4.586071108747472E-2</v>
      </c>
      <c r="O18">
        <f t="shared" si="12"/>
        <v>3.0658166186458894E-2</v>
      </c>
      <c r="P18">
        <f t="shared" si="13"/>
        <v>1.7608373765455765E-2</v>
      </c>
      <c r="Q18">
        <f t="shared" si="14"/>
        <v>1.8422806541731583E-2</v>
      </c>
      <c r="R18">
        <f t="shared" si="15"/>
        <v>1.9744679556012869E-2</v>
      </c>
      <c r="S18" s="12"/>
    </row>
    <row r="19" spans="2:19">
      <c r="B19" t="str">
        <f>'CMC_90k_20uM (2)'!R20</f>
        <v>4.1570 .. 4.0173</v>
      </c>
      <c r="C19">
        <f>'CMC_90k_20uM (2)'!S20</f>
        <v>-1.304895367219523E-2</v>
      </c>
      <c r="D19">
        <f>'CMC_90k_20uM (2)'!T20</f>
        <v>-3.7516101331042193E-3</v>
      </c>
      <c r="E19">
        <f>'CMC_90k_20uM (2)'!U20</f>
        <v>4.7475602067156546E-3</v>
      </c>
      <c r="F19">
        <f>'CMC_90k_20uM (2)'!V20</f>
        <v>-9.9195056508667636E-4</v>
      </c>
      <c r="G19">
        <f>'CMC_90k_20uM (2)'!W20</f>
        <v>-2.7111825347370462E-3</v>
      </c>
      <c r="H19">
        <f>'CMC_90k_20uM (2)'!X20</f>
        <v>-2.8142640782045435E-3</v>
      </c>
      <c r="I19">
        <f>'CMC_90k_20uM (2)'!Y20</f>
        <v>-1.1713079055034323E-3</v>
      </c>
      <c r="K19" t="s">
        <v>13</v>
      </c>
      <c r="L19">
        <f t="shared" si="9"/>
        <v>9.3533895766037666E-3</v>
      </c>
      <c r="M19">
        <f t="shared" si="10"/>
        <v>1.0477047229930392E-2</v>
      </c>
      <c r="N19">
        <f t="shared" si="11"/>
        <v>2.4732247898516059E-2</v>
      </c>
      <c r="O19">
        <f t="shared" si="12"/>
        <v>3.9394892666511895E-2</v>
      </c>
      <c r="P19">
        <f t="shared" si="13"/>
        <v>1.8061946686184865E-2</v>
      </c>
      <c r="Q19">
        <f t="shared" si="14"/>
        <v>2.1689278339526181E-2</v>
      </c>
      <c r="R19">
        <f t="shared" si="15"/>
        <v>2.3588645670184288E-2</v>
      </c>
    </row>
    <row r="20" spans="2:19">
      <c r="B20" t="str">
        <f>'CMC_90k_20uM (2)'!R21</f>
        <v>4.0168 .. 3.8466</v>
      </c>
      <c r="C20">
        <f>'CMC_90k_20uM (2)'!S21</f>
        <v>-8.6299061356139815E-3</v>
      </c>
      <c r="D20">
        <f>'CMC_90k_20uM (2)'!T21</f>
        <v>-2.6484381064577475E-4</v>
      </c>
      <c r="E20">
        <f>'CMC_90k_20uM (2)'!U21</f>
        <v>1.5415657417578613E-2</v>
      </c>
      <c r="F20">
        <f>'CMC_90k_20uM (2)'!V21</f>
        <v>1.3889018354010529E-3</v>
      </c>
      <c r="G20">
        <f>'CMC_90k_20uM (2)'!W21</f>
        <v>-5.6375611910279067E-4</v>
      </c>
      <c r="H20">
        <f>'CMC_90k_20uM (2)'!X21</f>
        <v>4.3169626779384247E-3</v>
      </c>
      <c r="I20">
        <f>'CMC_90k_20uM (2)'!Y21</f>
        <v>3.7488684673240035E-3</v>
      </c>
      <c r="K20" t="s">
        <v>4</v>
      </c>
      <c r="L20">
        <f t="shared" si="9"/>
        <v>7.0809847012048019E-3</v>
      </c>
      <c r="M20">
        <f t="shared" si="10"/>
        <v>8.7665280913374524E-3</v>
      </c>
      <c r="N20">
        <f t="shared" si="11"/>
        <v>2.9673068243287148E-2</v>
      </c>
      <c r="O20">
        <f t="shared" si="12"/>
        <v>4.1989341644369758E-2</v>
      </c>
      <c r="P20">
        <f t="shared" si="13"/>
        <v>3.5584012190276161E-2</v>
      </c>
      <c r="Q20">
        <f t="shared" si="14"/>
        <v>3.0308757049790372E-2</v>
      </c>
      <c r="R20">
        <f t="shared" si="15"/>
        <v>3.9308321061976327E-2</v>
      </c>
      <c r="S20" s="12"/>
    </row>
    <row r="21" spans="2:19">
      <c r="B21" s="10" t="str">
        <f>'CMC_90k_20uM (2)'!R22</f>
        <v>3.8466 .. 3.6757</v>
      </c>
      <c r="C21">
        <f>'CMC_90k_20uM (2)'!S22</f>
        <v>-1.2025939457395048E-2</v>
      </c>
      <c r="D21">
        <f>'CMC_90k_20uM (2)'!T22</f>
        <v>-6.0874131822451815E-3</v>
      </c>
      <c r="E21">
        <f>'CMC_90k_20uM (2)'!U22</f>
        <v>-3.7974871315622494E-3</v>
      </c>
      <c r="F21">
        <f>'CMC_90k_20uM (2)'!V22</f>
        <v>-8.6414611654818379E-3</v>
      </c>
      <c r="G21">
        <f>'CMC_90k_20uM (2)'!W22</f>
        <v>-4.9584741778780821E-3</v>
      </c>
      <c r="H21">
        <f>'CMC_90k_20uM (2)'!X22</f>
        <v>-6.8718232788626578E-3</v>
      </c>
      <c r="I21">
        <f>'CMC_90k_20uM (2)'!Y22</f>
        <v>-5.5015841865969778E-3</v>
      </c>
      <c r="K21" t="s">
        <v>11</v>
      </c>
      <c r="L21">
        <f t="shared" si="9"/>
        <v>3.4223079459830734E-3</v>
      </c>
      <c r="M21">
        <f t="shared" si="10"/>
        <v>2.6730069214444432E-3</v>
      </c>
      <c r="N21">
        <f t="shared" si="11"/>
        <v>2.979705748368543E-2</v>
      </c>
      <c r="O21">
        <f t="shared" si="12"/>
        <v>3.481800481593314E-2</v>
      </c>
      <c r="P21">
        <f t="shared" si="13"/>
        <v>1.1131285267746462E-2</v>
      </c>
      <c r="Q21">
        <f t="shared" si="14"/>
        <v>1.2735612125123495E-2</v>
      </c>
      <c r="R21">
        <f t="shared" si="15"/>
        <v>1.605480779525623E-2</v>
      </c>
    </row>
    <row r="22" spans="2:19">
      <c r="B22" t="str">
        <f>'CMC_90k_20uM (2)'!R23</f>
        <v>3.6757 .. 3.4745</v>
      </c>
      <c r="C22">
        <f>'CMC_90k_20uM (2)'!S23</f>
        <v>3.7598661929972238E-3</v>
      </c>
      <c r="D22">
        <f>'CMC_90k_20uM (2)'!T23</f>
        <v>7.147742434605674E-4</v>
      </c>
      <c r="E22">
        <f>'CMC_90k_20uM (2)'!U23</f>
        <v>-1.2127274566441464E-2</v>
      </c>
      <c r="F22">
        <f>'CMC_90k_20uM (2)'!V23</f>
        <v>-2.300493162967827E-3</v>
      </c>
      <c r="G22">
        <f>'CMC_90k_20uM (2)'!W23</f>
        <v>4.7635983790883961E-3</v>
      </c>
      <c r="H22">
        <f>'CMC_90k_20uM (2)'!X23</f>
        <v>-7.5746056418141009E-3</v>
      </c>
      <c r="I22">
        <f>'CMC_90k_20uM (2)'!Y23</f>
        <v>-4.900207554768294E-3</v>
      </c>
      <c r="K22" t="s">
        <v>16</v>
      </c>
      <c r="L22">
        <f t="shared" si="9"/>
        <v>8.8691647613157055E-3</v>
      </c>
      <c r="M22">
        <f t="shared" si="10"/>
        <v>9.2169888721254107E-3</v>
      </c>
      <c r="N22">
        <f t="shared" si="11"/>
        <v>3.2673379339073945E-2</v>
      </c>
      <c r="O22">
        <f t="shared" si="12"/>
        <v>3.441560090092452E-2</v>
      </c>
      <c r="P22">
        <f t="shared" si="13"/>
        <v>8.9744673336405126E-3</v>
      </c>
      <c r="Q22">
        <f t="shared" si="14"/>
        <v>9.1333179477496584E-3</v>
      </c>
      <c r="R22">
        <f t="shared" si="15"/>
        <v>1.213372369855179E-2</v>
      </c>
    </row>
    <row r="23" spans="2:19">
      <c r="B23" t="str">
        <f>'CMC_90k_20uM (2)'!R24</f>
        <v>3.4699 .. 3.2338</v>
      </c>
      <c r="C23">
        <f>'CMC_90k_20uM (2)'!S24</f>
        <v>8.4100285623611923E-3</v>
      </c>
      <c r="D23">
        <f>'CMC_90k_20uM (2)'!T24</f>
        <v>1.143382650885999E-2</v>
      </c>
      <c r="E23">
        <f>'CMC_90k_20uM (2)'!U24</f>
        <v>-1.7272685442453674E-3</v>
      </c>
      <c r="F23">
        <f>'CMC_90k_20uM (2)'!V24</f>
        <v>5.5660078742118917E-3</v>
      </c>
      <c r="G23">
        <f>'CMC_90k_20uM (2)'!W24</f>
        <v>1.4762335978976878E-2</v>
      </c>
      <c r="H23">
        <f>'CMC_90k_20uM (2)'!X24</f>
        <v>3.7975226707097714E-3</v>
      </c>
      <c r="I23">
        <f>'CMC_90k_20uM (2)'!Y24</f>
        <v>6.1193341649718579E-3</v>
      </c>
      <c r="K23" t="s">
        <v>17</v>
      </c>
      <c r="L23">
        <f t="shared" si="9"/>
        <v>7.1495698420646694E-3</v>
      </c>
      <c r="M23">
        <f t="shared" si="10"/>
        <v>7.017877765131136E-3</v>
      </c>
      <c r="N23">
        <f t="shared" si="11"/>
        <v>2.5326572608354189E-2</v>
      </c>
      <c r="O23">
        <f t="shared" si="12"/>
        <v>2.8812009323197326E-2</v>
      </c>
      <c r="P23">
        <f t="shared" si="13"/>
        <v>1.2413955622400953E-2</v>
      </c>
      <c r="Q23">
        <f t="shared" si="14"/>
        <v>1.7592124893009025E-2</v>
      </c>
      <c r="R23">
        <f t="shared" si="15"/>
        <v>2.4329436971757688E-2</v>
      </c>
    </row>
    <row r="24" spans="2:19">
      <c r="B24" s="11" t="str">
        <f>'CMC_90k_20uM (2)'!R25</f>
        <v>3.2338 .. 3.0522</v>
      </c>
      <c r="C24">
        <f>'CMC_90k_20uM (2)'!S25</f>
        <v>3.4680973366545298E-2</v>
      </c>
      <c r="D24">
        <f>'CMC_90k_20uM (2)'!T25</f>
        <v>2.5823842299659477E-2</v>
      </c>
      <c r="E24">
        <f>'CMC_90k_20uM (2)'!U25</f>
        <v>9.3665320312899102E-3</v>
      </c>
      <c r="F24">
        <f>'CMC_90k_20uM (2)'!V25</f>
        <v>2.7792349389535162E-2</v>
      </c>
      <c r="G24">
        <f>'CMC_90k_20uM (2)'!W25</f>
        <v>3.3355878012788935E-2</v>
      </c>
      <c r="H24">
        <f>'CMC_90k_20uM (2)'!X25</f>
        <v>1.3447357005639312E-2</v>
      </c>
      <c r="I24">
        <f>'CMC_90k_20uM (2)'!Y25</f>
        <v>7.3615197976355188E-3</v>
      </c>
      <c r="K24" t="s">
        <v>18</v>
      </c>
      <c r="L24">
        <f t="shared" si="9"/>
        <v>2.465854070760946E-2</v>
      </c>
      <c r="M24">
        <f t="shared" si="10"/>
        <v>2.2615477579026898E-2</v>
      </c>
      <c r="N24">
        <f t="shared" si="11"/>
        <v>3.420454543844418E-2</v>
      </c>
      <c r="O24">
        <f t="shared" si="12"/>
        <v>3.1717744503637887E-2</v>
      </c>
      <c r="P24">
        <f t="shared" si="13"/>
        <v>1.6642611588849464E-2</v>
      </c>
      <c r="Q24">
        <f t="shared" si="14"/>
        <v>5.8397593898549321E-3</v>
      </c>
      <c r="R24">
        <f t="shared" si="15"/>
        <v>1.4131036741456732E-2</v>
      </c>
    </row>
    <row r="26" spans="2:19">
      <c r="B26" t="s">
        <v>23</v>
      </c>
      <c r="K26" t="s">
        <v>24</v>
      </c>
    </row>
    <row r="27" spans="2:19">
      <c r="B27">
        <f>'CMC_90k_20uM (3)'!R16</f>
        <v>0</v>
      </c>
      <c r="C27">
        <f>'CMC_90k_20uM (3)'!S16</f>
        <v>0.25</v>
      </c>
      <c r="D27">
        <f>'CMC_90k_20uM (3)'!T16</f>
        <v>0.5</v>
      </c>
      <c r="E27">
        <f>'CMC_90k_20uM (3)'!U16</f>
        <v>0.75</v>
      </c>
      <c r="F27">
        <f>'CMC_90k_20uM (3)'!V16</f>
        <v>1</v>
      </c>
      <c r="G27">
        <f>'CMC_90k_20uM (3)'!W16</f>
        <v>1.25</v>
      </c>
      <c r="H27">
        <f>'CMC_90k_20uM (3)'!X16</f>
        <v>1.5</v>
      </c>
      <c r="I27">
        <f>'CMC_90k_20uM (3)'!Y16</f>
        <v>1.75</v>
      </c>
      <c r="L27">
        <v>0.25</v>
      </c>
      <c r="M27">
        <v>0.5</v>
      </c>
      <c r="N27">
        <v>0.75</v>
      </c>
      <c r="O27">
        <v>1</v>
      </c>
      <c r="P27">
        <v>1.25</v>
      </c>
      <c r="Q27">
        <v>1.5</v>
      </c>
      <c r="R27">
        <v>1.75</v>
      </c>
    </row>
    <row r="28" spans="2:19">
      <c r="B28" s="10" t="str">
        <f>'CMC_90k_20uM (3)'!R17</f>
        <v>4.7460 .. 4.4103</v>
      </c>
      <c r="C28">
        <f>'CMC_90k_20uM (3)'!S17</f>
        <v>-2.8486033078858101E-3</v>
      </c>
      <c r="D28">
        <f>'CMC_90k_20uM (3)'!T17</f>
        <v>-2.6348729503066538E-2</v>
      </c>
      <c r="E28">
        <f>'CMC_90k_20uM (3)'!U17</f>
        <v>9.6178636785691704E-2</v>
      </c>
      <c r="F28">
        <f>'CMC_90k_20uM (3)'!V17</f>
        <v>-0.14222190217293451</v>
      </c>
      <c r="G28">
        <f>'CMC_90k_20uM (3)'!W17</f>
        <v>-1.0527074771072131E-2</v>
      </c>
      <c r="H28">
        <f>'CMC_90k_20uM (3)'!X17</f>
        <v>-2.0263817058007429E-2</v>
      </c>
      <c r="I28">
        <f>'CMC_90k_20uM (3)'!Y17</f>
        <v>3.3108678102011834E-3</v>
      </c>
      <c r="K28" s="10" t="s">
        <v>14</v>
      </c>
      <c r="L28" t="b">
        <f>IF(ABS(L4)-$U$3*L16/SQRT($W$3)&gt;0,TRUE,FALSE)</f>
        <v>0</v>
      </c>
      <c r="M28" t="b">
        <f t="shared" ref="M28:Q28" si="16">IF(ABS(M4)-$U$3*M16/SQRT($W$3)&gt;0,TRUE,FALSE)</f>
        <v>0</v>
      </c>
      <c r="N28" t="b">
        <f t="shared" si="16"/>
        <v>1</v>
      </c>
      <c r="O28" t="b">
        <f t="shared" si="16"/>
        <v>0</v>
      </c>
      <c r="P28" t="b">
        <f t="shared" si="16"/>
        <v>0</v>
      </c>
      <c r="Q28" t="b">
        <f t="shared" si="16"/>
        <v>0</v>
      </c>
      <c r="R28" t="b">
        <f>IF(ABS(R4)-$U$3*R16/SQRT($W$3)&gt;0,TRUE,FALSE)</f>
        <v>0</v>
      </c>
    </row>
    <row r="29" spans="2:19">
      <c r="B29" s="10" t="str">
        <f>'CMC_90k_20uM (3)'!R18</f>
        <v>4.4126 .. 4.3030</v>
      </c>
      <c r="C29">
        <f>'CMC_90k_20uM (3)'!S18</f>
        <v>-1.5221228694620456E-2</v>
      </c>
      <c r="D29">
        <f>'CMC_90k_20uM (3)'!T18</f>
        <v>-6.4289287080354154E-2</v>
      </c>
      <c r="E29">
        <f>'CMC_90k_20uM (3)'!U18</f>
        <v>0.14197283200550229</v>
      </c>
      <c r="F29">
        <f>'CMC_90k_20uM (3)'!V18</f>
        <v>-0.26075063239014051</v>
      </c>
      <c r="G29">
        <f>'CMC_90k_20uM (3)'!W18</f>
        <v>-3.9280670912706483E-2</v>
      </c>
      <c r="H29">
        <f>'CMC_90k_20uM (3)'!X18</f>
        <v>-6.1736556203833989E-2</v>
      </c>
      <c r="I29">
        <f>'CMC_90k_20uM (3)'!Y18</f>
        <v>-5.5605735576381042E-3</v>
      </c>
      <c r="K29" s="10" t="s">
        <v>15</v>
      </c>
      <c r="L29" s="10" t="b">
        <f t="shared" ref="L29:R29" si="17">IF(ABS(L5)-$U$3*L17/SQRT($W$3)&gt;0,TRUE,FALSE)</f>
        <v>1</v>
      </c>
      <c r="M29" s="10" t="b">
        <f t="shared" si="17"/>
        <v>1</v>
      </c>
      <c r="N29" s="10" t="b">
        <f t="shared" si="17"/>
        <v>0</v>
      </c>
      <c r="O29" s="10" t="b">
        <f t="shared" si="17"/>
        <v>1</v>
      </c>
      <c r="P29" s="10" t="b">
        <f t="shared" si="17"/>
        <v>1</v>
      </c>
      <c r="Q29" s="10" t="b">
        <f t="shared" si="17"/>
        <v>1</v>
      </c>
      <c r="R29" s="10" t="b">
        <f t="shared" si="17"/>
        <v>0</v>
      </c>
    </row>
    <row r="30" spans="2:19">
      <c r="B30" s="10" t="str">
        <f>'CMC_90k_20uM (3)'!R19</f>
        <v>4.2992 .. 4.2043</v>
      </c>
      <c r="C30">
        <f>'CMC_90k_20uM (3)'!S19</f>
        <v>-7.2216757032936242E-3</v>
      </c>
      <c r="D30">
        <f>'CMC_90k_20uM (3)'!T19</f>
        <v>-1.5191985366712438E-2</v>
      </c>
      <c r="E30">
        <f>'CMC_90k_20uM (3)'!U19</f>
        <v>6.854360066960892E-2</v>
      </c>
      <c r="F30">
        <f>'CMC_90k_20uM (3)'!V19</f>
        <v>-9.2808860034370819E-2</v>
      </c>
      <c r="G30">
        <f>'CMC_90k_20uM (3)'!W19</f>
        <v>-8.5182762659527025E-3</v>
      </c>
      <c r="H30">
        <f>'CMC_90k_20uM (3)'!X19</f>
        <v>-1.7843685055913633E-2</v>
      </c>
      <c r="I30">
        <f>'CMC_90k_20uM (3)'!Y19</f>
        <v>-6.6869809041101786E-3</v>
      </c>
      <c r="K30" s="10" t="s">
        <v>10</v>
      </c>
      <c r="L30" t="b">
        <f t="shared" ref="L30:R30" si="18">IF(ABS(L6)-$U$3*L18/SQRT($W$3)&gt;0,TRUE,FALSE)</f>
        <v>1</v>
      </c>
      <c r="M30" t="b">
        <f t="shared" si="18"/>
        <v>1</v>
      </c>
      <c r="N30" t="b">
        <f t="shared" si="18"/>
        <v>0</v>
      </c>
      <c r="O30" t="b">
        <f t="shared" si="18"/>
        <v>1</v>
      </c>
      <c r="P30" t="b">
        <f t="shared" si="18"/>
        <v>0</v>
      </c>
      <c r="Q30" t="b">
        <f>IF(ABS(Q6)-$U$3*Q18/SQRT($W$3)&gt;0,TRUE,FALSE)</f>
        <v>1</v>
      </c>
      <c r="R30" t="b">
        <f t="shared" si="18"/>
        <v>0</v>
      </c>
      <c r="S30" s="12"/>
    </row>
    <row r="31" spans="2:19">
      <c r="B31" t="str">
        <f>'CMC_90k_20uM (3)'!R20</f>
        <v>4.1570 .. 4.0173</v>
      </c>
      <c r="C31">
        <f>'CMC_90k_20uM (3)'!S20</f>
        <v>-2.0822238790072717E-3</v>
      </c>
      <c r="D31">
        <f>'CMC_90k_20uM (3)'!T20</f>
        <v>-3.7526785618142221E-3</v>
      </c>
      <c r="E31">
        <f>'CMC_90k_20uM (3)'!U20</f>
        <v>7.0171320004804486E-2</v>
      </c>
      <c r="F31">
        <f>'CMC_90k_20uM (3)'!V20</f>
        <v>-7.1700514457662415E-2</v>
      </c>
      <c r="G31">
        <f>'CMC_90k_20uM (3)'!W20</f>
        <v>1.7556103199353368E-3</v>
      </c>
      <c r="H31">
        <f>'CMC_90k_20uM (3)'!X20</f>
        <v>-3.9803119644783065E-3</v>
      </c>
      <c r="I31">
        <f>'CMC_90k_20uM (3)'!Y20</f>
        <v>7.0471855029327389E-3</v>
      </c>
      <c r="K31" t="s">
        <v>13</v>
      </c>
      <c r="L31" t="b">
        <f t="shared" ref="L31:R31" si="19">IF(ABS(L7)-$U$3*L19/SQRT($W$3)&gt;0,TRUE,FALSE)</f>
        <v>0</v>
      </c>
      <c r="M31" t="b">
        <f t="shared" si="19"/>
        <v>0</v>
      </c>
      <c r="N31" t="b">
        <f t="shared" si="19"/>
        <v>0</v>
      </c>
      <c r="O31" t="b">
        <f t="shared" si="19"/>
        <v>0</v>
      </c>
      <c r="P31" t="b">
        <f t="shared" si="19"/>
        <v>0</v>
      </c>
      <c r="Q31" t="b">
        <f t="shared" si="19"/>
        <v>0</v>
      </c>
      <c r="R31" t="b">
        <f t="shared" si="19"/>
        <v>1</v>
      </c>
    </row>
    <row r="32" spans="2:19">
      <c r="B32" t="str">
        <f>'CMC_90k_20uM (3)'!R21</f>
        <v>4.0168 .. 3.8466</v>
      </c>
      <c r="C32">
        <f>'CMC_90k_20uM (3)'!S21</f>
        <v>4.0825975868122432E-3</v>
      </c>
      <c r="D32">
        <f>'CMC_90k_20uM (3)'!T21</f>
        <v>3.1751779074464166E-3</v>
      </c>
      <c r="E32">
        <f>'CMC_90k_20uM (3)'!U21</f>
        <v>8.6313199445193819E-2</v>
      </c>
      <c r="F32">
        <f>'CMC_90k_20uM (3)'!V21</f>
        <v>-8.186683156578238E-2</v>
      </c>
      <c r="G32">
        <f>'CMC_90k_20uM (3)'!W21</f>
        <v>9.4871259700586314E-4</v>
      </c>
      <c r="H32">
        <f>'CMC_90k_20uM (3)'!X21</f>
        <v>-1.6044695938684777E-3</v>
      </c>
      <c r="I32">
        <f>'CMC_90k_20uM (3)'!Y21</f>
        <v>1.0834841488513375E-2</v>
      </c>
      <c r="K32" s="10" t="s">
        <v>4</v>
      </c>
      <c r="L32" t="b">
        <f>IF(ABS(L8)-$U$3*L20/SQRT($W$3)&gt;0,TRUE,FALSE)</f>
        <v>0</v>
      </c>
      <c r="M32" t="b">
        <f t="shared" ref="M32:R32" si="20">IF(ABS(M8)-$U$3*M20/SQRT($W$3)&gt;0,TRUE,FALSE)</f>
        <v>0</v>
      </c>
      <c r="N32" t="b">
        <f t="shared" si="20"/>
        <v>1</v>
      </c>
      <c r="O32" t="b">
        <f t="shared" si="20"/>
        <v>0</v>
      </c>
      <c r="P32" t="b">
        <f t="shared" si="20"/>
        <v>0</v>
      </c>
      <c r="Q32" t="b">
        <f t="shared" si="20"/>
        <v>0</v>
      </c>
      <c r="R32" t="b">
        <f t="shared" si="20"/>
        <v>0</v>
      </c>
      <c r="S32" s="12"/>
    </row>
    <row r="33" spans="2:18">
      <c r="B33" s="10" t="str">
        <f>'CMC_90k_20uM (3)'!R22</f>
        <v>3.8466 .. 3.6757</v>
      </c>
      <c r="C33">
        <f>'CMC_90k_20uM (3)'!S22</f>
        <v>-5.5872102671902174E-3</v>
      </c>
      <c r="D33">
        <f>'CMC_90k_20uM (3)'!T22</f>
        <v>-5.1283194720061322E-3</v>
      </c>
      <c r="E33">
        <f>'CMC_90k_20uM (3)'!U22</f>
        <v>6.9792876391065545E-2</v>
      </c>
      <c r="F33">
        <f>'CMC_90k_20uM (3)'!V22</f>
        <v>-8.4005580829257742E-2</v>
      </c>
      <c r="G33">
        <f>'CMC_90k_20uM (3)'!W22</f>
        <v>-5.0385565621022818E-3</v>
      </c>
      <c r="H33">
        <f>'CMC_90k_20uM (3)'!X22</f>
        <v>-9.4560782634176537E-3</v>
      </c>
      <c r="I33">
        <f>'CMC_90k_20uM (3)'!Y22</f>
        <v>-2.3249883750583126E-3</v>
      </c>
      <c r="K33" s="10" t="s">
        <v>11</v>
      </c>
      <c r="L33" t="b">
        <f t="shared" ref="L33:R33" si="21">IF(ABS(L9)-$U$3*L21/SQRT($W$3)&gt;0,TRUE,FALSE)</f>
        <v>1</v>
      </c>
      <c r="M33" t="b">
        <f t="shared" si="21"/>
        <v>1</v>
      </c>
      <c r="N33" t="b">
        <f t="shared" si="21"/>
        <v>0</v>
      </c>
      <c r="O33" t="b">
        <f t="shared" si="21"/>
        <v>0</v>
      </c>
      <c r="P33" t="b">
        <f t="shared" si="21"/>
        <v>0</v>
      </c>
      <c r="Q33" t="b">
        <f t="shared" si="21"/>
        <v>0</v>
      </c>
      <c r="R33" t="b">
        <f t="shared" si="21"/>
        <v>0</v>
      </c>
    </row>
    <row r="34" spans="2:18">
      <c r="B34" t="str">
        <f>'CMC_90k_20uM (3)'!R23</f>
        <v>3.6757 .. 3.4745</v>
      </c>
      <c r="C34">
        <f>'CMC_90k_20uM (3)'!S23</f>
        <v>1.9076321755789644E-3</v>
      </c>
      <c r="D34">
        <f>'CMC_90k_20uM (3)'!T23</f>
        <v>4.2903998851474608E-3</v>
      </c>
      <c r="E34">
        <f>'CMC_90k_20uM (3)'!U23</f>
        <v>6.3247032808717782E-2</v>
      </c>
      <c r="F34">
        <f>'CMC_90k_20uM (3)'!V23</f>
        <v>-6.5210135032620076E-2</v>
      </c>
      <c r="G34">
        <f>'CMC_90k_20uM (3)'!W23</f>
        <v>1.5290052291980101E-3</v>
      </c>
      <c r="H34">
        <f>'CMC_90k_20uM (3)'!X23</f>
        <v>-4.5923678819696683E-3</v>
      </c>
      <c r="I34">
        <f>'CMC_90k_20uM (3)'!Y23</f>
        <v>1.2048495193152894E-3</v>
      </c>
      <c r="K34" t="s">
        <v>16</v>
      </c>
      <c r="L34" t="b">
        <f t="shared" ref="L34:R34" si="22">IF(ABS(L10)-$U$3*L22/SQRT($W$3)&gt;0,TRUE,FALSE)</f>
        <v>0</v>
      </c>
      <c r="M34" t="b">
        <f t="shared" si="22"/>
        <v>0</v>
      </c>
      <c r="N34" t="b">
        <f t="shared" si="22"/>
        <v>0</v>
      </c>
      <c r="O34" t="b">
        <f t="shared" si="22"/>
        <v>0</v>
      </c>
      <c r="P34" t="b">
        <f t="shared" si="22"/>
        <v>0</v>
      </c>
      <c r="Q34" t="b">
        <f t="shared" si="22"/>
        <v>0</v>
      </c>
      <c r="R34" t="b">
        <f t="shared" si="22"/>
        <v>0</v>
      </c>
    </row>
    <row r="35" spans="2:18">
      <c r="B35" t="str">
        <f>'CMC_90k_20uM (3)'!R24</f>
        <v>3.4699 .. 3.2338</v>
      </c>
      <c r="C35">
        <f>'CMC_90k_20uM (3)'!S24</f>
        <v>8.1769219901656458E-3</v>
      </c>
      <c r="D35">
        <f>'CMC_90k_20uM (3)'!T24</f>
        <v>1.3395243535589683E-2</v>
      </c>
      <c r="E35">
        <f>'CMC_90k_20uM (3)'!U24</f>
        <v>5.8472456311540834E-2</v>
      </c>
      <c r="F35">
        <f>'CMC_90k_20uM (3)'!V24</f>
        <v>-4.1637345824887123E-2</v>
      </c>
      <c r="G35">
        <f>'CMC_90k_20uM (3)'!W24</f>
        <v>1.2193089755180787E-2</v>
      </c>
      <c r="H35">
        <f>'CMC_90k_20uM (3)'!X24</f>
        <v>7.0787329927707232E-3</v>
      </c>
      <c r="I35">
        <f>'CMC_90k_20uM (3)'!Y24</f>
        <v>1.1176533561717219E-2</v>
      </c>
      <c r="K35" t="s">
        <v>17</v>
      </c>
      <c r="L35" t="b">
        <f t="shared" ref="L35:R35" si="23">IF(ABS(L11)-$U$3*L23/SQRT($W$3)&gt;0,TRUE,FALSE)</f>
        <v>0</v>
      </c>
      <c r="M35" t="b">
        <f t="shared" si="23"/>
        <v>1</v>
      </c>
      <c r="N35" t="b">
        <f t="shared" si="23"/>
        <v>0</v>
      </c>
      <c r="O35" t="b">
        <f t="shared" si="23"/>
        <v>0</v>
      </c>
      <c r="P35" t="b">
        <f t="shared" si="23"/>
        <v>1</v>
      </c>
      <c r="Q35" t="b">
        <f t="shared" si="23"/>
        <v>1</v>
      </c>
      <c r="R35" t="b">
        <f t="shared" si="23"/>
        <v>1</v>
      </c>
    </row>
    <row r="36" spans="2:18">
      <c r="B36" s="11" t="str">
        <f>'CMC_90k_20uM (3)'!R25</f>
        <v>3.2338 .. 3.0522</v>
      </c>
      <c r="C36">
        <f>'CMC_90k_20uM (3)'!S25</f>
        <v>2.9631506918749068E-2</v>
      </c>
      <c r="D36">
        <f>'CMC_90k_20uM (3)'!T25</f>
        <v>3.5848999362909223E-2</v>
      </c>
      <c r="E36">
        <f>'CMC_90k_20uM (3)'!U25</f>
        <v>7.8160777911262969E-2</v>
      </c>
      <c r="F36">
        <f>'CMC_90k_20uM (3)'!V25</f>
        <v>-4.078295140581828E-2</v>
      </c>
      <c r="G36">
        <f>'CMC_90k_20uM (3)'!W25</f>
        <v>2.0731569367460748E-2</v>
      </c>
      <c r="H36">
        <f>'CMC_90k_20uM (3)'!X25</f>
        <v>1.7708702264630512E-2</v>
      </c>
      <c r="I36">
        <f>'CMC_90k_20uM (3)'!Y25</f>
        <v>2.2595555006536688E-2</v>
      </c>
      <c r="K36" s="11" t="s">
        <v>18</v>
      </c>
      <c r="L36" t="b">
        <f t="shared" ref="L36:R36" si="24">IF(ABS(L12)-$U$3*L24/SQRT($W$3)&gt;0,TRUE,FALSE)</f>
        <v>0</v>
      </c>
      <c r="M36" t="b">
        <f t="shared" si="24"/>
        <v>0</v>
      </c>
      <c r="N36" t="b">
        <f t="shared" si="24"/>
        <v>0</v>
      </c>
      <c r="O36" t="b">
        <f t="shared" si="24"/>
        <v>0</v>
      </c>
      <c r="P36" t="b">
        <f t="shared" si="24"/>
        <v>1</v>
      </c>
      <c r="Q36" t="b">
        <f t="shared" si="24"/>
        <v>1</v>
      </c>
      <c r="R36" t="b">
        <f t="shared" si="24"/>
        <v>1</v>
      </c>
    </row>
    <row r="39" spans="2:18">
      <c r="B39">
        <f>'CMC_90k_20uM (4)'!R16</f>
        <v>0</v>
      </c>
      <c r="C39">
        <f>'CMC_90k_20uM (4)'!S16</f>
        <v>0.25</v>
      </c>
      <c r="D39">
        <f>'CMC_90k_20uM (4)'!T16</f>
        <v>0.5</v>
      </c>
      <c r="E39">
        <f>'CMC_90k_20uM (4)'!U16</f>
        <v>0.75</v>
      </c>
      <c r="F39">
        <f>'CMC_90k_20uM (4)'!V16</f>
        <v>1</v>
      </c>
      <c r="G39">
        <f>'CMC_90k_20uM (4)'!W16</f>
        <v>1.25</v>
      </c>
      <c r="H39">
        <f>'CMC_90k_20uM (4)'!X16</f>
        <v>1.5</v>
      </c>
      <c r="I39">
        <f>'CMC_90k_20uM (4)'!Y16</f>
        <v>1.75</v>
      </c>
    </row>
    <row r="40" spans="2:18">
      <c r="B40" t="str">
        <f>'CMC_90k_20uM (4)'!R17</f>
        <v>4.7460 .. 4.4103</v>
      </c>
      <c r="C40">
        <f>'CMC_90k_20uM (4)'!S17</f>
        <v>-3.8862109118349246E-2</v>
      </c>
      <c r="D40">
        <f>'CMC_90k_20uM (4)'!T17</f>
        <v>-4.8439356652620665E-3</v>
      </c>
      <c r="E40">
        <f>'CMC_90k_20uM (4)'!U17</f>
        <v>1.8206493234029151E-2</v>
      </c>
      <c r="F40">
        <f>'CMC_90k_20uM (4)'!V17</f>
        <v>1.1677261223920403E-2</v>
      </c>
      <c r="G40">
        <f>'CMC_90k_20uM (4)'!W17</f>
        <v>5.5377243637736773E-2</v>
      </c>
      <c r="H40">
        <f>'CMC_90k_20uM (4)'!X17</f>
        <v>5.3110883972435595E-2</v>
      </c>
      <c r="I40">
        <f>'CMC_90k_20uM (4)'!Y17</f>
        <v>7.4561202210872174E-2</v>
      </c>
    </row>
    <row r="41" spans="2:18">
      <c r="B41" t="str">
        <f>'CMC_90k_20uM (4)'!R18</f>
        <v>4.4126 .. 4.3030</v>
      </c>
      <c r="C41">
        <f>'CMC_90k_20uM (4)'!S18</f>
        <v>-0.11255238942611639</v>
      </c>
      <c r="D41">
        <f>'CMC_90k_20uM (4)'!T18</f>
        <v>-8.6975434419286179E-2</v>
      </c>
      <c r="E41">
        <f>'CMC_90k_20uM (4)'!U18</f>
        <v>-4.6281862691285765E-2</v>
      </c>
      <c r="F41">
        <f>'CMC_90k_20uM (4)'!V18</f>
        <v>-0.12037493833251112</v>
      </c>
      <c r="G41">
        <f>'CMC_90k_20uM (4)'!W18</f>
        <v>-4.2565316500087581E-2</v>
      </c>
      <c r="H41">
        <f>'CMC_90k_20uM (4)'!X18</f>
        <v>-6.1493283075102455E-2</v>
      </c>
      <c r="I41">
        <f>'CMC_90k_20uM (4)'!Y18</f>
        <v>-4.1560088323385876E-2</v>
      </c>
    </row>
    <row r="42" spans="2:18">
      <c r="B42" t="str">
        <f>'CMC_90k_20uM (4)'!R19</f>
        <v>4.2992 .. 4.2043</v>
      </c>
      <c r="C42">
        <f>'CMC_90k_20uM (4)'!S19</f>
        <v>-3.4616059304690021E-2</v>
      </c>
      <c r="D42">
        <f>'CMC_90k_20uM (4)'!T19</f>
        <v>-3.5465063195377483E-2</v>
      </c>
      <c r="E42">
        <f>'CMC_90k_20uM (4)'!U19</f>
        <v>-1.5156736611017511E-2</v>
      </c>
      <c r="F42">
        <f>'CMC_90k_20uM (4)'!V19</f>
        <v>-5.7838175407553948E-2</v>
      </c>
      <c r="G42">
        <f>'CMC_90k_20uM (4)'!W19</f>
        <v>-2.2667862882665341E-2</v>
      </c>
      <c r="H42">
        <f>'CMC_90k_20uM (4)'!X19</f>
        <v>-2.8329197684036342E-2</v>
      </c>
      <c r="I42">
        <f>'CMC_90k_20uM (4)'!Y19</f>
        <v>-2.0142812152530009E-2</v>
      </c>
    </row>
    <row r="43" spans="2:18">
      <c r="B43" t="str">
        <f>'CMC_90k_20uM (4)'!R20</f>
        <v>4.1570 .. 4.0173</v>
      </c>
      <c r="C43">
        <f>'CMC_90k_20uM (4)'!S20</f>
        <v>-3.4993549277907029E-3</v>
      </c>
      <c r="D43">
        <f>'CMC_90k_20uM (4)'!T20</f>
        <v>9.1678119318133397E-3</v>
      </c>
      <c r="E43">
        <f>'CMC_90k_20uM (4)'!U20</f>
        <v>8.9858125593309801E-3</v>
      </c>
      <c r="F43">
        <f>'CMC_90k_20uM (4)'!V20</f>
        <v>2.9660087483494805E-2</v>
      </c>
      <c r="G43">
        <f>'CMC_90k_20uM (4)'!W20</f>
        <v>3.5775449500173799E-2</v>
      </c>
      <c r="H43">
        <f>'CMC_90k_20uM (4)'!X20</f>
        <v>3.6375869609285093E-2</v>
      </c>
      <c r="I43">
        <f>'CMC_90k_20uM (4)'!Y20</f>
        <v>4.9674365054816788E-2</v>
      </c>
    </row>
    <row r="44" spans="2:18">
      <c r="B44" t="str">
        <f>'CMC_90k_20uM (4)'!R21</f>
        <v>4.0168 .. 3.8466</v>
      </c>
      <c r="C44">
        <f>'CMC_90k_20uM (4)'!S21</f>
        <v>9.429156343638297E-4</v>
      </c>
      <c r="D44">
        <f>'CMC_90k_20uM (4)'!T21</f>
        <v>1.7007728135465854E-2</v>
      </c>
      <c r="E44">
        <f>'CMC_90k_20uM (4)'!U21</f>
        <v>5.1543235468583533E-2</v>
      </c>
      <c r="F44">
        <f>'CMC_90k_20uM (4)'!V21</f>
        <v>2.0872136186618359E-2</v>
      </c>
      <c r="G44">
        <f>'CMC_90k_20uM (4)'!W21</f>
        <v>5.2792572685072058E-2</v>
      </c>
      <c r="H44">
        <f>'CMC_90k_20uM (4)'!X21</f>
        <v>5.4916705456595702E-2</v>
      </c>
      <c r="I44">
        <f>'CMC_90k_20uM (4)'!Y21</f>
        <v>6.7541962588122992E-2</v>
      </c>
    </row>
    <row r="45" spans="2:18">
      <c r="B45" t="str">
        <f>'CMC_90k_20uM (4)'!R22</f>
        <v>3.8466 .. 3.6757</v>
      </c>
      <c r="C45">
        <f>'CMC_90k_20uM (4)'!S22</f>
        <v>-3.2290551478757362E-3</v>
      </c>
      <c r="D45">
        <f>'CMC_90k_20uM (4)'!T22</f>
        <v>5.6172368926363648E-4</v>
      </c>
      <c r="E45">
        <f>'CMC_90k_20uM (4)'!U22</f>
        <v>3.3673124028383464E-3</v>
      </c>
      <c r="F45">
        <f>'CMC_90k_20uM (4)'!V22</f>
        <v>7.0732649469933762E-3</v>
      </c>
      <c r="G45">
        <f>'CMC_90k_20uM (4)'!W22</f>
        <v>1.1966915334788048E-2</v>
      </c>
      <c r="H45">
        <f>'CMC_90k_20uM (4)'!X22</f>
        <v>1.1928839487781654E-2</v>
      </c>
      <c r="I45">
        <f>'CMC_90k_20uM (4)'!Y22</f>
        <v>2.1461293888388782E-2</v>
      </c>
    </row>
    <row r="46" spans="2:18">
      <c r="B46" t="str">
        <f>'CMC_90k_20uM (4)'!R23</f>
        <v>3.6757 .. 3.4745</v>
      </c>
      <c r="C46">
        <f>'CMC_90k_20uM (4)'!S23</f>
        <v>3.9547941053359893E-3</v>
      </c>
      <c r="D46">
        <f>'CMC_90k_20uM (4)'!T23</f>
        <v>3.938241955592961E-3</v>
      </c>
      <c r="E46">
        <f>'CMC_90k_20uM (4)'!U23</f>
        <v>-1.9153635010534856E-2</v>
      </c>
      <c r="F46">
        <f>'CMC_90k_20uM (4)'!V23</f>
        <v>2.620072957507311E-2</v>
      </c>
      <c r="G46">
        <f>'CMC_90k_20uM (4)'!W23</f>
        <v>6.7244259463744727E-3</v>
      </c>
      <c r="H46">
        <f>'CMC_90k_20uM (4)'!X23</f>
        <v>6.4723618090452E-3</v>
      </c>
      <c r="I46">
        <f>'CMC_90k_20uM (4)'!Y23</f>
        <v>1.7778028481510857E-2</v>
      </c>
    </row>
    <row r="47" spans="2:18">
      <c r="B47" t="str">
        <f>'CMC_90k_20uM (4)'!R24</f>
        <v>3.4699 .. 3.2338</v>
      </c>
      <c r="C47">
        <f>'CMC_90k_20uM (4)'!S24</f>
        <v>1.5633203231642051E-2</v>
      </c>
      <c r="D47">
        <f>'CMC_90k_20uM (4)'!T24</f>
        <v>2.4279691328899167E-2</v>
      </c>
      <c r="E47">
        <f>'CMC_90k_20uM (4)'!U24</f>
        <v>3.1574342496434066E-2</v>
      </c>
      <c r="F47">
        <f>'CMC_90k_20uM (4)'!V24</f>
        <v>3.9212730215185378E-2</v>
      </c>
      <c r="G47">
        <f>'CMC_90k_20uM (4)'!W24</f>
        <v>4.0366262973102494E-2</v>
      </c>
      <c r="H47">
        <f>'CMC_90k_20uM (4)'!X24</f>
        <v>3.680001995933279E-2</v>
      </c>
      <c r="I47">
        <f>'CMC_90k_20uM (4)'!Y24</f>
        <v>5.2468436713632841E-2</v>
      </c>
    </row>
    <row r="48" spans="2:18">
      <c r="B48" t="str">
        <f>'CMC_90k_20uM (4)'!R25</f>
        <v>3.2338 .. 3.0522</v>
      </c>
      <c r="C48">
        <f>'CMC_90k_20uM (4)'!S25</f>
        <v>1.0503203835640915E-2</v>
      </c>
      <c r="D48">
        <f>'CMC_90k_20uM (4)'!T25</f>
        <v>2.6038421136966448E-2</v>
      </c>
      <c r="E48">
        <f>'CMC_90k_20uM (4)'!U25</f>
        <v>1.8432551759223058E-2</v>
      </c>
      <c r="F48">
        <f>'CMC_90k_20uM (4)'!V25</f>
        <v>4.4222208344856545E-2</v>
      </c>
      <c r="G48">
        <f>'CMC_90k_20uM (4)'!W25</f>
        <v>3.0628505577413034E-2</v>
      </c>
      <c r="H48">
        <f>'CMC_90k_20uM (4)'!X25</f>
        <v>1.8156424581005776E-2</v>
      </c>
      <c r="I48">
        <f>'CMC_90k_20uM (4)'!Y25</f>
        <v>4.0904978996677048E-2</v>
      </c>
    </row>
    <row r="49" spans="1:10">
      <c r="A49" s="11"/>
      <c r="J49" s="11"/>
    </row>
    <row r="50" spans="1:1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 spans="1:10">
      <c r="A51" s="11"/>
      <c r="B51" s="11">
        <f>'CMC_90k_20uM (5)'!R16</f>
        <v>0</v>
      </c>
      <c r="C51" s="11">
        <f>'CMC_90k_20uM (5)'!S16</f>
        <v>0.25</v>
      </c>
      <c r="D51" s="11">
        <f>'CMC_90k_20uM (5)'!T16</f>
        <v>0.5</v>
      </c>
      <c r="E51" s="11">
        <f>'CMC_90k_20uM (5)'!U16</f>
        <v>0.75</v>
      </c>
      <c r="F51" s="11">
        <f>'CMC_90k_20uM (5)'!V16</f>
        <v>1</v>
      </c>
      <c r="G51" s="11">
        <f>'CMC_90k_20uM (5)'!W16</f>
        <v>1.25</v>
      </c>
      <c r="H51" s="11">
        <f>'CMC_90k_20uM (5)'!X16</f>
        <v>1.5</v>
      </c>
      <c r="I51" s="11">
        <f>'CMC_90k_20uM (5)'!Y16</f>
        <v>1.75</v>
      </c>
      <c r="J51" s="11"/>
    </row>
    <row r="52" spans="1:10">
      <c r="A52" s="11"/>
      <c r="B52" s="11" t="str">
        <f>'CMC_90k_20uM (5)'!R17</f>
        <v>4.7460 .. 4.4103</v>
      </c>
      <c r="C52" s="11">
        <f>'CMC_90k_20uM (5)'!S17</f>
        <v>-2.8223927641496543E-2</v>
      </c>
      <c r="D52" s="11">
        <f>'CMC_90k_20uM (5)'!T17</f>
        <v>-4.8842269784487701E-3</v>
      </c>
      <c r="E52" s="11">
        <f>'CMC_90k_20uM (5)'!U17</f>
        <v>2.1380582537489097E-2</v>
      </c>
      <c r="F52" s="11">
        <f>'CMC_90k_20uM (5)'!V17</f>
        <v>-5.1441180526824136E-3</v>
      </c>
      <c r="G52" s="11">
        <f>'CMC_90k_20uM (5)'!W17</f>
        <v>2.7789193928434389E-2</v>
      </c>
      <c r="H52" s="11">
        <f>'CMC_90k_20uM (5)'!X17</f>
        <v>1.6188681878445122E-2</v>
      </c>
      <c r="I52" s="11">
        <f>'CMC_90k_20uM (5)'!Y17</f>
        <v>2.6568332497632085E-2</v>
      </c>
      <c r="J52" s="11"/>
    </row>
    <row r="53" spans="1:10">
      <c r="A53" s="11"/>
      <c r="B53" s="11" t="str">
        <f>'CMC_90k_20uM (5)'!R18</f>
        <v>4.4126 .. 4.3030</v>
      </c>
      <c r="C53" s="11">
        <f>'CMC_90k_20uM (5)'!S18</f>
        <v>-0.10438922169327833</v>
      </c>
      <c r="D53" s="11">
        <f>'CMC_90k_20uM (5)'!T18</f>
        <v>-0.11704321123053305</v>
      </c>
      <c r="E53" s="11">
        <f>'CMC_90k_20uM (5)'!U18</f>
        <v>-8.7642919035441857E-2</v>
      </c>
      <c r="F53" s="11">
        <f>'CMC_90k_20uM (5)'!V18</f>
        <v>-0.13750396951413144</v>
      </c>
      <c r="G53" s="11">
        <f>'CMC_90k_20uM (5)'!W18</f>
        <v>-0.10849340046828705</v>
      </c>
      <c r="H53" s="11">
        <f>'CMC_90k_20uM (5)'!X18</f>
        <v>-0.14139525110317286</v>
      </c>
      <c r="I53" s="11">
        <f>'CMC_90k_20uM (5)'!Y18</f>
        <v>-0.11771933112596579</v>
      </c>
      <c r="J53" s="11"/>
    </row>
    <row r="54" spans="1:10">
      <c r="A54" s="11"/>
      <c r="B54" s="11" t="str">
        <f>'CMC_90k_20uM (5)'!R19</f>
        <v>4.2992 .. 4.2043</v>
      </c>
      <c r="C54" s="11">
        <f>'CMC_90k_20uM (5)'!S19</f>
        <v>-3.6419594767889127E-2</v>
      </c>
      <c r="D54" s="11">
        <f>'CMC_90k_20uM (5)'!T19</f>
        <v>-5.0269416937388248E-2</v>
      </c>
      <c r="E54" s="11">
        <f>'CMC_90k_20uM (5)'!U19</f>
        <v>-4.3362448520426922E-2</v>
      </c>
      <c r="F54" s="11">
        <f>'CMC_90k_20uM (5)'!V19</f>
        <v>-5.3306613226452929E-2</v>
      </c>
      <c r="G54" s="11">
        <f>'CMC_90k_20uM (5)'!W19</f>
        <v>-4.7297470299057683E-2</v>
      </c>
      <c r="H54" s="11">
        <f>'CMC_90k_20uM (5)'!X19</f>
        <v>-5.0927054596779438E-2</v>
      </c>
      <c r="I54" s="11">
        <f>'CMC_90k_20uM (5)'!Y19</f>
        <v>-4.6023764532555925E-2</v>
      </c>
      <c r="J54" s="11"/>
    </row>
    <row r="55" spans="1:10">
      <c r="A55" s="11"/>
      <c r="B55" s="11" t="str">
        <f>'CMC_90k_20uM (5)'!R20</f>
        <v>4.1570 .. 4.0173</v>
      </c>
      <c r="C55" s="11">
        <f>'CMC_90k_20uM (5)'!S20</f>
        <v>-1.3952651003690105E-3</v>
      </c>
      <c r="D55" s="11">
        <f>'CMC_90k_20uM (5)'!T20</f>
        <v>7.9814634583356865E-3</v>
      </c>
      <c r="E55" s="11">
        <f>'CMC_90k_20uM (5)'!U20</f>
        <v>1.2592550124492202E-2</v>
      </c>
      <c r="F55" s="11">
        <f>'CMC_90k_20uM (5)'!V20</f>
        <v>1.7031269921568178E-2</v>
      </c>
      <c r="G55" s="11">
        <f>'CMC_90k_20uM (5)'!W20</f>
        <v>2.3185379455499911E-2</v>
      </c>
      <c r="H55" s="11">
        <f>'CMC_90k_20uM (5)'!X20</f>
        <v>3.0161130824268481E-2</v>
      </c>
      <c r="I55" s="11">
        <f>'CMC_90k_20uM (5)'!Y20</f>
        <v>4.1621999726824649E-2</v>
      </c>
      <c r="J55" s="11"/>
    </row>
    <row r="56" spans="1:10">
      <c r="A56" s="11"/>
      <c r="B56" s="11" t="str">
        <f>'CMC_90k_20uM (5)'!R21</f>
        <v>4.0168 .. 3.8466</v>
      </c>
      <c r="C56" s="11">
        <f>'CMC_90k_20uM (5)'!S21</f>
        <v>-4.9593652012533667E-4</v>
      </c>
      <c r="D56" s="11">
        <f>'CMC_90k_20uM (5)'!T21</f>
        <v>1.4401799902655716E-2</v>
      </c>
      <c r="E56" s="11">
        <f>'CMC_90k_20uM (5)'!U21</f>
        <v>2.4942014202459683E-2</v>
      </c>
      <c r="F56" s="11">
        <f>'CMC_90k_20uM (5)'!V21</f>
        <v>3.3421307063158226E-2</v>
      </c>
      <c r="G56" s="11">
        <f>'CMC_90k_20uM (5)'!W21</f>
        <v>4.392561246493825E-2</v>
      </c>
      <c r="H56" s="11">
        <f>'CMC_90k_20uM (5)'!X21</f>
        <v>4.5961080183452019E-2</v>
      </c>
      <c r="I56" s="11">
        <f>'CMC_90k_20uM (5)'!Y21</f>
        <v>5.7640242227657436E-2</v>
      </c>
      <c r="J56" s="11"/>
    </row>
    <row r="57" spans="1:10">
      <c r="A57" s="11"/>
      <c r="B57" s="11" t="str">
        <f>'CMC_90k_20uM (5)'!R22</f>
        <v>3.8466 .. 3.6757</v>
      </c>
      <c r="C57" s="11">
        <f>'CMC_90k_20uM (5)'!S22</f>
        <v>-9.4984587939074636E-3</v>
      </c>
      <c r="D57" s="11">
        <f>'CMC_90k_20uM (5)'!T22</f>
        <v>-7.0749490137991802E-3</v>
      </c>
      <c r="E57" s="11">
        <f>'CMC_90k_20uM (5)'!U22</f>
        <v>-6.8916476715394732E-3</v>
      </c>
      <c r="F57" s="11">
        <f>'CMC_90k_20uM (5)'!V22</f>
        <v>2.299785446847242E-4</v>
      </c>
      <c r="G57" s="11">
        <f>'CMC_90k_20uM (5)'!W22</f>
        <v>7.5608079023718657E-3</v>
      </c>
      <c r="H57" s="11">
        <f>'CMC_90k_20uM (5)'!X22</f>
        <v>1.0631774361099593E-2</v>
      </c>
      <c r="I57" s="11">
        <f>'CMC_90k_20uM (5)'!Y22</f>
        <v>1.9003045628545143E-2</v>
      </c>
      <c r="J57" s="11"/>
    </row>
    <row r="58" spans="1:10">
      <c r="A58" s="11"/>
      <c r="B58" s="11" t="str">
        <f>'CMC_90k_20uM (5)'!R23</f>
        <v>3.6757 .. 3.4745</v>
      </c>
      <c r="C58" s="11">
        <f>'CMC_90k_20uM (5)'!S23</f>
        <v>-5.9980667769389227E-3</v>
      </c>
      <c r="D58" s="11">
        <f>'CMC_90k_20uM (5)'!T23</f>
        <v>-3.172667096084502E-3</v>
      </c>
      <c r="E58" s="11">
        <f>'CMC_90k_20uM (5)'!U23</f>
        <v>-1.0302210443008898E-2</v>
      </c>
      <c r="F58" s="11">
        <f>'CMC_90k_20uM (5)'!V23</f>
        <v>3.2203797164143608E-3</v>
      </c>
      <c r="G58" s="11">
        <f>'CMC_90k_20uM (5)'!W23</f>
        <v>4.3806583503692483E-3</v>
      </c>
      <c r="H58" s="11">
        <f>'CMC_90k_20uM (5)'!X23</f>
        <v>1.4734527248041111E-2</v>
      </c>
      <c r="I58" s="11">
        <f>'CMC_90k_20uM (5)'!Y23</f>
        <v>2.5561464704492873E-2</v>
      </c>
      <c r="J58" s="11"/>
    </row>
    <row r="59" spans="1:10">
      <c r="A59" s="11"/>
      <c r="B59" s="11" t="str">
        <f>'CMC_90k_20uM (5)'!R24</f>
        <v>3.4699 .. 3.2338</v>
      </c>
      <c r="C59" s="11">
        <f>'CMC_90k_20uM (5)'!S24</f>
        <v>-5.632348100252804E-3</v>
      </c>
      <c r="D59" s="11">
        <f>'CMC_90k_20uM (5)'!T24</f>
        <v>3.3284881945547431E-3</v>
      </c>
      <c r="E59" s="11">
        <f>'CMC_90k_20uM (5)'!U24</f>
        <v>5.6325111767240007E-3</v>
      </c>
      <c r="F59" s="11">
        <f>'CMC_90k_20uM (5)'!V24</f>
        <v>2.5344366266970543E-2</v>
      </c>
      <c r="G59" s="11">
        <f>'CMC_90k_20uM (5)'!W24</f>
        <v>3.0854663936183756E-2</v>
      </c>
      <c r="H59" s="11">
        <f>'CMC_90k_20uM (5)'!X24</f>
        <v>3.2360651644716326E-2</v>
      </c>
      <c r="I59" s="11">
        <f>'CMC_90k_20uM (5)'!Y24</f>
        <v>5.0523450977461401E-2</v>
      </c>
      <c r="J59" s="11"/>
    </row>
    <row r="60" spans="1:10">
      <c r="A60" s="11"/>
      <c r="B60" s="11" t="str">
        <f>'CMC_90k_20uM (5)'!R25</f>
        <v>3.2338 .. 3.0522</v>
      </c>
      <c r="C60" s="11">
        <f>'CMC_90k_20uM (5)'!S25</f>
        <v>-2.6000407684143041E-2</v>
      </c>
      <c r="D60" s="11">
        <f>'CMC_90k_20uM (5)'!T25</f>
        <v>-1.2670032253540834E-2</v>
      </c>
      <c r="E60" s="11">
        <f>'CMC_90k_20uM (5)'!U25</f>
        <v>-1.6438804398856276E-2</v>
      </c>
      <c r="F60" s="11">
        <f>'CMC_90k_20uM (5)'!V25</f>
        <v>1.6095955574034995E-2</v>
      </c>
      <c r="G60" s="11">
        <f>'CMC_90k_20uM (5)'!W25</f>
        <v>8.7323523351404905E-3</v>
      </c>
      <c r="H60" s="11">
        <f>'CMC_90k_20uM (5)'!X25</f>
        <v>1.5142174889639978E-2</v>
      </c>
      <c r="I60" s="11">
        <f>'CMC_90k_20uM (5)'!Y25</f>
        <v>3.486291526952006E-2</v>
      </c>
      <c r="J60" s="11"/>
    </row>
    <row r="61" spans="1:10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 spans="1:10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 spans="1:10">
      <c r="A63" s="11"/>
      <c r="B63" s="11">
        <f>'CMC_90k_20uM (6)'!R16</f>
        <v>0</v>
      </c>
      <c r="C63" s="11">
        <f>'CMC_90k_20uM (6)'!S16</f>
        <v>0.25</v>
      </c>
      <c r="D63" s="11">
        <f>'CMC_90k_20uM (6)'!T16</f>
        <v>0.5</v>
      </c>
      <c r="E63" s="11">
        <f>'CMC_90k_20uM (6)'!U16</f>
        <v>0.75</v>
      </c>
      <c r="F63" s="11">
        <f>'CMC_90k_20uM (6)'!V16</f>
        <v>1</v>
      </c>
      <c r="G63" s="11">
        <f>'CMC_90k_20uM (6)'!W16</f>
        <v>1.25</v>
      </c>
      <c r="H63" s="11">
        <f>'CMC_90k_20uM (6)'!X16</f>
        <v>1.5</v>
      </c>
      <c r="I63" s="11">
        <f>'CMC_90k_20uM (6)'!Y16</f>
        <v>1.75</v>
      </c>
      <c r="J63" s="11"/>
    </row>
    <row r="64" spans="1:10">
      <c r="A64" s="11"/>
      <c r="B64" s="11" t="str">
        <f>'CMC_90k_20uM (6)'!R17</f>
        <v>4.7460 .. 4.4103</v>
      </c>
      <c r="C64" s="11">
        <f>'CMC_90k_20uM (6)'!S17</f>
        <v>-9.0607452782031934E-3</v>
      </c>
      <c r="D64" s="11">
        <f>'CMC_90k_20uM (6)'!T17</f>
        <v>-4.6623295177402992E-3</v>
      </c>
      <c r="E64" s="11">
        <f>'CMC_90k_20uM (6)'!U17</f>
        <v>9.1003960357533848E-3</v>
      </c>
      <c r="F64" s="11">
        <f>'CMC_90k_20uM (6)'!V17</f>
        <v>1.777536084703223E-2</v>
      </c>
      <c r="G64" s="11">
        <f>'CMC_90k_20uM (6)'!W17</f>
        <v>9.6642777253613199E-2</v>
      </c>
      <c r="H64" s="11">
        <f>'CMC_90k_20uM (6)'!X17</f>
        <v>7.7339337695618585E-2</v>
      </c>
      <c r="I64" s="11">
        <f>'CMC_90k_20uM (6)'!Y17</f>
        <v>0.11267884548740031</v>
      </c>
      <c r="J64" s="11"/>
    </row>
    <row r="65" spans="1:10">
      <c r="A65" s="11"/>
      <c r="B65" s="11" t="str">
        <f>'CMC_90k_20uM (6)'!R18</f>
        <v>4.4126 .. 4.3030</v>
      </c>
      <c r="C65" s="11">
        <f>'CMC_90k_20uM (6)'!S18</f>
        <v>-0.12000502113059114</v>
      </c>
      <c r="D65" s="11">
        <f>'CMC_90k_20uM (6)'!T18</f>
        <v>-0.13252868068833656</v>
      </c>
      <c r="E65" s="11">
        <f>'CMC_90k_20uM (6)'!U18</f>
        <v>-0.14617940199335552</v>
      </c>
      <c r="F65" s="11">
        <f>'CMC_90k_20uM (6)'!V18</f>
        <v>-0.13677671919627701</v>
      </c>
      <c r="G65" s="11">
        <f>'CMC_90k_20uM (6)'!W18</f>
        <v>4.1394535921257351E-3</v>
      </c>
      <c r="H65" s="11">
        <f>'CMC_90k_20uM (6)'!X18</f>
        <v>-4.8796498905908182E-2</v>
      </c>
      <c r="I65" s="11">
        <f>'CMC_90k_20uM (6)'!Y18</f>
        <v>5.8123841572044321E-3</v>
      </c>
      <c r="J65" s="11"/>
    </row>
    <row r="66" spans="1:10">
      <c r="A66" s="11"/>
      <c r="B66" s="11" t="str">
        <f>'CMC_90k_20uM (6)'!R19</f>
        <v>4.2992 .. 4.2043</v>
      </c>
      <c r="C66" s="11">
        <f>'CMC_90k_20uM (6)'!S19</f>
        <v>-4.9585461214197546E-2</v>
      </c>
      <c r="D66" s="11">
        <f>'CMC_90k_20uM (6)'!T19</f>
        <v>-6.393823363254042E-2</v>
      </c>
      <c r="E66" s="11">
        <f>'CMC_90k_20uM (6)'!U19</f>
        <v>-5.9976511816314866E-2</v>
      </c>
      <c r="F66" s="11">
        <f>'CMC_90k_20uM (6)'!V19</f>
        <v>-5.7898570746778413E-2</v>
      </c>
      <c r="G66" s="11">
        <f>'CMC_90k_20uM (6)'!W19</f>
        <v>-1.7002981594284574E-4</v>
      </c>
      <c r="H66" s="11">
        <f>'CMC_90k_20uM (6)'!X19</f>
        <v>-2.5665278207250401E-2</v>
      </c>
      <c r="I66" s="11">
        <f>'CMC_90k_20uM (6)'!Y19</f>
        <v>5.0154668588760524E-3</v>
      </c>
      <c r="J66" s="11"/>
    </row>
    <row r="67" spans="1:10">
      <c r="A67" s="11"/>
      <c r="B67" s="11" t="str">
        <f>'CMC_90k_20uM (6)'!R20</f>
        <v>4.1570 .. 4.0173</v>
      </c>
      <c r="C67" s="11">
        <f>'CMC_90k_20uM (6)'!S20</f>
        <v>1.5810490171492338E-2</v>
      </c>
      <c r="D67" s="11">
        <f>'CMC_90k_20uM (6)'!T20</f>
        <v>2.0550725422051469E-2</v>
      </c>
      <c r="E67" s="11">
        <f>'CMC_90k_20uM (6)'!U20</f>
        <v>3.1070097549258904E-2</v>
      </c>
      <c r="F67" s="11">
        <f>'CMC_90k_20uM (6)'!V20</f>
        <v>3.7466125187330543E-2</v>
      </c>
      <c r="G67" s="11">
        <f>'CMC_90k_20uM (6)'!W20</f>
        <v>3.2015191261109584E-2</v>
      </c>
      <c r="H67" s="11">
        <f>'CMC_90k_20uM (6)'!X20</f>
        <v>4.3382470914647621E-2</v>
      </c>
      <c r="I67" s="11">
        <f>'CMC_90k_20uM (6)'!Y20</f>
        <v>4.9198044563050408E-2</v>
      </c>
      <c r="J67" s="11"/>
    </row>
    <row r="68" spans="1:10">
      <c r="A68" s="11"/>
      <c r="B68" s="11" t="str">
        <f>'CMC_90k_20uM (6)'!R21</f>
        <v>4.0168 .. 3.8466</v>
      </c>
      <c r="C68" s="11">
        <f>'CMC_90k_20uM (6)'!S21</f>
        <v>-1.2481215434103207E-2</v>
      </c>
      <c r="D68" s="11">
        <f>'CMC_90k_20uM (6)'!T21</f>
        <v>-2.2237422054001664E-3</v>
      </c>
      <c r="E68" s="11">
        <f>'CMC_90k_20uM (6)'!U21</f>
        <v>1.0931387509363757E-2</v>
      </c>
      <c r="F68" s="11">
        <f>'CMC_90k_20uM (6)'!V21</f>
        <v>2.2049507092308209E-2</v>
      </c>
      <c r="G68" s="11">
        <f>'CMC_90k_20uM (6)'!W21</f>
        <v>8.2880982008139314E-2</v>
      </c>
      <c r="H68" s="11">
        <f>'CMC_90k_20uM (6)'!X21</f>
        <v>6.4624723729456574E-2</v>
      </c>
      <c r="I68" s="11">
        <f>'CMC_90k_20uM (6)'!Y21</f>
        <v>9.8948562715547667E-2</v>
      </c>
      <c r="J68" s="11"/>
    </row>
    <row r="69" spans="1:10">
      <c r="A69" s="11"/>
      <c r="B69" s="11" t="str">
        <f>'CMC_90k_20uM (6)'!R22</f>
        <v>3.8466 .. 3.6757</v>
      </c>
      <c r="C69" s="11">
        <f>'CMC_90k_20uM (6)'!S22</f>
        <v>-5.4329371816639205E-3</v>
      </c>
      <c r="D69" s="11">
        <f>'CMC_90k_20uM (6)'!T22</f>
        <v>-5.2316529768614865E-3</v>
      </c>
      <c r="E69" s="11">
        <f>'CMC_90k_20uM (6)'!U22</f>
        <v>-1.990690436905718E-3</v>
      </c>
      <c r="F69" s="11">
        <f>'CMC_90k_20uM (6)'!V22</f>
        <v>5.8761069521005693E-3</v>
      </c>
      <c r="G69" s="11">
        <f>'CMC_90k_20uM (6)'!W22</f>
        <v>2.1786169251997532E-2</v>
      </c>
      <c r="H69" s="11">
        <f>'CMC_90k_20uM (6)'!X22</f>
        <v>2.215463201903356E-2</v>
      </c>
      <c r="I69" s="11">
        <f>'CMC_90k_20uM (6)'!Y22</f>
        <v>3.4959630515690149E-2</v>
      </c>
      <c r="J69" s="11"/>
    </row>
    <row r="70" spans="1:10">
      <c r="A70" s="11"/>
      <c r="B70" s="11" t="str">
        <f>'CMC_90k_20uM (6)'!R23</f>
        <v>3.6757 .. 3.4745</v>
      </c>
      <c r="C70" s="11">
        <f>'CMC_90k_20uM (6)'!S23</f>
        <v>2.0063446248883589E-2</v>
      </c>
      <c r="D70" s="11">
        <f>'CMC_90k_20uM (6)'!T23</f>
        <v>2.2669240691982749E-2</v>
      </c>
      <c r="E70" s="11">
        <f>'CMC_90k_20uM (6)'!U23</f>
        <v>2.7664421965761517E-2</v>
      </c>
      <c r="F70" s="11">
        <f>'CMC_90k_20uM (6)'!V23</f>
        <v>2.9294125631320226E-2</v>
      </c>
      <c r="G70" s="11">
        <f>'CMC_90k_20uM (6)'!W23</f>
        <v>-1.5926493108729001E-2</v>
      </c>
      <c r="H70" s="11">
        <f>'CMC_90k_20uM (6)'!X23</f>
        <v>1.0333352134920228E-2</v>
      </c>
      <c r="I70" s="11">
        <f>'CMC_90k_20uM (6)'!Y23</f>
        <v>2.319115721850062E-3</v>
      </c>
      <c r="J70" s="11"/>
    </row>
    <row r="71" spans="1:10">
      <c r="A71" s="11"/>
      <c r="B71" s="11" t="str">
        <f>'CMC_90k_20uM (6)'!R24</f>
        <v>3.4699 .. 3.2338</v>
      </c>
      <c r="C71" s="11">
        <f>'CMC_90k_20uM (6)'!S24</f>
        <v>1.8609640086629806E-3</v>
      </c>
      <c r="D71" s="11">
        <f>'CMC_90k_20uM (6)'!T24</f>
        <v>1.3558038363255181E-2</v>
      </c>
      <c r="E71" s="11">
        <f>'CMC_90k_20uM (6)'!U24</f>
        <v>2.2061351967969468E-2</v>
      </c>
      <c r="F71" s="11">
        <f>'CMC_90k_20uM (6)'!V24</f>
        <v>2.9433168917279848E-2</v>
      </c>
      <c r="G71" s="11">
        <f>'CMC_90k_20uM (6)'!W24</f>
        <v>3.4103095516381306E-2</v>
      </c>
      <c r="H71" s="11">
        <f>'CMC_90k_20uM (6)'!X24</f>
        <v>3.890926728711315E-2</v>
      </c>
      <c r="I71" s="11">
        <f>'CMC_90k_20uM (6)'!Y24</f>
        <v>5.1906452842287419E-2</v>
      </c>
      <c r="J71" s="11"/>
    </row>
    <row r="72" spans="1:10">
      <c r="A72" s="11"/>
      <c r="B72" s="11" t="str">
        <f>'CMC_90k_20uM (6)'!R25</f>
        <v>3.2338 .. 3.0522</v>
      </c>
      <c r="C72" s="11">
        <f>'CMC_90k_20uM (6)'!S25</f>
        <v>-1.1045079948780356E-2</v>
      </c>
      <c r="D72" s="11">
        <f>'CMC_90k_20uM (6)'!T25</f>
        <v>4.0824183848226815E-3</v>
      </c>
      <c r="E72" s="11">
        <f>'CMC_90k_20uM (6)'!U25</f>
        <v>1.2153294077995268E-2</v>
      </c>
      <c r="F72" s="11">
        <f>'CMC_90k_20uM (6)'!V25</f>
        <v>9.6360448715413754E-3</v>
      </c>
      <c r="G72" s="11">
        <f>'CMC_90k_20uM (6)'!W25</f>
        <v>-6.7014047433591175E-3</v>
      </c>
      <c r="H72" s="11">
        <f>'CMC_90k_20uM (6)'!X25</f>
        <v>2.8165217977224152E-3</v>
      </c>
      <c r="I72" s="11">
        <f>'CMC_90k_20uM (6)'!Y25</f>
        <v>8.3630168809043417E-3</v>
      </c>
      <c r="J72" s="11"/>
    </row>
    <row r="73" spans="1:10">
      <c r="B73" s="11"/>
      <c r="C73" s="11"/>
      <c r="D73" s="11"/>
      <c r="E73" s="11"/>
      <c r="F73" s="11"/>
      <c r="G73" s="11"/>
      <c r="H73" s="11"/>
      <c r="I73" s="11"/>
    </row>
    <row r="76" spans="1:10">
      <c r="B76" s="10"/>
    </row>
    <row r="77" spans="1:10">
      <c r="B77" s="10"/>
    </row>
    <row r="78" spans="1:10">
      <c r="B78" s="10"/>
    </row>
    <row r="81" spans="2:2">
      <c r="B81" s="10"/>
    </row>
    <row r="88" spans="2:2">
      <c r="B88" s="10"/>
    </row>
    <row r="89" spans="2:2">
      <c r="B89" s="10"/>
    </row>
    <row r="90" spans="2:2">
      <c r="B90" s="10"/>
    </row>
    <row r="93" spans="2:2">
      <c r="B93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46465EA891A48AF0AB58E88191E5A" ma:contentTypeVersion="12" ma:contentTypeDescription="Create a new document." ma:contentTypeScope="" ma:versionID="4161f63a694b3bbb63bba04ed2024aaf">
  <xsd:schema xmlns:xsd="http://www.w3.org/2001/XMLSchema" xmlns:xs="http://www.w3.org/2001/XMLSchema" xmlns:p="http://schemas.microsoft.com/office/2006/metadata/properties" xmlns:ns2="72e37bc8-0899-4b68-a496-441343aa816b" xmlns:ns3="5f87e09b-70bf-46ce-8622-e687623af60e" targetNamespace="http://schemas.microsoft.com/office/2006/metadata/properties" ma:root="true" ma:fieldsID="24f8b16ea6c4bd699d0fb134ee8a7dce" ns2:_="" ns3:_="">
    <xsd:import namespace="72e37bc8-0899-4b68-a496-441343aa816b"/>
    <xsd:import namespace="5f87e09b-70bf-46ce-8622-e687623af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7bc8-0899-4b68-a496-441343aa8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7e09b-70bf-46ce-8622-e687623af6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C7DE23-0E6C-4144-91CE-0358D51B1254}">
  <ds:schemaRefs>
    <ds:schemaRef ds:uri="72e37bc8-0899-4b68-a496-441343aa816b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5f87e09b-70bf-46ce-8622-e687623af60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8CDA95-9169-49F3-A348-6525BBB4F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7bc8-0899-4b68-a496-441343aa816b"/>
    <ds:schemaRef ds:uri="5f87e09b-70bf-46ce-8622-e687623af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392590-83C1-4400-87AD-348443FB9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CMC_90k_20uM (1)</vt:lpstr>
      <vt:lpstr>CMC_90k_20uM (2)</vt:lpstr>
      <vt:lpstr>CMC_90k_20uM (3)</vt:lpstr>
      <vt:lpstr>CMC_90k_20uM (4)</vt:lpstr>
      <vt:lpstr>CMC_90k_20uM (5)</vt:lpstr>
      <vt:lpstr>CMC_90k_20uM (6)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Matthew Oliveira</cp:lastModifiedBy>
  <dcterms:created xsi:type="dcterms:W3CDTF">2021-01-07T16:33:13Z</dcterms:created>
  <dcterms:modified xsi:type="dcterms:W3CDTF">2022-05-27T17:34:35Z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0x0101005A246465EA891A48AF0AB58E88191E5A</vt:lpwstr>
  </property>
</Properties>
</file>