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tests/test-files/test_checker/test_checker_input/"/>
    </mc:Choice>
  </mc:AlternateContent>
  <xr:revisionPtr revIDLastSave="2" documentId="13_ncr:1_{A18A27FC-16DC-8648-AC1F-96B6BC20ED51}" xr6:coauthVersionLast="47" xr6:coauthVersionMax="47" xr10:uidLastSave="{85C77FA3-5375-4EA5-8469-B3F90133EDF5}"/>
  <bookViews>
    <workbookView xWindow="-108" yWindow="-108" windowWidth="23256" windowHeight="12456" xr2:uid="{C8CEA0E4-C6E7-4E36-817C-AA4AC3DCFCE6}"/>
  </bookViews>
  <sheets>
    <sheet name="PEG_2k_20uM (1)" sheetId="1" r:id="rId1"/>
    <sheet name="PEG_2k_20uM (2)" sheetId="2" r:id="rId2"/>
    <sheet name="PEG_2k_20uM (3)" sheetId="3" r:id="rId3"/>
    <sheet name="Complet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4" l="1"/>
  <c r="L12" i="4" s="1"/>
  <c r="M8" i="4"/>
  <c r="N8" i="4"/>
  <c r="N12" i="4" s="1"/>
  <c r="O8" i="4"/>
  <c r="O12" i="4" s="1"/>
  <c r="P8" i="4"/>
  <c r="Q8" i="4"/>
  <c r="R8" i="4"/>
  <c r="L8" i="4"/>
  <c r="M4" i="4"/>
  <c r="M12" i="4" s="1"/>
  <c r="N4" i="4"/>
  <c r="O4" i="4"/>
  <c r="P4" i="4"/>
  <c r="P12" i="4" s="1"/>
  <c r="Q4" i="4"/>
  <c r="Q12" i="4" s="1"/>
  <c r="R4" i="4"/>
  <c r="R12" i="4" s="1"/>
  <c r="L4" i="4"/>
  <c r="N50" i="3"/>
  <c r="M50" i="3"/>
  <c r="N44" i="3"/>
  <c r="M44" i="3"/>
  <c r="N38" i="3"/>
  <c r="M38" i="3"/>
  <c r="N32" i="3"/>
  <c r="M32" i="3"/>
  <c r="N26" i="3"/>
  <c r="M26" i="3"/>
  <c r="N20" i="3"/>
  <c r="M20" i="3"/>
  <c r="N14" i="3"/>
  <c r="M14" i="3"/>
  <c r="M50" i="2"/>
  <c r="N50" i="2"/>
  <c r="N44" i="2"/>
  <c r="M44" i="2"/>
  <c r="N38" i="2"/>
  <c r="M38" i="2"/>
  <c r="N32" i="2"/>
  <c r="M32" i="2"/>
  <c r="N26" i="2"/>
  <c r="M26" i="2"/>
  <c r="N20" i="2"/>
  <c r="M20" i="2"/>
  <c r="N14" i="2"/>
  <c r="M14" i="2"/>
  <c r="N50" i="1"/>
  <c r="M50" i="1"/>
  <c r="N44" i="1"/>
  <c r="M44" i="1"/>
  <c r="N38" i="1"/>
  <c r="M38" i="1"/>
  <c r="N32" i="1"/>
  <c r="M32" i="1"/>
  <c r="N26" i="1"/>
  <c r="M26" i="1"/>
  <c r="N20" i="1"/>
  <c r="M20" i="1"/>
  <c r="N14" i="1"/>
  <c r="M14" i="1"/>
  <c r="O14" i="3" l="1"/>
  <c r="S14" i="3" s="1"/>
  <c r="O38" i="3"/>
  <c r="W14" i="3" s="1"/>
  <c r="O32" i="3"/>
  <c r="V14" i="3" s="1"/>
  <c r="O20" i="3"/>
  <c r="T14" i="3" s="1"/>
  <c r="O50" i="3"/>
  <c r="Y14" i="3" s="1"/>
  <c r="O44" i="3"/>
  <c r="X14" i="3" s="1"/>
  <c r="O26" i="3"/>
  <c r="U14" i="3" s="1"/>
  <c r="O38" i="2"/>
  <c r="W14" i="2" s="1"/>
  <c r="O50" i="2"/>
  <c r="Y14" i="2" s="1"/>
  <c r="O44" i="2"/>
  <c r="X14" i="2" s="1"/>
  <c r="O32" i="2"/>
  <c r="V14" i="2" s="1"/>
  <c r="O26" i="2"/>
  <c r="U14" i="2" s="1"/>
  <c r="O20" i="2"/>
  <c r="T14" i="2" s="1"/>
  <c r="O14" i="2"/>
  <c r="S14" i="2" s="1"/>
  <c r="O38" i="1"/>
  <c r="W14" i="1" s="1"/>
  <c r="O26" i="1"/>
  <c r="U14" i="1" s="1"/>
  <c r="O50" i="1"/>
  <c r="Y14" i="1" s="1"/>
  <c r="O44" i="1"/>
  <c r="X14" i="1" s="1"/>
  <c r="O32" i="1"/>
  <c r="V14" i="1" s="1"/>
  <c r="O14" i="1"/>
  <c r="S14" i="1" s="1"/>
  <c r="O20" i="1"/>
  <c r="T14" i="1" s="1"/>
</calcChain>
</file>

<file path=xl/sharedStrings.xml><?xml version="1.0" encoding="utf-8"?>
<sst xmlns="http://schemas.openxmlformats.org/spreadsheetml/2006/main" count="613" uniqueCount="18">
  <si>
    <t>Proton Assignments</t>
  </si>
  <si>
    <t>On</t>
  </si>
  <si>
    <t>Control</t>
  </si>
  <si>
    <t>BSM</t>
  </si>
  <si>
    <t>Range</t>
  </si>
  <si>
    <t>Normalized</t>
  </si>
  <si>
    <t>Absolute</t>
  </si>
  <si>
    <t>Diff</t>
  </si>
  <si>
    <t>Off</t>
  </si>
  <si>
    <t>3.7590 .. 3.6404</t>
  </si>
  <si>
    <t>Rep 1</t>
  </si>
  <si>
    <t>Rep 2</t>
  </si>
  <si>
    <t>Rep 3</t>
  </si>
  <si>
    <t>Average</t>
  </si>
  <si>
    <t>Sterr</t>
  </si>
  <si>
    <t>Sig</t>
  </si>
  <si>
    <t>T Value</t>
  </si>
  <si>
    <t>3.7590 .. 3.84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</si>
</sst>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'PEG_2k_20uM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'PEG_2k_20uM (1)'!$S$14:$Y$14</c:f>
              <c:numCache>
                <c:formatCode>General</c:formatCode>
                <c:ptCount val="7"/>
                <c:pt idx="0">
                  <c:v>7.9982192324513961E-5</c:v>
                </c:pt>
                <c:pt idx="1">
                  <c:v>1.3519896663953589E-3</c:v>
                </c:pt>
                <c:pt idx="2">
                  <c:v>-1.0662516543272712E-3</c:v>
                </c:pt>
                <c:pt idx="3">
                  <c:v>-3.4381476046926036E-3</c:v>
                </c:pt>
                <c:pt idx="4">
                  <c:v>-9.7446767426891229E-5</c:v>
                </c:pt>
                <c:pt idx="5">
                  <c:v>-1.7572748090766597E-3</c:v>
                </c:pt>
                <c:pt idx="6">
                  <c:v>-5.640459245321733E-3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4-4542-9336-EE9C9BA8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'PEG_2k_20uM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'PEG_2k_20uM (2)'!$S$14:$Y$14</c:f>
              <c:numCache>
                <c:formatCode>General</c:formatCode>
                <c:ptCount val="7"/>
                <c:pt idx="0">
                  <c:v>2.3642545908882026E-3</c:v>
                </c:pt>
                <c:pt idx="1">
                  <c:v>-4.7047494373912436E-4</c:v>
                </c:pt>
                <c:pt idx="2">
                  <c:v>-1.1088127047253714E-3</c:v>
                </c:pt>
                <c:pt idx="3">
                  <c:v>-5.2161754243621452E-3</c:v>
                </c:pt>
                <c:pt idx="4">
                  <c:v>2.2128718606779412E-3</c:v>
                </c:pt>
                <c:pt idx="5">
                  <c:v>3.9797895442617498E-4</c:v>
                </c:pt>
                <c:pt idx="6">
                  <c:v>-2.4262716376077945E-3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3-4E60-A9AB-B42AFD32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'PEG_2k_20uM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'PEG_2k_20uM (3)'!$S$14:$Y$14</c:f>
              <c:numCache>
                <c:formatCode>General</c:formatCode>
                <c:ptCount val="7"/>
                <c:pt idx="0">
                  <c:v>-2.8417825798876368E-3</c:v>
                </c:pt>
                <c:pt idx="1">
                  <c:v>-2.3599320310474575E-3</c:v>
                </c:pt>
                <c:pt idx="2">
                  <c:v>-1.2068561687535737E-3</c:v>
                </c:pt>
                <c:pt idx="3">
                  <c:v>-3.7566588462007232E-3</c:v>
                </c:pt>
                <c:pt idx="4">
                  <c:v>7.1663286191497682E-4</c:v>
                </c:pt>
                <c:pt idx="5">
                  <c:v>-9.060412460957898E-4</c:v>
                </c:pt>
                <c:pt idx="6">
                  <c:v>-4.111155621898805E-3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F-4914-9E72-AB63E71A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09072"/>
        <c:axId val="609707760"/>
      </c:scatterChart>
      <c:valAx>
        <c:axId val="609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7760"/>
        <c:crosses val="autoZero"/>
        <c:crossBetween val="midCat"/>
      </c:valAx>
      <c:valAx>
        <c:axId val="609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Complete!$L$8:$R$8</c:f>
                <c:numCache>
                  <c:formatCode>General</c:formatCode>
                  <c:ptCount val="7"/>
                  <c:pt idx="0">
                    <c:v>1.5066045857136197E-3</c:v>
                  </c:pt>
                  <c:pt idx="1">
                    <c:v>1.0715976656873679E-3</c:v>
                  </c:pt>
                  <c:pt idx="2">
                    <c:v>4.1629045233329917E-5</c:v>
                  </c:pt>
                  <c:pt idx="3">
                    <c:v>5.4736850173321152E-4</c:v>
                  </c:pt>
                  <c:pt idx="4">
                    <c:v>6.7655290290383001E-4</c:v>
                  </c:pt>
                  <c:pt idx="5">
                    <c:v>6.2672810191801267E-4</c:v>
                  </c:pt>
                  <c:pt idx="6">
                    <c:v>9.2821829301315808E-4</c:v>
                  </c:pt>
                </c:numCache>
              </c:numRef>
            </c:plus>
            <c:minus>
              <c:numRef>
                <c:f>Complete!$L$8:$R$8</c:f>
                <c:numCache>
                  <c:formatCode>General</c:formatCode>
                  <c:ptCount val="7"/>
                  <c:pt idx="0">
                    <c:v>1.5066045857136197E-3</c:v>
                  </c:pt>
                  <c:pt idx="1">
                    <c:v>1.0715976656873679E-3</c:v>
                  </c:pt>
                  <c:pt idx="2">
                    <c:v>4.1629045233329917E-5</c:v>
                  </c:pt>
                  <c:pt idx="3">
                    <c:v>5.4736850173321152E-4</c:v>
                  </c:pt>
                  <c:pt idx="4">
                    <c:v>6.7655290290383001E-4</c:v>
                  </c:pt>
                  <c:pt idx="5">
                    <c:v>6.2672810191801267E-4</c:v>
                  </c:pt>
                  <c:pt idx="6">
                    <c:v>9.2821829301315808E-4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-1.325152655583067E-4</c:v>
                </c:pt>
                <c:pt idx="1">
                  <c:v>-4.9280576946374101E-4</c:v>
                </c:pt>
                <c:pt idx="2">
                  <c:v>-1.1273068426020721E-3</c:v>
                </c:pt>
                <c:pt idx="3">
                  <c:v>-4.1369939584184907E-3</c:v>
                </c:pt>
                <c:pt idx="4">
                  <c:v>9.440193183886756E-4</c:v>
                </c:pt>
                <c:pt idx="5">
                  <c:v>-7.5511236691542475E-4</c:v>
                </c:pt>
                <c:pt idx="6">
                  <c:v>-4.0592955016094442E-3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4A76-8075-53E72435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83248"/>
        <c:axId val="487083904"/>
      </c:scatterChart>
      <c:valAx>
        <c:axId val="4870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3904"/>
        <c:crosses val="autoZero"/>
        <c:crossBetween val="midCat"/>
      </c:valAx>
      <c:valAx>
        <c:axId val="487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0DBD6-D949-42B5-9B41-A394963B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8BEF1-D517-4E64-9DAA-8FE75338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16</xdr:row>
      <xdr:rowOff>71437</xdr:rowOff>
    </xdr:from>
    <xdr:to>
      <xdr:col>24</xdr:col>
      <xdr:colOff>428625</xdr:colOff>
      <xdr:row>28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D9023-30B9-4F4C-926C-85B2A6C1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6</xdr:row>
      <xdr:rowOff>80961</xdr:rowOff>
    </xdr:from>
    <xdr:to>
      <xdr:col>27</xdr:col>
      <xdr:colOff>495300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2FCE-030B-4584-A77C-F3D9A6B3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9239-B551-4A30-BDE5-FDCDB4BA45DF}">
  <dimension ref="A1:Y53"/>
  <sheetViews>
    <sheetView tabSelected="1" topLeftCell="A33" workbookViewId="0">
      <selection activeCell="Q42" sqref="Q42"/>
    </sheetView>
  </sheetViews>
  <sheetFormatPr defaultColWidth="8.77734375" defaultRowHeight="14.4" x14ac:dyDescent="0.3"/>
  <cols>
    <col min="1" max="1" width="20.44140625" customWidth="1"/>
    <col min="21" max="21" width="12.6640625" bestFit="1" customWidth="1"/>
  </cols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6" spans="1:25" x14ac:dyDescent="0.3">
      <c r="A6" s="1"/>
      <c r="B6" s="1"/>
      <c r="C6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2" spans="1:25" x14ac:dyDescent="0.3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 x14ac:dyDescent="0.3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/>
      <c r="M13" t="s">
        <v>2</v>
      </c>
      <c r="N13" t="s">
        <v>3</v>
      </c>
      <c r="O13" t="s">
        <v>7</v>
      </c>
      <c r="R13" s="3"/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0.399999999999999" x14ac:dyDescent="0.3">
      <c r="B14" s="7">
        <v>1</v>
      </c>
      <c r="C14" s="8" t="s">
        <v>9</v>
      </c>
      <c r="D14" s="8">
        <v>1</v>
      </c>
      <c r="E14" s="9">
        <v>4455.4479000000001</v>
      </c>
      <c r="F14" s="6"/>
      <c r="G14" s="7">
        <v>1</v>
      </c>
      <c r="H14" s="8" t="s">
        <v>9</v>
      </c>
      <c r="I14" s="8">
        <v>1</v>
      </c>
      <c r="J14" s="9">
        <v>4485.1979000000001</v>
      </c>
      <c r="L14" s="8" t="s">
        <v>9</v>
      </c>
      <c r="M14">
        <f>(E17-E14)</f>
        <v>4.1923999999999069</v>
      </c>
      <c r="N14">
        <f>(J17-J14)</f>
        <v>4.551499999999578</v>
      </c>
      <c r="O14">
        <f>(N14-M14)/J17</f>
        <v>7.9982192324513961E-5</v>
      </c>
      <c r="R14" s="8" t="s">
        <v>9</v>
      </c>
      <c r="S14">
        <f t="shared" ref="S14" si="0">O14</f>
        <v>7.9982192324513961E-5</v>
      </c>
      <c r="T14">
        <f>O20</f>
        <v>1.3519896663953589E-3</v>
      </c>
      <c r="U14">
        <f>O26</f>
        <v>-1.0662516543272712E-3</v>
      </c>
      <c r="V14">
        <f>O32</f>
        <v>-3.4381476046926036E-3</v>
      </c>
      <c r="W14">
        <f>O38</f>
        <v>-9.7446767426891229E-5</v>
      </c>
      <c r="X14">
        <f>O44</f>
        <v>-1.7572748090766597E-3</v>
      </c>
      <c r="Y14">
        <f>O50</f>
        <v>-5.640459245321733E-3</v>
      </c>
    </row>
    <row r="15" spans="1:25" x14ac:dyDescent="0.3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 x14ac:dyDescent="0.3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0.399999999999999" x14ac:dyDescent="0.3">
      <c r="B17" s="7">
        <v>1</v>
      </c>
      <c r="C17" s="8" t="s">
        <v>9</v>
      </c>
      <c r="D17" s="8">
        <v>1</v>
      </c>
      <c r="E17" s="9">
        <v>4459.6403</v>
      </c>
      <c r="G17" s="7">
        <v>1</v>
      </c>
      <c r="H17" s="8" t="s">
        <v>9</v>
      </c>
      <c r="I17" s="8">
        <v>1</v>
      </c>
      <c r="J17" s="9">
        <v>4489.7493999999997</v>
      </c>
    </row>
    <row r="18" spans="2:15" x14ac:dyDescent="0.3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 x14ac:dyDescent="0.3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/>
      <c r="M19" t="s">
        <v>2</v>
      </c>
      <c r="N19" t="s">
        <v>3</v>
      </c>
      <c r="O19" t="s">
        <v>7</v>
      </c>
    </row>
    <row r="20" spans="2:15" ht="20.399999999999999" x14ac:dyDescent="0.3">
      <c r="B20" s="7">
        <v>1</v>
      </c>
      <c r="C20" s="8" t="s">
        <v>9</v>
      </c>
      <c r="D20" s="8">
        <v>1</v>
      </c>
      <c r="E20" s="9">
        <v>4485.8019999999997</v>
      </c>
      <c r="G20" s="7">
        <v>1</v>
      </c>
      <c r="H20" s="8" t="s">
        <v>9</v>
      </c>
      <c r="I20" s="8">
        <v>1</v>
      </c>
      <c r="J20" s="9">
        <v>4512.5410000000002</v>
      </c>
      <c r="L20" s="8" t="s">
        <v>9</v>
      </c>
      <c r="M20">
        <f>(E23-E20)</f>
        <v>-0.41979999999966822</v>
      </c>
      <c r="N20">
        <f>(J23-J20)</f>
        <v>5.688799999999901</v>
      </c>
      <c r="O20">
        <f>(N20-M20)/J23</f>
        <v>1.3519896663953589E-3</v>
      </c>
    </row>
    <row r="21" spans="2:15" x14ac:dyDescent="0.3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 x14ac:dyDescent="0.3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0.399999999999999" x14ac:dyDescent="0.3">
      <c r="B23" s="7">
        <v>1</v>
      </c>
      <c r="C23" s="8" t="s">
        <v>9</v>
      </c>
      <c r="D23" s="8">
        <v>1</v>
      </c>
      <c r="E23" s="9">
        <v>4485.3822</v>
      </c>
      <c r="G23" s="7">
        <v>1</v>
      </c>
      <c r="H23" s="8" t="s">
        <v>9</v>
      </c>
      <c r="I23" s="8">
        <v>1</v>
      </c>
      <c r="J23" s="9">
        <v>4518.2298000000001</v>
      </c>
    </row>
    <row r="24" spans="2:15" x14ac:dyDescent="0.3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 x14ac:dyDescent="0.3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/>
      <c r="M25" t="s">
        <v>2</v>
      </c>
      <c r="N25" t="s">
        <v>3</v>
      </c>
      <c r="O25" t="s">
        <v>7</v>
      </c>
    </row>
    <row r="26" spans="2:15" ht="20.399999999999999" x14ac:dyDescent="0.3">
      <c r="B26" s="7">
        <v>1</v>
      </c>
      <c r="C26" s="8" t="s">
        <v>9</v>
      </c>
      <c r="D26" s="8">
        <v>1</v>
      </c>
      <c r="E26" s="9">
        <v>4506.0461999999998</v>
      </c>
      <c r="G26" s="7">
        <v>1</v>
      </c>
      <c r="H26" s="8" t="s">
        <v>9</v>
      </c>
      <c r="I26" s="8">
        <v>1</v>
      </c>
      <c r="J26" s="9">
        <v>4535.3747000000003</v>
      </c>
      <c r="L26" s="8" t="s">
        <v>9</v>
      </c>
      <c r="M26">
        <f>(E29-E26)</f>
        <v>10.890800000000127</v>
      </c>
      <c r="N26">
        <f>(J29-J26)</f>
        <v>6.0484999999998763</v>
      </c>
      <c r="O26">
        <f>(N26-M26)/J29</f>
        <v>-1.0662516543272712E-3</v>
      </c>
    </row>
    <row r="27" spans="2:15" x14ac:dyDescent="0.3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 x14ac:dyDescent="0.3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0.399999999999999" x14ac:dyDescent="0.3">
      <c r="B29" s="7">
        <v>1</v>
      </c>
      <c r="C29" s="8" t="s">
        <v>9</v>
      </c>
      <c r="D29" s="8">
        <v>1</v>
      </c>
      <c r="E29" s="9">
        <v>4516.9369999999999</v>
      </c>
      <c r="G29" s="7">
        <v>1</v>
      </c>
      <c r="H29" s="8" t="s">
        <v>9</v>
      </c>
      <c r="I29" s="8">
        <v>1</v>
      </c>
      <c r="J29" s="9">
        <v>4541.4232000000002</v>
      </c>
    </row>
    <row r="30" spans="2:15" x14ac:dyDescent="0.3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 x14ac:dyDescent="0.3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/>
      <c r="M31" t="s">
        <v>2</v>
      </c>
      <c r="N31" t="s">
        <v>3</v>
      </c>
      <c r="O31" t="s">
        <v>7</v>
      </c>
    </row>
    <row r="32" spans="2:15" ht="20.399999999999999" x14ac:dyDescent="0.3">
      <c r="B32" s="7">
        <v>1</v>
      </c>
      <c r="C32" s="8" t="s">
        <v>9</v>
      </c>
      <c r="D32" s="8">
        <v>1</v>
      </c>
      <c r="E32" s="9">
        <v>4514.8262000000004</v>
      </c>
      <c r="G32" s="7">
        <v>1</v>
      </c>
      <c r="H32" s="8" t="s">
        <v>9</v>
      </c>
      <c r="I32" s="8">
        <v>1</v>
      </c>
      <c r="J32" s="9">
        <v>4545.2681000000002</v>
      </c>
      <c r="L32" s="8" t="s">
        <v>9</v>
      </c>
      <c r="M32">
        <f>(E35-E32)</f>
        <v>7.4837999999999738</v>
      </c>
      <c r="N32">
        <f>(J35-J32)</f>
        <v>-8.1156000000000859</v>
      </c>
      <c r="O32">
        <f>(N32-M32)/J35</f>
        <v>-3.4381476046926036E-3</v>
      </c>
    </row>
    <row r="33" spans="2:15" x14ac:dyDescent="0.3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 x14ac:dyDescent="0.3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0.399999999999999" x14ac:dyDescent="0.3">
      <c r="B35" s="7">
        <v>1</v>
      </c>
      <c r="C35" s="8" t="s">
        <v>9</v>
      </c>
      <c r="D35" s="8">
        <v>1</v>
      </c>
      <c r="E35" s="9">
        <v>4522.3100000000004</v>
      </c>
      <c r="G35" s="7">
        <v>1</v>
      </c>
      <c r="H35" s="8" t="s">
        <v>9</v>
      </c>
      <c r="I35" s="8">
        <v>1</v>
      </c>
      <c r="J35" s="9">
        <v>4537.1525000000001</v>
      </c>
    </row>
    <row r="36" spans="2:15" x14ac:dyDescent="0.3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 x14ac:dyDescent="0.3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/>
      <c r="M37" t="s">
        <v>2</v>
      </c>
      <c r="N37" t="s">
        <v>3</v>
      </c>
      <c r="O37" t="s">
        <v>7</v>
      </c>
    </row>
    <row r="38" spans="2:15" ht="20.399999999999999" x14ac:dyDescent="0.3">
      <c r="B38" s="7">
        <v>1</v>
      </c>
      <c r="C38" s="8" t="s">
        <v>9</v>
      </c>
      <c r="D38" s="8">
        <v>1</v>
      </c>
      <c r="E38" s="9">
        <v>4520.1629999999996</v>
      </c>
      <c r="G38" s="7">
        <v>1</v>
      </c>
      <c r="H38" s="8" t="s">
        <v>9</v>
      </c>
      <c r="I38" s="8">
        <v>1</v>
      </c>
      <c r="J38" s="9">
        <v>4549.6214</v>
      </c>
      <c r="L38" s="8" t="s">
        <v>9</v>
      </c>
      <c r="M38">
        <f>(E41-E38)</f>
        <v>8.1827000000002954</v>
      </c>
      <c r="N38">
        <f>(J41-J38)</f>
        <v>7.7385999999996784</v>
      </c>
      <c r="O38">
        <f>(N38-M38)/J41</f>
        <v>-9.7446767426891229E-5</v>
      </c>
    </row>
    <row r="39" spans="2:15" x14ac:dyDescent="0.3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 x14ac:dyDescent="0.3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0.399999999999999" x14ac:dyDescent="0.3">
      <c r="B41" s="7">
        <v>1</v>
      </c>
      <c r="C41" s="8" t="s">
        <v>9</v>
      </c>
      <c r="D41" s="8">
        <v>1</v>
      </c>
      <c r="E41" s="9">
        <v>4528.3456999999999</v>
      </c>
      <c r="G41" s="7">
        <v>1</v>
      </c>
      <c r="H41" s="8" t="s">
        <v>17</v>
      </c>
      <c r="I41" s="8">
        <v>1</v>
      </c>
      <c r="J41" s="9">
        <v>4557.3599999999997</v>
      </c>
    </row>
    <row r="42" spans="2:15" x14ac:dyDescent="0.3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 x14ac:dyDescent="0.3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/>
      <c r="M43" t="s">
        <v>2</v>
      </c>
      <c r="N43" t="s">
        <v>3</v>
      </c>
      <c r="O43" t="s">
        <v>7</v>
      </c>
    </row>
    <row r="44" spans="2:15" ht="20.399999999999999" x14ac:dyDescent="0.3">
      <c r="B44" s="7">
        <v>1</v>
      </c>
      <c r="C44" s="8" t="s">
        <v>9</v>
      </c>
      <c r="D44" s="8">
        <v>1</v>
      </c>
      <c r="E44" s="9">
        <v>4519.1175000000003</v>
      </c>
      <c r="G44" s="7">
        <v>1</v>
      </c>
      <c r="H44" s="8" t="s">
        <v>9</v>
      </c>
      <c r="I44" s="8">
        <v>1</v>
      </c>
      <c r="J44" s="9">
        <v>4551.7821999999996</v>
      </c>
      <c r="L44" s="8" t="s">
        <v>9</v>
      </c>
      <c r="M44">
        <f>(E47-E44)</f>
        <v>11.799799999999777</v>
      </c>
      <c r="N44">
        <f>(J47-J44)</f>
        <v>3.7944000000006781</v>
      </c>
      <c r="O44">
        <f>(N44-M44)/J47</f>
        <v>-1.7572748090766597E-3</v>
      </c>
    </row>
    <row r="45" spans="2:15" x14ac:dyDescent="0.3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 x14ac:dyDescent="0.3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0.399999999999999" x14ac:dyDescent="0.3">
      <c r="B47" s="7">
        <v>1</v>
      </c>
      <c r="C47" s="8" t="s">
        <v>9</v>
      </c>
      <c r="D47" s="8">
        <v>1</v>
      </c>
      <c r="E47" s="9">
        <v>4530.9173000000001</v>
      </c>
      <c r="G47" s="7">
        <v>1</v>
      </c>
      <c r="H47" s="8" t="s">
        <v>9</v>
      </c>
      <c r="I47" s="8">
        <v>1</v>
      </c>
      <c r="J47" s="9">
        <v>4555.5766000000003</v>
      </c>
    </row>
    <row r="48" spans="2:15" x14ac:dyDescent="0.3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 x14ac:dyDescent="0.3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/>
      <c r="M49" t="s">
        <v>2</v>
      </c>
      <c r="N49" t="s">
        <v>3</v>
      </c>
      <c r="O49" t="s">
        <v>7</v>
      </c>
    </row>
    <row r="50" spans="2:15" ht="20.399999999999999" x14ac:dyDescent="0.3">
      <c r="B50" s="7">
        <v>1</v>
      </c>
      <c r="C50" s="8" t="s">
        <v>9</v>
      </c>
      <c r="D50" s="8">
        <v>1</v>
      </c>
      <c r="E50" s="9">
        <v>4526.4717000000001</v>
      </c>
      <c r="G50" s="7">
        <v>1</v>
      </c>
      <c r="H50" s="8" t="s">
        <v>9</v>
      </c>
      <c r="I50" s="8">
        <v>1</v>
      </c>
      <c r="J50" s="9">
        <v>4566.3996999999999</v>
      </c>
      <c r="L50" s="8" t="s">
        <v>9</v>
      </c>
      <c r="M50">
        <f>(E53-E50)</f>
        <v>16.415699999999561</v>
      </c>
      <c r="N50">
        <f>(J53-J50)</f>
        <v>-9.288499999999658</v>
      </c>
      <c r="O50">
        <f>(N50-M50)/J53</f>
        <v>-5.640459245321733E-3</v>
      </c>
    </row>
    <row r="51" spans="2:15" x14ac:dyDescent="0.3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 x14ac:dyDescent="0.3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0.399999999999999" x14ac:dyDescent="0.3">
      <c r="B53" s="7">
        <v>1</v>
      </c>
      <c r="C53" s="8" t="s">
        <v>9</v>
      </c>
      <c r="D53" s="8">
        <v>1</v>
      </c>
      <c r="E53" s="9">
        <v>4542.8873999999996</v>
      </c>
      <c r="G53" s="7">
        <v>1</v>
      </c>
      <c r="H53" s="8" t="s">
        <v>9</v>
      </c>
      <c r="I53" s="8">
        <v>1</v>
      </c>
      <c r="J53" s="9">
        <v>4557.1112000000003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B3BD-1EF7-4CFC-B741-1E8D9986B7E3}">
  <dimension ref="A1:Y53"/>
  <sheetViews>
    <sheetView topLeftCell="C5" workbookViewId="0">
      <selection activeCell="P9" sqref="P9"/>
    </sheetView>
  </sheetViews>
  <sheetFormatPr defaultColWidth="8.77734375" defaultRowHeight="14.4" x14ac:dyDescent="0.3"/>
  <cols>
    <col min="1" max="1" width="20.44140625" customWidth="1"/>
    <col min="21" max="21" width="12.6640625" bestFit="1" customWidth="1"/>
  </cols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6" spans="1:25" x14ac:dyDescent="0.3">
      <c r="A6" s="1"/>
      <c r="B6" s="1"/>
      <c r="C6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2" spans="1:25" x14ac:dyDescent="0.3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 x14ac:dyDescent="0.3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/>
      <c r="M13" t="s">
        <v>2</v>
      </c>
      <c r="N13" t="s">
        <v>3</v>
      </c>
      <c r="O13" t="s">
        <v>7</v>
      </c>
      <c r="R13" s="3"/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0.399999999999999" x14ac:dyDescent="0.3">
      <c r="B14" s="7">
        <v>1</v>
      </c>
      <c r="C14" s="8" t="s">
        <v>9</v>
      </c>
      <c r="D14" s="8">
        <v>1</v>
      </c>
      <c r="E14" s="9">
        <v>4445.8618999999999</v>
      </c>
      <c r="F14" s="6"/>
      <c r="G14" s="7">
        <v>1</v>
      </c>
      <c r="H14" s="8" t="s">
        <v>9</v>
      </c>
      <c r="I14" s="8">
        <v>1</v>
      </c>
      <c r="J14" s="9">
        <v>4418.7179999999998</v>
      </c>
      <c r="L14" s="8" t="s">
        <v>9</v>
      </c>
      <c r="M14">
        <f>(E17-E14)</f>
        <v>0.36620000000038999</v>
      </c>
      <c r="N14">
        <f>(J17-J14)</f>
        <v>10.838800000000447</v>
      </c>
      <c r="O14">
        <f>(N14-M14)/J17</f>
        <v>2.3642545908882026E-3</v>
      </c>
      <c r="R14" s="8" t="s">
        <v>9</v>
      </c>
      <c r="S14">
        <f t="shared" ref="S14" si="0">O14</f>
        <v>2.3642545908882026E-3</v>
      </c>
      <c r="T14">
        <f>O20</f>
        <v>-4.7047494373912436E-4</v>
      </c>
      <c r="U14">
        <f>O26</f>
        <v>-1.1088127047253714E-3</v>
      </c>
      <c r="V14">
        <f>O32</f>
        <v>-5.2161754243621452E-3</v>
      </c>
      <c r="W14">
        <f>O38</f>
        <v>2.2128718606779412E-3</v>
      </c>
      <c r="X14">
        <f>O44</f>
        <v>3.9797895442617498E-4</v>
      </c>
      <c r="Y14">
        <f>O50</f>
        <v>-2.4262716376077945E-3</v>
      </c>
    </row>
    <row r="15" spans="1:25" x14ac:dyDescent="0.3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 x14ac:dyDescent="0.3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0.399999999999999" x14ac:dyDescent="0.3">
      <c r="B17" s="7">
        <v>1</v>
      </c>
      <c r="C17" s="8" t="s">
        <v>9</v>
      </c>
      <c r="D17" s="8">
        <v>1</v>
      </c>
      <c r="E17" s="9">
        <v>4446.2281000000003</v>
      </c>
      <c r="G17" s="7">
        <v>1</v>
      </c>
      <c r="H17" s="8" t="s">
        <v>9</v>
      </c>
      <c r="I17" s="8">
        <v>1</v>
      </c>
      <c r="J17" s="9">
        <v>4429.5568000000003</v>
      </c>
    </row>
    <row r="18" spans="2:15" x14ac:dyDescent="0.3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 x14ac:dyDescent="0.3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/>
      <c r="M19" t="s">
        <v>2</v>
      </c>
      <c r="N19" t="s">
        <v>3</v>
      </c>
      <c r="O19" t="s">
        <v>7</v>
      </c>
    </row>
    <row r="20" spans="2:15" ht="20.399999999999999" x14ac:dyDescent="0.3">
      <c r="B20" s="7">
        <v>1</v>
      </c>
      <c r="C20" s="8" t="s">
        <v>9</v>
      </c>
      <c r="D20" s="8">
        <v>1</v>
      </c>
      <c r="E20" s="9">
        <v>4483.3041000000003</v>
      </c>
      <c r="G20" s="7">
        <v>1</v>
      </c>
      <c r="H20" s="8" t="s">
        <v>9</v>
      </c>
      <c r="I20" s="8">
        <v>1</v>
      </c>
      <c r="J20" s="9">
        <v>4461.2485999999999</v>
      </c>
      <c r="L20" s="8" t="s">
        <v>9</v>
      </c>
      <c r="M20">
        <f>(E23-E20)</f>
        <v>7.8283999999994194</v>
      </c>
      <c r="N20">
        <f>(J23-J20)</f>
        <v>5.7268000000003667</v>
      </c>
      <c r="O20">
        <f>(N20-M20)/J23</f>
        <v>-4.7047494373912436E-4</v>
      </c>
    </row>
    <row r="21" spans="2:15" x14ac:dyDescent="0.3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 x14ac:dyDescent="0.3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0.399999999999999" x14ac:dyDescent="0.3">
      <c r="B23" s="7">
        <v>1</v>
      </c>
      <c r="C23" s="8" t="s">
        <v>9</v>
      </c>
      <c r="D23" s="8">
        <v>1</v>
      </c>
      <c r="E23" s="9">
        <v>4491.1324999999997</v>
      </c>
      <c r="G23" s="7">
        <v>1</v>
      </c>
      <c r="H23" s="8" t="s">
        <v>9</v>
      </c>
      <c r="I23" s="8">
        <v>1</v>
      </c>
      <c r="J23" s="9">
        <v>4466.9754000000003</v>
      </c>
    </row>
    <row r="24" spans="2:15" x14ac:dyDescent="0.3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 x14ac:dyDescent="0.3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/>
      <c r="M25" t="s">
        <v>2</v>
      </c>
      <c r="N25" t="s">
        <v>3</v>
      </c>
      <c r="O25" t="s">
        <v>7</v>
      </c>
    </row>
    <row r="26" spans="2:15" ht="20.399999999999999" x14ac:dyDescent="0.3">
      <c r="B26" s="7">
        <v>1</v>
      </c>
      <c r="C26" s="8" t="s">
        <v>9</v>
      </c>
      <c r="D26" s="8">
        <v>1</v>
      </c>
      <c r="E26" s="9">
        <v>4497.8692000000001</v>
      </c>
      <c r="G26" s="7">
        <v>1</v>
      </c>
      <c r="H26" s="8" t="s">
        <v>9</v>
      </c>
      <c r="I26" s="8">
        <v>1</v>
      </c>
      <c r="J26" s="9">
        <v>4478.6536999999998</v>
      </c>
      <c r="L26" s="8" t="s">
        <v>9</v>
      </c>
      <c r="M26">
        <f>(E29-E26)</f>
        <v>3.7127000000000407</v>
      </c>
      <c r="N26">
        <f>(J29-J26)</f>
        <v>-1.2519000000002052</v>
      </c>
      <c r="O26">
        <f>(N26-M26)/J29</f>
        <v>-1.1088127047253714E-3</v>
      </c>
    </row>
    <row r="27" spans="2:15" x14ac:dyDescent="0.3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 x14ac:dyDescent="0.3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0.399999999999999" x14ac:dyDescent="0.3">
      <c r="B29" s="7">
        <v>1</v>
      </c>
      <c r="C29" s="8" t="s">
        <v>9</v>
      </c>
      <c r="D29" s="8">
        <v>1</v>
      </c>
      <c r="E29" s="9">
        <v>4501.5819000000001</v>
      </c>
      <c r="G29" s="7">
        <v>1</v>
      </c>
      <c r="H29" s="8" t="s">
        <v>9</v>
      </c>
      <c r="I29" s="8">
        <v>1</v>
      </c>
      <c r="J29" s="9">
        <v>4477.4017999999996</v>
      </c>
    </row>
    <row r="30" spans="2:15" x14ac:dyDescent="0.3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 x14ac:dyDescent="0.3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/>
      <c r="M31" t="s">
        <v>2</v>
      </c>
      <c r="N31" t="s">
        <v>3</v>
      </c>
      <c r="O31" t="s">
        <v>7</v>
      </c>
    </row>
    <row r="32" spans="2:15" ht="20.399999999999999" x14ac:dyDescent="0.3">
      <c r="B32" s="7">
        <v>1</v>
      </c>
      <c r="C32" s="8" t="s">
        <v>9</v>
      </c>
      <c r="D32" s="8">
        <v>1</v>
      </c>
      <c r="E32" s="9">
        <v>4506.7079000000003</v>
      </c>
      <c r="G32" s="7">
        <v>1</v>
      </c>
      <c r="H32" s="8" t="s">
        <v>9</v>
      </c>
      <c r="I32" s="8">
        <v>1</v>
      </c>
      <c r="J32" s="9">
        <v>4488.0996999999998</v>
      </c>
      <c r="L32" s="8" t="s">
        <v>9</v>
      </c>
      <c r="M32">
        <f>(E35-E32)</f>
        <v>13.964899999999943</v>
      </c>
      <c r="N32">
        <f>(J35-J32)</f>
        <v>-9.39679999999953</v>
      </c>
      <c r="O32">
        <f>(N32-M32)/J35</f>
        <v>-5.2161754243621452E-3</v>
      </c>
    </row>
    <row r="33" spans="2:15" x14ac:dyDescent="0.3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 x14ac:dyDescent="0.3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0.399999999999999" x14ac:dyDescent="0.3">
      <c r="B35" s="7">
        <v>1</v>
      </c>
      <c r="C35" s="8" t="s">
        <v>9</v>
      </c>
      <c r="D35" s="8">
        <v>1</v>
      </c>
      <c r="E35" s="9">
        <v>4520.6728000000003</v>
      </c>
      <c r="G35" s="7">
        <v>1</v>
      </c>
      <c r="H35" s="8" t="s">
        <v>9</v>
      </c>
      <c r="I35" s="8">
        <v>1</v>
      </c>
      <c r="J35" s="9">
        <v>4478.7029000000002</v>
      </c>
    </row>
    <row r="36" spans="2:15" x14ac:dyDescent="0.3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 x14ac:dyDescent="0.3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/>
      <c r="M37" t="s">
        <v>2</v>
      </c>
      <c r="N37" t="s">
        <v>3</v>
      </c>
      <c r="O37" t="s">
        <v>7</v>
      </c>
    </row>
    <row r="38" spans="2:15" ht="20.399999999999999" x14ac:dyDescent="0.3">
      <c r="B38" s="7">
        <v>1</v>
      </c>
      <c r="C38" s="8" t="s">
        <v>9</v>
      </c>
      <c r="D38" s="8">
        <v>1</v>
      </c>
      <c r="E38" s="9">
        <v>4519.9742999999999</v>
      </c>
      <c r="G38" s="7">
        <v>1</v>
      </c>
      <c r="H38" s="8" t="s">
        <v>9</v>
      </c>
      <c r="I38" s="8">
        <v>1</v>
      </c>
      <c r="J38" s="9">
        <v>4491.5208000000002</v>
      </c>
      <c r="L38" s="8" t="s">
        <v>9</v>
      </c>
      <c r="M38">
        <f>(E41-E38)</f>
        <v>2.3433999999997468</v>
      </c>
      <c r="N38">
        <f>(J41-J38)</f>
        <v>12.309799999999996</v>
      </c>
      <c r="O38">
        <f>(N38-M38)/J41</f>
        <v>2.2128718606779412E-3</v>
      </c>
    </row>
    <row r="39" spans="2:15" x14ac:dyDescent="0.3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 x14ac:dyDescent="0.3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0.399999999999999" x14ac:dyDescent="0.3">
      <c r="B41" s="7">
        <v>1</v>
      </c>
      <c r="C41" s="8" t="s">
        <v>9</v>
      </c>
      <c r="D41" s="8">
        <v>1</v>
      </c>
      <c r="E41" s="9">
        <v>4522.3176999999996</v>
      </c>
      <c r="G41" s="7">
        <v>1</v>
      </c>
      <c r="H41" s="8" t="s">
        <v>9</v>
      </c>
      <c r="I41" s="8">
        <v>1</v>
      </c>
      <c r="J41" s="9">
        <v>4503.8306000000002</v>
      </c>
    </row>
    <row r="42" spans="2:15" x14ac:dyDescent="0.3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 x14ac:dyDescent="0.3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/>
      <c r="M43" t="s">
        <v>2</v>
      </c>
      <c r="N43" t="s">
        <v>3</v>
      </c>
      <c r="O43" t="s">
        <v>7</v>
      </c>
    </row>
    <row r="44" spans="2:15" ht="20.399999999999999" x14ac:dyDescent="0.3">
      <c r="B44" s="7">
        <v>1</v>
      </c>
      <c r="C44" s="8" t="s">
        <v>9</v>
      </c>
      <c r="D44" s="8">
        <v>1</v>
      </c>
      <c r="E44" s="9">
        <v>4522.2227999999996</v>
      </c>
      <c r="G44" s="7">
        <v>1</v>
      </c>
      <c r="H44" s="8" t="s">
        <v>9</v>
      </c>
      <c r="I44" s="8">
        <v>1</v>
      </c>
      <c r="J44" s="9">
        <v>4503.4215000000004</v>
      </c>
      <c r="L44" s="8" t="s">
        <v>9</v>
      </c>
      <c r="M44">
        <f>(E47-E44)</f>
        <v>9.593300000000454</v>
      </c>
      <c r="N44">
        <f>(J47-J44)</f>
        <v>11.39009999999962</v>
      </c>
      <c r="O44">
        <f>(N44-M44)/J47</f>
        <v>3.9797895442617498E-4</v>
      </c>
    </row>
    <row r="45" spans="2:15" x14ac:dyDescent="0.3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 x14ac:dyDescent="0.3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0.399999999999999" x14ac:dyDescent="0.3">
      <c r="B47" s="7">
        <v>1</v>
      </c>
      <c r="C47" s="8" t="s">
        <v>9</v>
      </c>
      <c r="D47" s="8">
        <v>1</v>
      </c>
      <c r="E47" s="9">
        <v>4531.8161</v>
      </c>
      <c r="G47" s="7">
        <v>1</v>
      </c>
      <c r="H47" s="8" t="s">
        <v>9</v>
      </c>
      <c r="I47" s="8">
        <v>1</v>
      </c>
      <c r="J47" s="9">
        <v>4514.8116</v>
      </c>
    </row>
    <row r="48" spans="2:15" x14ac:dyDescent="0.3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 x14ac:dyDescent="0.3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/>
      <c r="M49" t="s">
        <v>2</v>
      </c>
      <c r="N49" t="s">
        <v>3</v>
      </c>
      <c r="O49" t="s">
        <v>7</v>
      </c>
    </row>
    <row r="50" spans="2:15" ht="20.399999999999999" x14ac:dyDescent="0.3">
      <c r="B50" s="7">
        <v>1</v>
      </c>
      <c r="C50" s="8" t="s">
        <v>9</v>
      </c>
      <c r="D50" s="8">
        <v>1</v>
      </c>
      <c r="E50" s="9">
        <v>4520.9359999999997</v>
      </c>
      <c r="G50" s="7">
        <v>1</v>
      </c>
      <c r="H50" s="8" t="s">
        <v>9</v>
      </c>
      <c r="I50" s="8">
        <v>1</v>
      </c>
      <c r="J50" s="9">
        <v>4509.4425000000001</v>
      </c>
      <c r="L50" s="8" t="s">
        <v>9</v>
      </c>
      <c r="M50">
        <f>(E53-E50)</f>
        <v>8.4488000000001193</v>
      </c>
      <c r="N50">
        <f>(J53-J50)</f>
        <v>-2.4863000000004831</v>
      </c>
      <c r="O50">
        <f>(N50-M50)/J53</f>
        <v>-2.4262716376077945E-3</v>
      </c>
    </row>
    <row r="51" spans="2:15" x14ac:dyDescent="0.3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 x14ac:dyDescent="0.3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0.399999999999999" x14ac:dyDescent="0.3">
      <c r="B53" s="7">
        <v>1</v>
      </c>
      <c r="C53" s="8" t="s">
        <v>9</v>
      </c>
      <c r="D53" s="8">
        <v>1</v>
      </c>
      <c r="E53" s="9">
        <v>4529.3847999999998</v>
      </c>
      <c r="G53" s="7">
        <v>1</v>
      </c>
      <c r="H53" s="8" t="s">
        <v>9</v>
      </c>
      <c r="I53" s="8">
        <v>1</v>
      </c>
      <c r="J53" s="9">
        <v>4506.9561999999996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36F8-306D-4D1D-8E40-CD9F0F32812D}">
  <dimension ref="A1:Y53"/>
  <sheetViews>
    <sheetView topLeftCell="H6" workbookViewId="0">
      <selection activeCell="L49" sqref="L49"/>
    </sheetView>
  </sheetViews>
  <sheetFormatPr defaultColWidth="8.77734375" defaultRowHeight="14.4" x14ac:dyDescent="0.3"/>
  <cols>
    <col min="1" max="1" width="20.44140625" customWidth="1"/>
    <col min="21" max="21" width="12.6640625" bestFit="1" customWidth="1"/>
  </cols>
  <sheetData>
    <row r="1" spans="1:25" x14ac:dyDescent="0.3">
      <c r="A1" t="s">
        <v>0</v>
      </c>
    </row>
    <row r="3" spans="1:25" x14ac:dyDescent="0.3">
      <c r="A3" s="1"/>
      <c r="B3" s="1"/>
      <c r="C3" s="1"/>
    </row>
    <row r="4" spans="1:25" x14ac:dyDescent="0.3">
      <c r="A4" s="1"/>
      <c r="B4" s="1"/>
      <c r="C4" s="1"/>
    </row>
    <row r="5" spans="1:25" x14ac:dyDescent="0.3">
      <c r="A5" s="1"/>
      <c r="B5" s="1"/>
      <c r="C5" s="1"/>
    </row>
    <row r="6" spans="1:25" x14ac:dyDescent="0.3">
      <c r="A6" s="1"/>
      <c r="B6" s="1"/>
      <c r="C6" s="1"/>
    </row>
    <row r="7" spans="1:25" x14ac:dyDescent="0.3">
      <c r="A7" s="1"/>
      <c r="B7" s="1"/>
      <c r="C7" s="1"/>
    </row>
    <row r="8" spans="1:25" x14ac:dyDescent="0.3">
      <c r="A8" s="1"/>
      <c r="B8" s="1"/>
      <c r="C8" s="1"/>
    </row>
    <row r="9" spans="1:25" x14ac:dyDescent="0.3">
      <c r="A9" s="1"/>
      <c r="B9" s="1"/>
      <c r="C9" s="1"/>
    </row>
    <row r="12" spans="1:25" x14ac:dyDescent="0.3">
      <c r="B12">
        <v>0.25</v>
      </c>
      <c r="C12" t="s">
        <v>1</v>
      </c>
      <c r="D12" t="s">
        <v>2</v>
      </c>
      <c r="G12">
        <v>0.25</v>
      </c>
      <c r="H12" t="s">
        <v>1</v>
      </c>
      <c r="I12" t="s">
        <v>3</v>
      </c>
    </row>
    <row r="13" spans="1:25" x14ac:dyDescent="0.3">
      <c r="B13" s="2"/>
      <c r="C13" s="3" t="s">
        <v>4</v>
      </c>
      <c r="D13" s="3" t="s">
        <v>5</v>
      </c>
      <c r="E13" s="4" t="s">
        <v>6</v>
      </c>
      <c r="F13" s="5"/>
      <c r="G13" s="2"/>
      <c r="H13" s="3" t="s">
        <v>4</v>
      </c>
      <c r="I13" s="3" t="s">
        <v>5</v>
      </c>
      <c r="J13" s="4" t="s">
        <v>6</v>
      </c>
      <c r="L13" s="3"/>
      <c r="M13" t="s">
        <v>2</v>
      </c>
      <c r="N13" t="s">
        <v>3</v>
      </c>
      <c r="O13" t="s">
        <v>7</v>
      </c>
      <c r="R13" s="3"/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0.399999999999999" x14ac:dyDescent="0.3">
      <c r="B14" s="7">
        <v>1</v>
      </c>
      <c r="C14" s="8" t="s">
        <v>9</v>
      </c>
      <c r="D14" s="8">
        <v>1</v>
      </c>
      <c r="E14" s="9">
        <v>4405.9246000000003</v>
      </c>
      <c r="F14" s="6"/>
      <c r="G14" s="7">
        <v>1</v>
      </c>
      <c r="H14" s="8" t="s">
        <v>9</v>
      </c>
      <c r="I14" s="8">
        <v>1</v>
      </c>
      <c r="J14" s="9">
        <v>4483.3604999999998</v>
      </c>
      <c r="L14" s="8" t="s">
        <v>9</v>
      </c>
      <c r="M14">
        <f>(E17-E14)</f>
        <v>12.445799999999508</v>
      </c>
      <c r="N14">
        <f>(J17-J14)</f>
        <v>-0.2941000000000713</v>
      </c>
      <c r="O14">
        <f>(N14-M14)/J17</f>
        <v>-2.8417825798876368E-3</v>
      </c>
      <c r="R14" s="8" t="s">
        <v>9</v>
      </c>
      <c r="S14">
        <f t="shared" ref="S14" si="0">O14</f>
        <v>-2.8417825798876368E-3</v>
      </c>
      <c r="T14">
        <f>O20</f>
        <v>-2.3599320310474575E-3</v>
      </c>
      <c r="U14">
        <f>O26</f>
        <v>-1.2068561687535737E-3</v>
      </c>
      <c r="V14">
        <f>O32</f>
        <v>-3.7566588462007232E-3</v>
      </c>
      <c r="W14">
        <f>O38</f>
        <v>7.1663286191497682E-4</v>
      </c>
      <c r="X14">
        <f>O44</f>
        <v>-9.060412460957898E-4</v>
      </c>
      <c r="Y14">
        <f>O50</f>
        <v>-4.111155621898805E-3</v>
      </c>
    </row>
    <row r="15" spans="1:25" x14ac:dyDescent="0.3">
      <c r="B15">
        <v>0.25</v>
      </c>
      <c r="C15" t="s">
        <v>8</v>
      </c>
      <c r="D15" t="s">
        <v>2</v>
      </c>
      <c r="G15">
        <v>0.25</v>
      </c>
      <c r="H15" t="s">
        <v>8</v>
      </c>
      <c r="I15" t="s">
        <v>3</v>
      </c>
    </row>
    <row r="16" spans="1:25" x14ac:dyDescent="0.3">
      <c r="B16" s="2"/>
      <c r="C16" s="3" t="s">
        <v>4</v>
      </c>
      <c r="D16" s="3" t="s">
        <v>5</v>
      </c>
      <c r="E16" s="4" t="s">
        <v>6</v>
      </c>
      <c r="G16" s="2"/>
      <c r="H16" s="3" t="s">
        <v>4</v>
      </c>
      <c r="I16" s="3" t="s">
        <v>5</v>
      </c>
      <c r="J16" s="4" t="s">
        <v>6</v>
      </c>
    </row>
    <row r="17" spans="2:15" ht="20.399999999999999" x14ac:dyDescent="0.3">
      <c r="B17" s="7">
        <v>1</v>
      </c>
      <c r="C17" s="8" t="s">
        <v>9</v>
      </c>
      <c r="D17" s="8">
        <v>1</v>
      </c>
      <c r="E17" s="9">
        <v>4418.3703999999998</v>
      </c>
      <c r="G17" s="7">
        <v>1</v>
      </c>
      <c r="H17" s="8" t="s">
        <v>9</v>
      </c>
      <c r="I17" s="8">
        <v>1</v>
      </c>
      <c r="J17" s="9">
        <v>4483.0663999999997</v>
      </c>
    </row>
    <row r="18" spans="2:15" x14ac:dyDescent="0.3">
      <c r="B18">
        <v>0.5</v>
      </c>
      <c r="C18" t="s">
        <v>1</v>
      </c>
      <c r="D18" t="s">
        <v>2</v>
      </c>
      <c r="G18">
        <v>0.5</v>
      </c>
      <c r="H18" t="s">
        <v>1</v>
      </c>
      <c r="I18" t="s">
        <v>3</v>
      </c>
    </row>
    <row r="19" spans="2:15" x14ac:dyDescent="0.3">
      <c r="B19" s="2"/>
      <c r="C19" s="3" t="s">
        <v>4</v>
      </c>
      <c r="D19" s="3" t="s">
        <v>5</v>
      </c>
      <c r="E19" s="4" t="s">
        <v>6</v>
      </c>
      <c r="G19" s="2"/>
      <c r="H19" s="3" t="s">
        <v>4</v>
      </c>
      <c r="I19" s="3" t="s">
        <v>5</v>
      </c>
      <c r="J19" s="4" t="s">
        <v>6</v>
      </c>
      <c r="L19" s="3"/>
      <c r="M19" t="s">
        <v>2</v>
      </c>
      <c r="N19" t="s">
        <v>3</v>
      </c>
      <c r="O19" t="s">
        <v>7</v>
      </c>
    </row>
    <row r="20" spans="2:15" ht="20.399999999999999" x14ac:dyDescent="0.3">
      <c r="B20" s="7">
        <v>1</v>
      </c>
      <c r="C20" s="8" t="s">
        <v>9</v>
      </c>
      <c r="D20" s="8">
        <v>1</v>
      </c>
      <c r="E20" s="9">
        <v>4445.1989000000003</v>
      </c>
      <c r="G20" s="7">
        <v>1</v>
      </c>
      <c r="H20" s="8" t="s">
        <v>9</v>
      </c>
      <c r="I20" s="8">
        <v>1</v>
      </c>
      <c r="J20" s="9">
        <v>4508.5954000000002</v>
      </c>
      <c r="L20" s="8" t="s">
        <v>9</v>
      </c>
      <c r="M20">
        <f>(E23-E20)</f>
        <v>10.691499999999905</v>
      </c>
      <c r="N20">
        <f>(J23-J20)</f>
        <v>5.1400000000285218E-2</v>
      </c>
      <c r="O20">
        <f>(N20-M20)/J23</f>
        <v>-2.3599320310474575E-3</v>
      </c>
    </row>
    <row r="21" spans="2:15" x14ac:dyDescent="0.3">
      <c r="B21">
        <v>0.5</v>
      </c>
      <c r="C21" t="s">
        <v>8</v>
      </c>
      <c r="D21" t="s">
        <v>2</v>
      </c>
      <c r="G21">
        <v>0.5</v>
      </c>
      <c r="H21" t="s">
        <v>8</v>
      </c>
      <c r="I21" t="s">
        <v>3</v>
      </c>
    </row>
    <row r="22" spans="2:15" x14ac:dyDescent="0.3">
      <c r="B22" s="2"/>
      <c r="C22" s="3" t="s">
        <v>4</v>
      </c>
      <c r="D22" s="3" t="s">
        <v>5</v>
      </c>
      <c r="E22" s="4" t="s">
        <v>6</v>
      </c>
      <c r="G22" s="2"/>
      <c r="H22" s="3" t="s">
        <v>4</v>
      </c>
      <c r="I22" s="3" t="s">
        <v>5</v>
      </c>
      <c r="J22" s="4" t="s">
        <v>6</v>
      </c>
    </row>
    <row r="23" spans="2:15" ht="20.399999999999999" x14ac:dyDescent="0.3">
      <c r="B23" s="7">
        <v>1</v>
      </c>
      <c r="C23" s="8" t="s">
        <v>9</v>
      </c>
      <c r="D23" s="8">
        <v>1</v>
      </c>
      <c r="E23" s="9">
        <v>4455.8904000000002</v>
      </c>
      <c r="G23" s="7">
        <v>1</v>
      </c>
      <c r="H23" s="8" t="s">
        <v>9</v>
      </c>
      <c r="I23" s="8">
        <v>1</v>
      </c>
      <c r="J23" s="9">
        <v>4508.6468000000004</v>
      </c>
    </row>
    <row r="24" spans="2:15" x14ac:dyDescent="0.3">
      <c r="B24">
        <v>0.75</v>
      </c>
      <c r="C24" t="s">
        <v>1</v>
      </c>
      <c r="D24" t="s">
        <v>2</v>
      </c>
      <c r="G24">
        <v>0.75</v>
      </c>
      <c r="H24" t="s">
        <v>1</v>
      </c>
      <c r="I24" t="s">
        <v>3</v>
      </c>
    </row>
    <row r="25" spans="2:15" x14ac:dyDescent="0.3">
      <c r="B25" s="2"/>
      <c r="C25" s="3" t="s">
        <v>4</v>
      </c>
      <c r="D25" s="3" t="s">
        <v>5</v>
      </c>
      <c r="E25" s="4" t="s">
        <v>6</v>
      </c>
      <c r="G25" s="2"/>
      <c r="H25" s="3" t="s">
        <v>4</v>
      </c>
      <c r="I25" s="3" t="s">
        <v>5</v>
      </c>
      <c r="J25" s="4" t="s">
        <v>6</v>
      </c>
      <c r="L25" s="3"/>
      <c r="M25" t="s">
        <v>2</v>
      </c>
      <c r="N25" t="s">
        <v>3</v>
      </c>
      <c r="O25" t="s">
        <v>7</v>
      </c>
    </row>
    <row r="26" spans="2:15" ht="20.399999999999999" x14ac:dyDescent="0.3">
      <c r="B26" s="7">
        <v>1</v>
      </c>
      <c r="C26" s="8" t="s">
        <v>9</v>
      </c>
      <c r="D26" s="8">
        <v>1</v>
      </c>
      <c r="E26" s="9">
        <v>4461.0942999999997</v>
      </c>
      <c r="G26" s="7">
        <v>1</v>
      </c>
      <c r="H26" s="8" t="s">
        <v>9</v>
      </c>
      <c r="I26" s="8">
        <v>1</v>
      </c>
      <c r="J26" s="9">
        <v>4521.3420999999998</v>
      </c>
      <c r="L26" s="8" t="s">
        <v>9</v>
      </c>
      <c r="M26">
        <f>(E29-E26)</f>
        <v>7.1908000000003085</v>
      </c>
      <c r="N26">
        <f>(J29-J26)</f>
        <v>1.7321000000001732</v>
      </c>
      <c r="O26">
        <f>(N26-M26)/J29</f>
        <v>-1.2068561687535737E-3</v>
      </c>
    </row>
    <row r="27" spans="2:15" x14ac:dyDescent="0.3">
      <c r="B27">
        <v>0.75</v>
      </c>
      <c r="C27" t="s">
        <v>8</v>
      </c>
      <c r="D27" t="s">
        <v>2</v>
      </c>
      <c r="G27">
        <v>0.75</v>
      </c>
      <c r="H27" t="s">
        <v>8</v>
      </c>
      <c r="I27" t="s">
        <v>3</v>
      </c>
    </row>
    <row r="28" spans="2:15" x14ac:dyDescent="0.3">
      <c r="B28" s="2"/>
      <c r="C28" s="3" t="s">
        <v>4</v>
      </c>
      <c r="D28" s="3" t="s">
        <v>5</v>
      </c>
      <c r="E28" s="4" t="s">
        <v>6</v>
      </c>
      <c r="G28" s="2"/>
      <c r="H28" s="3" t="s">
        <v>4</v>
      </c>
      <c r="I28" s="3" t="s">
        <v>5</v>
      </c>
      <c r="J28" s="4" t="s">
        <v>6</v>
      </c>
    </row>
    <row r="29" spans="2:15" ht="20.399999999999999" x14ac:dyDescent="0.3">
      <c r="B29" s="7">
        <v>1</v>
      </c>
      <c r="C29" s="8" t="s">
        <v>9</v>
      </c>
      <c r="D29" s="8">
        <v>1</v>
      </c>
      <c r="E29" s="9">
        <v>4468.2851000000001</v>
      </c>
      <c r="G29" s="7">
        <v>1</v>
      </c>
      <c r="H29" s="8" t="s">
        <v>9</v>
      </c>
      <c r="I29" s="8">
        <v>1</v>
      </c>
      <c r="J29" s="9">
        <v>4523.0742</v>
      </c>
    </row>
    <row r="30" spans="2:15" x14ac:dyDescent="0.3">
      <c r="B30">
        <v>1</v>
      </c>
      <c r="C30" t="s">
        <v>1</v>
      </c>
      <c r="D30" t="s">
        <v>2</v>
      </c>
      <c r="G30">
        <v>1</v>
      </c>
      <c r="H30" t="s">
        <v>1</v>
      </c>
      <c r="I30" t="s">
        <v>3</v>
      </c>
    </row>
    <row r="31" spans="2:15" x14ac:dyDescent="0.3">
      <c r="B31" s="2"/>
      <c r="C31" s="3" t="s">
        <v>4</v>
      </c>
      <c r="D31" s="3" t="s">
        <v>5</v>
      </c>
      <c r="E31" s="4" t="s">
        <v>6</v>
      </c>
      <c r="G31" s="2"/>
      <c r="H31" s="3" t="s">
        <v>4</v>
      </c>
      <c r="I31" s="3" t="s">
        <v>5</v>
      </c>
      <c r="J31" s="4" t="s">
        <v>6</v>
      </c>
      <c r="L31" s="3"/>
      <c r="M31" t="s">
        <v>2</v>
      </c>
      <c r="N31" t="s">
        <v>3</v>
      </c>
      <c r="O31" t="s">
        <v>7</v>
      </c>
    </row>
    <row r="32" spans="2:15" ht="20.399999999999999" x14ac:dyDescent="0.3">
      <c r="B32" s="7">
        <v>1</v>
      </c>
      <c r="C32" s="8" t="s">
        <v>9</v>
      </c>
      <c r="D32" s="8">
        <v>1</v>
      </c>
      <c r="E32" s="9">
        <v>4463.0654999999997</v>
      </c>
      <c r="G32" s="7">
        <v>1</v>
      </c>
      <c r="H32" s="8" t="s">
        <v>9</v>
      </c>
      <c r="I32" s="8">
        <v>1</v>
      </c>
      <c r="J32" s="9">
        <v>4544.9222</v>
      </c>
      <c r="L32" s="8" t="s">
        <v>9</v>
      </c>
      <c r="M32">
        <f>(E35-E32)</f>
        <v>15.010400000000118</v>
      </c>
      <c r="N32">
        <f>(J35-J32)</f>
        <v>-2.0555999999996857</v>
      </c>
      <c r="O32">
        <f>(N32-M32)/J35</f>
        <v>-3.7566588462007232E-3</v>
      </c>
    </row>
    <row r="33" spans="2:15" x14ac:dyDescent="0.3">
      <c r="B33">
        <v>1</v>
      </c>
      <c r="C33" t="s">
        <v>8</v>
      </c>
      <c r="D33" t="s">
        <v>2</v>
      </c>
      <c r="G33">
        <v>1</v>
      </c>
      <c r="H33" t="s">
        <v>8</v>
      </c>
      <c r="I33" t="s">
        <v>3</v>
      </c>
    </row>
    <row r="34" spans="2:15" x14ac:dyDescent="0.3">
      <c r="B34" s="2"/>
      <c r="C34" s="3" t="s">
        <v>4</v>
      </c>
      <c r="D34" s="3" t="s">
        <v>5</v>
      </c>
      <c r="E34" s="4" t="s">
        <v>6</v>
      </c>
      <c r="G34" s="2"/>
      <c r="H34" s="3" t="s">
        <v>4</v>
      </c>
      <c r="I34" s="3" t="s">
        <v>5</v>
      </c>
      <c r="J34" s="4" t="s">
        <v>6</v>
      </c>
    </row>
    <row r="35" spans="2:15" ht="20.399999999999999" x14ac:dyDescent="0.3">
      <c r="B35" s="7">
        <v>1</v>
      </c>
      <c r="C35" s="8" t="s">
        <v>9</v>
      </c>
      <c r="D35" s="8">
        <v>1</v>
      </c>
      <c r="E35" s="9">
        <v>4478.0758999999998</v>
      </c>
      <c r="G35" s="7">
        <v>1</v>
      </c>
      <c r="H35" s="8" t="s">
        <v>9</v>
      </c>
      <c r="I35" s="8">
        <v>1</v>
      </c>
      <c r="J35" s="9">
        <v>4542.8666000000003</v>
      </c>
    </row>
    <row r="36" spans="2:15" x14ac:dyDescent="0.3">
      <c r="B36">
        <v>1.25</v>
      </c>
      <c r="C36" t="s">
        <v>1</v>
      </c>
      <c r="D36" t="s">
        <v>2</v>
      </c>
      <c r="G36">
        <v>1.25</v>
      </c>
      <c r="H36" t="s">
        <v>1</v>
      </c>
      <c r="I36" t="s">
        <v>3</v>
      </c>
    </row>
    <row r="37" spans="2:15" x14ac:dyDescent="0.3">
      <c r="B37" s="2"/>
      <c r="C37" s="3" t="s">
        <v>4</v>
      </c>
      <c r="D37" s="3" t="s">
        <v>5</v>
      </c>
      <c r="E37" s="4" t="s">
        <v>6</v>
      </c>
      <c r="G37" s="2"/>
      <c r="H37" s="3" t="s">
        <v>4</v>
      </c>
      <c r="I37" s="3" t="s">
        <v>5</v>
      </c>
      <c r="J37" s="4" t="s">
        <v>6</v>
      </c>
      <c r="L37" s="3"/>
      <c r="M37" t="s">
        <v>2</v>
      </c>
      <c r="N37" t="s">
        <v>3</v>
      </c>
      <c r="O37" t="s">
        <v>7</v>
      </c>
    </row>
    <row r="38" spans="2:15" ht="20.399999999999999" x14ac:dyDescent="0.3">
      <c r="B38" s="7">
        <v>1</v>
      </c>
      <c r="C38" s="8" t="s">
        <v>9</v>
      </c>
      <c r="D38" s="8">
        <v>1</v>
      </c>
      <c r="E38" s="9">
        <v>4480.3374999999996</v>
      </c>
      <c r="G38" s="7">
        <v>1</v>
      </c>
      <c r="H38" s="8" t="s">
        <v>9</v>
      </c>
      <c r="I38" s="8">
        <v>1</v>
      </c>
      <c r="J38" s="9">
        <v>4540.7782999999999</v>
      </c>
      <c r="L38" s="8" t="s">
        <v>9</v>
      </c>
      <c r="M38">
        <f>(E41-E38)</f>
        <v>0.6908000000003085</v>
      </c>
      <c r="N38">
        <f>(J41-J38)</f>
        <v>3.9476999999997133</v>
      </c>
      <c r="O38">
        <f>(N38-M38)/J41</f>
        <v>7.1663286191497682E-4</v>
      </c>
    </row>
    <row r="39" spans="2:15" x14ac:dyDescent="0.3">
      <c r="B39">
        <v>1.25</v>
      </c>
      <c r="C39" t="s">
        <v>8</v>
      </c>
      <c r="D39" t="s">
        <v>2</v>
      </c>
      <c r="G39">
        <v>1.25</v>
      </c>
      <c r="H39" t="s">
        <v>8</v>
      </c>
      <c r="I39" t="s">
        <v>3</v>
      </c>
    </row>
    <row r="40" spans="2:15" x14ac:dyDescent="0.3">
      <c r="B40" s="2"/>
      <c r="C40" s="3" t="s">
        <v>4</v>
      </c>
      <c r="D40" s="3" t="s">
        <v>5</v>
      </c>
      <c r="E40" s="4" t="s">
        <v>6</v>
      </c>
      <c r="G40" s="2"/>
      <c r="H40" s="3" t="s">
        <v>4</v>
      </c>
      <c r="I40" s="3" t="s">
        <v>5</v>
      </c>
      <c r="J40" s="4" t="s">
        <v>6</v>
      </c>
    </row>
    <row r="41" spans="2:15" ht="20.399999999999999" x14ac:dyDescent="0.3">
      <c r="B41" s="7">
        <v>1</v>
      </c>
      <c r="C41" s="8" t="s">
        <v>9</v>
      </c>
      <c r="D41" s="8">
        <v>1</v>
      </c>
      <c r="E41" s="9">
        <v>4481.0282999999999</v>
      </c>
      <c r="G41" s="7">
        <v>1</v>
      </c>
      <c r="H41" s="8" t="s">
        <v>9</v>
      </c>
      <c r="I41" s="8">
        <v>1</v>
      </c>
      <c r="J41" s="9">
        <v>4544.7259999999997</v>
      </c>
    </row>
    <row r="42" spans="2:15" x14ac:dyDescent="0.3">
      <c r="B42">
        <v>1.5</v>
      </c>
      <c r="C42" t="s">
        <v>1</v>
      </c>
      <c r="D42" t="s">
        <v>2</v>
      </c>
      <c r="G42">
        <v>1.5</v>
      </c>
      <c r="H42" t="s">
        <v>1</v>
      </c>
      <c r="I42" t="s">
        <v>3</v>
      </c>
    </row>
    <row r="43" spans="2:15" x14ac:dyDescent="0.3">
      <c r="B43" s="2"/>
      <c r="C43" s="3" t="s">
        <v>4</v>
      </c>
      <c r="D43" s="3" t="s">
        <v>5</v>
      </c>
      <c r="E43" s="4" t="s">
        <v>6</v>
      </c>
      <c r="G43" s="2"/>
      <c r="H43" s="3" t="s">
        <v>4</v>
      </c>
      <c r="I43" s="3" t="s">
        <v>5</v>
      </c>
      <c r="J43" s="4" t="s">
        <v>6</v>
      </c>
      <c r="L43" s="3"/>
      <c r="M43" t="s">
        <v>2</v>
      </c>
      <c r="N43" t="s">
        <v>3</v>
      </c>
      <c r="O43" t="s">
        <v>7</v>
      </c>
    </row>
    <row r="44" spans="2:15" ht="20.399999999999999" x14ac:dyDescent="0.3">
      <c r="B44" s="7">
        <v>1</v>
      </c>
      <c r="C44" s="8" t="s">
        <v>9</v>
      </c>
      <c r="D44" s="8">
        <v>1</v>
      </c>
      <c r="E44" s="9">
        <v>4477.2127</v>
      </c>
      <c r="G44" s="7">
        <v>1</v>
      </c>
      <c r="H44" s="8" t="s">
        <v>9</v>
      </c>
      <c r="I44" s="8">
        <v>1</v>
      </c>
      <c r="J44" s="9">
        <v>4548.4264999999996</v>
      </c>
      <c r="L44" s="8" t="s">
        <v>9</v>
      </c>
      <c r="M44">
        <f>(E47-E44)</f>
        <v>10.570300000000316</v>
      </c>
      <c r="N44">
        <f>(J47-J44)</f>
        <v>6.4434000000001106</v>
      </c>
      <c r="O44">
        <f>(N44-M44)/J47</f>
        <v>-9.060412460957898E-4</v>
      </c>
    </row>
    <row r="45" spans="2:15" x14ac:dyDescent="0.3">
      <c r="B45">
        <v>1.5</v>
      </c>
      <c r="C45" t="s">
        <v>8</v>
      </c>
      <c r="D45" t="s">
        <v>2</v>
      </c>
      <c r="G45">
        <v>1.5</v>
      </c>
      <c r="H45" t="s">
        <v>8</v>
      </c>
      <c r="I45" t="s">
        <v>3</v>
      </c>
    </row>
    <row r="46" spans="2:15" x14ac:dyDescent="0.3">
      <c r="B46" s="2"/>
      <c r="C46" s="3" t="s">
        <v>4</v>
      </c>
      <c r="D46" s="3" t="s">
        <v>5</v>
      </c>
      <c r="E46" s="4" t="s">
        <v>6</v>
      </c>
      <c r="G46" s="2"/>
      <c r="H46" s="3" t="s">
        <v>4</v>
      </c>
      <c r="I46" s="3" t="s">
        <v>5</v>
      </c>
      <c r="J46" s="4" t="s">
        <v>6</v>
      </c>
    </row>
    <row r="47" spans="2:15" ht="20.399999999999999" x14ac:dyDescent="0.3">
      <c r="B47" s="7">
        <v>1</v>
      </c>
      <c r="C47" s="8" t="s">
        <v>9</v>
      </c>
      <c r="D47" s="8">
        <v>1</v>
      </c>
      <c r="E47" s="9">
        <v>4487.7830000000004</v>
      </c>
      <c r="G47" s="7">
        <v>1</v>
      </c>
      <c r="H47" s="8" t="s">
        <v>9</v>
      </c>
      <c r="I47" s="8">
        <v>1</v>
      </c>
      <c r="J47" s="9">
        <v>4554.8698999999997</v>
      </c>
    </row>
    <row r="48" spans="2:15" x14ac:dyDescent="0.3">
      <c r="B48">
        <v>1.75</v>
      </c>
      <c r="C48" t="s">
        <v>1</v>
      </c>
      <c r="D48" t="s">
        <v>2</v>
      </c>
      <c r="G48">
        <v>1.75</v>
      </c>
      <c r="H48" t="s">
        <v>1</v>
      </c>
      <c r="I48" t="s">
        <v>3</v>
      </c>
    </row>
    <row r="49" spans="2:15" x14ac:dyDescent="0.3">
      <c r="B49" s="2"/>
      <c r="C49" s="3" t="s">
        <v>4</v>
      </c>
      <c r="D49" s="3" t="s">
        <v>5</v>
      </c>
      <c r="E49" s="4" t="s">
        <v>6</v>
      </c>
      <c r="G49" s="2"/>
      <c r="H49" s="3" t="s">
        <v>4</v>
      </c>
      <c r="I49" s="3" t="s">
        <v>5</v>
      </c>
      <c r="J49" s="4" t="s">
        <v>6</v>
      </c>
      <c r="L49" s="3"/>
      <c r="M49" t="s">
        <v>2</v>
      </c>
      <c r="N49" t="s">
        <v>3</v>
      </c>
      <c r="O49" t="s">
        <v>7</v>
      </c>
    </row>
    <row r="50" spans="2:15" ht="20.399999999999999" x14ac:dyDescent="0.3">
      <c r="B50" s="7">
        <v>1</v>
      </c>
      <c r="C50" s="8" t="s">
        <v>9</v>
      </c>
      <c r="D50" s="8">
        <v>1</v>
      </c>
      <c r="E50" s="9">
        <v>4475.7025000000003</v>
      </c>
      <c r="G50" s="7">
        <v>1</v>
      </c>
      <c r="H50" s="8" t="s">
        <v>9</v>
      </c>
      <c r="I50" s="8">
        <v>1</v>
      </c>
      <c r="J50" s="9">
        <v>4562.7143999999998</v>
      </c>
      <c r="L50" s="8" t="s">
        <v>9</v>
      </c>
      <c r="M50">
        <f>(E53-E50)</f>
        <v>13.719599999999446</v>
      </c>
      <c r="N50">
        <f>(J53-J50)</f>
        <v>-5.0177999999996246</v>
      </c>
      <c r="O50">
        <f>(N50-M50)/J53</f>
        <v>-4.111155621898805E-3</v>
      </c>
    </row>
    <row r="51" spans="2:15" x14ac:dyDescent="0.3">
      <c r="B51">
        <v>1.75</v>
      </c>
      <c r="C51" t="s">
        <v>8</v>
      </c>
      <c r="D51" t="s">
        <v>2</v>
      </c>
      <c r="G51">
        <v>1.75</v>
      </c>
      <c r="H51" t="s">
        <v>8</v>
      </c>
      <c r="I51" t="s">
        <v>3</v>
      </c>
    </row>
    <row r="52" spans="2:15" x14ac:dyDescent="0.3">
      <c r="B52" s="2"/>
      <c r="C52" s="3" t="s">
        <v>4</v>
      </c>
      <c r="D52" s="3" t="s">
        <v>5</v>
      </c>
      <c r="E52" s="4" t="s">
        <v>6</v>
      </c>
      <c r="G52" s="2"/>
      <c r="H52" s="3" t="s">
        <v>4</v>
      </c>
      <c r="I52" s="3" t="s">
        <v>5</v>
      </c>
      <c r="J52" s="4" t="s">
        <v>6</v>
      </c>
    </row>
    <row r="53" spans="2:15" ht="20.399999999999999" x14ac:dyDescent="0.3">
      <c r="B53" s="7">
        <v>1</v>
      </c>
      <c r="C53" s="8" t="s">
        <v>9</v>
      </c>
      <c r="D53" s="8">
        <v>1</v>
      </c>
      <c r="E53" s="9">
        <v>4489.4220999999998</v>
      </c>
      <c r="G53" s="7">
        <v>1</v>
      </c>
      <c r="H53" s="8" t="s">
        <v>9</v>
      </c>
      <c r="I53" s="8">
        <v>1</v>
      </c>
      <c r="J53" s="9">
        <v>4557.6966000000002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ED82-07DD-4F61-84C4-6BC27608986B}">
  <dimension ref="B2:T12"/>
  <sheetViews>
    <sheetView workbookViewId="0">
      <selection activeCell="H28" sqref="H28"/>
    </sheetView>
  </sheetViews>
  <sheetFormatPr defaultColWidth="8.77734375" defaultRowHeight="14.4" x14ac:dyDescent="0.3"/>
  <sheetData>
    <row r="2" spans="2:20" x14ac:dyDescent="0.3">
      <c r="B2" t="s">
        <v>10</v>
      </c>
      <c r="K2" t="s">
        <v>13</v>
      </c>
    </row>
    <row r="3" spans="2:20" x14ac:dyDescent="0.3">
      <c r="B3" t="s">
        <v>4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K3" t="s">
        <v>4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16</v>
      </c>
    </row>
    <row r="4" spans="2:20" x14ac:dyDescent="0.3">
      <c r="B4" t="s">
        <v>9</v>
      </c>
      <c r="C4">
        <v>7.9982192324513961E-5</v>
      </c>
      <c r="D4">
        <v>1.3519896663953589E-3</v>
      </c>
      <c r="E4">
        <v>-1.0662516543272712E-3</v>
      </c>
      <c r="F4">
        <v>-3.4381476046926036E-3</v>
      </c>
      <c r="G4">
        <v>-9.7446767426891229E-5</v>
      </c>
      <c r="H4">
        <v>-1.7572748090766597E-3</v>
      </c>
      <c r="I4">
        <v>-5.640459245321733E-3</v>
      </c>
      <c r="K4" t="s">
        <v>9</v>
      </c>
      <c r="L4">
        <f>AVERAGE(C4,C8,C12)</f>
        <v>-1.325152655583067E-4</v>
      </c>
      <c r="M4">
        <f t="shared" ref="M4:R4" si="0">AVERAGE(D4,D8,D12)</f>
        <v>-4.9280576946374101E-4</v>
      </c>
      <c r="N4">
        <f t="shared" si="0"/>
        <v>-1.1273068426020721E-3</v>
      </c>
      <c r="O4">
        <f t="shared" si="0"/>
        <v>-4.1369939584184907E-3</v>
      </c>
      <c r="P4">
        <f t="shared" si="0"/>
        <v>9.440193183886756E-4</v>
      </c>
      <c r="Q4">
        <f t="shared" si="0"/>
        <v>-7.5511236691542475E-4</v>
      </c>
      <c r="R4">
        <f t="shared" si="0"/>
        <v>-4.0592955016094442E-3</v>
      </c>
      <c r="T4">
        <f>_xlfn.T.INV.2T(0.05,2)</f>
        <v>4.3026527297494637</v>
      </c>
    </row>
    <row r="6" spans="2:20" x14ac:dyDescent="0.3">
      <c r="B6" t="s">
        <v>11</v>
      </c>
      <c r="K6" t="s">
        <v>14</v>
      </c>
    </row>
    <row r="7" spans="2:20" x14ac:dyDescent="0.3">
      <c r="B7" t="s">
        <v>4</v>
      </c>
      <c r="C7">
        <v>0.25</v>
      </c>
      <c r="D7">
        <v>0.5</v>
      </c>
      <c r="E7">
        <v>0.75</v>
      </c>
      <c r="F7">
        <v>1</v>
      </c>
      <c r="G7">
        <v>1.25</v>
      </c>
      <c r="H7">
        <v>1.5</v>
      </c>
      <c r="I7">
        <v>1.75</v>
      </c>
      <c r="K7" t="s">
        <v>4</v>
      </c>
      <c r="L7">
        <v>0.25</v>
      </c>
      <c r="M7">
        <v>0.5</v>
      </c>
      <c r="N7">
        <v>0.75</v>
      </c>
      <c r="O7">
        <v>1</v>
      </c>
      <c r="P7">
        <v>1.25</v>
      </c>
      <c r="Q7">
        <v>1.5</v>
      </c>
      <c r="R7">
        <v>1.75</v>
      </c>
    </row>
    <row r="8" spans="2:20" x14ac:dyDescent="0.3">
      <c r="B8" t="s">
        <v>9</v>
      </c>
      <c r="C8">
        <v>2.3642545908882026E-3</v>
      </c>
      <c r="D8">
        <v>-4.7047494373912436E-4</v>
      </c>
      <c r="E8">
        <v>-1.1088127047253714E-3</v>
      </c>
      <c r="F8">
        <v>-5.2161754243621452E-3</v>
      </c>
      <c r="G8">
        <v>2.2128718606779412E-3</v>
      </c>
      <c r="H8">
        <v>3.9797895442617498E-4</v>
      </c>
      <c r="I8">
        <v>-2.4262716376077945E-3</v>
      </c>
      <c r="K8" t="s">
        <v>9</v>
      </c>
      <c r="L8">
        <f>_xlfn.STDEV.S(C4,C8,C12)/SQRT(3)</f>
        <v>1.5066045857136197E-3</v>
      </c>
      <c r="M8">
        <f t="shared" ref="M8:R8" si="1">_xlfn.STDEV.S(D4,D8,D12)/SQRT(3)</f>
        <v>1.0715976656873679E-3</v>
      </c>
      <c r="N8">
        <f t="shared" si="1"/>
        <v>4.1629045233329917E-5</v>
      </c>
      <c r="O8">
        <f t="shared" si="1"/>
        <v>5.4736850173321152E-4</v>
      </c>
      <c r="P8">
        <f t="shared" si="1"/>
        <v>6.7655290290383001E-4</v>
      </c>
      <c r="Q8">
        <f t="shared" si="1"/>
        <v>6.2672810191801267E-4</v>
      </c>
      <c r="R8">
        <f t="shared" si="1"/>
        <v>9.2821829301315808E-4</v>
      </c>
    </row>
    <row r="10" spans="2:20" x14ac:dyDescent="0.3">
      <c r="B10" t="s">
        <v>12</v>
      </c>
      <c r="K10" t="s">
        <v>15</v>
      </c>
    </row>
    <row r="11" spans="2:20" x14ac:dyDescent="0.3">
      <c r="B11" t="s">
        <v>4</v>
      </c>
      <c r="C11">
        <v>0.25</v>
      </c>
      <c r="D11">
        <v>0.5</v>
      </c>
      <c r="E11">
        <v>0.75</v>
      </c>
      <c r="F11">
        <v>1</v>
      </c>
      <c r="G11">
        <v>1.25</v>
      </c>
      <c r="H11">
        <v>1.5</v>
      </c>
      <c r="I11">
        <v>1.75</v>
      </c>
      <c r="K11" t="s">
        <v>4</v>
      </c>
      <c r="L11">
        <v>0.25</v>
      </c>
      <c r="M11">
        <v>0.5</v>
      </c>
      <c r="N11">
        <v>0.75</v>
      </c>
      <c r="O11">
        <v>1</v>
      </c>
      <c r="P11">
        <v>1.25</v>
      </c>
      <c r="Q11">
        <v>1.5</v>
      </c>
      <c r="R11">
        <v>1.75</v>
      </c>
    </row>
    <row r="12" spans="2:20" x14ac:dyDescent="0.3">
      <c r="B12" t="s">
        <v>9</v>
      </c>
      <c r="C12">
        <v>-2.8417825798876368E-3</v>
      </c>
      <c r="D12">
        <v>-2.3599320310474575E-3</v>
      </c>
      <c r="E12">
        <v>-1.2068561687535737E-3</v>
      </c>
      <c r="F12">
        <v>-3.7566588462007232E-3</v>
      </c>
      <c r="G12">
        <v>7.1663286191497682E-4</v>
      </c>
      <c r="H12">
        <v>-9.060412460957898E-4</v>
      </c>
      <c r="I12">
        <v>-4.111155621898805E-3</v>
      </c>
      <c r="K12" t="s">
        <v>9</v>
      </c>
      <c r="L12" t="b">
        <f>IF(ABS(L4)-L8*$T$4&lt;0,FALSE,TRUE)</f>
        <v>0</v>
      </c>
      <c r="M12" t="b">
        <f t="shared" ref="M12:R12" si="2">IF(ABS(M4)-M8*$T$4&lt;0,FALSE,TRUE)</f>
        <v>0</v>
      </c>
      <c r="N12" t="b">
        <f t="shared" si="2"/>
        <v>1</v>
      </c>
      <c r="O12" t="b">
        <f t="shared" si="2"/>
        <v>1</v>
      </c>
      <c r="P12" t="b">
        <f t="shared" si="2"/>
        <v>0</v>
      </c>
      <c r="Q12" t="b">
        <f t="shared" si="2"/>
        <v>0</v>
      </c>
      <c r="R12" t="b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PEG_2k_20uM (1)</vt:lpstr>
      <vt:lpstr>PEG_2k_20uM (2)</vt:lpstr>
      <vt:lpstr>PEG_2k_20uM (3)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Matthew Oliveira</cp:lastModifiedBy>
  <dcterms:created xsi:type="dcterms:W3CDTF">2021-06-21T15:26:23Z</dcterms:created>
  <dcterms:modified xsi:type="dcterms:W3CDTF">2022-05-27T17:39:25Z</dcterms:modified>
</cp:coreProperties>
</file>