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470D2CD-2249-CD33-4A35-6F278624656F}"/>
  <workbookPr codeName="ThisWorkbook" defaultThemeVersion="124226"/>
  <mc:AlternateContent xmlns:mc="http://schemas.openxmlformats.org/markup-compatibility/2006">
    <mc:Choice Requires="x15">
      <x15ac:absPath xmlns:x15ac="http://schemas.microsoft.com/office/spreadsheetml/2010/11/ac" url="C:\Ricky\CHG\JUN22\CHG213528\"/>
    </mc:Choice>
  </mc:AlternateContent>
  <xr:revisionPtr revIDLastSave="0" documentId="13_ncr:1_{B59BF00F-0146-40F9-8310-D99447C7C0E5}" xr6:coauthVersionLast="47" xr6:coauthVersionMax="47" xr10:uidLastSave="{00000000-0000-0000-0000-000000000000}"/>
  <bookViews>
    <workbookView xWindow="-120" yWindow="-16320" windowWidth="29040" windowHeight="15720" tabRatio="926" activeTab="2"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<sst xmlns="http://schemas.openxmlformats.org/spreadsheetml/2006/main" count="219" uniqueCount="129">
  <si>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</si>
  <si>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</si>
  <si>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</si>
  <si>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</si>
  <si>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</si>
  <si>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</si>
  <si>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</si>
  <si>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</si>
  <si>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</si>
  <si>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</si>
  <si>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</si>
  <si>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</si>
  <si>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</si>
  <si>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</si>
  <si>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</si>
  <si>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</si>
  <si>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</si>
  <si>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</si>
  <si>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</si>
  <si>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</si>
  <si>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</si>
  <si>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</si>
  <si>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</si>
  <si>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</si>
  <si>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</si>
  <si>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</si>
  <si>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</si>
  <si>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</si>
  <si>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</si>
  <si>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</si>
  <si>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</si>
  <si>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</si>
  <si>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</si>
  <si>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</si>
  <si>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</si>
  <si>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</si>
  <si>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</si>
  <si>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</si>
  <si>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</si>
  <si>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</si>
  <si>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</si>
  <si>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</si>
  <si>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</si>
  <si>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</si>
  <si>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</si>
  <si>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</si>
  <si>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</si>
  <si>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</si>
  <si>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</si>
  <si>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</si>
  <si>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</si>
  <si>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</si>
  <si>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</si>
  <si>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</si>
  <si>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</si>
  <si>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</si>
  <si>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</si>
  <si>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</si>
  <si>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</si>
  <si>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</si>
  <si>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</si>
  <si>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</si>
  <si>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</si>
  <si>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</si>
  <si>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</si>
  <si>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</si>
  <si>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</si>
  <si>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</si>
  <si>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</si>
  <si>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</si>
  <si>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</si>
  <si>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</si>
  <si>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</si>
  <si>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</si>
  <si>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</si>
  <si>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</si>
  <si>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</si>
  <si>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</si>
  <si>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</si>
  <si>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</si>
  <si>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 xml:space="preserve">Test Case completed </t>
  </si>
  <si>
    <t>Send Email for columns creation</t>
  </si>
  <si>
    <t>Reset data</t>
  </si>
  <si>
    <t>1. Run the following script to delete the test data.
2. Delete Error table.</t>
  </si>
  <si>
    <t>2 records should be deleted.</t>
  </si>
  <si>
    <t>Informatica Server</t>
  </si>
  <si>
    <t>Flat file should be correctly placed</t>
  </si>
  <si>
    <t>N/A</t>
  </si>
  <si>
    <t>Execute Worklet</t>
  </si>
  <si>
    <t>Open Workflow Manager
Open EIM_INTERFACE folder
Open workflow RUN_EIM_PROCESS_GENERIC
Execute Session wrk_Pre_Etl_java
 Then  check if file is corectly registered by Java.</t>
  </si>
  <si>
    <t>Informatica
SIEBEL_OLAP_DEV81</t>
  </si>
  <si>
    <t xml:space="preserve"> A new record should be  added to WC_ETL_FILES_G with PICK_UP_DATE equal to current date.</t>
  </si>
  <si>
    <t xml:space="preserve"> A new record is added to WC_ETL_FILES_G with PICK_UP_DATE equal to current date.</t>
  </si>
  <si>
    <t xml:space="preserve">Run the worklet 'EIM_INTERFACE--&gt;
RUN_EIM_PROCESS_GENERIC--&gt;"wrk_Products_Interface_Generic" </t>
  </si>
  <si>
    <t>SIEBEL_OLTP_DEV14</t>
  </si>
  <si>
    <t>Sales Application</t>
  </si>
  <si>
    <t xml:space="preserve">Place Flat file for data load
</t>
  </si>
  <si>
    <t>Place ESPR1801_20211114_10.txt flat file in IUNP folder on \\10.186.26.22\Interfaces_IP14\Spain\IUNP</t>
  </si>
  <si>
    <t xml:space="preserve">Check Valid Errors
</t>
  </si>
  <si>
    <t>Launch Script to verify Length, Numeric, Boolean &amp; LOV Check</t>
  </si>
  <si>
    <t>1 record returned from each query
IF_ROW_STAT='IMPORTED'
Values populated correctly as per Screenshot 2</t>
  </si>
  <si>
    <t xml:space="preserve">Data base check </t>
  </si>
  <si>
    <t>Screenshot 1</t>
  </si>
  <si>
    <t>Check on sales application</t>
  </si>
  <si>
    <r>
      <rPr>
        <sz val="10"/>
        <rFont val="Arial"/>
        <family val="2"/>
      </rPr>
      <t xml:space="preserve">1. Login on Sales Application as CSTADMESN. 
2. Go to Administration - Product
3. Query: Created=Today()
4. The 2 products are displayed.
</t>
    </r>
    <r>
      <rPr>
        <sz val="10"/>
        <color rgb="FFFF0000"/>
        <rFont val="Arial"/>
        <family val="2"/>
      </rPr>
      <t xml:space="preserve">
</t>
    </r>
  </si>
  <si>
    <t>Execution successful</t>
  </si>
  <si>
    <t>Open Workflow Manager
Open EC4U folder
Open workflow JTI_DWH_ETLComplete_Incremental
Execute Load_EIM
 Then  check if file is corectly registered by Java.</t>
  </si>
  <si>
    <t>Wait for wrk_Products_Interface_Generic to complete</t>
  </si>
  <si>
    <t xml:space="preserve">Check if 1 records has been created  in table  S_PROD_INT and S_PROD_INT_X tables.
</t>
  </si>
  <si>
    <t>Screenshot 2</t>
  </si>
  <si>
    <r>
      <rPr>
        <sz val="10"/>
        <rFont val="Arial"/>
        <family val="2"/>
      </rPr>
      <t xml:space="preserve">1. Login on Sales Application as CSTADMESN. 
2. Go to Administration - Product
3. Query: Created=Today()
1 Product correctly loaded 
</t>
    </r>
    <r>
      <rPr>
        <sz val="10"/>
        <color rgb="FFFF0000"/>
        <rFont val="Arial"/>
        <family val="2"/>
      </rPr>
      <t xml:space="preserve">
</t>
    </r>
  </si>
  <si>
    <t>CT</t>
  </si>
  <si>
    <t>Y</t>
  </si>
  <si>
    <t>N</t>
  </si>
  <si>
    <t>FDE_INT_PRODUCT_PRE_GENERIC,
FDE_INT_PRODUCTS_GENERIC,
Shortcut_to_FDE_INT_PRODUCT_PRE_GENERIC,
Shortcut_to_FDE_INT_PRODUCTS_GENERIC,
FDE_INT_PRODUCT_ELIGIBILITY_PRE_GENERIC,
FDE_INT_PRODUCT_ELIGIBILITY_PRE,
FDE_INT_PRODUCT_ELIGIBILITY,
Shortcut_to_FDE_INT_PRODUCT_ELIGIBILITY_PRE_GENERIC,
Shortcut_to_FDE_INT_PRODUCT_ELIGIBILITY_PRE_GENERIC,
Shortcut_to_FDE_INT_PRODUCT_ELIGIBILITY</t>
  </si>
  <si>
    <t>RUN_EIM_PROCESS_GENERIC,
JTI_DWH_ETLComplete_Incremental,
RUN_EIM_PROCESS_JAVA</t>
  </si>
  <si>
    <t>Frank</t>
  </si>
  <si>
    <t>Check if 26 fields correctly populated</t>
  </si>
  <si>
    <t>DELETE FROM S_PROD_INT_X WHERE PAR_ROW_ID IN (SELECT ROW_ID FROM S_PROD_INT WHERE PART_NUM  in ('CHG213528_Valid_Product_1' , 'CHG213528_Valid_Product_2'))
DELETE FROM S_PROD_INT WHERE PART_NUM in ('CHG213528_Valid_Product_1' , 'CHG213528_Valid_Product_2')
DELETE FROM WC_ERRORS_G WHERE FILE_NAME LIKE '%ESPR1901_20220404_10%'</t>
  </si>
  <si>
    <t>SELECT  FROM S_PROD_INT_X WHERE PAR_ROW_ID IN (SELECT ROW_ID FROM S_PROD_INT WHERE PART_NUM  in ('CHG213528_Valid_Product_1' , 'CHG213528_Valid_Product_2'))
SELECT  FROM S_PROD_INT WHERE PART_NUM in ('CHG213528_Valid_Product_1' , 'CHG213528_Valid_Product_2')
SELECT FROM WC_ERRORS_G WHERE FILE_NAME LIKE '%ESPR1901_20220404_10%'</t>
  </si>
  <si>
    <t>J:\General\04_RELEASE_MANAGEMENT\2022-06-Release PROD JUN22\04_Release Docs\003-Data\Data Regression\ESPR1901_20220404_10.txt</t>
  </si>
  <si>
    <t>SELECT *
FROM WC_ETL_FILES_G
WHERE FILENAME LIKE '%ESPR1901_20220404_10%'</t>
  </si>
  <si>
    <t>SELECT FIELD_VALUE, FIELD_NAME, FAILURE_DESCRIPTION, * FROM WC_ERRORS_G WHERE FILE_NAME LIKE '%ESPR1901_20220404_10%'</t>
  </si>
  <si>
    <t>Refer to Screenshot 1:
26 records returned with Length Check
15 records returned with NUM Check
4 records returned with Date Check
2 record returned with BOOLEAN Check
5 records returned with LOV Check</t>
  </si>
  <si>
    <t>Product</t>
  </si>
  <si>
    <t>SELECT IF_ROW_STAT,* FROM EIM_PROD_INT WHERE IF_ROW_BATCH_NUM=100000000
SELECT IF_ROW_STAT,* FROM EIM_PRDINT_DTL WHERE IF_ROW_BATCH_NUM=100000000
select BAR_CODE_NUM,
    X_ME_EXTERNAL_WIDTH,
    X_ME_INTERNAL_WIDTH,
    X_INT_HEIGHT_NUM,
    X_ME_FASCIA_WIDTH,
    X_ME_FASCIA_MESSAGE,
    X_ME_FASCIA_DETAIL,
    X_ME_FASCIA_TYPE,
    X_ME_FASCIA_HEIGHT,
    X_DEF_LOC_SUB_TYPE_CD,
    X_SHELF_AUTOMATED_FLG,
    X_SHELF_DIVIDER_NUM,
    X_SLOT_DEPTH_NUM,
    X_SHELF_DIV_THICK_NUM,
    X_ROWS_NUM,
    X_FACING_ROW_NUM,
    X_FACINGS_NUM,
    X_ORDERABLE_START_DT,
    X_ORDERABLE_END_DT,
    X_RETURN_STRT_DT,
    X_RETURN_END_DT,
    X_DL_CONTRACTIBLE_FLG,
    X_SLOTS_FACING_NUM,
    X_COUNT_CLASS,
    X_GIFT_FACTOR,
    X_ORDER_QTY_FACT  
	from S_PROD_INT 
	where PART_NUM in ('CHG213528_Valid_Product_1' , 'CHG213528_Valid_Product_2')</t>
  </si>
  <si>
    <t xml:space="preserve">CHG213528 </t>
  </si>
  <si>
    <t>TMEC - MD – Product Harmonization V2</t>
  </si>
  <si>
    <t>Jun ,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</si>
</sst>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9" x14ac:knownFonts="1">
    <font>
      <sz val="10"/>
      <name val="Arial"/>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sz val="10"/>
      <color theme="1"/>
      <name val="Arial"/>
      <family val="2"/>
    </font>
    <font>
      <sz val="10"/>
      <color theme="1"/>
      <name val="Book Antiqua"/>
      <family val="1"/>
    </font>
    <font>
      <sz val="10"/>
      <color rgb="FFFF0000"/>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theme="0"/>
        <bgColor indexed="64"/>
      </patternFill>
    </fill>
    <fill>
      <patternFill patternType="solid">
        <fgColor rgb="FFFFFF00"/>
        <bgColor indexed="64"/>
      </patternFill>
    </fill>
  </fills>
  <borders count="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s>
  <cellStyleXfs count="51">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20" borderId="1" applyNumberFormat="0" applyAlignment="0" applyProtection="0"/>
    <xf numFmtId="0" fontId="10" fillId="20" borderId="2" applyNumberFormat="0" applyAlignment="0" applyProtection="0"/>
    <xf numFmtId="0" fontId="2" fillId="0" borderId="0" applyFont="0" applyFill="0" applyBorder="0" applyAlignment="0" applyProtection="0"/>
    <xf numFmtId="0" fontId="11" fillId="7" borderId="2" applyNumberFormat="0" applyAlignment="0" applyProtection="0"/>
    <xf numFmtId="0" fontId="5" fillId="0" borderId="4" applyNumberFormat="0" applyFill="0" applyAlignment="0" applyProtection="0"/>
    <xf numFmtId="0" fontId="12" fillId="0" borderId="0" applyNumberFormat="0" applyFill="0" applyBorder="0" applyAlignment="0" applyProtection="0"/>
    <xf numFmtId="0" fontId="13" fillId="4" borderId="0" applyNumberFormat="0" applyBorder="0" applyAlignment="0" applyProtection="0"/>
    <xf numFmtId="0" fontId="42" fillId="0" borderId="0" applyNumberFormat="0" applyFill="0" applyBorder="0" applyAlignment="0" applyProtection="0">
      <alignment vertical="top"/>
      <protection locked="0"/>
    </xf>
    <xf numFmtId="0" fontId="43" fillId="0" borderId="0"/>
    <xf numFmtId="0" fontId="2" fillId="0" borderId="0"/>
    <xf numFmtId="0" fontId="43" fillId="0" borderId="0"/>
    <xf numFmtId="0" fontId="43" fillId="0" borderId="0"/>
    <xf numFmtId="0" fontId="37" fillId="0" borderId="0"/>
    <xf numFmtId="0" fontId="2" fillId="0" borderId="0"/>
    <xf numFmtId="0" fontId="2" fillId="22" borderId="9" applyNumberFormat="0" applyFont="0" applyAlignment="0" applyProtection="0"/>
    <xf numFmtId="0" fontId="14" fillId="3" borderId="0" applyNumberFormat="0" applyBorder="0" applyAlignment="0" applyProtection="0"/>
    <xf numFmtId="0" fontId="2" fillId="0" borderId="0"/>
    <xf numFmtId="0" fontId="15" fillId="0" borderId="0"/>
    <xf numFmtId="0" fontId="16" fillId="0" borderId="0" applyNumberFormat="0" applyFill="0" applyBorder="0" applyAlignment="0" applyProtection="0"/>
    <xf numFmtId="0" fontId="17" fillId="0" borderId="5" applyNumberFormat="0" applyFill="0" applyAlignment="0" applyProtection="0"/>
    <xf numFmtId="0" fontId="18" fillId="0" borderId="6" applyNumberFormat="0" applyFill="0" applyAlignment="0" applyProtection="0"/>
    <xf numFmtId="0" fontId="19" fillId="0" borderId="7" applyNumberFormat="0" applyFill="0" applyAlignment="0" applyProtection="0"/>
    <xf numFmtId="0" fontId="19" fillId="0" borderId="0" applyNumberFormat="0" applyFill="0" applyBorder="0" applyAlignment="0" applyProtection="0"/>
    <xf numFmtId="0" fontId="20" fillId="0" borderId="8" applyNumberFormat="0" applyFill="0" applyAlignment="0" applyProtection="0"/>
    <xf numFmtId="0" fontId="21" fillId="0" borderId="0" applyNumberFormat="0" applyFill="0" applyBorder="0" applyAlignment="0" applyProtection="0"/>
    <xf numFmtId="0" fontId="22" fillId="21" borderId="3" applyNumberFormat="0" applyAlignment="0" applyProtection="0"/>
  </cellStyleXfs>
  <cellXfs count="106">
    <xf numFmtId="0" fontId="0" fillId="0" borderId="0" xfId="0"/>
    <xf numFmtId="0" fontId="3" fillId="0" borderId="0" xfId="38" applyFont="1" applyAlignment="1">
      <alignment vertical="center"/>
    </xf>
    <xf numFmtId="0" fontId="2" fillId="0" borderId="0" xfId="38" applyAlignment="1">
      <alignment vertical="center"/>
    </xf>
    <xf numFmtId="0" fontId="2" fillId="0" borderId="0" xfId="38" applyFont="1" applyAlignment="1">
      <alignment vertical="center"/>
    </xf>
    <xf numFmtId="0" fontId="2" fillId="23" borderId="0" xfId="38" applyFill="1" applyAlignment="1">
      <alignment vertical="center"/>
    </xf>
    <xf numFmtId="0" fontId="3" fillId="23" borderId="0" xfId="38" applyFont="1" applyFill="1" applyAlignment="1">
      <alignment vertical="center"/>
    </xf>
    <xf numFmtId="0" fontId="25" fillId="0" borderId="0" xfId="27" applyFont="1" applyAlignment="1">
      <alignment vertical="center"/>
    </xf>
    <xf numFmtId="0" fontId="26" fillId="0" borderId="0" xfId="27" applyFont="1" applyAlignment="1">
      <alignment vertical="center"/>
    </xf>
    <xf numFmtId="0" fontId="28" fillId="0" borderId="0" xfId="27" applyFont="1" applyAlignment="1">
      <alignment vertical="center"/>
    </xf>
    <xf numFmtId="164" fontId="29" fillId="23" borderId="0" xfId="27" applyNumberFormat="1" applyFont="1" applyFill="1" applyAlignment="1">
      <alignment vertical="center"/>
    </xf>
    <xf numFmtId="164" fontId="2" fillId="23" borderId="0" xfId="27" applyNumberFormat="1" applyFill="1" applyAlignment="1">
      <alignment vertical="center"/>
    </xf>
    <xf numFmtId="0" fontId="1" fillId="0" borderId="0" xfId="34" applyFont="1" applyAlignment="1">
      <alignment vertical="center"/>
    </xf>
    <xf numFmtId="0" fontId="2" fillId="0" borderId="0" xfId="34" applyAlignment="1">
      <alignment vertical="center"/>
    </xf>
    <xf numFmtId="164" fontId="2" fillId="23" borderId="0" xfId="27" applyNumberFormat="1" applyFill="1" applyBorder="1" applyAlignment="1">
      <alignment vertical="center"/>
    </xf>
    <xf numFmtId="164" fontId="29" fillId="23" borderId="0" xfId="27" applyNumberFormat="1" applyFont="1" applyFill="1" applyBorder="1" applyAlignment="1">
      <alignment vertical="center"/>
    </xf>
    <xf numFmtId="0" fontId="2" fillId="0" borderId="0" xfId="27" applyFont="1" applyAlignment="1">
      <alignment vertical="center"/>
    </xf>
    <xf numFmtId="0" fontId="29" fillId="0" borderId="0" xfId="27" applyFont="1" applyAlignment="1">
      <alignment vertical="center"/>
    </xf>
    <xf numFmtId="0" fontId="30" fillId="0" borderId="0" xfId="27" applyFont="1" applyAlignment="1">
      <alignment vertical="center"/>
    </xf>
    <xf numFmtId="0" fontId="23" fillId="0" borderId="0" xfId="27" applyFont="1" applyAlignment="1">
      <alignment vertical="center"/>
    </xf>
    <xf numFmtId="0" fontId="31" fillId="0" borderId="0" xfId="27" applyFont="1" applyAlignment="1">
      <alignment vertical="center"/>
    </xf>
    <xf numFmtId="165" fontId="31" fillId="0" borderId="0" xfId="27" applyNumberFormat="1" applyFont="1" applyAlignment="1">
      <alignment horizontal="left" vertical="center"/>
    </xf>
    <xf numFmtId="0" fontId="32" fillId="23" borderId="0" xfId="38" applyFont="1" applyFill="1" applyAlignment="1">
      <alignment vertical="center" wrapText="1"/>
    </xf>
    <xf numFmtId="0" fontId="3" fillId="23" borderId="0" xfId="38" applyFont="1" applyFill="1" applyAlignment="1">
      <alignment horizontal="center" vertical="center" wrapText="1"/>
    </xf>
    <xf numFmtId="0" fontId="3" fillId="24" borderId="10" xfId="38" applyFont="1" applyFill="1" applyBorder="1" applyAlignment="1">
      <alignment horizontal="center" vertical="center" wrapText="1"/>
    </xf>
    <xf numFmtId="0" fontId="33" fillId="0" borderId="10" xfId="38" applyFont="1" applyBorder="1" applyAlignment="1">
      <alignment vertical="center" wrapText="1"/>
    </xf>
    <xf numFmtId="0" fontId="3" fillId="23" borderId="0" xfId="38" applyFont="1" applyFill="1" applyAlignment="1">
      <alignment vertical="center" wrapText="1"/>
    </xf>
    <xf numFmtId="0" fontId="3" fillId="24" borderId="10" xfId="38" applyFont="1" applyFill="1" applyBorder="1" applyAlignment="1">
      <alignment vertical="center"/>
    </xf>
    <xf numFmtId="0" fontId="33" fillId="0" borderId="10" xfId="38" applyFont="1" applyBorder="1" applyAlignment="1">
      <alignment horizontal="left" vertical="center" wrapText="1"/>
    </xf>
    <xf numFmtId="0" fontId="3" fillId="24" borderId="10" xfId="38" applyFont="1" applyFill="1" applyBorder="1" applyAlignment="1">
      <alignment vertical="center" wrapText="1"/>
    </xf>
    <xf numFmtId="0" fontId="35" fillId="23" borderId="11" xfId="38" applyFont="1" applyFill="1" applyBorder="1" applyAlignment="1">
      <alignment horizontal="right" vertical="center"/>
    </xf>
    <xf numFmtId="0" fontId="2" fillId="23" borderId="0" xfId="38" applyFont="1" applyFill="1" applyAlignment="1">
      <alignment vertical="center"/>
    </xf>
    <xf numFmtId="0" fontId="3" fillId="24" borderId="12" xfId="38" applyFont="1" applyFill="1" applyBorder="1" applyAlignment="1">
      <alignment vertical="center"/>
    </xf>
    <xf numFmtId="0" fontId="37" fillId="0" borderId="0" xfId="37" applyBorder="1"/>
    <xf numFmtId="0" fontId="37" fillId="0" borderId="0" xfId="37"/>
    <xf numFmtId="0" fontId="2" fillId="0" borderId="0" xfId="37" applyFont="1"/>
    <xf numFmtId="0" fontId="38" fillId="25" borderId="10" xfId="37" applyFont="1" applyFill="1" applyBorder="1" applyAlignment="1">
      <alignment horizontal="right" wrapText="1"/>
    </xf>
    <xf numFmtId="0" fontId="37" fillId="0" borderId="10" xfId="37" applyBorder="1" applyAlignment="1">
      <alignment wrapText="1"/>
    </xf>
    <xf numFmtId="0" fontId="37" fillId="0" borderId="10" xfId="37" applyBorder="1"/>
    <xf numFmtId="14" fontId="37" fillId="0" borderId="10" xfId="37" applyNumberFormat="1" applyBorder="1" applyAlignment="1">
      <alignment horizontal="right" wrapText="1"/>
    </xf>
    <xf numFmtId="14" fontId="37" fillId="0" borderId="10" xfId="37" applyNumberFormat="1" applyBorder="1" applyAlignment="1">
      <alignment wrapText="1"/>
    </xf>
    <xf numFmtId="0" fontId="37" fillId="0" borderId="10" xfId="37" applyFont="1" applyBorder="1" applyAlignment="1">
      <alignment wrapText="1"/>
    </xf>
    <xf numFmtId="0" fontId="3" fillId="24" borderId="13" xfId="38" applyFont="1" applyFill="1" applyBorder="1" applyAlignment="1">
      <alignment vertical="center"/>
    </xf>
    <xf numFmtId="0" fontId="2" fillId="23" borderId="0" xfId="38" applyFont="1" applyFill="1" applyBorder="1" applyAlignment="1">
      <alignment vertical="center"/>
    </xf>
    <xf numFmtId="0" fontId="2" fillId="23" borderId="0" xfId="38" applyFill="1" applyBorder="1" applyAlignment="1">
      <alignment vertical="center"/>
    </xf>
    <xf numFmtId="0" fontId="2" fillId="0" borderId="0" xfId="38" applyBorder="1" applyAlignment="1">
      <alignment vertical="center"/>
    </xf>
    <xf numFmtId="0" fontId="29" fillId="0" borderId="10" xfId="37" applyFont="1" applyBorder="1" applyAlignment="1">
      <alignment vertical="top" wrapText="1"/>
    </xf>
    <xf numFmtId="0" fontId="29" fillId="0" borderId="10" xfId="37" applyFont="1" applyBorder="1" applyAlignment="1">
      <alignment horizontal="left" vertical="top" wrapText="1"/>
    </xf>
    <xf numFmtId="0" fontId="2" fillId="0" borderId="0" xfId="38" applyAlignment="1">
      <alignment vertical="center" wrapText="1"/>
    </xf>
    <xf numFmtId="0" fontId="2" fillId="0" borderId="0" xfId="38" applyFont="1" applyAlignment="1">
      <alignment vertical="center" wrapText="1"/>
    </xf>
    <xf numFmtId="0" fontId="2" fillId="23" borderId="0" xfId="38" applyFill="1" applyAlignment="1">
      <alignment vertical="center" wrapText="1"/>
    </xf>
    <xf numFmtId="0" fontId="2" fillId="23" borderId="0" xfId="38" applyNumberFormat="1" applyFill="1" applyAlignment="1">
      <alignment vertical="center" wrapText="1"/>
    </xf>
    <xf numFmtId="15" fontId="33" fillId="0" borderId="10" xfId="38" applyNumberFormat="1" applyFont="1" applyBorder="1" applyAlignment="1">
      <alignment horizontal="left" vertical="center" wrapText="1"/>
    </xf>
    <xf numFmtId="15" fontId="42" fillId="0" borderId="10" xfId="32" applyNumberFormat="1" applyBorder="1" applyAlignment="1" applyProtection="1">
      <alignment horizontal="left" vertical="center" wrapText="1"/>
    </xf>
    <xf numFmtId="0" fontId="2" fillId="23" borderId="0" xfId="38" applyFill="1" applyBorder="1" applyAlignment="1">
      <alignment vertical="center" wrapText="1"/>
    </xf>
    <xf numFmtId="0" fontId="2" fillId="0" borderId="0" xfId="38" applyBorder="1" applyAlignment="1">
      <alignment vertical="center" wrapText="1"/>
    </xf>
    <xf numFmtId="15" fontId="44" fillId="0" borderId="10" xfId="32" applyNumberFormat="1" applyFont="1" applyBorder="1" applyAlignment="1" applyProtection="1">
      <alignment horizontal="left" vertical="center" wrapText="1"/>
    </xf>
    <xf numFmtId="0" fontId="37" fillId="0" borderId="0" xfId="37" applyAlignment="1">
      <alignment horizontal="left" vertical="top"/>
    </xf>
    <xf numFmtId="0" fontId="0" fillId="0" borderId="0" xfId="0" applyAlignment="1">
      <alignment horizontal="center"/>
    </xf>
    <xf numFmtId="0" fontId="45" fillId="26" borderId="0" xfId="0" applyFont="1" applyFill="1"/>
    <xf numFmtId="0" fontId="45" fillId="26" borderId="0" xfId="0" applyFont="1" applyFill="1" applyAlignment="1">
      <alignment horizontal="center"/>
    </xf>
    <xf numFmtId="0" fontId="3"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2" fillId="27" borderId="10" xfId="0" quotePrefix="1" applyNumberFormat="1" applyFont="1" applyFill="1" applyBorder="1" applyAlignment="1">
      <alignment horizontal="center"/>
    </xf>
    <xf numFmtId="0" fontId="2" fillId="27" borderId="10" xfId="0" applyFont="1" applyFill="1" applyBorder="1" applyAlignment="1">
      <alignment horizontal="center"/>
    </xf>
    <xf numFmtId="166" fontId="0" fillId="27" borderId="10" xfId="0" applyNumberFormat="1" applyFill="1" applyBorder="1" applyAlignment="1">
      <alignment horizontal="center"/>
    </xf>
    <xf numFmtId="49" fontId="3" fillId="24" borderId="10" xfId="37" applyNumberFormat="1" applyFont="1" applyFill="1" applyBorder="1" applyAlignment="1">
      <alignment horizontal="center" vertical="top"/>
    </xf>
    <xf numFmtId="0" fontId="38" fillId="25" borderId="10" xfId="37" applyFont="1" applyFill="1" applyBorder="1" applyAlignment="1">
      <alignment horizontal="right" vertical="top" wrapText="1"/>
    </xf>
    <xf numFmtId="0" fontId="3" fillId="0" borderId="0" xfId="0" applyFont="1" applyFill="1"/>
    <xf numFmtId="0" fontId="0" fillId="0" borderId="0" xfId="0" applyFill="1"/>
    <xf numFmtId="0" fontId="29" fillId="28" borderId="10" xfId="37" applyFont="1" applyFill="1" applyBorder="1" applyAlignment="1">
      <alignment vertical="top"/>
    </xf>
    <xf numFmtId="0" fontId="2" fillId="0" borderId="10" xfId="0" applyFont="1" applyBorder="1" applyAlignment="1">
      <alignment vertical="top" wrapText="1"/>
    </xf>
    <xf numFmtId="0" fontId="0" fillId="0" borderId="10" xfId="0" applyBorder="1" applyAlignment="1">
      <alignment vertical="top"/>
    </xf>
    <xf numFmtId="0" fontId="37" fillId="28" borderId="10" xfId="37" applyFill="1" applyBorder="1"/>
    <xf numFmtId="0" fontId="37" fillId="28" borderId="10" xfId="37" applyFill="1" applyBorder="1" applyAlignment="1">
      <alignment vertical="top" wrapText="1"/>
    </xf>
    <xf numFmtId="0" fontId="37" fillId="28" borderId="10" xfId="37" applyFill="1" applyBorder="1" applyAlignment="1">
      <alignment horizontal="left" vertical="top" wrapText="1"/>
    </xf>
    <xf numFmtId="0" fontId="0" fillId="28" borderId="10" xfId="0" applyFill="1" applyBorder="1" applyAlignment="1">
      <alignment vertical="top"/>
    </xf>
    <xf numFmtId="0" fontId="37" fillId="0" borderId="10" xfId="0" applyFont="1" applyBorder="1" applyAlignment="1">
      <alignment vertical="top"/>
    </xf>
    <xf numFmtId="0" fontId="0" fillId="0" borderId="10" xfId="0" applyBorder="1" applyAlignment="1">
      <alignment vertical="top" wrapText="1"/>
    </xf>
    <xf numFmtId="0" fontId="46" fillId="0" borderId="10" xfId="0" applyFont="1" applyBorder="1" applyAlignment="1">
      <alignment vertical="top" wrapText="1"/>
    </xf>
    <xf numFmtId="0" fontId="37" fillId="0" borderId="10" xfId="0" applyFont="1" applyBorder="1" applyAlignment="1">
      <alignment vertical="top" wrapText="1"/>
    </xf>
    <xf numFmtId="0" fontId="46" fillId="0" borderId="10" xfId="0" applyFont="1" applyBorder="1" applyAlignment="1">
      <alignment vertical="top"/>
    </xf>
    <xf numFmtId="0" fontId="47" fillId="0" borderId="10" xfId="37" applyFont="1" applyBorder="1" applyAlignment="1">
      <alignment horizontal="left" vertical="top" wrapText="1"/>
    </xf>
    <xf numFmtId="0" fontId="48" fillId="0" borderId="10" xfId="0" applyFont="1" applyBorder="1" applyAlignment="1">
      <alignment vertical="top" wrapText="1"/>
    </xf>
    <xf numFmtId="0" fontId="29" fillId="29" borderId="10" xfId="37" applyFont="1" applyFill="1" applyBorder="1" applyAlignment="1">
      <alignment vertical="top" wrapText="1"/>
    </xf>
    <xf numFmtId="0" fontId="37" fillId="29" borderId="10" xfId="0" applyFont="1" applyFill="1" applyBorder="1" applyAlignment="1">
      <alignment vertical="top"/>
    </xf>
    <xf numFmtId="0" fontId="28" fillId="0" borderId="0" xfId="27" applyFont="1" applyAlignment="1">
      <alignment horizontal="right" vertical="center"/>
    </xf>
    <xf numFmtId="0" fontId="30" fillId="0" borderId="0" xfId="27" applyFont="1" applyAlignment="1">
      <alignment horizontal="left" vertical="center"/>
    </xf>
    <xf numFmtId="0" fontId="26" fillId="0" borderId="0" xfId="27" applyFont="1" applyAlignment="1">
      <alignment horizontal="right" vertical="center"/>
    </xf>
    <xf numFmtId="0" fontId="26" fillId="0" borderId="0" xfId="27" applyFont="1" applyAlignment="1">
      <alignment horizontal="left" vertical="center" wrapText="1"/>
    </xf>
    <xf numFmtId="0" fontId="27" fillId="0" borderId="0" xfId="27" applyFont="1" applyAlignment="1">
      <alignment horizontal="right" vertical="center"/>
    </xf>
    <xf numFmtId="0" fontId="27" fillId="0" borderId="0" xfId="27" applyFont="1" applyAlignment="1">
      <alignment horizontal="left" vertical="center" wrapText="1"/>
    </xf>
    <xf numFmtId="164" fontId="6" fillId="23" borderId="14" xfId="27" applyNumberFormat="1" applyFont="1" applyFill="1" applyBorder="1" applyAlignment="1">
      <alignment horizontal="center" vertical="center"/>
    </xf>
    <xf numFmtId="0" fontId="23" fillId="0" borderId="0" xfId="27" applyFont="1" applyAlignment="1">
      <alignment horizontal="center" vertical="center"/>
    </xf>
    <xf numFmtId="0" fontId="24" fillId="0" borderId="0" xfId="27" applyFont="1" applyAlignment="1">
      <alignment horizontal="center" vertical="center"/>
    </xf>
    <xf numFmtId="0" fontId="25" fillId="0" borderId="0" xfId="27" applyFont="1" applyAlignment="1">
      <alignment horizontal="right" vertical="center"/>
    </xf>
    <xf numFmtId="0" fontId="25" fillId="0" borderId="0" xfId="27" applyFont="1" applyAlignment="1">
      <alignment horizontal="left" vertical="center"/>
    </xf>
    <xf numFmtId="0" fontId="34" fillId="23" borderId="11" xfId="38" applyFont="1" applyFill="1" applyBorder="1" applyAlignment="1">
      <alignment horizontal="left" vertical="center"/>
    </xf>
    <xf numFmtId="0" fontId="32" fillId="23" borderId="0" xfId="38" applyFont="1" applyFill="1" applyAlignment="1">
      <alignment vertical="center"/>
    </xf>
    <xf numFmtId="0" fontId="32" fillId="24" borderId="15" xfId="38" applyFont="1" applyFill="1" applyBorder="1" applyAlignment="1">
      <alignment horizontal="center" vertical="center" wrapText="1"/>
    </xf>
    <xf numFmtId="0" fontId="43" fillId="0" borderId="15" xfId="36" applyBorder="1"/>
    <xf numFmtId="0" fontId="37" fillId="0" borderId="10" xfId="37" applyFont="1" applyBorder="1" applyAlignment="1">
      <alignment horizontal="center" wrapText="1"/>
    </xf>
    <xf numFmtId="0" fontId="37" fillId="0" borderId="10" xfId="37" applyBorder="1" applyAlignment="1">
      <alignment horizontal="center" wrapText="1"/>
    </xf>
    <xf numFmtId="0" fontId="39" fillId="0" borderId="10" xfId="37" applyFont="1" applyBorder="1" applyAlignment="1">
      <alignment horizontal="left" wrapText="1"/>
    </xf>
    <xf numFmtId="0" fontId="37" fillId="0" borderId="10" xfId="37" applyFont="1" applyBorder="1" applyAlignment="1">
      <alignment horizontal="left" wrapText="1"/>
    </xf>
    <xf numFmtId="0" fontId="37" fillId="0" borderId="10" xfId="37" applyBorder="1" applyAlignment="1">
      <alignment horizontal="left" wrapText="1"/>
    </xf>
  </cellXfs>
  <cellStyles count="51">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3" xfId="35" xr:uid="{00000000-0005-0000-0000-000023000000}"/>
    <cellStyle name="Normal 3 2" xfId="36" xr:uid="{00000000-0005-0000-0000-000024000000}"/>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8527092F-F644-4F67-BF0D-6CDA97E39F78}"/>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2315830-380C-4A93-832A-1E29AA6BACEA}"/>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2932BE7C-09B5-410C-8DF2-0B0C416D4C42}"/>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E6B909B0-1E3D-4656-8630-7F3BB5A656DE}"/>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A3543EE1-12E8-44D9-93F3-6774591FD7EE}"/>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850EA247-D3B9-4864-B446-75CE3DD1E9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19</xdr:col>
      <xdr:colOff>122018</xdr:colOff>
      <xdr:row>48</xdr:row>
      <xdr:rowOff>132348</xdr:rowOff>
    </xdr:to>
    <xdr:pic>
      <xdr:nvPicPr>
        <xdr:cNvPr id="15" name="Picture 14">
          <a:extLst>
            <a:ext uri="{FF2B5EF4-FFF2-40B4-BE49-F238E27FC236}">
              <a16:creationId xmlns:a16="http://schemas.microsoft.com/office/drawing/2014/main" id="{4523FA89-E795-4E8E-9CED-CF307726ED40}"/>
            </a:ext>
          </a:extLst>
        </xdr:cNvPr>
        <xdr:cNvPicPr>
          <a:picLocks noChangeAspect="1"/>
        </xdr:cNvPicPr>
      </xdr:nvPicPr>
      <xdr:blipFill>
        <a:blip xmlns:r="http://schemas.openxmlformats.org/officeDocument/2006/relationships" r:embed="rId1"/>
        <a:stretch>
          <a:fillRect/>
        </a:stretch>
      </xdr:blipFill>
      <xdr:spPr>
        <a:xfrm>
          <a:off x="0" y="342900"/>
          <a:ext cx="14457143" cy="8019048"/>
        </a:xfrm>
        <a:prstGeom prst="rect">
          <a:avLst/>
        </a:prstGeom>
      </xdr:spPr>
    </xdr:pic>
    <xdr:clientData/>
  </xdr:twoCellAnchor>
  <xdr:twoCellAnchor editAs="oneCell">
    <xdr:from>
      <xdr:col>0</xdr:col>
      <xdr:colOff>0</xdr:colOff>
      <xdr:row>69</xdr:row>
      <xdr:rowOff>0</xdr:rowOff>
    </xdr:from>
    <xdr:to>
      <xdr:col>24</xdr:col>
      <xdr:colOff>140672</xdr:colOff>
      <xdr:row>81</xdr:row>
      <xdr:rowOff>66410</xdr:rowOff>
    </xdr:to>
    <xdr:pic>
      <xdr:nvPicPr>
        <xdr:cNvPr id="16" name="Picture 15">
          <a:extLst>
            <a:ext uri="{FF2B5EF4-FFF2-40B4-BE49-F238E27FC236}">
              <a16:creationId xmlns:a16="http://schemas.microsoft.com/office/drawing/2014/main" id="{8A7F59C9-39CE-4B07-B114-AF6BFCFDFA78}"/>
            </a:ext>
          </a:extLst>
        </xdr:cNvPr>
        <xdr:cNvPicPr>
          <a:picLocks noChangeAspect="1"/>
        </xdr:cNvPicPr>
      </xdr:nvPicPr>
      <xdr:blipFill>
        <a:blip xmlns:r="http://schemas.openxmlformats.org/officeDocument/2006/relationships" r:embed="rId2"/>
        <a:stretch>
          <a:fillRect/>
        </a:stretch>
      </xdr:blipFill>
      <xdr:spPr>
        <a:xfrm>
          <a:off x="0" y="11830050"/>
          <a:ext cx="17619047" cy="2123810"/>
        </a:xfrm>
        <a:prstGeom prst="rect">
          <a:avLst/>
        </a:prstGeom>
      </xdr:spPr>
    </xdr:pic>
    <xdr:clientData/>
  </xdr:twoCellAnchor>
  <xdr:twoCellAnchor editAs="oneCell">
    <xdr:from>
      <xdr:col>0</xdr:col>
      <xdr:colOff>0</xdr:colOff>
      <xdr:row>82</xdr:row>
      <xdr:rowOff>57150</xdr:rowOff>
    </xdr:from>
    <xdr:to>
      <xdr:col>24</xdr:col>
      <xdr:colOff>390196</xdr:colOff>
      <xdr:row>94</xdr:row>
      <xdr:rowOff>11179</xdr:rowOff>
    </xdr:to>
    <xdr:pic>
      <xdr:nvPicPr>
        <xdr:cNvPr id="17" name="Picture 16">
          <a:extLst>
            <a:ext uri="{FF2B5EF4-FFF2-40B4-BE49-F238E27FC236}">
              <a16:creationId xmlns:a16="http://schemas.microsoft.com/office/drawing/2014/main" id="{34D2218D-6103-440C-B120-C999C467C82A}"/>
            </a:ext>
          </a:extLst>
        </xdr:cNvPr>
        <xdr:cNvPicPr>
          <a:picLocks noChangeAspect="1"/>
        </xdr:cNvPicPr>
      </xdr:nvPicPr>
      <xdr:blipFill>
        <a:blip xmlns:r="http://schemas.openxmlformats.org/officeDocument/2006/relationships" r:embed="rId3"/>
        <a:stretch>
          <a:fillRect/>
        </a:stretch>
      </xdr:blipFill>
      <xdr:spPr>
        <a:xfrm>
          <a:off x="0" y="14116050"/>
          <a:ext cx="17868571" cy="201142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zoomScale="66" workbookViewId="0">
      <selection activeCell="K27" sqref="K27:S27"/>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92" t="s">
        <v>2</v>
      </c>
      <c r="B13" s="92"/>
      <c r="C13" s="92"/>
      <c r="D13" s="92"/>
      <c r="E13" s="92"/>
      <c r="F13" s="92"/>
      <c r="G13" s="92"/>
      <c r="H13" s="92"/>
      <c r="I13" s="92"/>
      <c r="J13" s="92"/>
      <c r="K13" s="92"/>
      <c r="L13" s="92"/>
      <c r="M13" s="92"/>
      <c r="N13" s="92"/>
      <c r="O13" s="92"/>
      <c r="P13" s="92"/>
      <c r="Q13" s="92"/>
      <c r="R13" s="92"/>
      <c r="S13" s="92"/>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93" t="s">
        <v>17</v>
      </c>
      <c r="B18" s="93"/>
      <c r="C18" s="93"/>
      <c r="D18" s="93"/>
      <c r="E18" s="93"/>
      <c r="F18" s="93"/>
      <c r="G18" s="93"/>
      <c r="H18" s="93"/>
      <c r="I18" s="93"/>
      <c r="J18" s="93"/>
      <c r="K18" s="93"/>
      <c r="L18" s="93"/>
      <c r="M18" s="93"/>
      <c r="N18" s="93"/>
      <c r="O18" s="93"/>
      <c r="P18" s="93"/>
      <c r="Q18" s="93"/>
      <c r="R18" s="93"/>
      <c r="S18" s="93"/>
    </row>
    <row r="19" spans="1:19" s="15" customFormat="1" ht="40.65" customHeight="1" x14ac:dyDescent="0.25">
      <c r="A19" s="94" t="s">
        <v>1</v>
      </c>
      <c r="B19" s="94"/>
      <c r="C19" s="94"/>
      <c r="D19" s="94"/>
      <c r="E19" s="94"/>
      <c r="F19" s="94"/>
      <c r="G19" s="94"/>
      <c r="H19" s="94"/>
      <c r="I19" s="94"/>
      <c r="J19" s="94"/>
      <c r="K19" s="94"/>
      <c r="L19" s="94"/>
      <c r="M19" s="94"/>
      <c r="N19" s="94"/>
      <c r="O19" s="94"/>
      <c r="P19" s="94"/>
      <c r="Q19" s="94"/>
      <c r="R19" s="94"/>
      <c r="S19" s="94"/>
    </row>
    <row r="20" spans="1:19" s="15" customFormat="1" ht="13.8" x14ac:dyDescent="0.25">
      <c r="A20" s="16"/>
      <c r="B20" s="16"/>
      <c r="C20" s="16"/>
      <c r="D20" s="16"/>
      <c r="E20" s="16"/>
      <c r="F20" s="16"/>
      <c r="G20" s="16"/>
      <c r="H20" s="16"/>
      <c r="I20" s="16"/>
      <c r="J20" s="16"/>
    </row>
    <row r="21" spans="1:19" s="15" customFormat="1" ht="58.65" customHeight="1" x14ac:dyDescent="0.25">
      <c r="A21" s="95" t="s">
        <v>74</v>
      </c>
      <c r="B21" s="95"/>
      <c r="C21" s="95"/>
      <c r="D21" s="95"/>
      <c r="E21" s="95"/>
      <c r="F21" s="95"/>
      <c r="G21" s="95"/>
      <c r="H21" s="95"/>
      <c r="I21" s="95"/>
      <c r="J21" s="6"/>
      <c r="K21" s="96" t="s">
        <v>126</v>
      </c>
      <c r="L21" s="96"/>
      <c r="M21" s="96"/>
      <c r="N21" s="96"/>
      <c r="O21" s="96"/>
      <c r="P21" s="96"/>
      <c r="Q21" s="96"/>
      <c r="R21" s="96"/>
      <c r="S21" s="96"/>
    </row>
    <row r="22" spans="1:19" s="15" customFormat="1" ht="13.8" x14ac:dyDescent="0.25">
      <c r="A22" s="16"/>
      <c r="B22" s="16"/>
      <c r="C22" s="16"/>
      <c r="D22" s="16"/>
      <c r="E22" s="16"/>
      <c r="F22" s="16"/>
      <c r="G22" s="16"/>
      <c r="H22" s="16"/>
      <c r="I22" s="16"/>
      <c r="J22" s="16"/>
    </row>
    <row r="23" spans="1:19" s="15" customFormat="1" ht="70.2" customHeight="1" x14ac:dyDescent="0.25">
      <c r="A23" s="88" t="s">
        <v>18</v>
      </c>
      <c r="B23" s="88"/>
      <c r="C23" s="88"/>
      <c r="D23" s="88"/>
      <c r="E23" s="88"/>
      <c r="F23" s="88"/>
      <c r="G23" s="88"/>
      <c r="H23" s="88"/>
      <c r="I23" s="88"/>
      <c r="J23" s="7"/>
      <c r="K23" s="89" t="s">
        <v>127</v>
      </c>
      <c r="L23" s="89"/>
      <c r="M23" s="89"/>
      <c r="N23" s="89"/>
      <c r="O23" s="89"/>
      <c r="P23" s="89"/>
      <c r="Q23" s="89"/>
      <c r="R23" s="89"/>
      <c r="S23" s="89"/>
    </row>
    <row r="24" spans="1:19" s="15" customFormat="1" ht="13.8" x14ac:dyDescent="0.25">
      <c r="A24" s="16"/>
      <c r="B24" s="16"/>
      <c r="C24" s="16"/>
      <c r="D24" s="16"/>
      <c r="E24" s="16"/>
      <c r="F24" s="16"/>
      <c r="G24" s="16"/>
      <c r="H24" s="16"/>
      <c r="I24" s="16"/>
      <c r="J24" s="16"/>
    </row>
    <row r="25" spans="1:19" s="15" customFormat="1" ht="70.2" customHeight="1" x14ac:dyDescent="0.25">
      <c r="A25" s="90" t="s">
        <v>3</v>
      </c>
      <c r="B25" s="90"/>
      <c r="C25" s="90"/>
      <c r="D25" s="90"/>
      <c r="E25" s="90"/>
      <c r="F25" s="90"/>
      <c r="G25" s="90"/>
      <c r="H25" s="90"/>
      <c r="I25" s="90"/>
      <c r="J25" s="7"/>
      <c r="K25" s="91" t="s">
        <v>111</v>
      </c>
      <c r="L25" s="91"/>
      <c r="M25" s="91"/>
      <c r="N25" s="91"/>
      <c r="O25" s="91"/>
      <c r="P25" s="91"/>
      <c r="Q25" s="91"/>
      <c r="R25" s="91"/>
      <c r="S25" s="91"/>
    </row>
    <row r="26" spans="1:19" s="15" customFormat="1" ht="13.8" x14ac:dyDescent="0.25">
      <c r="A26" s="16"/>
      <c r="B26" s="16"/>
      <c r="C26" s="16"/>
      <c r="D26" s="16"/>
      <c r="E26" s="16"/>
      <c r="F26" s="16"/>
      <c r="G26" s="16"/>
      <c r="H26" s="16"/>
      <c r="I26" s="16"/>
      <c r="J26" s="16"/>
    </row>
    <row r="27" spans="1:19" ht="27" customHeight="1" x14ac:dyDescent="0.25">
      <c r="A27" s="86" t="s">
        <v>13</v>
      </c>
      <c r="B27" s="86"/>
      <c r="C27" s="86"/>
      <c r="D27" s="86"/>
      <c r="E27" s="86"/>
      <c r="F27" s="86"/>
      <c r="G27" s="86"/>
      <c r="H27" s="86"/>
      <c r="I27" s="86"/>
      <c r="K27" s="87" t="s">
        <v>19</v>
      </c>
      <c r="L27" s="87"/>
      <c r="M27" s="87"/>
      <c r="N27" s="87"/>
      <c r="O27" s="87"/>
      <c r="P27" s="87"/>
      <c r="Q27" s="87"/>
      <c r="R27" s="87"/>
      <c r="S27" s="87"/>
    </row>
    <row r="28" spans="1:19" ht="27" customHeight="1" x14ac:dyDescent="0.25">
      <c r="A28" s="86"/>
      <c r="B28" s="86"/>
      <c r="C28" s="86"/>
      <c r="D28" s="86"/>
      <c r="E28" s="86"/>
      <c r="F28" s="86"/>
      <c r="G28" s="86"/>
      <c r="H28" s="86"/>
      <c r="I28" s="86"/>
      <c r="K28" s="87"/>
      <c r="L28" s="87"/>
      <c r="M28" s="87"/>
      <c r="N28" s="87"/>
      <c r="O28" s="17"/>
      <c r="P28" s="17"/>
      <c r="Q28" s="17"/>
      <c r="R28" s="17"/>
      <c r="S28" s="17"/>
    </row>
    <row r="29" spans="1:19" ht="27" customHeight="1" x14ac:dyDescent="0.25">
      <c r="A29" s="86"/>
      <c r="B29" s="86"/>
      <c r="C29" s="86"/>
      <c r="D29" s="86"/>
      <c r="E29" s="86"/>
      <c r="F29" s="86"/>
      <c r="G29" s="86"/>
      <c r="H29" s="86"/>
      <c r="I29" s="86"/>
      <c r="K29" s="87"/>
      <c r="L29" s="87"/>
      <c r="M29" s="87"/>
      <c r="N29" s="87"/>
      <c r="O29" s="87"/>
      <c r="P29" s="87"/>
      <c r="Q29" s="87"/>
      <c r="R29" s="87"/>
      <c r="S29" s="87"/>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44655</v>
      </c>
      <c r="D37" s="16"/>
      <c r="E37" s="16"/>
      <c r="F37" s="16"/>
      <c r="G37" s="16"/>
      <c r="H37" s="16"/>
      <c r="I37" s="16"/>
      <c r="J37" s="16"/>
    </row>
  </sheetData>
  <mergeCells count="15">
    <mergeCell ref="A13:S13"/>
    <mergeCell ref="A18:S18"/>
    <mergeCell ref="A19:S19"/>
    <mergeCell ref="A21:I21"/>
    <mergeCell ref="K21:S21"/>
    <mergeCell ref="A28:I28"/>
    <mergeCell ref="K28:N28"/>
    <mergeCell ref="A29:I29"/>
    <mergeCell ref="K29:S29"/>
    <mergeCell ref="A23:I23"/>
    <mergeCell ref="K23:S23"/>
    <mergeCell ref="A25:I25"/>
    <mergeCell ref="K25:S25"/>
    <mergeCell ref="A27:I27"/>
    <mergeCell ref="K27:S27"/>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6" workbookViewId="0">
      <selection activeCell="B11" sqref="B11"/>
    </sheetView>
  </sheetViews>
  <sheetFormatPr defaultColWidth="8" defaultRowHeight="13.2" x14ac:dyDescent="0.25"/>
  <cols>
    <col min="1" max="1" width="54.109375" style="2" customWidth="1"/>
    <col min="2" max="2" width="86.44140625" style="47" customWidth="1"/>
    <col min="3" max="3" width="25.109375" style="2" bestFit="1" customWidth="1"/>
    <col min="4" max="16384" width="8" style="2"/>
  </cols>
  <sheetData>
    <row r="1" spans="1:3" hidden="1" x14ac:dyDescent="0.25">
      <c r="A1" s="1" t="s">
        <v>5</v>
      </c>
    </row>
    <row r="2" spans="1:3" hidden="1" x14ac:dyDescent="0.25">
      <c r="A2" s="3" t="s">
        <v>20</v>
      </c>
      <c r="B2" s="48" t="s">
        <v>6</v>
      </c>
    </row>
    <row r="3" spans="1:3" hidden="1" x14ac:dyDescent="0.25">
      <c r="A3" s="3" t="s">
        <v>20</v>
      </c>
      <c r="B3" s="48" t="s">
        <v>6</v>
      </c>
    </row>
    <row r="4" spans="1:3" hidden="1" x14ac:dyDescent="0.25">
      <c r="A4" s="3" t="s">
        <v>21</v>
      </c>
      <c r="B4" s="48" t="s">
        <v>7</v>
      </c>
    </row>
    <row r="5" spans="1:3" hidden="1" x14ac:dyDescent="0.25">
      <c r="A5" s="3" t="s">
        <v>22</v>
      </c>
      <c r="B5" s="48" t="s">
        <v>7</v>
      </c>
    </row>
    <row r="6" spans="1:3" x14ac:dyDescent="0.25">
      <c r="A6" s="5"/>
      <c r="B6" s="49"/>
      <c r="C6" s="4"/>
    </row>
    <row r="7" spans="1:3" x14ac:dyDescent="0.25">
      <c r="A7" s="30"/>
      <c r="B7" s="49"/>
      <c r="C7" s="4"/>
    </row>
    <row r="8" spans="1:3" ht="28.2" x14ac:dyDescent="0.25">
      <c r="A8" s="97" t="s">
        <v>1</v>
      </c>
      <c r="B8" s="97"/>
      <c r="C8" s="29" t="s">
        <v>8</v>
      </c>
    </row>
    <row r="9" spans="1:3" x14ac:dyDescent="0.25">
      <c r="A9" s="4"/>
      <c r="B9" s="49"/>
      <c r="C9" s="4"/>
    </row>
    <row r="10" spans="1:3" x14ac:dyDescent="0.25">
      <c r="A10" s="5" t="s">
        <v>9</v>
      </c>
      <c r="B10" s="98" t="s">
        <v>10</v>
      </c>
      <c r="C10" s="98"/>
    </row>
    <row r="11" spans="1:3" x14ac:dyDescent="0.25">
      <c r="A11" s="25" t="s">
        <v>11</v>
      </c>
      <c r="B11" s="21" t="s">
        <v>128</v>
      </c>
      <c r="C11" s="22"/>
    </row>
    <row r="12" spans="1:3" x14ac:dyDescent="0.25">
      <c r="A12" s="30"/>
      <c r="B12" s="49"/>
      <c r="C12" s="4"/>
    </row>
    <row r="13" spans="1:3" x14ac:dyDescent="0.25">
      <c r="A13" s="30"/>
      <c r="B13" s="49"/>
      <c r="C13" s="4"/>
    </row>
    <row r="14" spans="1:3" ht="19.649999999999999" customHeight="1" x14ac:dyDescent="0.25">
      <c r="A14" s="26" t="str">
        <f>CONCATENATE("To be Performed by Tester : ",'Test Cycle 1'!H2)</f>
        <v>To be Performed by Tester : Frank</v>
      </c>
      <c r="B14" s="50"/>
      <c r="C14" s="4"/>
    </row>
    <row r="15" spans="1:3" ht="21.9" customHeight="1" x14ac:dyDescent="0.3">
      <c r="A15" s="31" t="s">
        <v>23</v>
      </c>
      <c r="B15" s="99"/>
      <c r="C15" s="100"/>
    </row>
    <row r="16" spans="1:3" ht="39.75" customHeight="1" x14ac:dyDescent="0.25">
      <c r="A16" s="28" t="s">
        <v>24</v>
      </c>
      <c r="B16" s="28" t="s">
        <v>12</v>
      </c>
      <c r="C16" s="23" t="s">
        <v>25</v>
      </c>
    </row>
    <row r="17" spans="1:3" x14ac:dyDescent="0.25">
      <c r="A17" s="24" t="s">
        <v>26</v>
      </c>
      <c r="B17" s="51"/>
      <c r="C17" s="27" t="s">
        <v>112</v>
      </c>
    </row>
    <row r="18" spans="1:3" x14ac:dyDescent="0.25">
      <c r="A18" s="24" t="s">
        <v>27</v>
      </c>
      <c r="B18" s="51"/>
      <c r="C18" s="27" t="s">
        <v>112</v>
      </c>
    </row>
    <row r="19" spans="1:3" x14ac:dyDescent="0.25">
      <c r="A19" s="24" t="s">
        <v>28</v>
      </c>
      <c r="B19" s="51"/>
      <c r="C19" s="27" t="s">
        <v>113</v>
      </c>
    </row>
    <row r="20" spans="1:3" x14ac:dyDescent="0.25">
      <c r="A20" s="24" t="s">
        <v>76</v>
      </c>
      <c r="B20" s="52"/>
      <c r="C20" s="27" t="s">
        <v>113</v>
      </c>
    </row>
    <row r="21" spans="1:3" x14ac:dyDescent="0.25">
      <c r="A21" s="24" t="s">
        <v>77</v>
      </c>
      <c r="B21" s="51"/>
      <c r="C21" s="27" t="s">
        <v>113</v>
      </c>
    </row>
    <row r="22" spans="1:3" x14ac:dyDescent="0.25">
      <c r="A22" s="24" t="s">
        <v>79</v>
      </c>
      <c r="B22" s="51"/>
      <c r="C22" s="27" t="s">
        <v>112</v>
      </c>
    </row>
    <row r="23" spans="1:3" x14ac:dyDescent="0.25">
      <c r="A23" s="24" t="s">
        <v>78</v>
      </c>
      <c r="B23" s="55"/>
      <c r="C23" s="27" t="s">
        <v>112</v>
      </c>
    </row>
    <row r="24" spans="1:3" x14ac:dyDescent="0.25">
      <c r="A24" s="24" t="s">
        <v>29</v>
      </c>
      <c r="B24" s="51"/>
      <c r="C24" s="27" t="s">
        <v>113</v>
      </c>
    </row>
    <row r="25" spans="1:3" x14ac:dyDescent="0.25">
      <c r="A25" s="24" t="s">
        <v>30</v>
      </c>
      <c r="B25" s="51"/>
      <c r="C25" s="27" t="s">
        <v>112</v>
      </c>
    </row>
    <row r="26" spans="1:3" ht="26.4" x14ac:dyDescent="0.25">
      <c r="A26" s="24" t="s">
        <v>31</v>
      </c>
      <c r="B26" s="27"/>
      <c r="C26" s="27" t="s">
        <v>112</v>
      </c>
    </row>
    <row r="27" spans="1:3" x14ac:dyDescent="0.25">
      <c r="A27" s="24" t="s">
        <v>55</v>
      </c>
      <c r="B27" s="27"/>
      <c r="C27" s="27" t="s">
        <v>112</v>
      </c>
    </row>
    <row r="28" spans="1:3" x14ac:dyDescent="0.25">
      <c r="A28" s="24" t="s">
        <v>80</v>
      </c>
      <c r="B28" s="51"/>
      <c r="C28" s="27" t="s">
        <v>112</v>
      </c>
    </row>
    <row r="29" spans="1:3" x14ac:dyDescent="0.25">
      <c r="A29" s="24" t="s">
        <v>81</v>
      </c>
      <c r="B29" s="51"/>
      <c r="C29" s="27" t="s">
        <v>113</v>
      </c>
    </row>
    <row r="30" spans="1:3" x14ac:dyDescent="0.25">
      <c r="A30" s="42"/>
      <c r="B30" s="53"/>
      <c r="C30" s="43"/>
    </row>
    <row r="31" spans="1:3" x14ac:dyDescent="0.25">
      <c r="A31" s="44"/>
      <c r="B31" s="54"/>
      <c r="C31" s="44"/>
    </row>
    <row r="32" spans="1:3" x14ac:dyDescent="0.25">
      <c r="A32" s="41" t="str">
        <f>CONCATENATE("To be Performed by Reviewer : ",'Test Cycle 1'!H3)</f>
        <v xml:space="preserve">To be Performed by Reviewer : </v>
      </c>
      <c r="B32" s="50"/>
      <c r="C32" s="4"/>
    </row>
    <row r="33" spans="1:3" ht="14.4" x14ac:dyDescent="0.3">
      <c r="A33" s="31" t="s">
        <v>23</v>
      </c>
      <c r="B33" s="99"/>
      <c r="C33" s="100"/>
    </row>
    <row r="34" spans="1:3" ht="26.4" x14ac:dyDescent="0.25">
      <c r="A34" s="28" t="s">
        <v>24</v>
      </c>
      <c r="B34" s="28"/>
      <c r="C34" s="23" t="s">
        <v>25</v>
      </c>
    </row>
    <row r="35" spans="1:3" x14ac:dyDescent="0.25">
      <c r="A35" s="24" t="s">
        <v>32</v>
      </c>
      <c r="B35" s="51"/>
      <c r="C35" s="27"/>
    </row>
    <row r="36" spans="1:3" x14ac:dyDescent="0.25">
      <c r="A36" s="24" t="s">
        <v>33</v>
      </c>
      <c r="B36" s="51"/>
      <c r="C36" s="27"/>
    </row>
    <row r="37" spans="1:3" x14ac:dyDescent="0.25">
      <c r="A37" s="24" t="s">
        <v>75</v>
      </c>
      <c r="B37" s="51"/>
      <c r="C37" s="27"/>
    </row>
    <row r="38" spans="1:3" x14ac:dyDescent="0.25">
      <c r="A38" s="24" t="s">
        <v>34</v>
      </c>
      <c r="B38" s="51"/>
      <c r="C38" s="27"/>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21"/>
  <sheetViews>
    <sheetView tabSelected="1" topLeftCell="A31" zoomScale="70" zoomScaleNormal="70" workbookViewId="0">
      <selection activeCell="I10" sqref="I10"/>
    </sheetView>
  </sheetViews>
  <sheetFormatPr defaultColWidth="9.109375" defaultRowHeight="14.4" x14ac:dyDescent="0.3"/>
  <cols>
    <col min="1" max="1" width="22.88671875" style="33" customWidth="1"/>
    <col min="2" max="2" width="37.109375" style="33" customWidth="1"/>
    <col min="3" max="3" width="54.33203125" style="33" customWidth="1"/>
    <col min="4" max="4" width="23.44140625" style="33" bestFit="1" customWidth="1"/>
    <col min="5" max="5" width="41.44140625" style="56" customWidth="1"/>
    <col min="6" max="6" width="36.88671875" style="33" customWidth="1"/>
    <col min="7" max="7" width="39.44140625" style="33" customWidth="1"/>
    <col min="8" max="8" width="36.88671875" style="33" customWidth="1"/>
    <col min="9" max="9" width="25" style="33" customWidth="1"/>
    <col min="10" max="10" width="23.44140625" style="33" customWidth="1"/>
    <col min="11" max="11" width="32" style="33" customWidth="1"/>
    <col min="12" max="12" width="30.88671875" style="33" customWidth="1"/>
    <col min="13" max="22" width="9.109375" style="32"/>
    <col min="23" max="23" width="17.109375" style="32" bestFit="1" customWidth="1"/>
    <col min="24" max="24" width="9.109375" style="32"/>
    <col min="25" max="25" width="14.33203125" style="32" bestFit="1" customWidth="1"/>
    <col min="26" max="48" width="9.109375" style="32"/>
    <col min="49" max="49" width="9" style="32" customWidth="1"/>
    <col min="50" max="52" width="9.109375" style="32" hidden="1" customWidth="1"/>
    <col min="53" max="53" width="27.6640625" style="32" customWidth="1"/>
    <col min="54" max="16384" width="9.109375" style="32"/>
  </cols>
  <sheetData>
    <row r="1" spans="1:55" s="33" customFormat="1" x14ac:dyDescent="0.3">
      <c r="A1" s="35" t="s">
        <v>43</v>
      </c>
      <c r="B1" s="101" t="s">
        <v>114</v>
      </c>
      <c r="C1" s="102"/>
      <c r="D1" s="102"/>
      <c r="E1" s="67" t="s">
        <v>44</v>
      </c>
      <c r="F1" s="36" t="s">
        <v>124</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101" t="s">
        <v>115</v>
      </c>
      <c r="C2" s="102"/>
      <c r="D2" s="102"/>
      <c r="E2" s="67" t="s">
        <v>47</v>
      </c>
      <c r="F2" s="38">
        <v>44655</v>
      </c>
      <c r="G2" s="35" t="s">
        <v>48</v>
      </c>
      <c r="H2" s="40" t="s">
        <v>116</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50</v>
      </c>
      <c r="B3" s="103" t="s">
        <v>37</v>
      </c>
      <c r="C3" s="103"/>
      <c r="D3" s="103"/>
      <c r="E3" s="67" t="s">
        <v>51</v>
      </c>
      <c r="F3" s="39"/>
      <c r="G3" s="35" t="s">
        <v>52</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649999999999999" customHeight="1" x14ac:dyDescent="0.3">
      <c r="A4" s="35" t="s">
        <v>54</v>
      </c>
      <c r="B4" s="104" t="s">
        <v>117</v>
      </c>
      <c r="C4" s="105"/>
      <c r="D4" s="105"/>
      <c r="E4" s="105"/>
      <c r="F4" s="105"/>
      <c r="G4" s="105"/>
      <c r="H4" s="105"/>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66" t="s">
        <v>66</v>
      </c>
      <c r="B5" s="66" t="s">
        <v>67</v>
      </c>
      <c r="C5" s="66" t="s">
        <v>68</v>
      </c>
      <c r="D5" s="66" t="s">
        <v>69</v>
      </c>
      <c r="E5" s="66" t="s">
        <v>70</v>
      </c>
      <c r="F5" s="66" t="s">
        <v>71</v>
      </c>
      <c r="G5" s="66" t="s">
        <v>72</v>
      </c>
      <c r="H5" s="66" t="s">
        <v>73</v>
      </c>
      <c r="I5" s="66" t="s">
        <v>64</v>
      </c>
      <c r="J5" s="66" t="s">
        <v>65</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193.2" x14ac:dyDescent="0.3">
      <c r="A6" s="70">
        <v>1</v>
      </c>
      <c r="B6" s="70" t="s">
        <v>82</v>
      </c>
      <c r="C6" s="45" t="s">
        <v>83</v>
      </c>
      <c r="D6" s="71" t="s">
        <v>94</v>
      </c>
      <c r="E6" s="46" t="s">
        <v>118</v>
      </c>
      <c r="F6" s="71" t="s">
        <v>84</v>
      </c>
      <c r="G6" s="46" t="s">
        <v>119</v>
      </c>
      <c r="H6" s="71" t="s">
        <v>84</v>
      </c>
      <c r="I6" s="72"/>
      <c r="J6" s="73"/>
      <c r="AY6" s="34" t="s">
        <v>45</v>
      </c>
    </row>
    <row r="7" spans="1:55" s="33" customFormat="1" ht="57.6" x14ac:dyDescent="0.3">
      <c r="A7" s="70">
        <v>2</v>
      </c>
      <c r="B7" s="74" t="s">
        <v>96</v>
      </c>
      <c r="C7" s="74" t="s">
        <v>97</v>
      </c>
      <c r="D7" s="75" t="s">
        <v>85</v>
      </c>
      <c r="E7" s="75" t="s">
        <v>120</v>
      </c>
      <c r="F7" s="75" t="s">
        <v>86</v>
      </c>
      <c r="G7" s="75" t="s">
        <v>120</v>
      </c>
      <c r="H7" s="75" t="s">
        <v>86</v>
      </c>
      <c r="I7" s="76"/>
      <c r="J7" s="73"/>
      <c r="AY7" s="34" t="s">
        <v>49</v>
      </c>
    </row>
    <row r="8" spans="1:55" s="33" customFormat="1" ht="79.2" x14ac:dyDescent="0.3">
      <c r="A8" s="70">
        <v>3</v>
      </c>
      <c r="B8" s="77" t="s">
        <v>88</v>
      </c>
      <c r="C8" s="71" t="s">
        <v>89</v>
      </c>
      <c r="D8" s="71" t="s">
        <v>90</v>
      </c>
      <c r="E8" s="71" t="s">
        <v>121</v>
      </c>
      <c r="F8" s="78" t="s">
        <v>91</v>
      </c>
      <c r="G8" s="71" t="s">
        <v>121</v>
      </c>
      <c r="H8" s="78" t="s">
        <v>92</v>
      </c>
      <c r="I8" s="72"/>
      <c r="J8" s="73"/>
      <c r="AY8" s="34" t="s">
        <v>53</v>
      </c>
    </row>
    <row r="9" spans="1:55" s="33" customFormat="1" ht="39.6" x14ac:dyDescent="0.3">
      <c r="A9" s="70">
        <v>4</v>
      </c>
      <c r="B9" s="77" t="s">
        <v>88</v>
      </c>
      <c r="C9" s="71" t="s">
        <v>93</v>
      </c>
      <c r="D9" s="71" t="s">
        <v>94</v>
      </c>
      <c r="E9" s="78" t="s">
        <v>87</v>
      </c>
      <c r="F9" s="71" t="s">
        <v>105</v>
      </c>
      <c r="G9" s="78" t="s">
        <v>87</v>
      </c>
      <c r="H9" s="71" t="s">
        <v>105</v>
      </c>
      <c r="I9" s="72"/>
      <c r="J9" s="73"/>
      <c r="U9" s="32"/>
    </row>
    <row r="10" spans="1:55" s="33" customFormat="1" ht="132" x14ac:dyDescent="0.3">
      <c r="A10" s="70">
        <v>5</v>
      </c>
      <c r="B10" s="80" t="s">
        <v>98</v>
      </c>
      <c r="C10" s="71" t="s">
        <v>99</v>
      </c>
      <c r="D10" s="71" t="s">
        <v>94</v>
      </c>
      <c r="E10" s="79" t="s">
        <v>122</v>
      </c>
      <c r="F10" s="79" t="s">
        <v>123</v>
      </c>
      <c r="G10" s="79" t="s">
        <v>122</v>
      </c>
      <c r="H10" s="79" t="s">
        <v>123</v>
      </c>
      <c r="I10" s="81"/>
      <c r="J10" s="73"/>
    </row>
    <row r="11" spans="1:55" s="33" customFormat="1" ht="181.5" customHeight="1" x14ac:dyDescent="0.3">
      <c r="A11" s="70">
        <v>6</v>
      </c>
      <c r="B11" s="45" t="s">
        <v>101</v>
      </c>
      <c r="C11" s="71" t="s">
        <v>108</v>
      </c>
      <c r="D11" s="71" t="s">
        <v>94</v>
      </c>
      <c r="E11" s="82" t="s">
        <v>125</v>
      </c>
      <c r="F11" s="79" t="s">
        <v>100</v>
      </c>
      <c r="G11" s="82" t="s">
        <v>125</v>
      </c>
      <c r="H11" s="79" t="s">
        <v>100</v>
      </c>
      <c r="I11" s="81"/>
      <c r="J11" s="73"/>
    </row>
    <row r="12" spans="1:55" s="33" customFormat="1" ht="158.4" x14ac:dyDescent="0.3">
      <c r="A12" s="70">
        <v>7</v>
      </c>
      <c r="B12" s="84" t="s">
        <v>103</v>
      </c>
      <c r="C12" s="83" t="s">
        <v>110</v>
      </c>
      <c r="D12" s="78" t="s">
        <v>95</v>
      </c>
      <c r="E12" s="71" t="s">
        <v>87</v>
      </c>
      <c r="F12" s="71" t="s">
        <v>87</v>
      </c>
      <c r="G12" s="71" t="s">
        <v>87</v>
      </c>
      <c r="H12" s="71" t="s">
        <v>87</v>
      </c>
      <c r="I12" s="72"/>
      <c r="J12" s="73"/>
    </row>
    <row r="13" spans="1:55" s="33" customFormat="1" ht="193.2" x14ac:dyDescent="0.3">
      <c r="A13" s="70">
        <v>8</v>
      </c>
      <c r="B13" s="45" t="s">
        <v>82</v>
      </c>
      <c r="C13" s="45" t="s">
        <v>83</v>
      </c>
      <c r="D13" s="71" t="s">
        <v>94</v>
      </c>
      <c r="E13" s="46" t="s">
        <v>118</v>
      </c>
      <c r="F13" s="71" t="s">
        <v>84</v>
      </c>
      <c r="G13" s="46" t="s">
        <v>118</v>
      </c>
      <c r="H13" s="71" t="s">
        <v>84</v>
      </c>
      <c r="I13" s="72"/>
      <c r="J13" s="73"/>
    </row>
    <row r="14" spans="1:55" s="33" customFormat="1" ht="57.6" x14ac:dyDescent="0.3">
      <c r="A14" s="70">
        <v>9</v>
      </c>
      <c r="B14" s="74" t="s">
        <v>96</v>
      </c>
      <c r="C14" s="74" t="s">
        <v>97</v>
      </c>
      <c r="D14" s="75" t="s">
        <v>85</v>
      </c>
      <c r="E14" s="75" t="s">
        <v>120</v>
      </c>
      <c r="F14" s="75" t="s">
        <v>86</v>
      </c>
      <c r="G14" s="75" t="s">
        <v>120</v>
      </c>
      <c r="H14" s="75" t="s">
        <v>86</v>
      </c>
      <c r="I14" s="72"/>
      <c r="J14" s="73"/>
    </row>
    <row r="15" spans="1:55" s="33" customFormat="1" ht="79.2" x14ac:dyDescent="0.3">
      <c r="A15" s="70">
        <v>10</v>
      </c>
      <c r="B15" s="77" t="s">
        <v>88</v>
      </c>
      <c r="C15" s="71" t="s">
        <v>106</v>
      </c>
      <c r="D15" s="71" t="s">
        <v>90</v>
      </c>
      <c r="E15" s="71" t="s">
        <v>121</v>
      </c>
      <c r="F15" s="78" t="s">
        <v>91</v>
      </c>
      <c r="G15" s="71" t="s">
        <v>121</v>
      </c>
      <c r="H15" s="78" t="s">
        <v>92</v>
      </c>
      <c r="I15" s="72"/>
      <c r="J15" s="73"/>
    </row>
    <row r="16" spans="1:55" s="33" customFormat="1" x14ac:dyDescent="0.3">
      <c r="A16" s="70">
        <v>11</v>
      </c>
      <c r="B16" s="77" t="s">
        <v>88</v>
      </c>
      <c r="C16" s="71" t="s">
        <v>107</v>
      </c>
      <c r="D16" s="71" t="s">
        <v>94</v>
      </c>
      <c r="E16" s="78" t="s">
        <v>87</v>
      </c>
      <c r="F16" s="71" t="s">
        <v>105</v>
      </c>
      <c r="G16" s="78" t="s">
        <v>87</v>
      </c>
      <c r="H16" s="71" t="s">
        <v>105</v>
      </c>
      <c r="I16" s="72"/>
      <c r="J16" s="73"/>
    </row>
    <row r="17" spans="1:10" s="33" customFormat="1" ht="132" x14ac:dyDescent="0.3">
      <c r="A17" s="70">
        <v>12</v>
      </c>
      <c r="B17" s="77" t="s">
        <v>98</v>
      </c>
      <c r="C17" s="71" t="s">
        <v>99</v>
      </c>
      <c r="D17" s="71" t="s">
        <v>94</v>
      </c>
      <c r="E17" s="79" t="s">
        <v>122</v>
      </c>
      <c r="F17" s="79" t="s">
        <v>123</v>
      </c>
      <c r="G17" s="79" t="s">
        <v>122</v>
      </c>
      <c r="H17" s="79" t="s">
        <v>123</v>
      </c>
      <c r="I17" s="72"/>
      <c r="J17" s="73"/>
    </row>
    <row r="18" spans="1:10" s="33" customFormat="1" ht="132" customHeight="1" x14ac:dyDescent="0.3">
      <c r="A18" s="70">
        <v>13</v>
      </c>
      <c r="B18" s="77" t="s">
        <v>101</v>
      </c>
      <c r="C18" s="71" t="s">
        <v>108</v>
      </c>
      <c r="D18" s="71" t="s">
        <v>94</v>
      </c>
      <c r="E18" s="82" t="s">
        <v>125</v>
      </c>
      <c r="F18" s="79" t="s">
        <v>100</v>
      </c>
      <c r="G18" s="82" t="s">
        <v>125</v>
      </c>
      <c r="H18" s="79" t="s">
        <v>100</v>
      </c>
      <c r="I18" s="72"/>
      <c r="J18" s="73"/>
    </row>
    <row r="19" spans="1:10" s="33" customFormat="1" ht="158.4" x14ac:dyDescent="0.3">
      <c r="A19" s="70">
        <v>14</v>
      </c>
      <c r="B19" s="85" t="s">
        <v>103</v>
      </c>
      <c r="C19" s="71" t="s">
        <v>104</v>
      </c>
      <c r="D19" s="71" t="s">
        <v>95</v>
      </c>
      <c r="E19" s="78" t="s">
        <v>87</v>
      </c>
      <c r="F19" s="71" t="s">
        <v>87</v>
      </c>
      <c r="G19" s="78" t="s">
        <v>87</v>
      </c>
      <c r="H19" s="71" t="s">
        <v>87</v>
      </c>
      <c r="I19" s="72"/>
      <c r="J19" s="73"/>
    </row>
    <row r="20" spans="1:10" s="33" customFormat="1" ht="111.75" customHeight="1" x14ac:dyDescent="0.3">
      <c r="E20" s="56"/>
    </row>
    <row r="21" spans="1:10" s="33" customFormat="1" ht="111.75" customHeight="1" x14ac:dyDescent="0.3">
      <c r="E21" s="56"/>
    </row>
  </sheetData>
  <mergeCells count="4">
    <mergeCell ref="B1:D1"/>
    <mergeCell ref="B2:D2"/>
    <mergeCell ref="B3:D3"/>
    <mergeCell ref="B4:H4"/>
  </mergeCells>
  <dataValidations count="2">
    <dataValidation type="list" allowBlank="1" showInputMessage="1" showErrorMessage="1" sqref="B3:D3" xr:uid="{00000000-0002-0000-0200-000000000000}">
      <formula1>$BA$1:$BA$8</formula1>
    </dataValidation>
    <dataValidation type="list" allowBlank="1" showInputMessage="1" showErrorMessage="1" sqref="I6:K16" xr:uid="{2A23FC2A-DA69-4DCC-BA7C-6EF9EF051EC0}">
      <formula1>$BC$1:$BC$5</formula1>
    </dataValidation>
  </dataValidations>
  <pageMargins left="0.75" right="0.75" top="1" bottom="1" header="0.5" footer="0.5"/>
  <pageSetup paperSize="9" scale="13"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57" customWidth="1"/>
    <col min="3" max="3" width="24.44140625" customWidth="1"/>
  </cols>
  <sheetData>
    <row r="1" spans="1:2" x14ac:dyDescent="0.25">
      <c r="A1" s="58" t="s">
        <v>62</v>
      </c>
      <c r="B1" s="59" t="s">
        <v>0</v>
      </c>
    </row>
    <row r="2" spans="1:2" outlineLevel="1" x14ac:dyDescent="0.25">
      <c r="A2" s="60" t="s">
        <v>56</v>
      </c>
      <c r="B2" s="65" t="str">
        <f>PPRD</f>
        <v>Jun , 2022</v>
      </c>
    </row>
    <row r="3" spans="1:2" x14ac:dyDescent="0.25">
      <c r="A3" s="60" t="s">
        <v>59</v>
      </c>
      <c r="B3" s="61" t="str">
        <f>CRN</f>
        <v xml:space="preserve">CHG213528 </v>
      </c>
    </row>
    <row r="4" spans="1:2" x14ac:dyDescent="0.25">
      <c r="A4" s="60" t="s">
        <v>60</v>
      </c>
      <c r="B4" s="61" t="str">
        <f>MA</f>
        <v>CT</v>
      </c>
    </row>
    <row r="5" spans="1:2" x14ac:dyDescent="0.25">
      <c r="A5" s="60" t="s">
        <v>61</v>
      </c>
      <c r="B5" s="61" t="str">
        <f>Area</f>
        <v>Data</v>
      </c>
    </row>
    <row r="6" spans="1:2" x14ac:dyDescent="0.25">
      <c r="A6" s="60" t="s">
        <v>44</v>
      </c>
      <c r="B6" s="61" t="str">
        <f>Entity</f>
        <v>Product</v>
      </c>
    </row>
    <row r="7" spans="1:2" x14ac:dyDescent="0.25">
      <c r="A7" s="60" t="s">
        <v>57</v>
      </c>
      <c r="B7" s="62">
        <f>DTested</f>
        <v>44655</v>
      </c>
    </row>
    <row r="8" spans="1:2" x14ac:dyDescent="0.25">
      <c r="A8" s="60" t="s">
        <v>58</v>
      </c>
      <c r="B8" s="63">
        <f>DReviewed</f>
        <v>0</v>
      </c>
    </row>
    <row r="9" spans="1:2" x14ac:dyDescent="0.25">
      <c r="A9" s="60" t="s">
        <v>48</v>
      </c>
      <c r="B9" s="61" t="str">
        <f>TestedBy</f>
        <v>Frank</v>
      </c>
    </row>
    <row r="10" spans="1:2" x14ac:dyDescent="0.25">
      <c r="A10" s="60" t="s">
        <v>52</v>
      </c>
      <c r="B10" s="61">
        <f>ReviewedBy</f>
        <v>0</v>
      </c>
    </row>
    <row r="12" spans="1:2" x14ac:dyDescent="0.25">
      <c r="A12" s="60" t="s">
        <v>63</v>
      </c>
      <c r="B12" s="64"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0"/>
  <sheetViews>
    <sheetView topLeftCell="A61" workbookViewId="0">
      <selection activeCell="L97" sqref="L97"/>
    </sheetView>
  </sheetViews>
  <sheetFormatPr defaultColWidth="9.109375" defaultRowHeight="13.2" x14ac:dyDescent="0.25"/>
  <cols>
    <col min="1" max="1" width="44" style="69" bestFit="1" customWidth="1"/>
    <col min="2" max="16384" width="9.109375" style="69"/>
  </cols>
  <sheetData>
    <row r="1" spans="1:1" x14ac:dyDescent="0.25">
      <c r="A1" s="68" t="s">
        <v>102</v>
      </c>
    </row>
    <row r="30" spans="1:1" x14ac:dyDescent="0.25">
      <c r="A30" s="68"/>
    </row>
    <row r="55" spans="1:1" x14ac:dyDescent="0.25">
      <c r="A55" s="68"/>
    </row>
    <row r="68" spans="1:1" x14ac:dyDescent="0.25">
      <c r="A68" s="68" t="s">
        <v>109</v>
      </c>
    </row>
    <row r="70" spans="1:1" x14ac:dyDescent="0.25">
      <c r="A70" s="68"/>
    </row>
    <row r="105" spans="1:1" x14ac:dyDescent="0.25">
      <c r="A105" s="68"/>
    </row>
    <row r="146" spans="1:1" x14ac:dyDescent="0.25">
      <c r="A146" s="68"/>
    </row>
    <row r="185" spans="1:1" x14ac:dyDescent="0.25">
      <c r="A185" s="68"/>
    </row>
    <row r="220" spans="1:1" x14ac:dyDescent="0.25">
      <c r="A220" s="68"/>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2022-04-04T18:32:23Z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