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AB04-06\Desktop\"/>
    </mc:Choice>
  </mc:AlternateContent>
  <xr:revisionPtr revIDLastSave="0" documentId="8_{6298E0A9-0BFD-4A98-B832-100ED5DF8E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so 1 Información General" sheetId="3" r:id="rId1"/>
    <sheet name="Hoja2" sheetId="4" state="hidden" r:id="rId2"/>
    <sheet name="Paso 2." sheetId="2" r:id="rId3"/>
    <sheet name="Paso 3. Evaluación financiera" sheetId="1" r:id="rId4"/>
  </sheets>
  <externalReferences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17" i="1"/>
  <c r="C16" i="1"/>
  <c r="K26" i="2"/>
  <c r="L26" i="2"/>
  <c r="M26" i="2"/>
  <c r="N26" i="2"/>
  <c r="O26" i="2"/>
  <c r="P26" i="2"/>
  <c r="J26" i="2"/>
  <c r="D1" i="2"/>
  <c r="B51" i="1" l="1"/>
  <c r="N15" i="1" l="1"/>
  <c r="M15" i="1"/>
  <c r="L15" i="1"/>
  <c r="K15" i="1"/>
  <c r="J15" i="1"/>
  <c r="I15" i="1"/>
  <c r="H15" i="1"/>
  <c r="G15" i="1"/>
  <c r="F15" i="1"/>
  <c r="E15" i="1"/>
  <c r="D15" i="1"/>
  <c r="C8" i="1"/>
  <c r="N16" i="1"/>
  <c r="M16" i="1"/>
  <c r="L16" i="1"/>
  <c r="K16" i="1"/>
  <c r="J16" i="1"/>
  <c r="I16" i="1"/>
  <c r="H16" i="1"/>
  <c r="G16" i="1"/>
  <c r="F16" i="1"/>
  <c r="E16" i="1"/>
  <c r="C22" i="1"/>
  <c r="D16" i="1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C38" i="1"/>
  <c r="G37" i="1"/>
  <c r="G34" i="1"/>
  <c r="F33" i="1"/>
  <c r="F7" i="2" l="1"/>
  <c r="G7" i="2" s="1"/>
  <c r="H7" i="2" s="1"/>
  <c r="I7" i="2" s="1"/>
  <c r="J7" i="2" s="1"/>
  <c r="K7" i="2" s="1"/>
  <c r="L7" i="2" s="1"/>
  <c r="M7" i="2" s="1"/>
  <c r="N7" i="2" s="1"/>
  <c r="O7" i="2" s="1"/>
  <c r="P7" i="2" s="1"/>
  <c r="D17" i="1"/>
  <c r="C15" i="1"/>
  <c r="F17" i="1"/>
  <c r="E17" i="1"/>
  <c r="I17" i="1"/>
  <c r="J17" i="1"/>
  <c r="G17" i="1"/>
  <c r="K17" i="1"/>
  <c r="N17" i="1"/>
  <c r="M17" i="1"/>
  <c r="H17" i="1"/>
  <c r="L17" i="1"/>
  <c r="C18" i="1" l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C36" i="1" l="1"/>
  <c r="C25" i="1" l="1"/>
  <c r="C23" i="1"/>
  <c r="C37" i="1" s="1"/>
  <c r="C39" i="1"/>
  <c r="G36" i="1" l="1"/>
  <c r="C43" i="1"/>
  <c r="G35" i="1"/>
  <c r="G38" i="1" l="1"/>
</calcChain>
</file>

<file path=xl/sharedStrings.xml><?xml version="1.0" encoding="utf-8"?>
<sst xmlns="http://schemas.openxmlformats.org/spreadsheetml/2006/main" count="135" uniqueCount="131">
  <si>
    <t xml:space="preserve">INFORMACIÓN GENERAL DEL PROYECTO                                                                                    </t>
  </si>
  <si>
    <t>Título del proyecto</t>
  </si>
  <si>
    <t>Emprendedor/Emprendedora</t>
  </si>
  <si>
    <t>Nombres y apellidos</t>
  </si>
  <si>
    <t>Municipio</t>
  </si>
  <si>
    <t>Estado del proyecto</t>
  </si>
  <si>
    <t>Correo electrónico</t>
  </si>
  <si>
    <t>Teléfono de Contacto</t>
  </si>
  <si>
    <r>
      <t xml:space="preserve">Resumen del proyecto </t>
    </r>
    <r>
      <rPr>
        <sz val="11"/>
        <color theme="1"/>
        <rFont val="Baloo 2"/>
      </rPr>
      <t>(máximo 400 palabras)</t>
    </r>
  </si>
  <si>
    <t>Presupuesto Total del proyecto</t>
  </si>
  <si>
    <t xml:space="preserve">Proyección del monto que necesitarías para arrancar y/o continuar con tus proyecto. </t>
  </si>
  <si>
    <t>Poner en pesos.</t>
  </si>
  <si>
    <t xml:space="preserve">Selecciona  con un X, la clasificación de tu negocio. </t>
  </si>
  <si>
    <t xml:space="preserve">1. Base tecnólogica. </t>
  </si>
  <si>
    <t xml:space="preserve">Aquellas que basan su actividad en las aplicaciones de nuevos descubrimientos científicos o tecnológicos para la generación de nuevos productos, procesos o servicios. Favorecer la creación de empleo de alta cualificación, aportando un alto valor añadido al entorno. Se caracterizan por tener una fuerte base tecnológica y generalmente alta carga de innovación. </t>
  </si>
  <si>
    <t>2. Base tradicional.</t>
  </si>
  <si>
    <t xml:space="preserve">Aquella de los sectores artesanal, comercial y de servicios, cuyos requerimientos de infraestructura física, tecnológica y de personal, así como sus mecanismos de operación son básicos. </t>
  </si>
  <si>
    <t>Abasolo</t>
  </si>
  <si>
    <t>En idea</t>
  </si>
  <si>
    <t>Acámbaro</t>
  </si>
  <si>
    <t>En proceso, ya cuento con algo</t>
  </si>
  <si>
    <t>San Miguel de Allende</t>
  </si>
  <si>
    <t>Negocio establecido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</si>
  <si>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</si>
  <si>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</si>
  <si>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</si>
  <si>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</si>
  <si>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</si>
  <si>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</si>
  <si>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</si>
  <si>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</si>
  <si>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</si>
  <si>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</si>
  <si>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</si>
  <si>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</si>
  <si>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</si>
  <si>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</si>
  <si>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</si>
  <si>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</si>
  <si>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</si>
  <si>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</si>
  <si>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</si>
  <si>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</si>
  <si>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</si>
  <si>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</si>
  <si>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</si>
  <si>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</si>
  <si>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</si>
  <si>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</si>
  <si>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</si>
  <si>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</si>
  <si>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</si>
  <si>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</si>
  <si>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</si>
  <si>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</si>
  <si>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</si>
  <si>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</si>
  <si>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</si>
  <si>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</si>
  <si>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</si>
  <si>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</si>
  <si>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</si>
  <si>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</si>
  <si>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</si>
  <si>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</si>
  <si>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</si>
  <si>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Periodo inicia en:</t>
  </si>
  <si>
    <t>Modificar</t>
  </si>
  <si>
    <t>Efectivo disponible al inicio del mes</t>
  </si>
  <si>
    <t>Ingresos en efectivo (VENTAS)</t>
  </si>
  <si>
    <t>Ventas (efectivo)</t>
  </si>
  <si>
    <t xml:space="preserve">Cobros </t>
  </si>
  <si>
    <t xml:space="preserve">Créditos /otros ingresos </t>
  </si>
  <si>
    <t>Total Ingresos en efectivo</t>
  </si>
  <si>
    <t>Efectivo Total Disponible (antes de los retiros)</t>
  </si>
  <si>
    <t>Egresos en efectivo  (GASTOS)</t>
  </si>
  <si>
    <t xml:space="preserve">MERCANCIA  </t>
  </si>
  <si>
    <t xml:space="preserve">Compras (especificar)/Herramienta  </t>
  </si>
  <si>
    <t xml:space="preserve">Sueldo propio y/o sueldo  </t>
  </si>
  <si>
    <t xml:space="preserve">Mantenimiento del local/Herramientas de trabajo </t>
  </si>
  <si>
    <t xml:space="preserve">Gastos de venta, ¿Cuánto me cuesta vender lo que hago? (Transporte) </t>
  </si>
  <si>
    <t>Renta del local, maquinaria o herramientas.</t>
  </si>
  <si>
    <t xml:space="preserve">Teléfono, agua, luz, gas, internet, celular </t>
  </si>
  <si>
    <t xml:space="preserve">Materia prima/insumos </t>
  </si>
  <si>
    <t xml:space="preserve">Otros gastos </t>
  </si>
  <si>
    <t>SUBTOTAL</t>
  </si>
  <si>
    <t>Reserva para reinversión.</t>
  </si>
  <si>
    <t>Efectivo en casos de EMERGENCIA (doctor, pago de servicios, etc.)</t>
  </si>
  <si>
    <t>Total Egresos en efectivo</t>
  </si>
  <si>
    <r>
      <t xml:space="preserve">Posición de Efectivo  </t>
    </r>
    <r>
      <rPr>
        <sz val="12"/>
        <color theme="0"/>
        <rFont val="Baloo 2"/>
      </rPr>
      <t>(fin de mes)</t>
    </r>
  </si>
  <si>
    <t>JUVENTUDES CON IDEA</t>
  </si>
  <si>
    <t>RESULTADO DE LA EVALUACIÓN FINANCIERA DEL NEGOCIO</t>
  </si>
  <si>
    <t>Nombre del Solicitante Proyecto:</t>
  </si>
  <si>
    <t>Monto Solicitado:</t>
  </si>
  <si>
    <t>Número de integrantes:</t>
  </si>
  <si>
    <t>Meses evaluados:</t>
  </si>
  <si>
    <t>Aportación :</t>
  </si>
  <si>
    <t>Fecha:</t>
  </si>
  <si>
    <t>Resumen Ejecutivo</t>
  </si>
  <si>
    <t>Mes</t>
  </si>
  <si>
    <t>Ventas Totales</t>
  </si>
  <si>
    <t>Gastos  Totales</t>
  </si>
  <si>
    <t>Utilidad Neta</t>
  </si>
  <si>
    <t>Utilidad Acumulada</t>
  </si>
  <si>
    <t>Cálculo de Rentabilidad</t>
  </si>
  <si>
    <r>
      <t xml:space="preserve">Utilidad Neta mensual </t>
    </r>
    <r>
      <rPr>
        <sz val="10"/>
        <rFont val="Arial"/>
        <family val="2"/>
      </rPr>
      <t>(Utilidad neta acumulada/meses)</t>
    </r>
  </si>
  <si>
    <t>Inversión (Monto del apoyo)</t>
  </si>
  <si>
    <t>Rentabilidad</t>
  </si>
  <si>
    <t>Tiempo de recuperación (meses)</t>
  </si>
  <si>
    <t>Tiempo de recuperación (meses) real</t>
  </si>
  <si>
    <t>RESUMEN GLOBAL</t>
  </si>
  <si>
    <t>INICIATIVA QUE COMIENZA Y RECUPERACIÓN DE INVERSIÓN DE UN AÑO</t>
  </si>
  <si>
    <t>DESCRIPCIÓN</t>
  </si>
  <si>
    <t>MONTOS</t>
  </si>
  <si>
    <t>Período (meses)</t>
  </si>
  <si>
    <t>Salarios</t>
  </si>
  <si>
    <t>No. De Socios</t>
  </si>
  <si>
    <t>Utilidad-mes</t>
  </si>
  <si>
    <t>Utilidad neta promedio mensual</t>
  </si>
  <si>
    <t>Rentabilidad de la iniciativa</t>
  </si>
  <si>
    <t>Recurso</t>
  </si>
  <si>
    <t>Periodo de recuperación de la inversión</t>
  </si>
  <si>
    <t>Utilidad mensual por socio</t>
  </si>
  <si>
    <t>BENEFICIO DEL APOYO</t>
  </si>
  <si>
    <t>RESULTADO FINANCIERO</t>
  </si>
  <si>
    <t>* MANIFIESTO BAJO PROTESTA DE DECIR VERDAD QUE LOS INGRESOS Y EGRESOS AQUÍ MANIFESTADOS CORRESPONDEN A MI ACTIVIDAD ECONOMICA.</t>
  </si>
  <si>
    <t>Samara Neftali Ramírez García</t>
  </si>
  <si>
    <t>Ana &amp; Mía</t>
  </si>
  <si>
    <t>ramirezgarciasamaraneftali@gmail.com</t>
  </si>
  <si>
    <t>x</t>
  </si>
  <si>
    <t>Se plantea el proyecto Ana y Mía con el propósito de usar la tecnología como una herramienta en la solución de la problemática deTrastornos de Conducta  Alimentaria, específicamente de la Bulimia y Anorexia.  El objetivo del proyecto Ana y Mia es la creación de un servicio de ChatBot para  ayudar a las personas que cuentan o se sienten identificadas con Trastornos de  Conducta Alimentaria como lo es la Bulimia y Anorexia. De tal manera que Ana y  Mía puedan dar respuestas a sus inquietudes y que a la vez puedan las personas  mejorar en su estado de ánimo y en la mejora de su estado psicológico. El servicio de ChatBot será realizado en Dialog Flow que es un servicio de paga ya que se implementa en Google Cloud.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</si>
</sst>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&quot;$&quot;#,##0"/>
    <numFmt numFmtId="166" formatCode="_-* #,##0_-;\-* #,##0_-;_-* &quot;-&quot;??_-;_-@_-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1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Baloo 2"/>
    </font>
    <font>
      <sz val="11"/>
      <color theme="1"/>
      <name val="Baloo 2"/>
    </font>
    <font>
      <b/>
      <sz val="11"/>
      <color theme="1"/>
      <name val="Baloo 2"/>
    </font>
    <font>
      <sz val="11"/>
      <name val="Baloo 2"/>
    </font>
    <font>
      <b/>
      <sz val="12"/>
      <color theme="1"/>
      <name val="Baloo 2"/>
    </font>
    <font>
      <b/>
      <sz val="16"/>
      <color theme="0"/>
      <name val="Baloo 2"/>
    </font>
    <font>
      <b/>
      <sz val="12"/>
      <color theme="0"/>
      <name val="Baloo 2"/>
    </font>
    <font>
      <sz val="12"/>
      <color theme="1"/>
      <name val="Baloo 2"/>
    </font>
    <font>
      <sz val="12"/>
      <name val="Baloo 2"/>
    </font>
    <font>
      <b/>
      <sz val="14"/>
      <name val="Baloo 2"/>
    </font>
    <font>
      <b/>
      <sz val="12"/>
      <name val="Baloo 2"/>
    </font>
    <font>
      <b/>
      <sz val="14"/>
      <color theme="0"/>
      <name val="Baloo 2"/>
    </font>
    <font>
      <b/>
      <sz val="12"/>
      <color indexed="8"/>
      <name val="Baloo 2"/>
    </font>
    <font>
      <sz val="12"/>
      <color theme="0"/>
      <name val="Baloo 2"/>
    </font>
    <font>
      <sz val="12"/>
      <color indexed="8"/>
      <name val="Baloo 2"/>
    </font>
    <font>
      <sz val="10"/>
      <color rgb="FF000000"/>
      <name val="Verdana"/>
      <family val="2"/>
    </font>
    <font>
      <b/>
      <sz val="18"/>
      <color theme="1"/>
      <name val="Baloo 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66CC33"/>
      </left>
      <right style="thin">
        <color rgb="FF66CC33"/>
      </right>
      <top style="thin">
        <color rgb="FF66CC33"/>
      </top>
      <bottom style="thin">
        <color rgb="FF66CC33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thin">
        <color indexed="23"/>
      </top>
      <bottom style="thick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145">
    <xf numFmtId="0" fontId="0" fillId="0" borderId="0" xfId="0"/>
    <xf numFmtId="4" fontId="0" fillId="0" borderId="0" xfId="0" applyNumberFormat="1"/>
    <xf numFmtId="0" fontId="2" fillId="0" borderId="0" xfId="0" applyFont="1" applyAlignment="1">
      <alignment vertical="top" wrapText="1"/>
    </xf>
    <xf numFmtId="4" fontId="3" fillId="0" borderId="0" xfId="0" applyNumberFormat="1" applyFont="1"/>
    <xf numFmtId="4" fontId="4" fillId="0" borderId="0" xfId="0" applyNumberFormat="1" applyFont="1" applyProtection="1">
      <protection hidden="1"/>
    </xf>
    <xf numFmtId="4" fontId="8" fillId="0" borderId="0" xfId="0" applyNumberFormat="1" applyFont="1"/>
    <xf numFmtId="0" fontId="8" fillId="0" borderId="0" xfId="0" applyFont="1"/>
    <xf numFmtId="43" fontId="8" fillId="0" borderId="0" xfId="0" applyNumberFormat="1" applyFont="1"/>
    <xf numFmtId="4" fontId="8" fillId="0" borderId="0" xfId="1" applyNumberFormat="1" applyFont="1"/>
    <xf numFmtId="4" fontId="9" fillId="0" borderId="0" xfId="0" applyNumberFormat="1" applyFont="1"/>
    <xf numFmtId="4" fontId="8" fillId="0" borderId="4" xfId="0" applyNumberFormat="1" applyFont="1" applyBorder="1" applyProtection="1">
      <protection hidden="1"/>
    </xf>
    <xf numFmtId="4" fontId="8" fillId="0" borderId="0" xfId="0" applyNumberFormat="1" applyFont="1" applyProtection="1">
      <protection hidden="1"/>
    </xf>
    <xf numFmtId="4" fontId="8" fillId="0" borderId="5" xfId="0" applyNumberFormat="1" applyFont="1" applyBorder="1" applyProtection="1">
      <protection hidden="1"/>
    </xf>
    <xf numFmtId="4" fontId="0" fillId="0" borderId="4" xfId="0" applyNumberFormat="1" applyBorder="1" applyProtection="1">
      <protection hidden="1"/>
    </xf>
    <xf numFmtId="4" fontId="0" fillId="0" borderId="0" xfId="0" applyNumberFormat="1" applyProtection="1">
      <protection hidden="1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/>
    <xf numFmtId="4" fontId="10" fillId="0" borderId="6" xfId="0" applyNumberFormat="1" applyFont="1" applyBorder="1" applyAlignment="1" applyProtection="1">
      <alignment horizontal="center"/>
      <protection hidden="1"/>
    </xf>
    <xf numFmtId="4" fontId="10" fillId="0" borderId="7" xfId="0" applyNumberFormat="1" applyFont="1" applyBorder="1" applyAlignment="1" applyProtection="1">
      <alignment horizontal="center"/>
      <protection hidden="1"/>
    </xf>
    <xf numFmtId="4" fontId="11" fillId="0" borderId="0" xfId="0" applyNumberFormat="1" applyFont="1"/>
    <xf numFmtId="164" fontId="12" fillId="0" borderId="0" xfId="2" applyNumberFormat="1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4" fontId="15" fillId="0" borderId="4" xfId="0" applyNumberFormat="1" applyFont="1" applyBorder="1" applyProtection="1">
      <protection hidden="1"/>
    </xf>
    <xf numFmtId="4" fontId="15" fillId="0" borderId="0" xfId="0" applyNumberFormat="1" applyFont="1" applyProtection="1">
      <protection hidden="1"/>
    </xf>
    <xf numFmtId="4" fontId="3" fillId="0" borderId="4" xfId="0" applyNumberFormat="1" applyFont="1" applyBorder="1" applyProtection="1">
      <protection hidden="1"/>
    </xf>
    <xf numFmtId="4" fontId="8" fillId="0" borderId="10" xfId="0" applyNumberFormat="1" applyFont="1" applyBorder="1" applyProtection="1">
      <protection hidden="1"/>
    </xf>
    <xf numFmtId="4" fontId="8" fillId="0" borderId="11" xfId="0" applyNumberFormat="1" applyFont="1" applyBorder="1" applyProtection="1">
      <protection hidden="1"/>
    </xf>
    <xf numFmtId="4" fontId="8" fillId="0" borderId="12" xfId="0" applyNumberFormat="1" applyFont="1" applyBorder="1" applyProtection="1">
      <protection hidden="1"/>
    </xf>
    <xf numFmtId="4" fontId="8" fillId="0" borderId="2" xfId="0" applyNumberFormat="1" applyFont="1" applyBorder="1" applyProtection="1">
      <protection hidden="1"/>
    </xf>
    <xf numFmtId="4" fontId="0" fillId="0" borderId="0" xfId="0" applyNumberFormat="1" applyAlignment="1">
      <alignment horizontal="right"/>
    </xf>
    <xf numFmtId="4" fontId="6" fillId="0" borderId="13" xfId="0" applyNumberFormat="1" applyFont="1" applyBorder="1" applyProtection="1">
      <protection hidden="1"/>
    </xf>
    <xf numFmtId="4" fontId="6" fillId="3" borderId="13" xfId="0" applyNumberFormat="1" applyFont="1" applyFill="1" applyBorder="1" applyAlignment="1">
      <alignment vertical="center" wrapText="1"/>
    </xf>
    <xf numFmtId="0" fontId="18" fillId="0" borderId="0" xfId="0" applyFont="1"/>
    <xf numFmtId="0" fontId="18" fillId="0" borderId="16" xfId="0" applyFont="1" applyBorder="1" applyAlignment="1">
      <alignment horizontal="center" vertical="center" wrapText="1"/>
    </xf>
    <xf numFmtId="3" fontId="0" fillId="0" borderId="0" xfId="0" applyNumberFormat="1"/>
    <xf numFmtId="43" fontId="0" fillId="0" borderId="0" xfId="1" applyFont="1" applyBorder="1"/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43" fontId="24" fillId="0" borderId="0" xfId="1" applyFont="1"/>
    <xf numFmtId="0" fontId="18" fillId="0" borderId="13" xfId="0" applyFont="1" applyBorder="1" applyAlignment="1">
      <alignment vertical="center" wrapText="1"/>
    </xf>
    <xf numFmtId="0" fontId="18" fillId="0" borderId="20" xfId="0" applyFont="1" applyBorder="1"/>
    <xf numFmtId="0" fontId="32" fillId="8" borderId="21" xfId="0" applyFont="1" applyFill="1" applyBorder="1" applyAlignment="1">
      <alignment vertical="center" wrapText="1"/>
    </xf>
    <xf numFmtId="0" fontId="32" fillId="0" borderId="21" xfId="0" applyFont="1" applyBorder="1" applyAlignment="1">
      <alignment vertical="center" wrapText="1"/>
    </xf>
    <xf numFmtId="0" fontId="21" fillId="0" borderId="0" xfId="0" applyFont="1"/>
    <xf numFmtId="0" fontId="18" fillId="10" borderId="0" xfId="0" applyFont="1" applyFill="1" applyAlignment="1">
      <alignment vertical="center" wrapText="1"/>
    </xf>
    <xf numFmtId="3" fontId="32" fillId="8" borderId="21" xfId="0" applyNumberFormat="1" applyFont="1" applyFill="1" applyBorder="1" applyAlignment="1">
      <alignment horizontal="left" vertical="center" wrapText="1"/>
    </xf>
    <xf numFmtId="3" fontId="30" fillId="11" borderId="0" xfId="0" applyNumberFormat="1" applyFont="1" applyFill="1" applyAlignment="1">
      <alignment vertical="center"/>
    </xf>
    <xf numFmtId="0" fontId="24" fillId="0" borderId="22" xfId="0" applyFont="1" applyBorder="1"/>
    <xf numFmtId="0" fontId="23" fillId="11" borderId="23" xfId="0" applyFont="1" applyFill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3" fontId="25" fillId="0" borderId="24" xfId="0" applyNumberFormat="1" applyFont="1" applyBorder="1" applyAlignment="1">
      <alignment vertical="center"/>
    </xf>
    <xf numFmtId="0" fontId="29" fillId="2" borderId="25" xfId="0" applyFont="1" applyFill="1" applyBorder="1" applyAlignment="1">
      <alignment vertical="center" wrapText="1"/>
    </xf>
    <xf numFmtId="165" fontId="25" fillId="2" borderId="25" xfId="0" applyNumberFormat="1" applyFont="1" applyFill="1" applyBorder="1" applyAlignment="1">
      <alignment vertical="center"/>
    </xf>
    <xf numFmtId="4" fontId="5" fillId="3" borderId="26" xfId="0" applyNumberFormat="1" applyFont="1" applyFill="1" applyBorder="1" applyAlignment="1" applyProtection="1">
      <alignment horizontal="left"/>
      <protection hidden="1"/>
    </xf>
    <xf numFmtId="4" fontId="7" fillId="3" borderId="26" xfId="0" applyNumberFormat="1" applyFont="1" applyFill="1" applyBorder="1" applyProtection="1">
      <protection hidden="1"/>
    </xf>
    <xf numFmtId="4" fontId="6" fillId="3" borderId="26" xfId="0" applyNumberFormat="1" applyFont="1" applyFill="1" applyBorder="1" applyProtection="1">
      <protection hidden="1"/>
    </xf>
    <xf numFmtId="0" fontId="6" fillId="2" borderId="28" xfId="0" applyFont="1" applyFill="1" applyBorder="1" applyAlignment="1">
      <alignment vertical="center"/>
    </xf>
    <xf numFmtId="4" fontId="6" fillId="3" borderId="31" xfId="0" applyNumberFormat="1" applyFont="1" applyFill="1" applyBorder="1" applyAlignment="1">
      <alignment horizontal="center" vertical="center" wrapText="1"/>
    </xf>
    <xf numFmtId="3" fontId="6" fillId="3" borderId="30" xfId="0" applyNumberFormat="1" applyFont="1" applyFill="1" applyBorder="1" applyAlignment="1">
      <alignment horizontal="center"/>
    </xf>
    <xf numFmtId="3" fontId="6" fillId="3" borderId="26" xfId="0" applyNumberFormat="1" applyFont="1" applyFill="1" applyBorder="1" applyAlignment="1">
      <alignment horizontal="center"/>
    </xf>
    <xf numFmtId="4" fontId="8" fillId="0" borderId="26" xfId="1" applyNumberFormat="1" applyFont="1" applyBorder="1" applyProtection="1">
      <protection hidden="1"/>
    </xf>
    <xf numFmtId="4" fontId="6" fillId="0" borderId="26" xfId="0" applyNumberFormat="1" applyFont="1" applyBorder="1" applyProtection="1">
      <protection hidden="1"/>
    </xf>
    <xf numFmtId="4" fontId="8" fillId="2" borderId="26" xfId="1" applyNumberFormat="1" applyFont="1" applyFill="1" applyBorder="1" applyProtection="1">
      <protection hidden="1"/>
    </xf>
    <xf numFmtId="4" fontId="6" fillId="2" borderId="26" xfId="1" applyNumberFormat="1" applyFont="1" applyFill="1" applyBorder="1" applyProtection="1">
      <protection hidden="1"/>
    </xf>
    <xf numFmtId="4" fontId="6" fillId="0" borderId="26" xfId="0" applyNumberFormat="1" applyFont="1" applyBorder="1" applyAlignment="1" applyProtection="1">
      <alignment wrapText="1"/>
      <protection hidden="1"/>
    </xf>
    <xf numFmtId="4" fontId="6" fillId="2" borderId="26" xfId="0" applyNumberFormat="1" applyFont="1" applyFill="1" applyBorder="1" applyProtection="1">
      <protection hidden="1"/>
    </xf>
    <xf numFmtId="4" fontId="6" fillId="0" borderId="26" xfId="0" applyNumberFormat="1" applyFont="1" applyBorder="1" applyAlignment="1" applyProtection="1">
      <alignment horizontal="justify"/>
      <protection hidden="1"/>
    </xf>
    <xf numFmtId="3" fontId="6" fillId="2" borderId="26" xfId="0" applyNumberFormat="1" applyFont="1" applyFill="1" applyBorder="1" applyProtection="1">
      <protection hidden="1"/>
    </xf>
    <xf numFmtId="4" fontId="3" fillId="0" borderId="32" xfId="0" applyNumberFormat="1" applyFont="1" applyBorder="1" applyProtection="1">
      <protection hidden="1"/>
    </xf>
    <xf numFmtId="3" fontId="3" fillId="2" borderId="33" xfId="0" applyNumberFormat="1" applyFont="1" applyFill="1" applyBorder="1" applyProtection="1">
      <protection hidden="1"/>
    </xf>
    <xf numFmtId="4" fontId="3" fillId="2" borderId="33" xfId="0" applyNumberFormat="1" applyFont="1" applyFill="1" applyBorder="1" applyProtection="1">
      <protection hidden="1"/>
    </xf>
    <xf numFmtId="4" fontId="3" fillId="0" borderId="34" xfId="0" applyNumberFormat="1" applyFont="1" applyBorder="1" applyProtection="1">
      <protection hidden="1"/>
    </xf>
    <xf numFmtId="4" fontId="3" fillId="2" borderId="35" xfId="0" applyNumberFormat="1" applyFont="1" applyFill="1" applyBorder="1" applyProtection="1">
      <protection hidden="1"/>
    </xf>
    <xf numFmtId="0" fontId="0" fillId="0" borderId="27" xfId="0" applyBorder="1"/>
    <xf numFmtId="0" fontId="18" fillId="10" borderId="26" xfId="0" applyFont="1" applyFill="1" applyBorder="1" applyAlignment="1">
      <alignment vertical="center" wrapText="1"/>
    </xf>
    <xf numFmtId="0" fontId="18" fillId="0" borderId="26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44" fontId="18" fillId="10" borderId="26" xfId="2" applyFont="1" applyFill="1" applyBorder="1" applyAlignment="1">
      <alignment vertical="center" wrapText="1"/>
    </xf>
    <xf numFmtId="0" fontId="33" fillId="10" borderId="26" xfId="0" applyFont="1" applyFill="1" applyBorder="1" applyAlignment="1">
      <alignment horizontal="center" vertical="center" wrapText="1"/>
    </xf>
    <xf numFmtId="0" fontId="27" fillId="2" borderId="26" xfId="0" applyFont="1" applyFill="1" applyBorder="1"/>
    <xf numFmtId="17" fontId="27" fillId="9" borderId="26" xfId="0" applyNumberFormat="1" applyFont="1" applyFill="1" applyBorder="1" applyAlignment="1">
      <alignment horizontal="right"/>
    </xf>
    <xf numFmtId="17" fontId="28" fillId="11" borderId="36" xfId="0" applyNumberFormat="1" applyFont="1" applyFill="1" applyBorder="1" applyAlignment="1">
      <alignment horizontal="center" vertical="center" wrapText="1"/>
    </xf>
    <xf numFmtId="0" fontId="29" fillId="2" borderId="36" xfId="0" applyFont="1" applyFill="1" applyBorder="1" applyAlignment="1">
      <alignment vertical="center" wrapText="1"/>
    </xf>
    <xf numFmtId="3" fontId="25" fillId="2" borderId="36" xfId="0" applyNumberFormat="1" applyFont="1" applyFill="1" applyBorder="1" applyAlignment="1">
      <alignment vertical="center"/>
    </xf>
    <xf numFmtId="0" fontId="23" fillId="11" borderId="37" xfId="0" applyFont="1" applyFill="1" applyBorder="1" applyAlignment="1">
      <alignment vertical="center" wrapText="1"/>
    </xf>
    <xf numFmtId="3" fontId="30" fillId="11" borderId="38" xfId="0" applyNumberFormat="1" applyFont="1" applyFill="1" applyBorder="1" applyAlignment="1">
      <alignment vertical="center"/>
    </xf>
    <xf numFmtId="0" fontId="31" fillId="0" borderId="39" xfId="0" applyFont="1" applyBorder="1" applyAlignment="1">
      <alignment vertical="center" wrapText="1"/>
    </xf>
    <xf numFmtId="166" fontId="24" fillId="9" borderId="39" xfId="1" applyNumberFormat="1" applyFont="1" applyFill="1" applyBorder="1"/>
    <xf numFmtId="165" fontId="25" fillId="9" borderId="39" xfId="0" applyNumberFormat="1" applyFont="1" applyFill="1" applyBorder="1" applyAlignment="1">
      <alignment vertical="center"/>
    </xf>
    <xf numFmtId="0" fontId="29" fillId="2" borderId="39" xfId="0" applyFont="1" applyFill="1" applyBorder="1" applyAlignment="1">
      <alignment vertical="center" wrapText="1"/>
    </xf>
    <xf numFmtId="165" fontId="25" fillId="2" borderId="39" xfId="0" applyNumberFormat="1" applyFont="1" applyFill="1" applyBorder="1" applyAlignment="1">
      <alignment vertical="center"/>
    </xf>
    <xf numFmtId="0" fontId="30" fillId="11" borderId="39" xfId="0" applyFont="1" applyFill="1" applyBorder="1" applyAlignment="1">
      <alignment vertical="center" wrapText="1"/>
    </xf>
    <xf numFmtId="165" fontId="30" fillId="11" borderId="39" xfId="0" applyNumberFormat="1" applyFont="1" applyFill="1" applyBorder="1" applyAlignment="1">
      <alignment vertical="center"/>
    </xf>
    <xf numFmtId="3" fontId="25" fillId="9" borderId="39" xfId="0" applyNumberFormat="1" applyFont="1" applyFill="1" applyBorder="1" applyAlignment="1">
      <alignment vertical="center"/>
    </xf>
    <xf numFmtId="0" fontId="23" fillId="11" borderId="36" xfId="0" applyFont="1" applyFill="1" applyBorder="1" applyAlignment="1">
      <alignment horizontal="left" vertical="center" wrapText="1"/>
    </xf>
    <xf numFmtId="43" fontId="24" fillId="0" borderId="0" xfId="0" applyNumberFormat="1" applyFont="1"/>
    <xf numFmtId="0" fontId="18" fillId="10" borderId="26" xfId="0" applyFont="1" applyFill="1" applyBorder="1" applyAlignment="1">
      <alignment horizontal="center" vertical="center" wrapText="1"/>
    </xf>
    <xf numFmtId="0" fontId="34" fillId="10" borderId="26" xfId="3" applyFill="1" applyBorder="1" applyAlignment="1">
      <alignment horizontal="center" vertical="center" wrapText="1"/>
    </xf>
    <xf numFmtId="0" fontId="18" fillId="10" borderId="31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7" fillId="7" borderId="27" xfId="0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6" borderId="26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4" fontId="3" fillId="0" borderId="0" xfId="0" applyNumberFormat="1" applyFont="1" applyAlignment="1">
      <alignment horizontal="center"/>
    </xf>
    <xf numFmtId="3" fontId="6" fillId="10" borderId="14" xfId="0" applyNumberFormat="1" applyFont="1" applyFill="1" applyBorder="1" applyAlignment="1" applyProtection="1">
      <alignment horizontal="center"/>
      <protection hidden="1"/>
    </xf>
    <xf numFmtId="3" fontId="6" fillId="10" borderId="27" xfId="0" applyNumberFormat="1" applyFont="1" applyFill="1" applyBorder="1" applyAlignment="1" applyProtection="1">
      <alignment horizontal="center"/>
      <protection hidden="1"/>
    </xf>
    <xf numFmtId="3" fontId="6" fillId="10" borderId="15" xfId="0" applyNumberFormat="1" applyFont="1" applyFill="1" applyBorder="1" applyAlignment="1" applyProtection="1">
      <alignment horizontal="center"/>
      <protection hidden="1"/>
    </xf>
    <xf numFmtId="4" fontId="6" fillId="4" borderId="28" xfId="2" applyNumberFormat="1" applyFont="1" applyFill="1" applyBorder="1" applyAlignment="1" applyProtection="1">
      <alignment horizontal="center"/>
      <protection hidden="1"/>
    </xf>
    <xf numFmtId="4" fontId="0" fillId="4" borderId="29" xfId="0" applyNumberFormat="1" applyFill="1" applyBorder="1" applyAlignment="1" applyProtection="1">
      <alignment horizontal="center"/>
      <protection hidden="1"/>
    </xf>
    <xf numFmtId="4" fontId="0" fillId="4" borderId="30" xfId="0" applyNumberFormat="1" applyFill="1" applyBorder="1" applyAlignment="1" applyProtection="1">
      <alignment horizontal="center"/>
      <protection hidden="1"/>
    </xf>
    <xf numFmtId="4" fontId="6" fillId="4" borderId="14" xfId="0" applyNumberFormat="1" applyFont="1" applyFill="1" applyBorder="1" applyAlignment="1" applyProtection="1">
      <alignment horizontal="center"/>
      <protection hidden="1"/>
    </xf>
    <xf numFmtId="4" fontId="6" fillId="4" borderId="27" xfId="0" applyNumberFormat="1" applyFont="1" applyFill="1" applyBorder="1" applyAlignment="1" applyProtection="1">
      <alignment horizontal="center"/>
      <protection hidden="1"/>
    </xf>
    <xf numFmtId="4" fontId="6" fillId="0" borderId="4" xfId="0" applyNumberFormat="1" applyFont="1" applyBorder="1" applyAlignment="1" applyProtection="1">
      <alignment horizontal="center" vertical="center" wrapText="1"/>
      <protection hidden="1"/>
    </xf>
    <xf numFmtId="4" fontId="16" fillId="0" borderId="0" xfId="0" applyNumberFormat="1" applyFont="1" applyAlignment="1" applyProtection="1">
      <alignment horizontal="center" vertical="center" wrapText="1"/>
      <protection hidden="1"/>
    </xf>
    <xf numFmtId="4" fontId="16" fillId="0" borderId="5" xfId="0" applyNumberFormat="1" applyFont="1" applyBorder="1" applyAlignment="1" applyProtection="1">
      <alignment horizontal="center" vertical="center" wrapText="1"/>
      <protection hidden="1"/>
    </xf>
    <xf numFmtId="4" fontId="6" fillId="5" borderId="8" xfId="0" applyNumberFormat="1" applyFont="1" applyFill="1" applyBorder="1" applyAlignment="1" applyProtection="1">
      <alignment horizontal="center"/>
      <protection hidden="1"/>
    </xf>
    <xf numFmtId="4" fontId="6" fillId="5" borderId="9" xfId="0" applyNumberFormat="1" applyFont="1" applyFill="1" applyBorder="1" applyAlignment="1" applyProtection="1">
      <alignment horizontal="center"/>
      <protection hidden="1"/>
    </xf>
    <xf numFmtId="14" fontId="3" fillId="10" borderId="26" xfId="0" applyNumberFormat="1" applyFont="1" applyFill="1" applyBorder="1" applyAlignment="1">
      <alignment horizontal="center" vertical="center"/>
    </xf>
    <xf numFmtId="4" fontId="6" fillId="3" borderId="30" xfId="0" applyNumberFormat="1" applyFont="1" applyFill="1" applyBorder="1" applyAlignment="1">
      <alignment horizontal="center"/>
    </xf>
    <xf numFmtId="4" fontId="6" fillId="3" borderId="26" xfId="0" applyNumberFormat="1" applyFont="1" applyFill="1" applyBorder="1" applyAlignment="1">
      <alignment horizontal="center"/>
    </xf>
    <xf numFmtId="4" fontId="6" fillId="3" borderId="28" xfId="0" applyNumberFormat="1" applyFont="1" applyFill="1" applyBorder="1" applyAlignment="1">
      <alignment horizontal="center" vertical="center"/>
    </xf>
    <xf numFmtId="4" fontId="6" fillId="3" borderId="30" xfId="0" applyNumberFormat="1" applyFont="1" applyFill="1" applyBorder="1" applyAlignment="1">
      <alignment horizontal="center" vertical="center"/>
    </xf>
    <xf numFmtId="4" fontId="9" fillId="0" borderId="1" xfId="0" applyNumberFormat="1" applyFont="1" applyBorder="1" applyAlignment="1" applyProtection="1">
      <alignment horizontal="center"/>
      <protection hidden="1"/>
    </xf>
    <xf numFmtId="4" fontId="9" fillId="0" borderId="2" xfId="0" applyNumberFormat="1" applyFont="1" applyBorder="1" applyAlignment="1" applyProtection="1">
      <alignment horizontal="center"/>
      <protection hidden="1"/>
    </xf>
    <xf numFmtId="4" fontId="9" fillId="0" borderId="3" xfId="0" applyNumberFormat="1" applyFont="1" applyBorder="1" applyAlignment="1" applyProtection="1">
      <alignment horizontal="center"/>
      <protection hidden="1"/>
    </xf>
    <xf numFmtId="4" fontId="4" fillId="0" borderId="0" xfId="0" applyNumberFormat="1" applyFont="1" applyAlignment="1">
      <alignment horizontal="center"/>
    </xf>
    <xf numFmtId="0" fontId="20" fillId="10" borderId="26" xfId="0" applyFont="1" applyFill="1" applyBorder="1" applyAlignment="1">
      <alignment vertical="center" wrapText="1"/>
    </xf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5CA39212-0DB2-48E1-ABC6-FAFFAAA3AEE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y Gastos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'Paso 3. Evaluación financiera'!$B$15</c:f>
              <c:strCache>
                <c:ptCount val="1"/>
                <c:pt idx="0">
                  <c:v>Ventas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'Paso 3. Evaluación financiera'!$C$14:$N$14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'Paso 3. Evaluación financiera'!$C$15:$N$15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8-4FB4-961A-92B8052AC8F3}"/>
            </c:ext>
          </c:extLst>
        </c:ser>
        <c:ser>
          <c:idx val="1"/>
          <c:order val="1"/>
          <c:tx>
            <c:strRef>
              <c:f>'Paso 3. Evaluación financiera'!$B$16</c:f>
              <c:strCache>
                <c:ptCount val="1"/>
                <c:pt idx="0">
                  <c:v>Gastos  Totales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'Paso 3. Evaluación financiera'!$C$14:$N$14</c:f>
              <c:numCache>
                <c:formatCode>#,##0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'Paso 3. Evaluación financiera'!$C$16:$N$16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8-4FB4-961A-92B8052A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70184"/>
        <c:axId val="135498768"/>
      </c:lineChart>
      <c:catAx>
        <c:axId val="5038701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498768"/>
        <c:crosses val="autoZero"/>
        <c:auto val="1"/>
        <c:lblAlgn val="ctr"/>
        <c:lblOffset val="100"/>
        <c:noMultiLvlLbl val="0"/>
      </c:catAx>
      <c:valAx>
        <c:axId val="1354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387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106681</xdr:colOff>
      <xdr:row>0</xdr:row>
      <xdr:rowOff>0</xdr:rowOff>
    </xdr:from>
    <xdr:to>
      <xdr:col>0</xdr:col>
      <xdr:colOff>990600</xdr:colOff>
      <xdr:row>2</xdr:row>
      <xdr:rowOff>140546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E31BE1-04B2-4670-99F6-A4B2A0F21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1" y="0"/>
          <a:ext cx="883919" cy="4910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185057</xdr:colOff>
      <xdr:row>0</xdr:row>
      <xdr:rowOff>0</xdr:rowOff>
    </xdr:from>
    <xdr:to>
      <xdr:col>2</xdr:col>
      <xdr:colOff>315686</xdr:colOff>
      <xdr:row>3</xdr:row>
      <xdr:rowOff>162076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8FBAA4-5198-42B3-AD12-D62BF4BF1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" y="0"/>
          <a:ext cx="1349829" cy="749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235321</xdr:colOff>
      <xdr:row>23</xdr:row>
      <xdr:rowOff>89647</xdr:rowOff>
    </xdr:from>
    <xdr:to>
      <xdr:col>13</xdr:col>
      <xdr:colOff>156880</xdr:colOff>
      <xdr:row>40</xdr:row>
      <xdr:rowOff>32497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107576</xdr:colOff>
      <xdr:row>0</xdr:row>
      <xdr:rowOff>17930</xdr:rowOff>
    </xdr:from>
    <xdr:to>
      <xdr:col>1</xdr:col>
      <xdr:colOff>1676399</xdr:colOff>
      <xdr:row>4</xdr:row>
      <xdr:rowOff>154392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1D7F40-C6D6-A1A5-5DF1-D335516E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5" y="17930"/>
          <a:ext cx="1568823" cy="8715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salamancaedu-my.sharepoint.com/Users/miguel.sanchez/Desktop/FA/CRECE/Perfiles%20que%20nos%20mando%20CRECE/97-Angelicaro%20Manualidades/ANGELICARO%20MANUAL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-3"/>
      <sheetName val="Anexo A Carolina"/>
      <sheetName val="Anexo B"/>
      <sheetName val="Anexo C"/>
      <sheetName val=" Anexo D"/>
      <sheetName val=" Anexo E"/>
      <sheetName val="CATALOGO"/>
      <sheetName val="Analisis Financiero"/>
      <sheetName val="Congruencia"/>
      <sheetName val="Plantilla"/>
    </sheetNames>
    <sheetDataSet>
      <sheetData sheetId="0">
        <row r="370">
          <cell r="P370" t="str">
            <v>SI</v>
          </cell>
        </row>
      </sheetData>
      <sheetData sheetId="1"/>
      <sheetData sheetId="2"/>
      <sheetData sheetId="3"/>
      <sheetData sheetId="4">
        <row r="21">
          <cell r="C21">
            <v>6000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amirezgarciasamaraneftali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E5F8-B1B0-4E49-84F1-92D640FCBBC2}">
  <dimension ref="A1:L22"/>
  <sheetViews>
    <sheetView tabSelected="1" zoomScaleNormal="100" workbookViewId="0">
      <selection activeCell="N21" sqref="N21"/>
    </sheetView>
  </sheetViews>
  <sheetFormatPr baseColWidth="10" defaultColWidth="11.5703125" defaultRowHeight="14.25"/>
  <cols>
    <col min="1" max="1" width="19.42578125" style="35" customWidth="1"/>
    <col min="2" max="2" width="14.140625" style="35" customWidth="1"/>
    <col min="3" max="3" width="25.5703125" style="35" customWidth="1"/>
    <col min="4" max="5" width="11.5703125" style="35"/>
    <col min="6" max="6" width="13.7109375" style="35" customWidth="1"/>
    <col min="7" max="7" width="11.5703125" style="35" customWidth="1"/>
    <col min="8" max="9" width="11.5703125" style="35"/>
    <col min="10" max="10" width="6.28515625" style="35" customWidth="1"/>
    <col min="11" max="11" width="13.5703125" style="35" bestFit="1" customWidth="1"/>
    <col min="12" max="16384" width="11.5703125" style="35"/>
  </cols>
  <sheetData>
    <row r="1" spans="1:12" ht="13.9" customHeight="1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2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2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</row>
    <row r="4" spans="1:12">
      <c r="A4" s="109" t="s">
        <v>1</v>
      </c>
      <c r="B4" s="102" t="s">
        <v>127</v>
      </c>
      <c r="C4" s="102"/>
      <c r="D4" s="102"/>
      <c r="E4" s="102"/>
      <c r="F4" s="102"/>
      <c r="G4" s="102"/>
      <c r="H4" s="102"/>
      <c r="I4" s="102"/>
      <c r="J4" s="102"/>
      <c r="K4" s="102"/>
    </row>
    <row r="5" spans="1:12">
      <c r="A5" s="109"/>
      <c r="B5" s="102"/>
      <c r="C5" s="102"/>
      <c r="D5" s="102"/>
      <c r="E5" s="102"/>
      <c r="F5" s="102"/>
      <c r="G5" s="102"/>
      <c r="H5" s="102"/>
      <c r="I5" s="102"/>
      <c r="J5" s="102"/>
      <c r="K5" s="102"/>
    </row>
    <row r="6" spans="1:12" ht="28.5">
      <c r="A6" s="105" t="s">
        <v>2</v>
      </c>
      <c r="B6" s="45" t="s">
        <v>3</v>
      </c>
      <c r="C6" s="50" t="s">
        <v>126</v>
      </c>
      <c r="D6" s="113" t="s">
        <v>4</v>
      </c>
      <c r="E6" s="113"/>
      <c r="F6" s="80" t="s">
        <v>46</v>
      </c>
      <c r="G6" s="114" t="s">
        <v>5</v>
      </c>
      <c r="H6" s="114"/>
      <c r="I6" s="102" t="s">
        <v>20</v>
      </c>
      <c r="J6" s="102"/>
      <c r="K6" s="102"/>
      <c r="L6" s="46"/>
    </row>
    <row r="7" spans="1:12" ht="28.5">
      <c r="A7" s="106"/>
      <c r="B7" s="81" t="s">
        <v>6</v>
      </c>
      <c r="C7" s="103" t="s">
        <v>128</v>
      </c>
      <c r="D7" s="102"/>
      <c r="E7" s="102"/>
      <c r="F7" s="102"/>
      <c r="G7" s="102"/>
      <c r="H7" s="102"/>
      <c r="I7" s="102"/>
      <c r="J7" s="102"/>
      <c r="K7" s="102"/>
    </row>
    <row r="8" spans="1:12" ht="28.5">
      <c r="A8" s="106"/>
      <c r="B8" s="82" t="s">
        <v>7</v>
      </c>
      <c r="C8" s="104">
        <v>4641074824</v>
      </c>
      <c r="D8" s="104"/>
      <c r="E8" s="104"/>
      <c r="F8" s="104"/>
      <c r="G8" s="104"/>
      <c r="H8" s="104"/>
      <c r="I8" s="104"/>
      <c r="J8" s="104"/>
      <c r="K8" s="104"/>
    </row>
    <row r="9" spans="1:12">
      <c r="A9" s="109" t="s">
        <v>8</v>
      </c>
      <c r="B9" s="144" t="s">
        <v>130</v>
      </c>
      <c r="C9" s="144"/>
      <c r="D9" s="144"/>
      <c r="E9" s="144"/>
      <c r="F9" s="144"/>
      <c r="G9" s="144"/>
      <c r="H9" s="144"/>
      <c r="I9" s="144"/>
      <c r="J9" s="144"/>
      <c r="K9" s="144"/>
    </row>
    <row r="10" spans="1:12">
      <c r="A10" s="109"/>
      <c r="B10" s="144"/>
      <c r="C10" s="144"/>
      <c r="D10" s="144"/>
      <c r="E10" s="144"/>
      <c r="F10" s="144"/>
      <c r="G10" s="144"/>
      <c r="H10" s="144"/>
      <c r="I10" s="144"/>
      <c r="J10" s="144"/>
      <c r="K10" s="144"/>
    </row>
    <row r="11" spans="1:12">
      <c r="A11" s="109"/>
      <c r="B11" s="144"/>
      <c r="C11" s="144"/>
      <c r="D11" s="144"/>
      <c r="E11" s="144"/>
      <c r="F11" s="144"/>
      <c r="G11" s="144"/>
      <c r="H11" s="144"/>
      <c r="I11" s="144"/>
      <c r="J11" s="144"/>
      <c r="K11" s="144"/>
    </row>
    <row r="12" spans="1:12">
      <c r="A12" s="109"/>
      <c r="B12" s="144"/>
      <c r="C12" s="144"/>
      <c r="D12" s="144"/>
      <c r="E12" s="144"/>
      <c r="F12" s="144"/>
      <c r="G12" s="144"/>
      <c r="H12" s="144"/>
      <c r="I12" s="144"/>
      <c r="J12" s="144"/>
      <c r="K12" s="144"/>
    </row>
    <row r="13" spans="1:12">
      <c r="A13" s="109"/>
      <c r="B13" s="144"/>
      <c r="C13" s="144"/>
      <c r="D13" s="144"/>
      <c r="E13" s="144"/>
      <c r="F13" s="144"/>
      <c r="G13" s="144"/>
      <c r="H13" s="144"/>
      <c r="I13" s="144"/>
      <c r="J13" s="144"/>
      <c r="K13" s="144"/>
    </row>
    <row r="14" spans="1:12">
      <c r="A14" s="109"/>
      <c r="B14" s="144"/>
      <c r="C14" s="144"/>
      <c r="D14" s="144"/>
      <c r="E14" s="144"/>
      <c r="F14" s="144"/>
      <c r="G14" s="144"/>
      <c r="H14" s="144"/>
      <c r="I14" s="144"/>
      <c r="J14" s="144"/>
      <c r="K14" s="144"/>
    </row>
    <row r="15" spans="1:12">
      <c r="A15" s="109"/>
      <c r="B15" s="144"/>
      <c r="C15" s="144"/>
      <c r="D15" s="144"/>
      <c r="E15" s="144"/>
      <c r="F15" s="144"/>
      <c r="G15" s="144"/>
      <c r="H15" s="144"/>
      <c r="I15" s="144"/>
      <c r="J15" s="144"/>
      <c r="K15" s="144"/>
    </row>
    <row r="16" spans="1:12">
      <c r="A16" s="109"/>
      <c r="B16" s="144"/>
      <c r="C16" s="144"/>
      <c r="D16" s="144"/>
      <c r="E16" s="144"/>
      <c r="F16" s="144"/>
      <c r="G16" s="144"/>
      <c r="H16" s="144"/>
      <c r="I16" s="144"/>
      <c r="J16" s="144"/>
      <c r="K16" s="144"/>
    </row>
    <row r="17" spans="1:11">
      <c r="A17" s="109"/>
      <c r="B17" s="144"/>
      <c r="C17" s="144"/>
      <c r="D17" s="144"/>
      <c r="E17" s="144"/>
      <c r="F17" s="144"/>
      <c r="G17" s="144"/>
      <c r="H17" s="144"/>
      <c r="I17" s="144"/>
      <c r="J17" s="144"/>
      <c r="K17" s="144"/>
    </row>
    <row r="18" spans="1:11">
      <c r="A18" s="109"/>
      <c r="B18" s="144"/>
      <c r="C18" s="144"/>
      <c r="D18" s="144"/>
      <c r="E18" s="144"/>
      <c r="F18" s="144"/>
      <c r="G18" s="144"/>
      <c r="H18" s="144"/>
      <c r="I18" s="144"/>
      <c r="J18" s="144"/>
      <c r="K18" s="144"/>
    </row>
    <row r="19" spans="1:11">
      <c r="A19" s="109"/>
      <c r="B19" s="144"/>
      <c r="C19" s="144"/>
      <c r="D19" s="144"/>
      <c r="E19" s="144"/>
      <c r="F19" s="144"/>
      <c r="G19" s="144"/>
      <c r="H19" s="144"/>
      <c r="I19" s="144"/>
      <c r="J19" s="144"/>
      <c r="K19" s="144"/>
    </row>
    <row r="20" spans="1:11" ht="31.15" customHeight="1" thickBot="1">
      <c r="A20" s="36" t="s">
        <v>9</v>
      </c>
      <c r="B20" s="115" t="s">
        <v>10</v>
      </c>
      <c r="C20" s="116"/>
      <c r="D20" s="116"/>
      <c r="E20" s="116"/>
      <c r="F20" s="116"/>
      <c r="G20" s="116"/>
      <c r="H20" s="117"/>
      <c r="I20" s="115" t="s">
        <v>11</v>
      </c>
      <c r="J20" s="117"/>
      <c r="K20" s="83">
        <v>876.6</v>
      </c>
    </row>
    <row r="21" spans="1:11" ht="66" customHeight="1">
      <c r="A21" s="110" t="s">
        <v>12</v>
      </c>
      <c r="B21" s="81" t="s">
        <v>13</v>
      </c>
      <c r="C21" s="112" t="s">
        <v>14</v>
      </c>
      <c r="D21" s="112"/>
      <c r="E21" s="112"/>
      <c r="F21" s="112"/>
      <c r="G21" s="112"/>
      <c r="H21" s="112"/>
      <c r="I21" s="112"/>
      <c r="J21" s="112"/>
      <c r="K21" s="84" t="s">
        <v>129</v>
      </c>
    </row>
    <row r="22" spans="1:11" ht="42" customHeight="1" thickBot="1">
      <c r="A22" s="111"/>
      <c r="B22" s="81" t="s">
        <v>15</v>
      </c>
      <c r="C22" s="112" t="s">
        <v>16</v>
      </c>
      <c r="D22" s="112"/>
      <c r="E22" s="112"/>
      <c r="F22" s="112"/>
      <c r="G22" s="112"/>
      <c r="H22" s="112"/>
      <c r="I22" s="112"/>
      <c r="J22" s="112"/>
      <c r="K22" s="84"/>
    </row>
  </sheetData>
  <mergeCells count="16">
    <mergeCell ref="A21:A22"/>
    <mergeCell ref="C21:J21"/>
    <mergeCell ref="C22:J22"/>
    <mergeCell ref="D6:E6"/>
    <mergeCell ref="G6:H6"/>
    <mergeCell ref="I6:K6"/>
    <mergeCell ref="B9:K19"/>
    <mergeCell ref="B20:H20"/>
    <mergeCell ref="I20:J20"/>
    <mergeCell ref="A9:A19"/>
    <mergeCell ref="B4:K5"/>
    <mergeCell ref="C7:K7"/>
    <mergeCell ref="C8:K8"/>
    <mergeCell ref="A6:A8"/>
    <mergeCell ref="A1:K3"/>
    <mergeCell ref="A4:A5"/>
  </mergeCells>
  <hyperlinks>
    <hyperlink ref="C7" r:id="rId1" xr:uid="{1D617833-822E-4393-A2B5-34FCBA792F7B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1CCCF8-064B-40B0-9479-03FD09E34677}">
          <x14:formula1>
            <xm:f>Hoja2!$C$1:$C$46</xm:f>
          </x14:formula1>
          <xm:sqref>F6</xm:sqref>
        </x14:dataValidation>
        <x14:dataValidation type="list" allowBlank="1" showInputMessage="1" showErrorMessage="1" xr:uid="{99596187-7070-420A-91F3-61F461CCDE73}">
          <x14:formula1>
            <xm:f>Hoja2!$A$2:$A$4</xm:f>
          </x14:formula1>
          <xm:sqref>I6:K6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122D-3F86-4DC2-99F8-DA5AF48DC37A}">
  <dimension ref="A1:C46"/>
  <sheetViews>
    <sheetView workbookViewId="0">
      <selection activeCell="A5" sqref="A5"/>
    </sheetView>
  </sheetViews>
  <sheetFormatPr baseColWidth="10" defaultColWidth="11.42578125" defaultRowHeight="15"/>
  <sheetData>
    <row r="1" spans="1:3">
      <c r="A1" t="s">
        <v>5</v>
      </c>
      <c r="C1" s="51" t="s">
        <v>17</v>
      </c>
    </row>
    <row r="2" spans="1:3">
      <c r="A2" t="s">
        <v>18</v>
      </c>
      <c r="C2" s="47" t="s">
        <v>19</v>
      </c>
    </row>
    <row r="3" spans="1:3" ht="25.5">
      <c r="A3" t="s">
        <v>20</v>
      </c>
      <c r="C3" s="47" t="s">
        <v>21</v>
      </c>
    </row>
    <row r="4" spans="1:3" ht="25.5">
      <c r="A4" t="s">
        <v>22</v>
      </c>
      <c r="C4" s="47" t="s">
        <v>23</v>
      </c>
    </row>
    <row r="5" spans="1:3" ht="25.5">
      <c r="C5" s="47" t="s">
        <v>24</v>
      </c>
    </row>
    <row r="6" spans="1:3">
      <c r="C6" s="47" t="s">
        <v>25</v>
      </c>
    </row>
    <row r="7" spans="1:3">
      <c r="C7" s="47" t="s">
        <v>26</v>
      </c>
    </row>
    <row r="8" spans="1:3" ht="25.5">
      <c r="C8" s="47" t="s">
        <v>27</v>
      </c>
    </row>
    <row r="9" spans="1:3">
      <c r="C9" s="48" t="s">
        <v>28</v>
      </c>
    </row>
    <row r="10" spans="1:3">
      <c r="C10" s="47" t="s">
        <v>29</v>
      </c>
    </row>
    <row r="11" spans="1:3">
      <c r="C11" s="47" t="s">
        <v>30</v>
      </c>
    </row>
    <row r="12" spans="1:3">
      <c r="C12" s="47" t="s">
        <v>31</v>
      </c>
    </row>
    <row r="13" spans="1:3" ht="25.5">
      <c r="C13" s="47" t="s">
        <v>32</v>
      </c>
    </row>
    <row r="14" spans="1:3" ht="76.5">
      <c r="C14" s="47" t="s">
        <v>33</v>
      </c>
    </row>
    <row r="15" spans="1:3" ht="25.5">
      <c r="C15" s="47" t="s">
        <v>34</v>
      </c>
    </row>
    <row r="16" spans="1:3">
      <c r="C16" s="47" t="s">
        <v>35</v>
      </c>
    </row>
    <row r="17" spans="3:3">
      <c r="C17" s="47" t="s">
        <v>36</v>
      </c>
    </row>
    <row r="18" spans="3:3" ht="25.5">
      <c r="C18" s="47" t="s">
        <v>37</v>
      </c>
    </row>
    <row r="19" spans="3:3">
      <c r="C19" s="47" t="s">
        <v>38</v>
      </c>
    </row>
    <row r="20" spans="3:3">
      <c r="C20" s="47" t="s">
        <v>39</v>
      </c>
    </row>
    <row r="21" spans="3:3">
      <c r="C21" s="47" t="s">
        <v>40</v>
      </c>
    </row>
    <row r="22" spans="3:3">
      <c r="C22" s="47" t="s">
        <v>41</v>
      </c>
    </row>
    <row r="23" spans="3:3">
      <c r="C23" s="47" t="s">
        <v>42</v>
      </c>
    </row>
    <row r="24" spans="3:3" ht="25.5">
      <c r="C24" s="47" t="s">
        <v>43</v>
      </c>
    </row>
    <row r="25" spans="3:3" ht="25.5">
      <c r="C25" s="47" t="s">
        <v>44</v>
      </c>
    </row>
    <row r="26" spans="3:3">
      <c r="C26" s="47" t="s">
        <v>45</v>
      </c>
    </row>
    <row r="27" spans="3:3">
      <c r="C27" s="47" t="s">
        <v>46</v>
      </c>
    </row>
    <row r="28" spans="3:3">
      <c r="C28" s="47" t="s">
        <v>47</v>
      </c>
    </row>
    <row r="29" spans="3:3" ht="25.5">
      <c r="C29" s="47" t="s">
        <v>48</v>
      </c>
    </row>
    <row r="30" spans="3:3">
      <c r="C30" s="47" t="s">
        <v>49</v>
      </c>
    </row>
    <row r="31" spans="3:3" ht="38.25">
      <c r="C31" s="47" t="s">
        <v>50</v>
      </c>
    </row>
    <row r="32" spans="3:3" ht="25.5">
      <c r="C32" s="47" t="s">
        <v>51</v>
      </c>
    </row>
    <row r="33" spans="3:3" ht="25.5">
      <c r="C33" s="47" t="s">
        <v>52</v>
      </c>
    </row>
    <row r="34" spans="3:3" ht="25.5">
      <c r="C34" s="47" t="s">
        <v>53</v>
      </c>
    </row>
    <row r="35" spans="3:3" ht="51">
      <c r="C35" s="47" t="s">
        <v>54</v>
      </c>
    </row>
    <row r="36" spans="3:3" ht="25.5">
      <c r="C36" s="47" t="s">
        <v>55</v>
      </c>
    </row>
    <row r="37" spans="3:3" ht="25.5">
      <c r="C37" s="47" t="s">
        <v>56</v>
      </c>
    </row>
    <row r="38" spans="3:3" ht="25.5">
      <c r="C38" s="48" t="s">
        <v>57</v>
      </c>
    </row>
    <row r="39" spans="3:3">
      <c r="C39" s="47" t="s">
        <v>58</v>
      </c>
    </row>
    <row r="40" spans="3:3" ht="25.5">
      <c r="C40" s="47" t="s">
        <v>59</v>
      </c>
    </row>
    <row r="41" spans="3:3">
      <c r="C41" s="47" t="s">
        <v>60</v>
      </c>
    </row>
    <row r="42" spans="3:3" ht="25.5">
      <c r="C42" s="47" t="s">
        <v>61</v>
      </c>
    </row>
    <row r="43" spans="3:3">
      <c r="C43" s="47" t="s">
        <v>62</v>
      </c>
    </row>
    <row r="44" spans="3:3">
      <c r="C44" s="47" t="s">
        <v>63</v>
      </c>
    </row>
    <row r="45" spans="3:3">
      <c r="C45" s="47" t="s">
        <v>64</v>
      </c>
    </row>
    <row r="46" spans="3:3">
      <c r="C46" s="47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T47"/>
  <sheetViews>
    <sheetView topLeftCell="B3" zoomScale="70" zoomScaleNormal="70" workbookViewId="0">
      <selection activeCell="U25" sqref="U25"/>
    </sheetView>
  </sheetViews>
  <sheetFormatPr baseColWidth="10" defaultColWidth="8.85546875" defaultRowHeight="15"/>
  <cols>
    <col min="1" max="2" width="8.85546875" style="40"/>
    <col min="3" max="3" width="6.7109375" style="40" customWidth="1"/>
    <col min="4" max="4" width="59" style="40" customWidth="1"/>
    <col min="5" max="16" width="11.42578125" style="40" customWidth="1"/>
    <col min="17" max="17" width="11.5703125" style="40" bestFit="1" customWidth="1"/>
    <col min="18" max="19" width="8.85546875" style="40"/>
    <col min="20" max="20" width="12.42578125" style="40" bestFit="1" customWidth="1"/>
    <col min="21" max="16384" width="8.85546875" style="40"/>
  </cols>
  <sheetData>
    <row r="1" spans="3:16" ht="15.75">
      <c r="C1" s="118"/>
      <c r="D1" s="119" t="str">
        <f>'Paso 1 Información General'!C6</f>
        <v>Samara Neftali Ramírez García</v>
      </c>
      <c r="E1" s="119"/>
      <c r="F1" s="119"/>
      <c r="G1" s="119"/>
      <c r="H1" s="119"/>
      <c r="I1" s="119"/>
      <c r="J1" s="119"/>
      <c r="K1" s="42"/>
      <c r="N1" s="53"/>
    </row>
    <row r="2" spans="3:16" ht="15.75">
      <c r="C2" s="118"/>
      <c r="D2" s="119"/>
      <c r="E2" s="119"/>
      <c r="F2" s="119"/>
      <c r="G2" s="119"/>
      <c r="H2" s="119"/>
      <c r="I2" s="119"/>
      <c r="J2" s="119"/>
      <c r="K2" s="39"/>
    </row>
    <row r="3" spans="3:16">
      <c r="C3" s="118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3:16" ht="18">
      <c r="C4" s="118"/>
      <c r="D4" s="120"/>
      <c r="E4" s="120"/>
      <c r="F4" s="120"/>
      <c r="G4" s="120"/>
      <c r="H4" s="120"/>
      <c r="I4" s="120"/>
      <c r="J4" s="120"/>
      <c r="K4" s="42"/>
      <c r="L4" s="85" t="s">
        <v>66</v>
      </c>
      <c r="M4" s="85"/>
      <c r="N4" s="86">
        <v>45017</v>
      </c>
      <c r="O4" s="49" t="s">
        <v>67</v>
      </c>
    </row>
    <row r="5" spans="3:16">
      <c r="D5" s="41"/>
      <c r="E5" s="41"/>
      <c r="F5" s="41"/>
      <c r="G5" s="41"/>
    </row>
    <row r="6" spans="3:16" ht="18">
      <c r="D6" s="43"/>
      <c r="E6" s="87">
        <f>N4</f>
        <v>45017</v>
      </c>
      <c r="F6" s="87">
        <f>DATE(YEAR(E6),MONTH(E6)+1,1)</f>
        <v>45047</v>
      </c>
      <c r="G6" s="87">
        <f t="shared" ref="G6:M6" si="0">DATE(YEAR(F6),MONTH(F6)+1,1)</f>
        <v>45078</v>
      </c>
      <c r="H6" s="87">
        <f t="shared" si="0"/>
        <v>45108</v>
      </c>
      <c r="I6" s="87">
        <f t="shared" si="0"/>
        <v>45139</v>
      </c>
      <c r="J6" s="87">
        <f t="shared" si="0"/>
        <v>45170</v>
      </c>
      <c r="K6" s="87">
        <f t="shared" si="0"/>
        <v>45200</v>
      </c>
      <c r="L6" s="87">
        <f t="shared" si="0"/>
        <v>45231</v>
      </c>
      <c r="M6" s="87">
        <f t="shared" si="0"/>
        <v>45261</v>
      </c>
      <c r="N6" s="87">
        <f t="shared" ref="N6:P6" si="1">DATE(YEAR(M6),MONTH(M6)+1,1)</f>
        <v>45292</v>
      </c>
      <c r="O6" s="87">
        <f t="shared" si="1"/>
        <v>45323</v>
      </c>
      <c r="P6" s="87">
        <f t="shared" si="1"/>
        <v>45352</v>
      </c>
    </row>
    <row r="7" spans="3:16" ht="15.75">
      <c r="D7" s="88" t="s">
        <v>68</v>
      </c>
      <c r="E7" s="89">
        <v>0</v>
      </c>
      <c r="F7" s="89">
        <f>+E30</f>
        <v>0</v>
      </c>
      <c r="G7" s="89">
        <f t="shared" ref="G7:M7" si="2">+F30</f>
        <v>0</v>
      </c>
      <c r="H7" s="89">
        <f t="shared" si="2"/>
        <v>0</v>
      </c>
      <c r="I7" s="89">
        <f t="shared" si="2"/>
        <v>0</v>
      </c>
      <c r="J7" s="89">
        <f t="shared" si="2"/>
        <v>0</v>
      </c>
      <c r="K7" s="89">
        <f t="shared" si="2"/>
        <v>0</v>
      </c>
      <c r="L7" s="89">
        <f t="shared" si="2"/>
        <v>0</v>
      </c>
      <c r="M7" s="89">
        <f t="shared" si="2"/>
        <v>0</v>
      </c>
      <c r="N7" s="89">
        <f t="shared" ref="N7:P7" si="3">+M30</f>
        <v>0</v>
      </c>
      <c r="O7" s="89">
        <f t="shared" si="3"/>
        <v>0</v>
      </c>
      <c r="P7" s="89">
        <f t="shared" si="3"/>
        <v>0</v>
      </c>
    </row>
    <row r="8" spans="3:16" ht="15.75">
      <c r="D8" s="55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</row>
    <row r="9" spans="3:16" ht="15.75">
      <c r="D9" s="90" t="s">
        <v>69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</row>
    <row r="10" spans="3:16">
      <c r="D10" s="92" t="s">
        <v>70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</row>
    <row r="11" spans="3:16">
      <c r="D11" s="92" t="s">
        <v>71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</row>
    <row r="12" spans="3:16">
      <c r="D12" s="92" t="s">
        <v>72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</row>
    <row r="13" spans="3:16" ht="15.75">
      <c r="D13" s="95" t="s">
        <v>73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</row>
    <row r="14" spans="3:16">
      <c r="D14" s="97" t="s">
        <v>74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</row>
    <row r="16" spans="3:16" ht="15.75">
      <c r="D16" s="90" t="s">
        <v>75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</row>
    <row r="17" spans="4:17">
      <c r="D17" s="92" t="s">
        <v>76</v>
      </c>
      <c r="E17" s="99"/>
      <c r="F17" s="99"/>
      <c r="G17" s="99"/>
      <c r="H17" s="99"/>
      <c r="I17" s="99"/>
      <c r="J17" s="99">
        <v>0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99">
        <v>0</v>
      </c>
    </row>
    <row r="18" spans="4:17">
      <c r="D18" s="92" t="s">
        <v>77</v>
      </c>
      <c r="E18" s="99"/>
      <c r="F18" s="99"/>
      <c r="G18" s="99"/>
      <c r="H18" s="99"/>
      <c r="I18" s="99"/>
      <c r="J18" s="99">
        <v>0</v>
      </c>
      <c r="K18" s="99">
        <v>73.05</v>
      </c>
      <c r="L18" s="99">
        <v>73.05</v>
      </c>
      <c r="M18" s="99">
        <v>73.05</v>
      </c>
      <c r="N18" s="99">
        <v>73.05</v>
      </c>
      <c r="O18" s="99">
        <v>73.05</v>
      </c>
      <c r="P18" s="99">
        <v>73.05</v>
      </c>
    </row>
    <row r="19" spans="4:17" ht="22.5" customHeight="1">
      <c r="D19" s="92" t="s">
        <v>78</v>
      </c>
      <c r="E19" s="99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01"/>
    </row>
    <row r="20" spans="4:17" ht="22.5" customHeight="1">
      <c r="D20" s="92" t="s">
        <v>79</v>
      </c>
      <c r="E20" s="99"/>
      <c r="F20" s="99"/>
      <c r="G20" s="99"/>
      <c r="H20" s="99"/>
      <c r="I20" s="99"/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99">
        <v>0</v>
      </c>
    </row>
    <row r="21" spans="4:17" ht="30">
      <c r="D21" s="92" t="s">
        <v>80</v>
      </c>
      <c r="E21" s="99"/>
      <c r="F21" s="99"/>
      <c r="G21" s="99"/>
      <c r="H21" s="99"/>
      <c r="I21" s="99"/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</row>
    <row r="22" spans="4:17">
      <c r="D22" s="92" t="s">
        <v>81</v>
      </c>
      <c r="E22" s="99"/>
      <c r="F22" s="99"/>
      <c r="G22" s="99"/>
      <c r="H22" s="99"/>
      <c r="I22" s="99"/>
      <c r="J22" s="99"/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</row>
    <row r="23" spans="4:17">
      <c r="D23" s="92" t="s">
        <v>82</v>
      </c>
      <c r="E23" s="99"/>
      <c r="F23" s="99"/>
      <c r="G23" s="99"/>
      <c r="H23" s="99"/>
      <c r="I23" s="99"/>
      <c r="J23" s="99">
        <v>2048</v>
      </c>
      <c r="K23" s="99">
        <v>2048</v>
      </c>
      <c r="L23" s="99">
        <v>2048</v>
      </c>
      <c r="M23" s="99">
        <v>2048</v>
      </c>
      <c r="N23" s="99">
        <v>2048</v>
      </c>
      <c r="O23" s="99">
        <v>2048</v>
      </c>
      <c r="P23" s="99">
        <v>2048</v>
      </c>
    </row>
    <row r="24" spans="4:17">
      <c r="D24" s="92" t="s">
        <v>83</v>
      </c>
      <c r="E24" s="99"/>
      <c r="F24" s="99"/>
      <c r="G24" s="99"/>
      <c r="H24" s="99"/>
      <c r="I24" s="99"/>
      <c r="J24" s="99">
        <v>200</v>
      </c>
      <c r="K24" s="99">
        <v>200</v>
      </c>
      <c r="L24" s="99">
        <v>200</v>
      </c>
      <c r="M24" s="99">
        <v>200</v>
      </c>
      <c r="N24" s="99">
        <v>200</v>
      </c>
      <c r="O24" s="99">
        <v>200</v>
      </c>
      <c r="P24" s="99">
        <v>200</v>
      </c>
    </row>
    <row r="25" spans="4:17">
      <c r="D25" s="92" t="s">
        <v>84</v>
      </c>
      <c r="E25" s="99"/>
      <c r="F25" s="99"/>
      <c r="G25" s="99"/>
      <c r="H25" s="99"/>
      <c r="I25" s="99"/>
      <c r="J25" s="99">
        <v>0</v>
      </c>
      <c r="K25" s="99">
        <v>0</v>
      </c>
      <c r="L25" s="99">
        <v>0</v>
      </c>
      <c r="M25" s="99">
        <v>0</v>
      </c>
      <c r="N25" s="99">
        <v>0</v>
      </c>
      <c r="O25" s="99">
        <v>0</v>
      </c>
      <c r="P25" s="99">
        <v>0</v>
      </c>
    </row>
    <row r="26" spans="4:17" ht="15.75">
      <c r="D26" s="54" t="s">
        <v>85</v>
      </c>
      <c r="E26" s="98"/>
      <c r="F26" s="98"/>
      <c r="G26" s="98"/>
      <c r="H26" s="98"/>
      <c r="I26" s="98"/>
      <c r="J26" s="98">
        <f>SUM(J17:J25)</f>
        <v>2248</v>
      </c>
      <c r="K26" s="98">
        <f t="shared" ref="K26:P26" si="4">SUM(K17:K25)</f>
        <v>2321.0500000000002</v>
      </c>
      <c r="L26" s="98">
        <f t="shared" si="4"/>
        <v>2321.0500000000002</v>
      </c>
      <c r="M26" s="98">
        <f t="shared" si="4"/>
        <v>2321.0500000000002</v>
      </c>
      <c r="N26" s="98">
        <f t="shared" si="4"/>
        <v>2321.0500000000002</v>
      </c>
      <c r="O26" s="98">
        <f t="shared" si="4"/>
        <v>2321.0500000000002</v>
      </c>
      <c r="P26" s="98">
        <f t="shared" si="4"/>
        <v>2321.0500000000002</v>
      </c>
    </row>
    <row r="27" spans="4:17">
      <c r="D27" s="92" t="s">
        <v>86</v>
      </c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4:17" ht="30">
      <c r="D28" s="92" t="s">
        <v>87</v>
      </c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4:17" ht="15.75">
      <c r="D29" s="57" t="s">
        <v>88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</row>
    <row r="30" spans="4:17" ht="15.75">
      <c r="D30" s="100" t="s">
        <v>89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5" spans="3:20">
      <c r="C35" s="41"/>
    </row>
    <row r="47" spans="3:20">
      <c r="T47" s="44"/>
    </row>
  </sheetData>
  <mergeCells count="3">
    <mergeCell ref="C1:C4"/>
    <mergeCell ref="D1:J2"/>
    <mergeCell ref="D4:J4"/>
  </mergeCells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51"/>
  <sheetViews>
    <sheetView topLeftCell="A10" zoomScale="85" zoomScaleNormal="85" workbookViewId="0">
      <selection activeCell="C36" sqref="C36"/>
    </sheetView>
  </sheetViews>
  <sheetFormatPr baseColWidth="10" defaultColWidth="11.42578125" defaultRowHeight="15"/>
  <cols>
    <col min="1" max="1" width="5" customWidth="1"/>
    <col min="2" max="2" width="42.5703125" customWidth="1"/>
    <col min="3" max="3" width="12.28515625" customWidth="1"/>
    <col min="10" max="10" width="11.85546875" bestFit="1" customWidth="1"/>
  </cols>
  <sheetData>
    <row r="1" spans="1:14" ht="15.7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32"/>
    </row>
    <row r="2" spans="1:14">
      <c r="A2" s="1"/>
      <c r="B2" s="121" t="s">
        <v>90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</row>
    <row r="3" spans="1:14">
      <c r="A3" s="1"/>
      <c r="B3" s="121" t="s">
        <v>91</v>
      </c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K5" s="3"/>
      <c r="L5" s="1"/>
      <c r="M5" s="32"/>
      <c r="N5" s="38"/>
    </row>
    <row r="6" spans="1:14">
      <c r="A6" s="1"/>
      <c r="B6" s="1"/>
      <c r="C6" s="1"/>
      <c r="D6" s="1"/>
      <c r="E6" s="1"/>
      <c r="F6" s="1"/>
      <c r="G6" s="1"/>
      <c r="H6" s="3"/>
      <c r="I6" s="4"/>
      <c r="J6" s="1"/>
      <c r="K6" s="1"/>
      <c r="L6" s="1"/>
      <c r="M6" s="1"/>
      <c r="N6" s="1"/>
    </row>
    <row r="7" spans="1:14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59" t="s">
        <v>92</v>
      </c>
      <c r="C8" s="128" t="str">
        <f>+'Paso 2.'!D1</f>
        <v>Samara Neftali Ramírez García</v>
      </c>
      <c r="D8" s="129"/>
      <c r="E8" s="129"/>
      <c r="F8" s="129"/>
      <c r="G8" s="129"/>
      <c r="H8" s="1"/>
      <c r="I8" s="32" t="s">
        <v>93</v>
      </c>
      <c r="J8" s="1">
        <v>876.6</v>
      </c>
      <c r="K8" s="1"/>
      <c r="L8" s="1"/>
      <c r="M8" s="1"/>
      <c r="N8" s="1"/>
    </row>
    <row r="9" spans="1:14">
      <c r="A9" s="1"/>
      <c r="B9" s="60" t="s">
        <v>94</v>
      </c>
      <c r="C9" s="122">
        <v>3</v>
      </c>
      <c r="D9" s="123"/>
      <c r="E9" s="124"/>
      <c r="F9" s="1"/>
      <c r="G9" s="1"/>
      <c r="H9" s="1"/>
      <c r="I9" s="32" t="s">
        <v>95</v>
      </c>
      <c r="J9" s="37">
        <v>12</v>
      </c>
      <c r="K9" s="1"/>
      <c r="L9" s="1"/>
      <c r="M9" s="1"/>
      <c r="N9" s="1"/>
    </row>
    <row r="10" spans="1:14">
      <c r="A10" s="5"/>
      <c r="B10" s="61" t="s">
        <v>96</v>
      </c>
      <c r="C10" s="125"/>
      <c r="D10" s="126"/>
      <c r="E10" s="127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5"/>
      <c r="B11" s="62" t="s">
        <v>97</v>
      </c>
      <c r="C11" s="135"/>
      <c r="D11" s="135"/>
      <c r="E11" s="13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 s="6"/>
      <c r="B12" s="6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>
      <c r="A13" s="5"/>
      <c r="B13" s="63" t="s">
        <v>98</v>
      </c>
      <c r="C13" s="136" t="s">
        <v>99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  <row r="14" spans="1:14">
      <c r="A14" s="5"/>
      <c r="B14" s="34"/>
      <c r="C14" s="64">
        <v>1</v>
      </c>
      <c r="D14" s="65">
        <v>2</v>
      </c>
      <c r="E14" s="65">
        <v>3</v>
      </c>
      <c r="F14" s="65">
        <v>4</v>
      </c>
      <c r="G14" s="65">
        <v>5</v>
      </c>
      <c r="H14" s="65">
        <v>6</v>
      </c>
      <c r="I14" s="65">
        <v>7</v>
      </c>
      <c r="J14" s="65">
        <v>8</v>
      </c>
      <c r="K14" s="65">
        <v>9</v>
      </c>
      <c r="L14" s="65">
        <v>10</v>
      </c>
      <c r="M14" s="65">
        <v>11</v>
      </c>
      <c r="N14" s="65">
        <v>12</v>
      </c>
    </row>
    <row r="15" spans="1:14">
      <c r="A15" s="5"/>
      <c r="B15" s="33" t="s">
        <v>100</v>
      </c>
      <c r="C15" s="66">
        <f>+'Paso 2.'!E13</f>
        <v>0</v>
      </c>
      <c r="D15" s="66">
        <f>+'Paso 2.'!F13</f>
        <v>0</v>
      </c>
      <c r="E15" s="66">
        <f>+'Paso 2.'!G13</f>
        <v>0</v>
      </c>
      <c r="F15" s="66">
        <f>+'Paso 2.'!H13</f>
        <v>0</v>
      </c>
      <c r="G15" s="66">
        <f>+'Paso 2.'!I13</f>
        <v>0</v>
      </c>
      <c r="H15" s="66">
        <f>+'Paso 2.'!J13</f>
        <v>0</v>
      </c>
      <c r="I15" s="66">
        <f>+'Paso 2.'!K13</f>
        <v>0</v>
      </c>
      <c r="J15" s="66">
        <f>+'Paso 2.'!L13</f>
        <v>0</v>
      </c>
      <c r="K15" s="66">
        <f>+'Paso 2.'!M13</f>
        <v>0</v>
      </c>
      <c r="L15" s="66">
        <f>+'Paso 2.'!N13</f>
        <v>0</v>
      </c>
      <c r="M15" s="66">
        <f>+'Paso 2.'!O13</f>
        <v>0</v>
      </c>
      <c r="N15" s="66">
        <f>+'Paso 2.'!P13</f>
        <v>0</v>
      </c>
    </row>
    <row r="16" spans="1:14">
      <c r="A16" s="5"/>
      <c r="B16" s="67" t="s">
        <v>101</v>
      </c>
      <c r="C16" s="66">
        <f>+'Paso 2.'!E29</f>
        <v>0</v>
      </c>
      <c r="D16" s="66">
        <f>+'Paso 2.'!F29</f>
        <v>0</v>
      </c>
      <c r="E16" s="66">
        <f>+'Paso 2.'!G29</f>
        <v>0</v>
      </c>
      <c r="F16" s="66">
        <f>+'Paso 2.'!H29</f>
        <v>0</v>
      </c>
      <c r="G16" s="66">
        <f>+'Paso 2.'!I29</f>
        <v>0</v>
      </c>
      <c r="H16" s="66">
        <f>+'Paso 2.'!J29</f>
        <v>0</v>
      </c>
      <c r="I16" s="66">
        <f>+'Paso 2.'!K29</f>
        <v>0</v>
      </c>
      <c r="J16" s="66">
        <f>+'Paso 2.'!L29</f>
        <v>0</v>
      </c>
      <c r="K16" s="66">
        <f>+'Paso 2.'!M29</f>
        <v>0</v>
      </c>
      <c r="L16" s="66">
        <f>+'Paso 2.'!N29</f>
        <v>0</v>
      </c>
      <c r="M16" s="66">
        <f>+'Paso 2.'!O29</f>
        <v>0</v>
      </c>
      <c r="N16" s="66">
        <f>+'Paso 2.'!P29</f>
        <v>0</v>
      </c>
    </row>
    <row r="17" spans="1:14">
      <c r="A17" s="5"/>
      <c r="B17" s="67" t="s">
        <v>102</v>
      </c>
      <c r="C17" s="68">
        <f>+C15-C16</f>
        <v>0</v>
      </c>
      <c r="D17" s="68">
        <f t="shared" ref="D17:N17" si="0">+D15-D16</f>
        <v>0</v>
      </c>
      <c r="E17" s="68">
        <f t="shared" si="0"/>
        <v>0</v>
      </c>
      <c r="F17" s="68">
        <f t="shared" si="0"/>
        <v>0</v>
      </c>
      <c r="G17" s="68">
        <f t="shared" si="0"/>
        <v>0</v>
      </c>
      <c r="H17" s="68">
        <f t="shared" si="0"/>
        <v>0</v>
      </c>
      <c r="I17" s="68">
        <f t="shared" si="0"/>
        <v>0</v>
      </c>
      <c r="J17" s="68">
        <f t="shared" si="0"/>
        <v>0</v>
      </c>
      <c r="K17" s="68">
        <f t="shared" si="0"/>
        <v>0</v>
      </c>
      <c r="L17" s="68">
        <f t="shared" si="0"/>
        <v>0</v>
      </c>
      <c r="M17" s="68">
        <f t="shared" si="0"/>
        <v>0</v>
      </c>
      <c r="N17" s="68">
        <f t="shared" si="0"/>
        <v>0</v>
      </c>
    </row>
    <row r="18" spans="1:14">
      <c r="A18" s="5"/>
      <c r="B18" s="67" t="s">
        <v>103</v>
      </c>
      <c r="C18" s="69">
        <f>+C17</f>
        <v>0</v>
      </c>
      <c r="D18" s="69">
        <f>+D17+C18</f>
        <v>0</v>
      </c>
      <c r="E18" s="69">
        <f t="shared" ref="E18:N18" si="1">+E17+D18</f>
        <v>0</v>
      </c>
      <c r="F18" s="69">
        <f t="shared" si="1"/>
        <v>0</v>
      </c>
      <c r="G18" s="69">
        <f t="shared" si="1"/>
        <v>0</v>
      </c>
      <c r="H18" s="69">
        <f t="shared" si="1"/>
        <v>0</v>
      </c>
      <c r="I18" s="69">
        <f t="shared" si="1"/>
        <v>0</v>
      </c>
      <c r="J18" s="69">
        <f t="shared" si="1"/>
        <v>0</v>
      </c>
      <c r="K18" s="69">
        <f t="shared" si="1"/>
        <v>0</v>
      </c>
      <c r="L18" s="69">
        <f t="shared" si="1"/>
        <v>0</v>
      </c>
      <c r="M18" s="69">
        <f t="shared" si="1"/>
        <v>0</v>
      </c>
      <c r="N18" s="69">
        <f t="shared" si="1"/>
        <v>0</v>
      </c>
    </row>
    <row r="19" spans="1:1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>
      <c r="A20" s="5"/>
      <c r="B20" s="138" t="s">
        <v>104</v>
      </c>
      <c r="C20" s="139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26.25">
      <c r="A21" s="5"/>
      <c r="B21" s="70" t="s">
        <v>105</v>
      </c>
      <c r="C21" s="69">
        <f>SUM(C17:N17)/J9</f>
        <v>0</v>
      </c>
      <c r="D21" s="8"/>
      <c r="E21" s="8"/>
      <c r="F21" s="8"/>
      <c r="G21" s="8"/>
      <c r="H21" s="8"/>
      <c r="I21" s="5"/>
      <c r="J21" s="5"/>
      <c r="K21" s="5"/>
      <c r="L21" s="5"/>
      <c r="M21" s="5"/>
      <c r="N21" s="5"/>
    </row>
    <row r="22" spans="1:14">
      <c r="A22" s="5"/>
      <c r="B22" s="70" t="s">
        <v>106</v>
      </c>
      <c r="C22" s="69">
        <f>+J8</f>
        <v>876.6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5"/>
      <c r="B23" s="67" t="s">
        <v>107</v>
      </c>
      <c r="C23" s="71">
        <f>+C21/C22</f>
        <v>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>
      <c r="A24" s="5"/>
      <c r="B24" s="72" t="s">
        <v>108</v>
      </c>
      <c r="C24" s="73">
        <v>12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>
      <c r="A25" s="5"/>
      <c r="B25" s="67" t="s">
        <v>109</v>
      </c>
      <c r="C25" s="71" t="e">
        <f>+J8/C21</f>
        <v>#DIV/0!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15.75" thickBo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18">
      <c r="A29" s="5"/>
      <c r="B29" s="140" t="s">
        <v>110</v>
      </c>
      <c r="C29" s="141"/>
      <c r="D29" s="142"/>
      <c r="E29" s="5"/>
      <c r="F29" s="1"/>
      <c r="G29" s="9"/>
      <c r="H29" s="9"/>
      <c r="I29" s="5"/>
      <c r="J29" s="5"/>
      <c r="K29" s="5"/>
      <c r="L29" s="5"/>
      <c r="M29" s="5"/>
      <c r="N29" s="5"/>
    </row>
    <row r="30" spans="1:14">
      <c r="A30" s="5"/>
      <c r="B30" s="10"/>
      <c r="C30" s="11"/>
      <c r="D30" s="12"/>
      <c r="E30" s="5"/>
      <c r="F30" s="143"/>
      <c r="G30" s="143"/>
      <c r="H30" s="5"/>
      <c r="I30" s="5"/>
      <c r="J30" s="5"/>
      <c r="K30" s="5"/>
      <c r="L30" s="5"/>
      <c r="M30" s="5"/>
      <c r="N30" s="5"/>
    </row>
    <row r="31" spans="1:14" ht="24" customHeight="1">
      <c r="A31" s="5"/>
      <c r="B31" s="130" t="s">
        <v>111</v>
      </c>
      <c r="C31" s="131"/>
      <c r="D31" s="132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5.75" thickBot="1">
      <c r="A32" s="5"/>
      <c r="B32" s="13"/>
      <c r="C32" s="14"/>
      <c r="D32" s="12"/>
      <c r="E32" s="5"/>
      <c r="F32" s="5"/>
      <c r="G32" s="5"/>
      <c r="H32" s="5"/>
      <c r="I32" s="15"/>
      <c r="J32" s="15"/>
      <c r="K32" s="15"/>
      <c r="L32" s="16"/>
      <c r="M32" s="5"/>
      <c r="N32" s="5"/>
    </row>
    <row r="33" spans="1:14" ht="16.5" thickBot="1">
      <c r="A33" s="5"/>
      <c r="B33" s="17" t="s">
        <v>112</v>
      </c>
      <c r="C33" s="18" t="s">
        <v>113</v>
      </c>
      <c r="D33" s="12"/>
      <c r="E33" s="19"/>
      <c r="F33" s="20">
        <f>2191.2*C35</f>
        <v>6573.5999999999995</v>
      </c>
      <c r="G33" s="21"/>
      <c r="H33" s="1"/>
      <c r="I33" s="22"/>
      <c r="J33" s="5"/>
      <c r="K33" s="5"/>
      <c r="L33" s="23"/>
      <c r="M33" s="5"/>
      <c r="N33" s="5"/>
    </row>
    <row r="34" spans="1:14" ht="15.75">
      <c r="A34" s="5"/>
      <c r="B34" s="74" t="s">
        <v>114</v>
      </c>
      <c r="C34" s="75">
        <v>12</v>
      </c>
      <c r="D34" s="12"/>
      <c r="E34" s="19"/>
      <c r="F34" s="19" t="s">
        <v>115</v>
      </c>
      <c r="G34" s="24" t="str">
        <f>IF(('[1] Anexo D'!C21/C35)&gt;=2191.2,"1","0")</f>
        <v>0</v>
      </c>
      <c r="H34" s="1"/>
      <c r="I34" s="5"/>
      <c r="J34" s="1"/>
      <c r="K34" s="5"/>
      <c r="L34" s="23"/>
      <c r="M34" s="5"/>
      <c r="N34" s="5"/>
    </row>
    <row r="35" spans="1:14" ht="15.75">
      <c r="A35" s="5"/>
      <c r="B35" s="74" t="s">
        <v>116</v>
      </c>
      <c r="C35" s="75">
        <v>3</v>
      </c>
      <c r="D35" s="12"/>
      <c r="E35" s="19"/>
      <c r="F35" s="19" t="s">
        <v>117</v>
      </c>
      <c r="G35" s="24" t="str">
        <f>IF(C36&gt;0,"1","0")</f>
        <v>0</v>
      </c>
      <c r="H35" s="1"/>
      <c r="I35" s="5"/>
      <c r="J35" s="5"/>
      <c r="K35" s="5"/>
      <c r="L35" s="5"/>
      <c r="M35" s="5"/>
      <c r="N35" s="5"/>
    </row>
    <row r="36" spans="1:14" ht="15.75">
      <c r="A36" s="5"/>
      <c r="B36" s="74" t="s">
        <v>118</v>
      </c>
      <c r="C36" s="76">
        <f>+C21</f>
        <v>0</v>
      </c>
      <c r="D36" s="12"/>
      <c r="E36" s="19"/>
      <c r="F36" s="19" t="s">
        <v>107</v>
      </c>
      <c r="G36" s="24" t="str">
        <f>IF(C37&gt;0,"1","0")</f>
        <v>0</v>
      </c>
      <c r="H36" s="1"/>
      <c r="I36" s="5"/>
      <c r="J36" s="5"/>
      <c r="K36" s="5"/>
      <c r="L36" s="5"/>
      <c r="M36" s="5"/>
      <c r="N36" s="5"/>
    </row>
    <row r="37" spans="1:14" ht="15.75">
      <c r="A37" s="5"/>
      <c r="B37" s="74" t="s">
        <v>119</v>
      </c>
      <c r="C37" s="76">
        <f>+C23</f>
        <v>0</v>
      </c>
      <c r="D37" s="12"/>
      <c r="E37" s="19"/>
      <c r="F37" s="19" t="s">
        <v>120</v>
      </c>
      <c r="G37" s="24" t="str">
        <f>IF('[1]FA-3'!P370="SI","1","0")</f>
        <v>1</v>
      </c>
      <c r="H37" s="1"/>
      <c r="I37" s="5"/>
      <c r="J37" s="5"/>
      <c r="K37" s="5"/>
      <c r="L37" s="5"/>
      <c r="M37" s="5"/>
      <c r="N37" s="5"/>
    </row>
    <row r="38" spans="1:14" ht="15.75">
      <c r="A38" s="5"/>
      <c r="B38" s="74" t="s">
        <v>121</v>
      </c>
      <c r="C38" s="76">
        <f>+C24</f>
        <v>12</v>
      </c>
      <c r="D38" s="12"/>
      <c r="E38" s="19"/>
      <c r="F38" s="19"/>
      <c r="G38" s="24">
        <f>+G34+G35+G36+G37</f>
        <v>1</v>
      </c>
      <c r="H38" s="1"/>
      <c r="I38" s="5"/>
      <c r="J38" s="5"/>
      <c r="K38" s="5"/>
      <c r="L38" s="5"/>
      <c r="M38" s="5"/>
      <c r="N38" s="5"/>
    </row>
    <row r="39" spans="1:14" ht="15.75" thickBot="1">
      <c r="A39" s="5"/>
      <c r="B39" s="77" t="s">
        <v>122</v>
      </c>
      <c r="C39" s="78">
        <f>+C36/C35</f>
        <v>0</v>
      </c>
      <c r="D39" s="12"/>
      <c r="E39" s="19"/>
      <c r="F39" s="19"/>
      <c r="G39" s="19"/>
      <c r="H39" s="5"/>
      <c r="I39" s="5"/>
      <c r="J39" s="5"/>
      <c r="K39" s="5"/>
      <c r="L39" s="5"/>
      <c r="M39" s="5"/>
      <c r="N39" s="5"/>
    </row>
    <row r="40" spans="1:14" ht="15.75" thickTop="1">
      <c r="A40" s="5"/>
      <c r="B40" s="13"/>
      <c r="C40" s="14"/>
      <c r="D40" s="12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5.75">
      <c r="A41" s="5"/>
      <c r="B41" s="25"/>
      <c r="C41" s="26"/>
      <c r="D41" s="12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6.5" thickBot="1">
      <c r="A42" s="5"/>
      <c r="B42" s="27" t="s">
        <v>123</v>
      </c>
      <c r="C42" s="26"/>
      <c r="D42" s="12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5.75" thickBot="1">
      <c r="A43" s="5"/>
      <c r="B43" s="27" t="s">
        <v>124</v>
      </c>
      <c r="C43" s="133" t="str">
        <f>IF(C37&gt;0.09,"FACTIBLE DE APOYO","NO FACTIBLE")</f>
        <v>NO FACTIBLE</v>
      </c>
      <c r="D43" s="134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ht="15.75" thickBot="1">
      <c r="A44" s="5"/>
      <c r="B44" s="28"/>
      <c r="C44" s="29"/>
      <c r="D44" s="30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>
      <c r="A45" s="5"/>
      <c r="B45" s="31"/>
      <c r="C45" s="31"/>
      <c r="D45" s="31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>
      <c r="B46" t="s">
        <v>125</v>
      </c>
    </row>
    <row r="50" spans="2:2">
      <c r="B50" s="79"/>
    </row>
    <row r="51" spans="2:2">
      <c r="B51" t="str">
        <f>+'Paso 2.'!D1</f>
        <v>Samara Neftali Ramírez García</v>
      </c>
    </row>
  </sheetData>
  <mergeCells count="12">
    <mergeCell ref="B31:D31"/>
    <mergeCell ref="C43:D43"/>
    <mergeCell ref="C11:E11"/>
    <mergeCell ref="C13:N13"/>
    <mergeCell ref="B20:C20"/>
    <mergeCell ref="B29:D29"/>
    <mergeCell ref="F30:G30"/>
    <mergeCell ref="B2:N2"/>
    <mergeCell ref="B3:N3"/>
    <mergeCell ref="C9:E9"/>
    <mergeCell ref="C10:E10"/>
    <mergeCell ref="C8:G8"/>
  </mergeCells>
  <pageMargins left="0.70866141732283472" right="0.70866141732283472" top="0.74803149606299213" bottom="0.74803149606299213" header="0.31496062992125984" footer="0.31496062992125984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Paso 1 Información General</vt:lpstr>
      <vt:lpstr>Hoja2</vt:lpstr>
      <vt:lpstr>Paso 2.</vt:lpstr>
      <vt:lpstr>Paso 3. Evaluación financiera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Sanchez Villanueva</dc:creator>
  <cp:keywords/>
  <dc:description/>
  <cp:lastModifiedBy>SAMARA NEFTALI RAMIREZ GARCIA</cp:lastModifiedBy>
  <cp:revision/>
  <dcterms:created xsi:type="dcterms:W3CDTF">2016-04-25T14:30:58Z</dcterms:created>
  <dcterms:modified xsi:type="dcterms:W3CDTF">2023-10-25T00:02:42Z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2aafaa89-b998-4e42-87cb-68397704d0c0</vt:lpwstr>
  </property>
</Properties>
</file>