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1132" documentId="8_{0C927B2A-34FF-4C3E-A47D-514ED112C7CF}" xr6:coauthVersionLast="47" xr6:coauthVersionMax="47" xr10:uidLastSave="{77EEAC9F-2D73-4E5E-A7F1-73232C71E52A}"/>
  <bookViews>
    <workbookView xWindow="-110" yWindow="-110" windowWidth="19420" windowHeight="10300" tabRatio="790" activeTab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FACTURACIÓN'!$A$3:$X$3</definedName>
    <definedName name="_xlnm.Print_Area" localSheetId="1">'REPORTE FACTURACIÓN'!$A$1:$T$48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T24" i="7"/>
  <c r="U24" i="7"/>
  <c r="W24" i="7"/>
  <c r="U4" i="7" l="1"/>
  <c r="U31" i="7" l="1"/>
  <c r="W31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5" i="7"/>
  <c r="U26" i="7"/>
  <c r="U27" i="7"/>
  <c r="U28" i="7"/>
  <c r="U29" i="7"/>
  <c r="U30" i="7"/>
  <c r="E11" i="4"/>
  <c r="T23" i="7" l="1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5" i="7"/>
  <c r="T26" i="7"/>
  <c r="T27" i="7"/>
  <c r="T29" i="7"/>
  <c r="T30" i="7"/>
  <c r="T4" i="7"/>
  <c r="T32" i="7" s="1"/>
  <c r="N4" i="7"/>
  <c r="K4" i="7"/>
  <c r="K32" i="7" s="1"/>
  <c r="Q32" i="7" l="1"/>
  <c r="N32" i="7"/>
  <c r="C13" i="4" l="1"/>
  <c r="E13" i="4" s="1"/>
  <c r="C15" i="4"/>
  <c r="E15" i="4" s="1"/>
  <c r="U32" i="7"/>
  <c r="C14" i="4"/>
  <c r="E14" i="4" s="1"/>
  <c r="C12" i="4"/>
  <c r="E12" i="4" s="1"/>
  <c r="E16" i="4" s="1"/>
</calcChain>
</file>

<file path=xl/sharedStrings.xml><?xml version="1.0" encoding="utf-8"?>
<sst xmlns="http://schemas.openxmlformats.org/spreadsheetml/2006/main" count="275" uniqueCount="149">
  <si>
    <t xml:space="preserve">CONTRATO DE SERVICIOS TÉCNICOS ESPECIALIZADOS INTEGRALES DE IMPRESIÓN COPIADO Y ESCANEO                         </t>
  </si>
  <si>
    <t xml:space="preserve">QUITO, 31 DE JULIO 2024 </t>
  </si>
  <si>
    <t xml:space="preserve">REPORTE DE CONSUMO JUNIO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</si>
  <si>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</si>
  <si>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</si>
  <si>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</si>
  <si>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</si>
  <si>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</si>
  <si>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</si>
  <si>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</si>
  <si>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</si>
  <si>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</si>
  <si>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</si>
  <si>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</si>
  <si>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</si>
  <si>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</si>
  <si>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</si>
  <si>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</si>
  <si>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</si>
  <si>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</si>
  <si>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</si>
  <si>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JULIO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</si>
  <si>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</si>
  <si>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</si>
  <si>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</si>
  <si>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</si>
  <si>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</si>
  <si>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</si>
  <si>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</si>
  <si>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</si>
  <si>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</si>
  <si>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</si>
  <si>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</si>
  <si>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</si>
  <si>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</si>
  <si>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</si>
  <si>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</si>
  <si>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</si>
  <si>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</si>
  <si>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</si>
  <si>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</si>
  <si>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</si>
  <si>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</si>
  <si>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</si>
  <si>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</si>
  <si>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</si>
  <si>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</si>
  <si>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</si>
  <si>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</si>
  <si>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</si>
  <si>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</si>
  <si>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</si>
  <si>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</si>
  <si>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</si>
  <si>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</si>
  <si>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</si>
  <si>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</si>
  <si>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</si>
  <si>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</si>
  <si>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</si>
  <si>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</si>
  <si>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</si>
  <si>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</si>
  <si>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</si>
  <si>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</si>
  <si>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</si>
  <si>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</si>
  <si>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</si>
  <si>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</si>
  <si>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</si>
  <si>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</si>
  <si>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</si>
  <si>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</si>
  <si>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</si>
  <si>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</si>
  <si>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</si>
  <si>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</si>
  <si>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</si>
  <si>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</si>
  <si>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</si>
  <si>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</si>
  <si>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</si>
  <si>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</si>
  <si>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</si>
  <si>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</si>
  <si>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</si>
  <si>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</si>
  <si>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</si>
  <si>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</si>
  <si>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</si>
  <si>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</si>
  <si>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</si>
  <si>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</si>
  <si>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</si>
  <si>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</si>
  <si>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</si>
  <si>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</si>
  <si>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</si>
  <si>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</si>
  <si>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</si>
  <si>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</si>
  <si>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</si>
  <si>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</si>
  <si>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</si>
  <si>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</si>
  <si>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</si>
  <si>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</si>
  <si>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</si>
  <si>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</si>
  <si>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</si>
  <si>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</si>
  <si>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</si>
  <si>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</si>
  <si>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</si>
  <si>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</si>
  <si>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</si>
  <si>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</si>
  <si>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</si>
  <si>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</si>
  <si>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</si>
  <si>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</si>
  <si>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</si>
  <si>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</si>
  <si>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</si>
  <si>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</si>
  <si>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</si>
  <si>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</si>
  <si>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</si>
  <si>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</si>
  <si>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</si>
  <si>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</si>
  <si>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</si>
  <si>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</si>
  <si>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</si>
  <si>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</si>
  <si>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</si>
  <si>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JULIO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</si>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</sst>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82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165" fontId="24" fillId="0" borderId="0" xfId="3" applyFont="1" applyAlignment="1">
      <alignment wrapText="1"/>
    </xf>
    <xf numFmtId="0" fontId="26" fillId="2" borderId="9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70" fontId="23" fillId="0" borderId="4" xfId="0" applyNumberFormat="1" applyFont="1" applyBorder="1"/>
    <xf numFmtId="0" fontId="27" fillId="4" borderId="6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7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1" fillId="8" borderId="0" xfId="0" applyNumberFormat="1" applyFont="1" applyFill="1"/>
    <xf numFmtId="3" fontId="21" fillId="0" borderId="0" xfId="0" applyNumberFormat="1" applyFont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5" fillId="0" borderId="0" xfId="3" applyFont="1" applyAlignment="1">
      <alignment wrapText="1"/>
    </xf>
    <xf numFmtId="0" fontId="18" fillId="0" borderId="0" xfId="0" applyFont="1" applyAlignment="1">
      <alignment horizontal="center"/>
    </xf>
    <xf numFmtId="0" fontId="23" fillId="8" borderId="0" xfId="0" applyFont="1" applyFill="1"/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0" fontId="21" fillId="0" borderId="0" xfId="0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165" fontId="25" fillId="0" borderId="0" xfId="3" applyFont="1" applyAlignment="1">
      <alignment horizontal="center" wrapText="1"/>
    </xf>
    <xf numFmtId="0" fontId="18" fillId="0" borderId="0" xfId="0" applyFont="1" applyAlignment="1">
      <alignment horizontal="center"/>
    </xf>
    <xf numFmtId="165" fontId="25" fillId="0" borderId="0" xfId="3" applyFont="1" applyAlignment="1">
      <alignment horizontal="center"/>
    </xf>
    <xf numFmtId="165" fontId="24" fillId="0" borderId="0" xfId="3" applyFont="1" applyAlignment="1">
      <alignment horizontal="center" wrapText="1"/>
    </xf>
    <xf numFmtId="3" fontId="18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165" fontId="24" fillId="0" borderId="0" xfId="3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6" fillId="2" borderId="8" xfId="0" applyFont="1" applyFill="1" applyBorder="1" applyAlignment="1">
      <alignment horizontal="center" vertical="center" wrapText="1"/>
    </xf>
    <xf numFmtId="3" fontId="30" fillId="2" borderId="1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95" zoomScaleNormal="95" zoomScaleSheetLayoutView="85" workbookViewId="0">
      <selection activeCell="G21" sqref="G21"/>
    </sheetView>
  </sheetViews>
  <sheetFormatPr defaultColWidth="11.42578125" defaultRowHeight="13.15" customHeight="1"/>
  <cols>
    <col min="1" max="1" width="2.140625" style="1" customWidth="1"/>
    <col min="2" max="2" width="40.7109375" style="1" bestFit="1" customWidth="1"/>
    <col min="3" max="3" width="10.57031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5"/>
      <c r="D2" s="15"/>
      <c r="E2" s="15"/>
    </row>
    <row r="3" spans="2:7" ht="13.15" customHeight="1">
      <c r="B3" s="15"/>
      <c r="C3" s="15"/>
      <c r="D3" s="15"/>
      <c r="E3" s="15"/>
    </row>
    <row r="4" spans="2:7" ht="13.15" customHeight="1">
      <c r="B4" s="15"/>
      <c r="C4" s="15"/>
      <c r="D4" s="15"/>
      <c r="E4" s="15"/>
    </row>
    <row r="5" spans="2:7" ht="13.15" customHeight="1">
      <c r="B5" s="15"/>
      <c r="C5" s="15"/>
      <c r="D5" s="15"/>
      <c r="E5" s="15"/>
    </row>
    <row r="6" spans="2:7" ht="33.75" customHeight="1">
      <c r="B6" s="65" t="s">
        <v>0</v>
      </c>
      <c r="C6" s="65"/>
      <c r="D6" s="65"/>
      <c r="E6" s="65"/>
      <c r="F6" s="4"/>
      <c r="G6" s="4"/>
    </row>
    <row r="7" spans="2:7" ht="15.75" customHeight="1">
      <c r="B7" s="66" t="s">
        <v>1</v>
      </c>
      <c r="C7" s="66"/>
      <c r="D7" s="66"/>
      <c r="E7" s="66"/>
      <c r="F7" s="4"/>
      <c r="G7" s="4"/>
    </row>
    <row r="8" spans="2:7" ht="15.75" customHeight="1">
      <c r="B8" s="16"/>
      <c r="C8" s="16"/>
      <c r="D8" s="16"/>
      <c r="E8" s="16"/>
      <c r="F8" s="4"/>
      <c r="G8" s="4"/>
    </row>
    <row r="9" spans="2:7" ht="13.15" customHeight="1">
      <c r="B9" s="67" t="s">
        <v>2</v>
      </c>
      <c r="C9" s="67"/>
      <c r="D9" s="67"/>
      <c r="E9" s="67"/>
      <c r="F9" s="4"/>
      <c r="G9" s="4"/>
    </row>
    <row r="10" spans="2:7" ht="14.45">
      <c r="B10" s="17" t="s">
        <v>3</v>
      </c>
      <c r="C10" s="17"/>
      <c r="D10" s="17" t="s">
        <v>4</v>
      </c>
      <c r="E10" s="17" t="s">
        <v>5</v>
      </c>
      <c r="F10" s="4"/>
      <c r="G10" s="4"/>
    </row>
    <row r="11" spans="2:7" ht="13.15" customHeight="1">
      <c r="B11" s="17" t="s">
        <v>6</v>
      </c>
      <c r="C11" s="11"/>
      <c r="D11" s="8">
        <v>774.58</v>
      </c>
      <c r="E11" s="18">
        <f>D11</f>
        <v>774.58</v>
      </c>
      <c r="F11" s="4"/>
      <c r="G11" s="4"/>
    </row>
    <row r="12" spans="2:7" ht="14.45">
      <c r="B12" s="17" t="s">
        <v>7</v>
      </c>
      <c r="C12" s="12">
        <f>+'REPORTE FACTURACIÓN'!K32</f>
        <v>46534</v>
      </c>
      <c r="D12" s="7">
        <v>8.0000000000000002E-3</v>
      </c>
      <c r="E12" s="18">
        <f>ROUNDDOWN(D12*C12,2)</f>
        <v>372.27</v>
      </c>
      <c r="F12" s="4"/>
      <c r="G12" s="4"/>
    </row>
    <row r="13" spans="2:7" ht="14.45">
      <c r="B13" s="17" t="s">
        <v>8</v>
      </c>
      <c r="C13" s="12">
        <f>+'REPORTE FACTURACIÓN'!N32</f>
        <v>6240</v>
      </c>
      <c r="D13" s="7">
        <v>8.0000000000000002E-3</v>
      </c>
      <c r="E13" s="18">
        <f t="shared" ref="E13:E15" si="0">ROUNDDOWN(D13*C13,2)</f>
        <v>49.92</v>
      </c>
      <c r="F13" s="4"/>
      <c r="G13" s="4"/>
    </row>
    <row r="14" spans="2:7" ht="17.25" customHeight="1">
      <c r="B14" s="17" t="s">
        <v>9</v>
      </c>
      <c r="C14" s="12">
        <f>+'REPORTE FACTURACIÓN'!Q32</f>
        <v>3143</v>
      </c>
      <c r="D14" s="9">
        <v>5.8000000000000003E-2</v>
      </c>
      <c r="E14" s="18">
        <f t="shared" si="0"/>
        <v>182.29</v>
      </c>
      <c r="F14" s="5"/>
      <c r="G14" s="4"/>
    </row>
    <row r="15" spans="2:7" ht="14.45">
      <c r="B15" s="17" t="s">
        <v>10</v>
      </c>
      <c r="C15" s="12">
        <f>+'REPORTE FACTURACIÓN'!T32</f>
        <v>251</v>
      </c>
      <c r="D15" s="9">
        <v>5.8000000000000003E-2</v>
      </c>
      <c r="E15" s="18">
        <f t="shared" si="0"/>
        <v>14.55</v>
      </c>
      <c r="F15" s="5"/>
      <c r="G15" s="4"/>
    </row>
    <row r="16" spans="2:7" ht="16.899999999999999" customHeight="1">
      <c r="D16" s="10"/>
      <c r="E16" s="6">
        <f>SUM(E11:E15)</f>
        <v>1393.61</v>
      </c>
    </row>
    <row r="17" spans="2:5" ht="13.15" customHeight="1">
      <c r="E17" s="3"/>
    </row>
    <row r="18" spans="2:5" ht="15.75" customHeight="1">
      <c r="B18" s="60"/>
      <c r="C18" s="60"/>
      <c r="D18" s="61"/>
      <c r="E18" s="61"/>
    </row>
    <row r="19" spans="2:5" ht="13.15" customHeight="1">
      <c r="B19" s="61"/>
      <c r="C19" s="61"/>
      <c r="D19" s="61"/>
      <c r="E19" s="61"/>
    </row>
    <row r="20" spans="2:5" ht="13.15" customHeight="1">
      <c r="B20" s="61"/>
      <c r="C20" s="61"/>
      <c r="D20" s="61"/>
      <c r="E20" s="61"/>
    </row>
    <row r="21" spans="2:5" ht="21" customHeight="1">
      <c r="B21" s="63"/>
      <c r="C21" s="63"/>
      <c r="D21" s="63"/>
      <c r="E21" s="63"/>
    </row>
    <row r="23" spans="2:5" ht="13.15" customHeight="1">
      <c r="B23" s="62"/>
      <c r="C23" s="62"/>
      <c r="D23" s="62"/>
      <c r="E23" s="62"/>
    </row>
    <row r="24" spans="2:5" ht="16.5" customHeight="1">
      <c r="B24" s="14" t="s">
        <v>11</v>
      </c>
      <c r="C24" s="14"/>
      <c r="D24" s="64" t="s">
        <v>12</v>
      </c>
      <c r="E24" s="64"/>
    </row>
    <row r="25" spans="2:5" ht="13.15" customHeight="1">
      <c r="B25" s="13" t="s">
        <v>13</v>
      </c>
      <c r="C25" s="13"/>
      <c r="D25" s="59" t="s">
        <v>14</v>
      </c>
      <c r="E25" s="59"/>
    </row>
    <row r="26" spans="2:5" ht="11.25" customHeight="1">
      <c r="B26" s="13" t="s">
        <v>15</v>
      </c>
      <c r="C26" s="13"/>
      <c r="D26" s="59" t="s">
        <v>16</v>
      </c>
      <c r="E26" s="59"/>
    </row>
    <row r="27" spans="2:5" ht="13.15" customHeight="1">
      <c r="B27" s="55" t="s">
        <v>17</v>
      </c>
      <c r="D27" s="59" t="s">
        <v>18</v>
      </c>
      <c r="E27" s="59"/>
    </row>
    <row r="28" spans="2:5" ht="13.15" customHeight="1">
      <c r="D28" s="59"/>
      <c r="E28" s="59"/>
    </row>
    <row r="29" spans="2:5" ht="21.75" customHeight="1">
      <c r="B29" s="2"/>
      <c r="C29" s="2"/>
      <c r="D29" s="59"/>
      <c r="E29" s="59"/>
    </row>
    <row r="30" spans="2:5" ht="21.75" customHeight="1">
      <c r="B30" s="2"/>
      <c r="C30" s="2"/>
      <c r="D30" s="13"/>
      <c r="E30" s="13"/>
    </row>
    <row r="31" spans="2:5" ht="24" customHeight="1">
      <c r="B31" s="68" t="s">
        <v>11</v>
      </c>
      <c r="C31" s="68"/>
      <c r="D31" s="68"/>
      <c r="E31" s="68"/>
    </row>
    <row r="32" spans="2:5" ht="13.15" customHeight="1">
      <c r="B32" s="59" t="s">
        <v>19</v>
      </c>
      <c r="C32" s="59"/>
      <c r="D32" s="59"/>
      <c r="E32" s="59"/>
    </row>
    <row r="33" spans="2:5" ht="13.15" customHeight="1">
      <c r="B33" s="59" t="s">
        <v>20</v>
      </c>
      <c r="C33" s="59"/>
      <c r="D33" s="59"/>
      <c r="E33" s="59"/>
    </row>
    <row r="34" spans="2:5" ht="13.15" customHeight="1">
      <c r="B34" s="59" t="s">
        <v>18</v>
      </c>
      <c r="C34" s="59"/>
      <c r="D34" s="59"/>
      <c r="E34" s="59"/>
    </row>
    <row r="38" spans="2:5" ht="13.15" customHeight="1">
      <c r="B38" s="2"/>
      <c r="C38" s="2"/>
    </row>
  </sheetData>
  <mergeCells count="17">
    <mergeCell ref="B6:E6"/>
    <mergeCell ref="B7:E7"/>
    <mergeCell ref="B9:E9"/>
    <mergeCell ref="B31:E31"/>
    <mergeCell ref="B32:E32"/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68"/>
  <sheetViews>
    <sheetView tabSelected="1" topLeftCell="E13" zoomScale="70" zoomScaleNormal="70" zoomScalePageLayoutView="55" workbookViewId="0">
      <selection activeCell="M29" sqref="M29"/>
    </sheetView>
  </sheetViews>
  <sheetFormatPr defaultColWidth="11.42578125" defaultRowHeight="18"/>
  <cols>
    <col min="1" max="1" width="7.7109375" style="19" customWidth="1"/>
    <col min="2" max="2" width="13.28515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7" width="19.7109375" style="19" customWidth="1"/>
    <col min="8" max="8" width="19" style="27" bestFit="1" customWidth="1"/>
    <col min="9" max="20" width="13.7109375" style="27" customWidth="1"/>
    <col min="21" max="21" width="13.7109375" style="21" customWidth="1"/>
    <col min="22" max="16384" width="11.42578125" style="19"/>
  </cols>
  <sheetData>
    <row r="1" spans="1:24" ht="133.9" customHeight="1">
      <c r="B1" s="20"/>
      <c r="C1" s="20"/>
      <c r="D1" s="20"/>
      <c r="E1" s="77" t="s">
        <v>21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51"/>
      <c r="T1" s="51"/>
    </row>
    <row r="2" spans="1:24" s="24" customFormat="1">
      <c r="A2" s="22"/>
      <c r="B2" s="22"/>
      <c r="C2" s="22"/>
      <c r="D2" s="22"/>
      <c r="E2" s="22"/>
      <c r="F2" s="22"/>
      <c r="G2" s="22"/>
      <c r="H2" s="23"/>
      <c r="I2" s="70" t="s">
        <v>22</v>
      </c>
      <c r="J2" s="70"/>
      <c r="K2" s="70"/>
      <c r="L2" s="70" t="s">
        <v>23</v>
      </c>
      <c r="M2" s="70"/>
      <c r="N2" s="70"/>
      <c r="O2" s="70" t="s">
        <v>24</v>
      </c>
      <c r="P2" s="70"/>
      <c r="Q2" s="70"/>
      <c r="R2" s="70" t="s">
        <v>10</v>
      </c>
      <c r="S2" s="70"/>
      <c r="T2" s="70"/>
    </row>
    <row r="3" spans="1:24" s="24" customFormat="1" ht="39.75" customHeight="1">
      <c r="A3" s="49" t="s">
        <v>25</v>
      </c>
      <c r="B3" s="49" t="s">
        <v>26</v>
      </c>
      <c r="C3" s="49" t="s">
        <v>27</v>
      </c>
      <c r="D3" s="49" t="s">
        <v>28</v>
      </c>
      <c r="E3" s="49" t="s">
        <v>29</v>
      </c>
      <c r="F3" s="49" t="s">
        <v>30</v>
      </c>
      <c r="G3" s="49" t="s">
        <v>31</v>
      </c>
      <c r="H3" s="49" t="s">
        <v>32</v>
      </c>
      <c r="I3" s="50" t="s">
        <v>33</v>
      </c>
      <c r="J3" s="50" t="s">
        <v>34</v>
      </c>
      <c r="K3" s="50" t="s">
        <v>35</v>
      </c>
      <c r="L3" s="50" t="s">
        <v>33</v>
      </c>
      <c r="M3" s="50" t="s">
        <v>34</v>
      </c>
      <c r="N3" s="50" t="s">
        <v>35</v>
      </c>
      <c r="O3" s="50" t="s">
        <v>36</v>
      </c>
      <c r="P3" s="50" t="s">
        <v>37</v>
      </c>
      <c r="Q3" s="50" t="s">
        <v>38</v>
      </c>
      <c r="R3" s="50" t="s">
        <v>33</v>
      </c>
      <c r="S3" s="50" t="s">
        <v>37</v>
      </c>
      <c r="T3" s="50" t="s">
        <v>38</v>
      </c>
    </row>
    <row r="4" spans="1:24" s="26" customFormat="1" ht="16.149999999999999" customHeight="1">
      <c r="A4" s="43">
        <v>1</v>
      </c>
      <c r="B4" s="43" t="s">
        <v>39</v>
      </c>
      <c r="C4" s="43" t="s">
        <v>40</v>
      </c>
      <c r="D4" s="44" t="s">
        <v>41</v>
      </c>
      <c r="E4" s="43" t="s">
        <v>42</v>
      </c>
      <c r="F4" s="43" t="s">
        <v>43</v>
      </c>
      <c r="G4" s="43" t="s">
        <v>44</v>
      </c>
      <c r="H4" s="54" t="s">
        <v>45</v>
      </c>
      <c r="I4" s="45">
        <v>181961</v>
      </c>
      <c r="J4" s="45">
        <v>184076</v>
      </c>
      <c r="K4" s="46">
        <f>J4-I4</f>
        <v>2115</v>
      </c>
      <c r="L4" s="45">
        <v>23387</v>
      </c>
      <c r="M4" s="45">
        <v>23699</v>
      </c>
      <c r="N4" s="46">
        <f t="shared" ref="N4:N31" si="0">M4-L4</f>
        <v>312</v>
      </c>
      <c r="O4" s="45"/>
      <c r="P4" s="45"/>
      <c r="Q4" s="46">
        <f>P4-O4</f>
        <v>0</v>
      </c>
      <c r="R4" s="45"/>
      <c r="S4" s="45"/>
      <c r="T4" s="46">
        <f>S4-R4</f>
        <v>0</v>
      </c>
      <c r="U4" s="25">
        <f>J4+M4+P4+S4</f>
        <v>207775</v>
      </c>
      <c r="V4" s="42"/>
      <c r="W4" s="42">
        <f t="shared" ref="W4:W31" si="1">J4+M4</f>
        <v>207775</v>
      </c>
      <c r="X4" s="42">
        <f>P4+S4</f>
        <v>0</v>
      </c>
    </row>
    <row r="5" spans="1:24" s="26" customFormat="1" ht="16.149999999999999" customHeight="1">
      <c r="A5" s="43">
        <f>1+A4</f>
        <v>2</v>
      </c>
      <c r="B5" s="43" t="s">
        <v>39</v>
      </c>
      <c r="C5" s="43" t="s">
        <v>40</v>
      </c>
      <c r="D5" s="44" t="s">
        <v>46</v>
      </c>
      <c r="E5" s="47" t="s">
        <v>47</v>
      </c>
      <c r="F5" s="43" t="s">
        <v>43</v>
      </c>
      <c r="G5" s="43" t="s">
        <v>48</v>
      </c>
      <c r="H5" s="54" t="s">
        <v>49</v>
      </c>
      <c r="I5" s="45">
        <v>49904</v>
      </c>
      <c r="J5" s="45">
        <v>51137</v>
      </c>
      <c r="K5" s="46">
        <f t="shared" ref="K5:K31" si="2">J5-I5</f>
        <v>1233</v>
      </c>
      <c r="L5" s="45">
        <v>11743</v>
      </c>
      <c r="M5" s="45">
        <v>11804</v>
      </c>
      <c r="N5" s="46">
        <f t="shared" si="0"/>
        <v>61</v>
      </c>
      <c r="O5" s="45"/>
      <c r="P5" s="45"/>
      <c r="Q5" s="46">
        <f t="shared" ref="Q5:Q31" si="3">P5-O5</f>
        <v>0</v>
      </c>
      <c r="R5" s="45"/>
      <c r="S5" s="45"/>
      <c r="T5" s="46">
        <f t="shared" ref="T5:T29" si="4">S5-R5</f>
        <v>0</v>
      </c>
      <c r="U5" s="25">
        <f t="shared" ref="U5:U31" si="5">J5+M5+P5+S5</f>
        <v>62941</v>
      </c>
      <c r="V5" s="42"/>
      <c r="W5" s="42">
        <f t="shared" si="1"/>
        <v>62941</v>
      </c>
      <c r="X5" s="42">
        <f t="shared" ref="X5:X30" si="6">P5+S5</f>
        <v>0</v>
      </c>
    </row>
    <row r="6" spans="1:24" s="26" customFormat="1" ht="16.149999999999999" customHeight="1">
      <c r="A6" s="43">
        <f t="shared" ref="A6:A31" si="7">1+A5</f>
        <v>3</v>
      </c>
      <c r="B6" s="43" t="s">
        <v>39</v>
      </c>
      <c r="C6" s="43" t="s">
        <v>40</v>
      </c>
      <c r="D6" s="44" t="s">
        <v>46</v>
      </c>
      <c r="E6" s="43" t="s">
        <v>50</v>
      </c>
      <c r="F6" s="43" t="s">
        <v>51</v>
      </c>
      <c r="G6" s="43" t="s">
        <v>52</v>
      </c>
      <c r="H6" s="54" t="s">
        <v>53</v>
      </c>
      <c r="I6" s="45">
        <v>11828</v>
      </c>
      <c r="J6" s="45">
        <v>12852</v>
      </c>
      <c r="K6" s="46">
        <f t="shared" si="2"/>
        <v>1024</v>
      </c>
      <c r="L6" s="45">
        <v>2412</v>
      </c>
      <c r="M6" s="45">
        <v>3158</v>
      </c>
      <c r="N6" s="46">
        <f t="shared" si="0"/>
        <v>746</v>
      </c>
      <c r="O6" s="45">
        <v>53169</v>
      </c>
      <c r="P6" s="45">
        <v>56312</v>
      </c>
      <c r="Q6" s="46">
        <f t="shared" si="3"/>
        <v>3143</v>
      </c>
      <c r="R6" s="45">
        <v>5228</v>
      </c>
      <c r="S6" s="45">
        <v>5479</v>
      </c>
      <c r="T6" s="46">
        <f>S6-R6</f>
        <v>251</v>
      </c>
      <c r="U6" s="25">
        <f t="shared" si="5"/>
        <v>77801</v>
      </c>
      <c r="V6" s="42"/>
      <c r="W6" s="42">
        <f t="shared" si="1"/>
        <v>16010</v>
      </c>
      <c r="X6" s="42">
        <f>P6+S6</f>
        <v>61791</v>
      </c>
    </row>
    <row r="7" spans="1:24" s="26" customFormat="1" ht="16.149999999999999" customHeight="1">
      <c r="A7" s="43">
        <f t="shared" si="7"/>
        <v>4</v>
      </c>
      <c r="B7" s="43" t="s">
        <v>39</v>
      </c>
      <c r="C7" s="43" t="s">
        <v>40</v>
      </c>
      <c r="D7" s="44" t="s">
        <v>54</v>
      </c>
      <c r="E7" s="43" t="s">
        <v>55</v>
      </c>
      <c r="F7" s="43" t="s">
        <v>43</v>
      </c>
      <c r="G7" s="43" t="s">
        <v>56</v>
      </c>
      <c r="H7" s="54" t="s">
        <v>57</v>
      </c>
      <c r="I7" s="45">
        <v>235540</v>
      </c>
      <c r="J7" s="45">
        <v>240731</v>
      </c>
      <c r="K7" s="46">
        <f t="shared" si="2"/>
        <v>5191</v>
      </c>
      <c r="L7" s="45">
        <v>32759</v>
      </c>
      <c r="M7" s="45">
        <v>33327</v>
      </c>
      <c r="N7" s="46">
        <f t="shared" si="0"/>
        <v>568</v>
      </c>
      <c r="O7" s="45"/>
      <c r="P7" s="45"/>
      <c r="Q7" s="46">
        <f t="shared" si="3"/>
        <v>0</v>
      </c>
      <c r="R7" s="45"/>
      <c r="S7" s="45"/>
      <c r="T7" s="46">
        <f>S7-R7</f>
        <v>0</v>
      </c>
      <c r="U7" s="25">
        <f t="shared" si="5"/>
        <v>274058</v>
      </c>
      <c r="V7" s="42"/>
      <c r="W7" s="42">
        <f t="shared" si="1"/>
        <v>274058</v>
      </c>
      <c r="X7" s="42">
        <f>P7+S7</f>
        <v>0</v>
      </c>
    </row>
    <row r="8" spans="1:24" s="26" customFormat="1" ht="16.149999999999999" customHeight="1">
      <c r="A8" s="43">
        <f t="shared" si="7"/>
        <v>5</v>
      </c>
      <c r="B8" s="43" t="s">
        <v>39</v>
      </c>
      <c r="C8" s="43" t="s">
        <v>40</v>
      </c>
      <c r="D8" s="44" t="s">
        <v>58</v>
      </c>
      <c r="E8" s="43" t="s">
        <v>59</v>
      </c>
      <c r="F8" s="43" t="s">
        <v>60</v>
      </c>
      <c r="G8" s="43" t="s">
        <v>61</v>
      </c>
      <c r="H8" s="54" t="s">
        <v>62</v>
      </c>
      <c r="I8" s="45">
        <v>47958</v>
      </c>
      <c r="J8" s="45">
        <v>48589</v>
      </c>
      <c r="K8" s="46">
        <f t="shared" si="2"/>
        <v>631</v>
      </c>
      <c r="L8" s="45">
        <v>3506</v>
      </c>
      <c r="M8" s="45">
        <v>3556</v>
      </c>
      <c r="N8" s="46">
        <f t="shared" si="0"/>
        <v>50</v>
      </c>
      <c r="O8" s="45"/>
      <c r="P8" s="45"/>
      <c r="Q8" s="46">
        <f t="shared" si="3"/>
        <v>0</v>
      </c>
      <c r="R8" s="45"/>
      <c r="S8" s="45"/>
      <c r="T8" s="46">
        <f t="shared" si="4"/>
        <v>0</v>
      </c>
      <c r="U8" s="25">
        <f t="shared" si="5"/>
        <v>52145</v>
      </c>
      <c r="V8" s="42"/>
      <c r="W8" s="42">
        <f t="shared" si="1"/>
        <v>52145</v>
      </c>
      <c r="X8" s="42">
        <f t="shared" si="6"/>
        <v>0</v>
      </c>
    </row>
    <row r="9" spans="1:24" s="26" customFormat="1" ht="16.149999999999999" customHeight="1">
      <c r="A9" s="43">
        <f t="shared" si="7"/>
        <v>6</v>
      </c>
      <c r="B9" s="43" t="s">
        <v>39</v>
      </c>
      <c r="C9" s="43" t="s">
        <v>40</v>
      </c>
      <c r="D9" s="44" t="s">
        <v>41</v>
      </c>
      <c r="E9" s="43" t="s">
        <v>63</v>
      </c>
      <c r="F9" s="43" t="s">
        <v>60</v>
      </c>
      <c r="G9" s="43" t="s">
        <v>64</v>
      </c>
      <c r="H9" s="54" t="s">
        <v>65</v>
      </c>
      <c r="I9" s="45">
        <v>28317</v>
      </c>
      <c r="J9" s="45">
        <v>28530</v>
      </c>
      <c r="K9" s="46">
        <f t="shared" si="2"/>
        <v>213</v>
      </c>
      <c r="L9" s="45">
        <v>3378</v>
      </c>
      <c r="M9" s="45">
        <v>3421</v>
      </c>
      <c r="N9" s="46">
        <f t="shared" si="0"/>
        <v>43</v>
      </c>
      <c r="O9" s="45"/>
      <c r="P9" s="45"/>
      <c r="Q9" s="46">
        <f t="shared" si="3"/>
        <v>0</v>
      </c>
      <c r="R9" s="45"/>
      <c r="S9" s="45"/>
      <c r="T9" s="46">
        <f>S9-R9</f>
        <v>0</v>
      </c>
      <c r="U9" s="25">
        <f t="shared" si="5"/>
        <v>31951</v>
      </c>
      <c r="V9" s="42"/>
      <c r="W9" s="42">
        <f t="shared" si="1"/>
        <v>31951</v>
      </c>
      <c r="X9" s="42">
        <f t="shared" si="6"/>
        <v>0</v>
      </c>
    </row>
    <row r="10" spans="1:24" s="26" customFormat="1" ht="16.149999999999999" customHeight="1">
      <c r="A10" s="43">
        <f t="shared" si="7"/>
        <v>7</v>
      </c>
      <c r="B10" s="43" t="s">
        <v>66</v>
      </c>
      <c r="C10" s="43" t="s">
        <v>66</v>
      </c>
      <c r="D10" s="44" t="s">
        <v>41</v>
      </c>
      <c r="E10" s="43" t="s">
        <v>67</v>
      </c>
      <c r="F10" s="43" t="s">
        <v>60</v>
      </c>
      <c r="G10" s="43" t="s">
        <v>68</v>
      </c>
      <c r="H10" s="44" t="s">
        <v>69</v>
      </c>
      <c r="I10" s="45">
        <v>54104</v>
      </c>
      <c r="J10" s="45">
        <v>56074</v>
      </c>
      <c r="K10" s="46">
        <f t="shared" si="2"/>
        <v>1970</v>
      </c>
      <c r="L10" s="45">
        <v>3605</v>
      </c>
      <c r="M10" s="45">
        <v>3649</v>
      </c>
      <c r="N10" s="46">
        <f t="shared" si="0"/>
        <v>44</v>
      </c>
      <c r="O10" s="45"/>
      <c r="P10" s="45"/>
      <c r="Q10" s="46">
        <f t="shared" si="3"/>
        <v>0</v>
      </c>
      <c r="R10" s="45"/>
      <c r="S10" s="45"/>
      <c r="T10" s="46">
        <f t="shared" si="4"/>
        <v>0</v>
      </c>
      <c r="U10" s="25">
        <f t="shared" si="5"/>
        <v>59723</v>
      </c>
      <c r="V10" s="42"/>
      <c r="W10" s="42">
        <f t="shared" si="1"/>
        <v>59723</v>
      </c>
      <c r="X10" s="42">
        <f t="shared" si="6"/>
        <v>0</v>
      </c>
    </row>
    <row r="11" spans="1:24" s="26" customFormat="1" ht="16.149999999999999" customHeight="1">
      <c r="A11" s="43">
        <f t="shared" si="7"/>
        <v>8</v>
      </c>
      <c r="B11" s="43" t="s">
        <v>39</v>
      </c>
      <c r="C11" s="43" t="s">
        <v>70</v>
      </c>
      <c r="D11" s="44" t="s">
        <v>41</v>
      </c>
      <c r="E11" s="43" t="s">
        <v>67</v>
      </c>
      <c r="F11" s="43" t="s">
        <v>60</v>
      </c>
      <c r="G11" s="43" t="s">
        <v>71</v>
      </c>
      <c r="H11" s="44" t="s">
        <v>72</v>
      </c>
      <c r="I11" s="45">
        <v>22752</v>
      </c>
      <c r="J11" s="45">
        <v>23392</v>
      </c>
      <c r="K11" s="46">
        <f t="shared" si="2"/>
        <v>640</v>
      </c>
      <c r="L11" s="45">
        <v>3002</v>
      </c>
      <c r="M11" s="45">
        <v>3071</v>
      </c>
      <c r="N11" s="46">
        <f t="shared" si="0"/>
        <v>69</v>
      </c>
      <c r="O11" s="45"/>
      <c r="P11" s="45"/>
      <c r="Q11" s="46">
        <f t="shared" si="3"/>
        <v>0</v>
      </c>
      <c r="R11" s="45"/>
      <c r="S11" s="45"/>
      <c r="T11" s="46">
        <f t="shared" si="4"/>
        <v>0</v>
      </c>
      <c r="U11" s="25">
        <f t="shared" si="5"/>
        <v>26463</v>
      </c>
      <c r="V11" s="42"/>
      <c r="W11" s="42">
        <f t="shared" si="1"/>
        <v>26463</v>
      </c>
      <c r="X11" s="42">
        <f t="shared" si="6"/>
        <v>0</v>
      </c>
    </row>
    <row r="12" spans="1:24" s="26" customFormat="1" ht="16.149999999999999" customHeight="1">
      <c r="A12" s="43">
        <f t="shared" si="7"/>
        <v>9</v>
      </c>
      <c r="B12" s="43" t="s">
        <v>39</v>
      </c>
      <c r="C12" s="43" t="s">
        <v>70</v>
      </c>
      <c r="D12" s="44" t="s">
        <v>41</v>
      </c>
      <c r="E12" s="43" t="s">
        <v>63</v>
      </c>
      <c r="F12" s="43" t="s">
        <v>60</v>
      </c>
      <c r="G12" s="43" t="s">
        <v>73</v>
      </c>
      <c r="H12" s="44" t="s">
        <v>74</v>
      </c>
      <c r="I12" s="45">
        <v>139070</v>
      </c>
      <c r="J12" s="45">
        <v>144840</v>
      </c>
      <c r="K12" s="46">
        <f t="shared" si="2"/>
        <v>5770</v>
      </c>
      <c r="L12" s="45">
        <v>17431</v>
      </c>
      <c r="M12" s="45">
        <v>17887</v>
      </c>
      <c r="N12" s="46">
        <f t="shared" si="0"/>
        <v>456</v>
      </c>
      <c r="O12" s="45"/>
      <c r="P12" s="45"/>
      <c r="Q12" s="46">
        <f t="shared" si="3"/>
        <v>0</v>
      </c>
      <c r="R12" s="45"/>
      <c r="S12" s="45"/>
      <c r="T12" s="46">
        <f t="shared" si="4"/>
        <v>0</v>
      </c>
      <c r="U12" s="25">
        <f t="shared" si="5"/>
        <v>162727</v>
      </c>
      <c r="V12" s="42"/>
      <c r="W12" s="42">
        <f t="shared" si="1"/>
        <v>162727</v>
      </c>
      <c r="X12" s="42">
        <f t="shared" si="6"/>
        <v>0</v>
      </c>
    </row>
    <row r="13" spans="1:24" s="26" customFormat="1" ht="16.149999999999999" customHeight="1">
      <c r="A13" s="43">
        <f t="shared" si="7"/>
        <v>10</v>
      </c>
      <c r="B13" s="43" t="s">
        <v>39</v>
      </c>
      <c r="C13" s="43" t="s">
        <v>75</v>
      </c>
      <c r="D13" s="44" t="s">
        <v>41</v>
      </c>
      <c r="E13" s="43" t="s">
        <v>67</v>
      </c>
      <c r="F13" s="43" t="s">
        <v>60</v>
      </c>
      <c r="G13" s="43" t="s">
        <v>76</v>
      </c>
      <c r="H13" s="44" t="s">
        <v>77</v>
      </c>
      <c r="I13" s="45">
        <v>20559</v>
      </c>
      <c r="J13" s="45">
        <v>21033</v>
      </c>
      <c r="K13" s="46">
        <f t="shared" si="2"/>
        <v>474</v>
      </c>
      <c r="L13" s="45">
        <v>2475</v>
      </c>
      <c r="M13" s="45">
        <v>2495</v>
      </c>
      <c r="N13" s="46">
        <f t="shared" si="0"/>
        <v>20</v>
      </c>
      <c r="O13" s="45"/>
      <c r="P13" s="45"/>
      <c r="Q13" s="46">
        <f t="shared" si="3"/>
        <v>0</v>
      </c>
      <c r="R13" s="45"/>
      <c r="S13" s="45"/>
      <c r="T13" s="46">
        <f t="shared" si="4"/>
        <v>0</v>
      </c>
      <c r="U13" s="25">
        <f t="shared" si="5"/>
        <v>23528</v>
      </c>
      <c r="V13" s="42"/>
      <c r="W13" s="42">
        <f t="shared" si="1"/>
        <v>23528</v>
      </c>
      <c r="X13" s="42">
        <f t="shared" si="6"/>
        <v>0</v>
      </c>
    </row>
    <row r="14" spans="1:24" s="26" customFormat="1" ht="16.149999999999999" customHeight="1">
      <c r="A14" s="43">
        <f t="shared" si="7"/>
        <v>11</v>
      </c>
      <c r="B14" s="43" t="s">
        <v>39</v>
      </c>
      <c r="C14" s="43" t="s">
        <v>75</v>
      </c>
      <c r="D14" s="44" t="s">
        <v>41</v>
      </c>
      <c r="E14" s="43" t="s">
        <v>63</v>
      </c>
      <c r="F14" s="43" t="s">
        <v>60</v>
      </c>
      <c r="G14" s="43" t="s">
        <v>78</v>
      </c>
      <c r="H14" s="44" t="s">
        <v>79</v>
      </c>
      <c r="I14" s="45">
        <v>65706</v>
      </c>
      <c r="J14" s="45">
        <v>66719</v>
      </c>
      <c r="K14" s="46">
        <f t="shared" si="2"/>
        <v>1013</v>
      </c>
      <c r="L14" s="45">
        <v>8569</v>
      </c>
      <c r="M14" s="45">
        <v>8776</v>
      </c>
      <c r="N14" s="46">
        <f t="shared" si="0"/>
        <v>207</v>
      </c>
      <c r="O14" s="45"/>
      <c r="P14" s="45"/>
      <c r="Q14" s="46">
        <f t="shared" si="3"/>
        <v>0</v>
      </c>
      <c r="R14" s="45"/>
      <c r="S14" s="45"/>
      <c r="T14" s="46">
        <f t="shared" si="4"/>
        <v>0</v>
      </c>
      <c r="U14" s="25">
        <f t="shared" si="5"/>
        <v>75495</v>
      </c>
      <c r="V14" s="42"/>
      <c r="W14" s="42">
        <f t="shared" si="1"/>
        <v>75495</v>
      </c>
      <c r="X14" s="42">
        <f t="shared" si="6"/>
        <v>0</v>
      </c>
    </row>
    <row r="15" spans="1:24" s="26" customFormat="1" ht="16.149999999999999" customHeight="1">
      <c r="A15" s="43">
        <f t="shared" si="7"/>
        <v>12</v>
      </c>
      <c r="B15" s="43" t="s">
        <v>39</v>
      </c>
      <c r="C15" s="43" t="s">
        <v>75</v>
      </c>
      <c r="D15" s="44" t="s">
        <v>41</v>
      </c>
      <c r="E15" s="43" t="s">
        <v>63</v>
      </c>
      <c r="F15" s="43" t="s">
        <v>60</v>
      </c>
      <c r="G15" s="43" t="s">
        <v>80</v>
      </c>
      <c r="H15" s="44" t="s">
        <v>81</v>
      </c>
      <c r="I15" s="45">
        <v>81783</v>
      </c>
      <c r="J15" s="45">
        <v>83328</v>
      </c>
      <c r="K15" s="46">
        <f t="shared" si="2"/>
        <v>1545</v>
      </c>
      <c r="L15" s="45">
        <v>14288</v>
      </c>
      <c r="M15" s="45">
        <v>14638</v>
      </c>
      <c r="N15" s="46">
        <f t="shared" si="0"/>
        <v>350</v>
      </c>
      <c r="O15" s="45"/>
      <c r="P15" s="45"/>
      <c r="Q15" s="46">
        <f t="shared" si="3"/>
        <v>0</v>
      </c>
      <c r="R15" s="45"/>
      <c r="S15" s="45"/>
      <c r="T15" s="46">
        <f>S15-R15</f>
        <v>0</v>
      </c>
      <c r="U15" s="25">
        <f t="shared" si="5"/>
        <v>97966</v>
      </c>
      <c r="V15" s="42"/>
      <c r="W15" s="42">
        <f t="shared" si="1"/>
        <v>97966</v>
      </c>
      <c r="X15" s="42">
        <f t="shared" si="6"/>
        <v>0</v>
      </c>
    </row>
    <row r="16" spans="1:24" s="58" customFormat="1" ht="16.149999999999999" customHeight="1">
      <c r="A16" s="43">
        <f t="shared" si="7"/>
        <v>13</v>
      </c>
      <c r="B16" s="43" t="s">
        <v>82</v>
      </c>
      <c r="C16" s="43" t="s">
        <v>66</v>
      </c>
      <c r="D16" s="44" t="s">
        <v>41</v>
      </c>
      <c r="E16" s="43" t="s">
        <v>67</v>
      </c>
      <c r="F16" s="43" t="s">
        <v>60</v>
      </c>
      <c r="G16" s="43" t="s">
        <v>83</v>
      </c>
      <c r="H16" s="44" t="s">
        <v>84</v>
      </c>
      <c r="I16" s="45">
        <v>14994</v>
      </c>
      <c r="J16" s="45">
        <v>15833</v>
      </c>
      <c r="K16" s="46">
        <f t="shared" si="2"/>
        <v>839</v>
      </c>
      <c r="L16" s="45">
        <v>4312</v>
      </c>
      <c r="M16" s="45">
        <v>4346</v>
      </c>
      <c r="N16" s="46">
        <f t="shared" si="0"/>
        <v>34</v>
      </c>
      <c r="O16" s="45"/>
      <c r="P16" s="45"/>
      <c r="Q16" s="46">
        <f t="shared" si="3"/>
        <v>0</v>
      </c>
      <c r="R16" s="45"/>
      <c r="S16" s="45"/>
      <c r="T16" s="46">
        <f t="shared" si="4"/>
        <v>0</v>
      </c>
      <c r="U16" s="25">
        <f t="shared" si="5"/>
        <v>20179</v>
      </c>
      <c r="V16" s="42"/>
      <c r="W16" s="42">
        <f t="shared" si="1"/>
        <v>20179</v>
      </c>
      <c r="X16" s="42">
        <f t="shared" si="6"/>
        <v>0</v>
      </c>
    </row>
    <row r="17" spans="1:24" s="26" customFormat="1" ht="16.149999999999999" customHeight="1">
      <c r="A17" s="43">
        <f t="shared" si="7"/>
        <v>14</v>
      </c>
      <c r="B17" s="43" t="s">
        <v>82</v>
      </c>
      <c r="C17" s="43" t="s">
        <v>66</v>
      </c>
      <c r="D17" s="44" t="s">
        <v>41</v>
      </c>
      <c r="E17" s="43" t="s">
        <v>85</v>
      </c>
      <c r="F17" s="43" t="s">
        <v>60</v>
      </c>
      <c r="G17" s="43" t="s">
        <v>86</v>
      </c>
      <c r="H17" s="44" t="s">
        <v>87</v>
      </c>
      <c r="I17" s="45">
        <v>117327</v>
      </c>
      <c r="J17" s="45">
        <v>119820</v>
      </c>
      <c r="K17" s="46">
        <f t="shared" si="2"/>
        <v>2493</v>
      </c>
      <c r="L17" s="45">
        <v>20009</v>
      </c>
      <c r="M17" s="45">
        <v>20479</v>
      </c>
      <c r="N17" s="46">
        <f t="shared" si="0"/>
        <v>470</v>
      </c>
      <c r="O17" s="45"/>
      <c r="P17" s="45"/>
      <c r="Q17" s="46">
        <f t="shared" si="3"/>
        <v>0</v>
      </c>
      <c r="R17" s="45"/>
      <c r="S17" s="45"/>
      <c r="T17" s="46">
        <f t="shared" si="4"/>
        <v>0</v>
      </c>
      <c r="U17" s="25">
        <f t="shared" si="5"/>
        <v>140299</v>
      </c>
      <c r="V17" s="42"/>
      <c r="W17" s="42">
        <f t="shared" si="1"/>
        <v>140299</v>
      </c>
      <c r="X17" s="42">
        <f t="shared" si="6"/>
        <v>0</v>
      </c>
    </row>
    <row r="18" spans="1:24" s="26" customFormat="1" ht="16.149999999999999" customHeight="1">
      <c r="A18" s="43">
        <f t="shared" si="7"/>
        <v>15</v>
      </c>
      <c r="B18" s="43" t="s">
        <v>88</v>
      </c>
      <c r="C18" s="43" t="s">
        <v>89</v>
      </c>
      <c r="D18" s="44" t="s">
        <v>41</v>
      </c>
      <c r="E18" s="43" t="s">
        <v>67</v>
      </c>
      <c r="F18" s="43" t="s">
        <v>60</v>
      </c>
      <c r="G18" s="43" t="s">
        <v>90</v>
      </c>
      <c r="H18" s="44" t="s">
        <v>91</v>
      </c>
      <c r="I18" s="45">
        <v>25097</v>
      </c>
      <c r="J18" s="45">
        <v>25748</v>
      </c>
      <c r="K18" s="46">
        <f t="shared" si="2"/>
        <v>651</v>
      </c>
      <c r="L18" s="45">
        <v>2777</v>
      </c>
      <c r="M18" s="45">
        <v>2870</v>
      </c>
      <c r="N18" s="46">
        <f t="shared" si="0"/>
        <v>93</v>
      </c>
      <c r="O18" s="45"/>
      <c r="P18" s="45"/>
      <c r="Q18" s="46">
        <f t="shared" si="3"/>
        <v>0</v>
      </c>
      <c r="R18" s="45"/>
      <c r="S18" s="45"/>
      <c r="T18" s="46">
        <f t="shared" si="4"/>
        <v>0</v>
      </c>
      <c r="U18" s="25">
        <f t="shared" si="5"/>
        <v>28618</v>
      </c>
      <c r="V18" s="42"/>
      <c r="W18" s="42">
        <f t="shared" si="1"/>
        <v>28618</v>
      </c>
      <c r="X18" s="42">
        <f t="shared" si="6"/>
        <v>0</v>
      </c>
    </row>
    <row r="19" spans="1:24" s="26" customFormat="1" ht="16.149999999999999" customHeight="1">
      <c r="A19" s="43">
        <f t="shared" si="7"/>
        <v>16</v>
      </c>
      <c r="B19" s="43" t="s">
        <v>88</v>
      </c>
      <c r="C19" s="43" t="s">
        <v>89</v>
      </c>
      <c r="D19" s="44" t="s">
        <v>41</v>
      </c>
      <c r="E19" s="43" t="s">
        <v>63</v>
      </c>
      <c r="F19" s="43" t="s">
        <v>60</v>
      </c>
      <c r="G19" s="43" t="s">
        <v>92</v>
      </c>
      <c r="H19" s="44" t="s">
        <v>93</v>
      </c>
      <c r="I19" s="45">
        <v>93969</v>
      </c>
      <c r="J19" s="45">
        <v>96838</v>
      </c>
      <c r="K19" s="46">
        <f t="shared" si="2"/>
        <v>2869</v>
      </c>
      <c r="L19" s="45">
        <v>17063</v>
      </c>
      <c r="M19" s="45">
        <v>17706</v>
      </c>
      <c r="N19" s="46">
        <f t="shared" si="0"/>
        <v>643</v>
      </c>
      <c r="O19" s="45"/>
      <c r="P19" s="45"/>
      <c r="Q19" s="46">
        <f t="shared" si="3"/>
        <v>0</v>
      </c>
      <c r="R19" s="45"/>
      <c r="S19" s="45"/>
      <c r="T19" s="46">
        <f t="shared" si="4"/>
        <v>0</v>
      </c>
      <c r="U19" s="25">
        <f t="shared" si="5"/>
        <v>114544</v>
      </c>
      <c r="V19" s="42"/>
      <c r="W19" s="42">
        <f t="shared" si="1"/>
        <v>114544</v>
      </c>
      <c r="X19" s="42">
        <f t="shared" si="6"/>
        <v>0</v>
      </c>
    </row>
    <row r="20" spans="1:24" s="26" customFormat="1" ht="16.149999999999999" customHeight="1">
      <c r="A20" s="43">
        <f t="shared" si="7"/>
        <v>17</v>
      </c>
      <c r="B20" s="43" t="s">
        <v>88</v>
      </c>
      <c r="C20" s="43" t="s">
        <v>89</v>
      </c>
      <c r="D20" s="44" t="s">
        <v>94</v>
      </c>
      <c r="E20" s="43" t="s">
        <v>95</v>
      </c>
      <c r="F20" s="43" t="s">
        <v>60</v>
      </c>
      <c r="G20" s="43" t="s">
        <v>96</v>
      </c>
      <c r="H20" s="44" t="s">
        <v>97</v>
      </c>
      <c r="I20" s="45">
        <v>16989</v>
      </c>
      <c r="J20" s="45">
        <v>17811</v>
      </c>
      <c r="K20" s="46">
        <f t="shared" si="2"/>
        <v>822</v>
      </c>
      <c r="L20" s="45">
        <v>678</v>
      </c>
      <c r="M20" s="45">
        <v>1005</v>
      </c>
      <c r="N20" s="46">
        <f t="shared" si="0"/>
        <v>327</v>
      </c>
      <c r="O20" s="45"/>
      <c r="P20" s="45"/>
      <c r="Q20" s="46">
        <f t="shared" si="3"/>
        <v>0</v>
      </c>
      <c r="R20" s="45"/>
      <c r="S20" s="45"/>
      <c r="T20" s="46">
        <f t="shared" si="4"/>
        <v>0</v>
      </c>
      <c r="U20" s="25">
        <f t="shared" si="5"/>
        <v>18816</v>
      </c>
      <c r="V20" s="42"/>
      <c r="W20" s="42">
        <f t="shared" si="1"/>
        <v>18816</v>
      </c>
      <c r="X20" s="42">
        <f t="shared" si="6"/>
        <v>0</v>
      </c>
    </row>
    <row r="21" spans="1:24" s="26" customFormat="1" ht="16.149999999999999" customHeight="1">
      <c r="A21" s="43">
        <f t="shared" si="7"/>
        <v>18</v>
      </c>
      <c r="B21" s="43" t="s">
        <v>98</v>
      </c>
      <c r="C21" s="43" t="s">
        <v>99</v>
      </c>
      <c r="D21" s="44" t="s">
        <v>41</v>
      </c>
      <c r="E21" s="43" t="s">
        <v>67</v>
      </c>
      <c r="F21" s="43" t="s">
        <v>60</v>
      </c>
      <c r="G21" s="43" t="s">
        <v>100</v>
      </c>
      <c r="H21" s="44" t="s">
        <v>101</v>
      </c>
      <c r="I21" s="45">
        <v>16860</v>
      </c>
      <c r="J21" s="45">
        <v>17184</v>
      </c>
      <c r="K21" s="46">
        <f t="shared" si="2"/>
        <v>324</v>
      </c>
      <c r="L21" s="45">
        <v>963</v>
      </c>
      <c r="M21" s="45">
        <v>969</v>
      </c>
      <c r="N21" s="46">
        <f t="shared" si="0"/>
        <v>6</v>
      </c>
      <c r="O21" s="45"/>
      <c r="P21" s="45"/>
      <c r="Q21" s="46">
        <f t="shared" si="3"/>
        <v>0</v>
      </c>
      <c r="R21" s="45"/>
      <c r="S21" s="45"/>
      <c r="T21" s="46">
        <f t="shared" si="4"/>
        <v>0</v>
      </c>
      <c r="U21" s="25">
        <f t="shared" si="5"/>
        <v>18153</v>
      </c>
      <c r="V21" s="42"/>
      <c r="W21" s="42">
        <f t="shared" si="1"/>
        <v>18153</v>
      </c>
      <c r="X21" s="42">
        <f t="shared" si="6"/>
        <v>0</v>
      </c>
    </row>
    <row r="22" spans="1:24" s="26" customFormat="1" ht="16.149999999999999" customHeight="1">
      <c r="A22" s="43">
        <f t="shared" si="7"/>
        <v>19</v>
      </c>
      <c r="B22" s="43" t="s">
        <v>98</v>
      </c>
      <c r="C22" s="43" t="s">
        <v>99</v>
      </c>
      <c r="D22" s="44" t="s">
        <v>41</v>
      </c>
      <c r="E22" s="43" t="s">
        <v>63</v>
      </c>
      <c r="F22" s="43" t="s">
        <v>60</v>
      </c>
      <c r="G22" s="43" t="s">
        <v>102</v>
      </c>
      <c r="H22" s="44" t="s">
        <v>103</v>
      </c>
      <c r="I22" s="45">
        <v>93431</v>
      </c>
      <c r="J22" s="45">
        <v>97030</v>
      </c>
      <c r="K22" s="46">
        <f t="shared" si="2"/>
        <v>3599</v>
      </c>
      <c r="L22" s="45">
        <v>13829</v>
      </c>
      <c r="M22" s="45">
        <v>14273</v>
      </c>
      <c r="N22" s="46">
        <f t="shared" si="0"/>
        <v>444</v>
      </c>
      <c r="O22" s="45"/>
      <c r="P22" s="45"/>
      <c r="Q22" s="46">
        <f t="shared" si="3"/>
        <v>0</v>
      </c>
      <c r="R22" s="45"/>
      <c r="S22" s="45"/>
      <c r="T22" s="46">
        <f t="shared" si="4"/>
        <v>0</v>
      </c>
      <c r="U22" s="25">
        <f t="shared" si="5"/>
        <v>111303</v>
      </c>
      <c r="V22" s="42"/>
      <c r="W22" s="42">
        <f t="shared" si="1"/>
        <v>111303</v>
      </c>
      <c r="X22" s="42">
        <f t="shared" si="6"/>
        <v>0</v>
      </c>
    </row>
    <row r="23" spans="1:24" s="26" customFormat="1" ht="16.149999999999999" customHeight="1">
      <c r="A23" s="43">
        <f t="shared" si="7"/>
        <v>20</v>
      </c>
      <c r="B23" s="43" t="s">
        <v>104</v>
      </c>
      <c r="C23" s="43" t="s">
        <v>105</v>
      </c>
      <c r="D23" s="44" t="s">
        <v>41</v>
      </c>
      <c r="E23" s="43" t="s">
        <v>67</v>
      </c>
      <c r="F23" s="43" t="s">
        <v>60</v>
      </c>
      <c r="G23" s="43" t="s">
        <v>106</v>
      </c>
      <c r="H23" s="44" t="s">
        <v>107</v>
      </c>
      <c r="I23" s="45">
        <v>27525</v>
      </c>
      <c r="J23" s="45">
        <v>28102</v>
      </c>
      <c r="K23" s="46">
        <f t="shared" si="2"/>
        <v>577</v>
      </c>
      <c r="L23" s="45">
        <v>3261</v>
      </c>
      <c r="M23" s="45">
        <v>3338</v>
      </c>
      <c r="N23" s="46">
        <f t="shared" si="0"/>
        <v>77</v>
      </c>
      <c r="O23" s="45"/>
      <c r="P23" s="45"/>
      <c r="Q23" s="46">
        <f t="shared" si="3"/>
        <v>0</v>
      </c>
      <c r="R23" s="45"/>
      <c r="S23" s="45"/>
      <c r="T23" s="46">
        <f>S23-R23</f>
        <v>0</v>
      </c>
      <c r="U23" s="25">
        <f t="shared" si="5"/>
        <v>31440</v>
      </c>
      <c r="V23" s="42"/>
      <c r="W23" s="42">
        <f t="shared" si="1"/>
        <v>31440</v>
      </c>
      <c r="X23" s="42">
        <f t="shared" si="6"/>
        <v>0</v>
      </c>
    </row>
    <row r="24" spans="1:24" s="26" customFormat="1" ht="15.95" customHeight="1">
      <c r="A24" s="43">
        <f t="shared" si="7"/>
        <v>21</v>
      </c>
      <c r="B24" s="43" t="s">
        <v>104</v>
      </c>
      <c r="C24" s="43" t="s">
        <v>105</v>
      </c>
      <c r="D24" s="44" t="s">
        <v>41</v>
      </c>
      <c r="E24" s="43" t="s">
        <v>63</v>
      </c>
      <c r="F24" s="43" t="s">
        <v>60</v>
      </c>
      <c r="G24" s="43" t="s">
        <v>108</v>
      </c>
      <c r="H24" s="44" t="s">
        <v>109</v>
      </c>
      <c r="I24" s="45">
        <v>5190</v>
      </c>
      <c r="J24" s="45">
        <v>6035</v>
      </c>
      <c r="K24" s="46">
        <f t="shared" si="2"/>
        <v>845</v>
      </c>
      <c r="L24" s="45">
        <v>4477</v>
      </c>
      <c r="M24" s="45">
        <v>4477</v>
      </c>
      <c r="N24" s="46">
        <f t="shared" si="0"/>
        <v>0</v>
      </c>
      <c r="O24" s="45"/>
      <c r="P24" s="45"/>
      <c r="Q24" s="46">
        <f t="shared" si="3"/>
        <v>0</v>
      </c>
      <c r="R24" s="45"/>
      <c r="S24" s="45"/>
      <c r="T24" s="46">
        <f t="shared" si="4"/>
        <v>0</v>
      </c>
      <c r="U24" s="25">
        <f t="shared" si="5"/>
        <v>10512</v>
      </c>
      <c r="V24" s="42"/>
      <c r="W24" s="42">
        <f t="shared" si="1"/>
        <v>10512</v>
      </c>
      <c r="X24" s="42"/>
    </row>
    <row r="25" spans="1:24" s="26" customFormat="1" ht="16.149999999999999" customHeight="1">
      <c r="A25" s="43">
        <f t="shared" si="7"/>
        <v>22</v>
      </c>
      <c r="B25" s="43" t="s">
        <v>104</v>
      </c>
      <c r="C25" s="43" t="s">
        <v>105</v>
      </c>
      <c r="D25" s="44" t="s">
        <v>94</v>
      </c>
      <c r="E25" s="43" t="s">
        <v>63</v>
      </c>
      <c r="F25" s="43" t="s">
        <v>60</v>
      </c>
      <c r="G25" s="43" t="s">
        <v>110</v>
      </c>
      <c r="H25" s="44" t="s">
        <v>111</v>
      </c>
      <c r="I25" s="45">
        <v>63590</v>
      </c>
      <c r="J25" s="45">
        <v>65587</v>
      </c>
      <c r="K25" s="46">
        <f t="shared" si="2"/>
        <v>1997</v>
      </c>
      <c r="L25" s="45">
        <v>7390</v>
      </c>
      <c r="M25" s="45">
        <v>7514</v>
      </c>
      <c r="N25" s="46">
        <f t="shared" si="0"/>
        <v>124</v>
      </c>
      <c r="O25" s="45"/>
      <c r="P25" s="45"/>
      <c r="Q25" s="46">
        <f t="shared" si="3"/>
        <v>0</v>
      </c>
      <c r="R25" s="45"/>
      <c r="S25" s="45"/>
      <c r="T25" s="46">
        <f t="shared" si="4"/>
        <v>0</v>
      </c>
      <c r="U25" s="25">
        <f t="shared" si="5"/>
        <v>73101</v>
      </c>
      <c r="V25" s="42"/>
      <c r="W25" s="42">
        <f t="shared" si="1"/>
        <v>73101</v>
      </c>
      <c r="X25" s="42">
        <f t="shared" si="6"/>
        <v>0</v>
      </c>
    </row>
    <row r="26" spans="1:24" s="26" customFormat="1" ht="16.149999999999999" customHeight="1">
      <c r="A26" s="43">
        <f t="shared" si="7"/>
        <v>23</v>
      </c>
      <c r="B26" s="43" t="s">
        <v>112</v>
      </c>
      <c r="C26" s="43" t="s">
        <v>113</v>
      </c>
      <c r="D26" s="44" t="s">
        <v>41</v>
      </c>
      <c r="E26" s="43" t="s">
        <v>67</v>
      </c>
      <c r="F26" s="43" t="s">
        <v>60</v>
      </c>
      <c r="G26" s="43" t="s">
        <v>114</v>
      </c>
      <c r="H26" s="44" t="s">
        <v>115</v>
      </c>
      <c r="I26" s="45">
        <v>22038</v>
      </c>
      <c r="J26" s="45">
        <v>22338</v>
      </c>
      <c r="K26" s="46">
        <f t="shared" si="2"/>
        <v>300</v>
      </c>
      <c r="L26" s="45">
        <v>5516</v>
      </c>
      <c r="M26" s="45">
        <v>5544</v>
      </c>
      <c r="N26" s="46">
        <f t="shared" si="0"/>
        <v>28</v>
      </c>
      <c r="O26" s="45"/>
      <c r="P26" s="45"/>
      <c r="Q26" s="46">
        <f t="shared" si="3"/>
        <v>0</v>
      </c>
      <c r="R26" s="45"/>
      <c r="S26" s="45"/>
      <c r="T26" s="46">
        <f t="shared" si="4"/>
        <v>0</v>
      </c>
      <c r="U26" s="25">
        <f t="shared" si="5"/>
        <v>27882</v>
      </c>
      <c r="V26" s="42"/>
      <c r="W26" s="42">
        <f t="shared" si="1"/>
        <v>27882</v>
      </c>
      <c r="X26" s="42">
        <f t="shared" si="6"/>
        <v>0</v>
      </c>
    </row>
    <row r="27" spans="1:24" s="26" customFormat="1" ht="16.149999999999999" customHeight="1">
      <c r="A27" s="43">
        <f t="shared" si="7"/>
        <v>24</v>
      </c>
      <c r="B27" s="43" t="s">
        <v>112</v>
      </c>
      <c r="C27" s="43" t="s">
        <v>113</v>
      </c>
      <c r="D27" s="44" t="s">
        <v>41</v>
      </c>
      <c r="E27" s="43" t="s">
        <v>116</v>
      </c>
      <c r="F27" s="43" t="s">
        <v>60</v>
      </c>
      <c r="G27" s="43" t="s">
        <v>117</v>
      </c>
      <c r="H27" s="44" t="s">
        <v>118</v>
      </c>
      <c r="I27" s="45">
        <v>55359</v>
      </c>
      <c r="J27" s="45">
        <v>55699</v>
      </c>
      <c r="K27" s="46">
        <f t="shared" si="2"/>
        <v>340</v>
      </c>
      <c r="L27" s="45">
        <v>2634</v>
      </c>
      <c r="M27" s="45">
        <v>2674</v>
      </c>
      <c r="N27" s="46">
        <f t="shared" si="0"/>
        <v>40</v>
      </c>
      <c r="O27" s="45"/>
      <c r="P27" s="45"/>
      <c r="Q27" s="46">
        <f t="shared" si="3"/>
        <v>0</v>
      </c>
      <c r="R27" s="45"/>
      <c r="S27" s="45"/>
      <c r="T27" s="46">
        <f t="shared" si="4"/>
        <v>0</v>
      </c>
      <c r="U27" s="25">
        <f t="shared" si="5"/>
        <v>58373</v>
      </c>
      <c r="V27" s="42"/>
      <c r="W27" s="42">
        <f t="shared" si="1"/>
        <v>58373</v>
      </c>
      <c r="X27" s="42">
        <f t="shared" si="6"/>
        <v>0</v>
      </c>
    </row>
    <row r="28" spans="1:24" s="26" customFormat="1" ht="16.149999999999999" customHeight="1">
      <c r="A28" s="43">
        <f t="shared" si="7"/>
        <v>25</v>
      </c>
      <c r="B28" s="43" t="s">
        <v>112</v>
      </c>
      <c r="C28" s="43" t="s">
        <v>113</v>
      </c>
      <c r="D28" s="44" t="s">
        <v>41</v>
      </c>
      <c r="E28" s="43" t="s">
        <v>63</v>
      </c>
      <c r="F28" s="43" t="s">
        <v>60</v>
      </c>
      <c r="G28" s="43" t="s">
        <v>119</v>
      </c>
      <c r="H28" s="44" t="s">
        <v>120</v>
      </c>
      <c r="I28" s="45">
        <v>87911</v>
      </c>
      <c r="J28" s="45">
        <v>90893</v>
      </c>
      <c r="K28" s="46">
        <f t="shared" si="2"/>
        <v>2982</v>
      </c>
      <c r="L28" s="45">
        <v>14393</v>
      </c>
      <c r="M28" s="45">
        <v>14859</v>
      </c>
      <c r="N28" s="46">
        <f t="shared" si="0"/>
        <v>466</v>
      </c>
      <c r="O28" s="45"/>
      <c r="P28" s="45"/>
      <c r="Q28" s="46">
        <f t="shared" si="3"/>
        <v>0</v>
      </c>
      <c r="R28" s="45"/>
      <c r="S28" s="45"/>
      <c r="T28" s="46">
        <f>S28-R28</f>
        <v>0</v>
      </c>
      <c r="U28" s="25">
        <f t="shared" si="5"/>
        <v>105752</v>
      </c>
      <c r="V28" s="42"/>
      <c r="W28" s="42">
        <f t="shared" si="1"/>
        <v>105752</v>
      </c>
      <c r="X28" s="42">
        <f t="shared" si="6"/>
        <v>0</v>
      </c>
    </row>
    <row r="29" spans="1:24" s="26" customFormat="1" ht="16.149999999999999" customHeight="1">
      <c r="A29" s="43">
        <f t="shared" si="7"/>
        <v>26</v>
      </c>
      <c r="B29" s="43" t="s">
        <v>121</v>
      </c>
      <c r="C29" s="43" t="s">
        <v>122</v>
      </c>
      <c r="D29" s="44" t="s">
        <v>41</v>
      </c>
      <c r="E29" s="43" t="s">
        <v>67</v>
      </c>
      <c r="F29" s="43" t="s">
        <v>60</v>
      </c>
      <c r="G29" s="43" t="s">
        <v>123</v>
      </c>
      <c r="H29" s="44" t="s">
        <v>124</v>
      </c>
      <c r="I29" s="45">
        <v>31537</v>
      </c>
      <c r="J29" s="81">
        <v>32266</v>
      </c>
      <c r="K29" s="46">
        <f t="shared" si="2"/>
        <v>729</v>
      </c>
      <c r="L29" s="45">
        <v>1921</v>
      </c>
      <c r="M29" s="81">
        <v>1925</v>
      </c>
      <c r="N29" s="46">
        <f t="shared" si="0"/>
        <v>4</v>
      </c>
      <c r="O29" s="45"/>
      <c r="P29" s="45"/>
      <c r="Q29" s="46">
        <f t="shared" si="3"/>
        <v>0</v>
      </c>
      <c r="R29" s="45"/>
      <c r="S29" s="45"/>
      <c r="T29" s="46">
        <f t="shared" si="4"/>
        <v>0</v>
      </c>
      <c r="U29" s="25">
        <f t="shared" si="5"/>
        <v>34191</v>
      </c>
      <c r="V29" s="42"/>
      <c r="W29" s="42">
        <f t="shared" si="1"/>
        <v>34191</v>
      </c>
      <c r="X29" s="42">
        <f t="shared" si="6"/>
        <v>0</v>
      </c>
    </row>
    <row r="30" spans="1:24" s="26" customFormat="1" ht="16.149999999999999" customHeight="1">
      <c r="A30" s="43">
        <f t="shared" si="7"/>
        <v>27</v>
      </c>
      <c r="B30" s="43" t="s">
        <v>121</v>
      </c>
      <c r="C30" s="43" t="s">
        <v>122</v>
      </c>
      <c r="D30" s="44" t="s">
        <v>41</v>
      </c>
      <c r="E30" s="43" t="s">
        <v>63</v>
      </c>
      <c r="F30" s="43" t="s">
        <v>43</v>
      </c>
      <c r="G30" s="43" t="s">
        <v>125</v>
      </c>
      <c r="H30" s="44" t="s">
        <v>126</v>
      </c>
      <c r="I30" s="45">
        <v>188194</v>
      </c>
      <c r="J30" s="45">
        <v>192999</v>
      </c>
      <c r="K30" s="46">
        <f t="shared" si="2"/>
        <v>4805</v>
      </c>
      <c r="L30" s="45">
        <v>27962</v>
      </c>
      <c r="M30" s="45">
        <v>28471</v>
      </c>
      <c r="N30" s="46">
        <f t="shared" si="0"/>
        <v>509</v>
      </c>
      <c r="O30" s="45"/>
      <c r="P30" s="45"/>
      <c r="Q30" s="46">
        <f t="shared" si="3"/>
        <v>0</v>
      </c>
      <c r="R30" s="45"/>
      <c r="S30" s="45"/>
      <c r="T30" s="46">
        <f>S30-R30</f>
        <v>0</v>
      </c>
      <c r="U30" s="25">
        <f t="shared" si="5"/>
        <v>221470</v>
      </c>
      <c r="V30" s="42"/>
      <c r="W30" s="42">
        <f t="shared" si="1"/>
        <v>221470</v>
      </c>
      <c r="X30" s="42">
        <f t="shared" si="6"/>
        <v>0</v>
      </c>
    </row>
    <row r="31" spans="1:24" s="26" customFormat="1" ht="16.149999999999999" customHeight="1">
      <c r="A31" s="43">
        <f t="shared" si="7"/>
        <v>28</v>
      </c>
      <c r="B31" s="43" t="s">
        <v>39</v>
      </c>
      <c r="C31" s="43" t="s">
        <v>40</v>
      </c>
      <c r="D31" s="44" t="s">
        <v>41</v>
      </c>
      <c r="E31" s="43" t="s">
        <v>127</v>
      </c>
      <c r="F31" s="43" t="s">
        <v>128</v>
      </c>
      <c r="G31" s="43" t="s">
        <v>129</v>
      </c>
      <c r="H31" s="44" t="s">
        <v>130</v>
      </c>
      <c r="I31" s="45">
        <v>23708</v>
      </c>
      <c r="J31" s="45">
        <v>24251</v>
      </c>
      <c r="K31" s="46">
        <f t="shared" si="2"/>
        <v>543</v>
      </c>
      <c r="L31" s="45">
        <v>5874</v>
      </c>
      <c r="M31" s="45">
        <v>5923</v>
      </c>
      <c r="N31" s="46">
        <f t="shared" si="0"/>
        <v>49</v>
      </c>
      <c r="O31" s="45"/>
      <c r="P31" s="45"/>
      <c r="Q31" s="46">
        <f t="shared" si="3"/>
        <v>0</v>
      </c>
      <c r="R31" s="45"/>
      <c r="S31" s="45"/>
      <c r="T31" s="46">
        <v>0</v>
      </c>
      <c r="U31" s="25">
        <f t="shared" si="5"/>
        <v>30174</v>
      </c>
      <c r="V31" s="42"/>
      <c r="W31" s="42">
        <f t="shared" si="1"/>
        <v>30174</v>
      </c>
      <c r="X31" s="42"/>
    </row>
    <row r="32" spans="1:24" s="26" customFormat="1" ht="18.75">
      <c r="A32" s="71" t="s">
        <v>38</v>
      </c>
      <c r="B32" s="71"/>
      <c r="C32" s="71"/>
      <c r="D32" s="71"/>
      <c r="E32" s="71"/>
      <c r="F32" s="71"/>
      <c r="G32" s="71"/>
      <c r="H32" s="71"/>
      <c r="I32" s="71"/>
      <c r="J32" s="71"/>
      <c r="K32" s="48">
        <f>SUM(K4:K31)</f>
        <v>46534</v>
      </c>
      <c r="L32" s="48"/>
      <c r="M32" s="48"/>
      <c r="N32" s="48">
        <f>SUM(N4:N31)</f>
        <v>6240</v>
      </c>
      <c r="O32" s="48"/>
      <c r="P32" s="48"/>
      <c r="Q32" s="48">
        <f>SUM(Q4:Q30)</f>
        <v>3143</v>
      </c>
      <c r="R32" s="48"/>
      <c r="S32" s="48"/>
      <c r="T32" s="48">
        <f>SUM(T4:T31)</f>
        <v>251</v>
      </c>
      <c r="U32" s="52">
        <f>T32+Q32+N32+K32</f>
        <v>56168</v>
      </c>
      <c r="V32" s="42"/>
    </row>
    <row r="33" spans="2:22" ht="18.75">
      <c r="B33" s="57"/>
      <c r="C33" s="57"/>
      <c r="D33" s="57"/>
      <c r="E33" s="57"/>
      <c r="K33" s="28"/>
      <c r="L33" s="28"/>
      <c r="M33" s="28"/>
      <c r="N33" s="28"/>
      <c r="O33" s="28"/>
      <c r="P33" s="28"/>
      <c r="Q33" s="28"/>
      <c r="R33" s="28"/>
      <c r="S33" s="28"/>
      <c r="T33" s="28"/>
      <c r="V33" s="42"/>
    </row>
    <row r="34" spans="2:22" ht="18.75">
      <c r="B34" s="57"/>
      <c r="C34" s="57"/>
      <c r="D34" s="57"/>
      <c r="E34" s="57"/>
      <c r="K34" s="28"/>
      <c r="L34" s="28"/>
      <c r="M34" s="28"/>
      <c r="N34" s="28"/>
      <c r="O34" s="28"/>
      <c r="P34" s="28"/>
      <c r="Q34" s="28"/>
      <c r="R34" s="28"/>
      <c r="S34" s="28"/>
      <c r="T34" s="28"/>
      <c r="V34" s="42"/>
    </row>
    <row r="35" spans="2:22" ht="18.75">
      <c r="B35" s="57"/>
      <c r="C35" s="57"/>
      <c r="D35" s="57"/>
      <c r="E35" s="57"/>
      <c r="K35" s="28"/>
      <c r="L35" s="28"/>
      <c r="M35" s="28"/>
      <c r="N35" s="28"/>
      <c r="O35" s="28"/>
      <c r="P35" s="28"/>
      <c r="Q35" s="28"/>
      <c r="R35" s="28"/>
      <c r="S35" s="28"/>
      <c r="T35" s="28"/>
      <c r="V35" s="42"/>
    </row>
    <row r="36" spans="2:22" ht="18.75">
      <c r="B36" s="57"/>
      <c r="C36" s="57"/>
      <c r="D36" s="57"/>
      <c r="E36" s="57"/>
      <c r="K36" s="28"/>
      <c r="L36" s="28"/>
      <c r="M36" s="28"/>
      <c r="N36" s="28"/>
      <c r="O36" s="28"/>
      <c r="P36" s="28"/>
      <c r="Q36" s="28"/>
      <c r="R36" s="28"/>
      <c r="S36" s="28"/>
      <c r="T36" s="28"/>
      <c r="V36" s="42"/>
    </row>
    <row r="37" spans="2:22" ht="18.75">
      <c r="B37" s="57"/>
      <c r="C37" s="57"/>
      <c r="D37" s="57"/>
      <c r="E37" s="57"/>
      <c r="K37" s="28"/>
      <c r="L37" s="28"/>
      <c r="M37" s="28"/>
      <c r="N37" s="28"/>
      <c r="O37" s="28"/>
      <c r="P37" s="28"/>
      <c r="Q37" s="28"/>
      <c r="R37" s="28"/>
      <c r="S37" s="28"/>
      <c r="T37" s="28"/>
      <c r="V37" s="42"/>
    </row>
    <row r="38" spans="2:22" ht="18.75">
      <c r="B38" s="57"/>
      <c r="C38" s="57"/>
      <c r="D38" s="57"/>
      <c r="E38" s="57"/>
      <c r="K38" s="28"/>
      <c r="L38" s="28"/>
      <c r="M38" s="28"/>
      <c r="N38" s="28"/>
      <c r="O38" s="28"/>
      <c r="P38" s="28"/>
      <c r="Q38" s="28"/>
      <c r="R38" s="28"/>
      <c r="S38" s="28"/>
      <c r="T38" s="28"/>
      <c r="V38" s="42"/>
    </row>
    <row r="39" spans="2:22" ht="18.75">
      <c r="B39" s="73" t="s">
        <v>131</v>
      </c>
      <c r="C39" s="73"/>
      <c r="D39" s="73"/>
      <c r="E39" s="73"/>
      <c r="H39" s="76" t="s">
        <v>132</v>
      </c>
      <c r="I39" s="76"/>
      <c r="J39" s="76"/>
      <c r="K39" s="76"/>
      <c r="L39" s="19"/>
      <c r="M39" s="19"/>
      <c r="N39" s="19"/>
      <c r="O39" s="19"/>
      <c r="P39" s="73" t="s">
        <v>133</v>
      </c>
      <c r="Q39" s="73"/>
      <c r="R39" s="73"/>
      <c r="S39" s="73"/>
      <c r="T39" s="28"/>
      <c r="V39" s="42"/>
    </row>
    <row r="40" spans="2:22" s="21" customFormat="1" ht="28.5" customHeight="1">
      <c r="B40" s="78" t="s">
        <v>13</v>
      </c>
      <c r="C40" s="78"/>
      <c r="D40" s="78"/>
      <c r="E40" s="78"/>
      <c r="H40" s="75" t="s">
        <v>134</v>
      </c>
      <c r="I40" s="75"/>
      <c r="J40" s="75"/>
      <c r="K40" s="75"/>
      <c r="P40" s="75" t="s">
        <v>19</v>
      </c>
      <c r="Q40" s="75"/>
      <c r="R40" s="75"/>
      <c r="S40" s="75"/>
      <c r="T40" s="30"/>
      <c r="V40" s="42"/>
    </row>
    <row r="41" spans="2:22" s="21" customFormat="1" ht="18.75" customHeight="1">
      <c r="B41" s="72" t="s">
        <v>15</v>
      </c>
      <c r="C41" s="72"/>
      <c r="D41" s="72"/>
      <c r="E41" s="72"/>
      <c r="H41" s="72" t="s">
        <v>135</v>
      </c>
      <c r="I41" s="72"/>
      <c r="J41" s="72"/>
      <c r="K41" s="72"/>
      <c r="P41" s="72" t="s">
        <v>20</v>
      </c>
      <c r="Q41" s="72"/>
      <c r="R41" s="72"/>
      <c r="S41" s="72"/>
      <c r="T41" s="30"/>
      <c r="V41" s="42"/>
    </row>
    <row r="42" spans="2:22" s="21" customFormat="1" ht="15" customHeight="1">
      <c r="B42" s="72" t="s">
        <v>17</v>
      </c>
      <c r="C42" s="72"/>
      <c r="D42" s="72"/>
      <c r="E42" s="72"/>
      <c r="H42" s="74" t="s">
        <v>18</v>
      </c>
      <c r="I42" s="74"/>
      <c r="J42" s="74"/>
      <c r="K42" s="74"/>
      <c r="P42" s="72" t="s">
        <v>18</v>
      </c>
      <c r="Q42" s="72"/>
      <c r="R42" s="72"/>
      <c r="S42" s="72"/>
      <c r="T42" s="30"/>
      <c r="V42" s="42"/>
    </row>
    <row r="43" spans="2:22" s="21" customFormat="1" ht="15.75" customHeight="1"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2:22" s="21" customFormat="1" ht="18.75">
      <c r="G44" s="75"/>
      <c r="H44" s="75"/>
      <c r="I44" s="75"/>
      <c r="J44" s="31"/>
      <c r="K44" s="29"/>
      <c r="L44" s="29"/>
      <c r="M44" s="29"/>
      <c r="N44" s="53"/>
      <c r="O44" s="29"/>
      <c r="P44" s="29"/>
      <c r="Q44" s="29"/>
      <c r="R44" s="29"/>
      <c r="S44" s="29"/>
      <c r="T44" s="29"/>
    </row>
    <row r="45" spans="2:22" s="21" customFormat="1" ht="18.75">
      <c r="F45" s="69"/>
      <c r="G45" s="69"/>
      <c r="H45" s="69"/>
      <c r="I45" s="69"/>
      <c r="J45" s="31"/>
      <c r="K45" s="29"/>
      <c r="L45" s="29"/>
      <c r="M45" s="29"/>
      <c r="N45" s="53"/>
      <c r="O45" s="29"/>
      <c r="P45" s="29"/>
      <c r="Q45" s="29"/>
      <c r="R45" s="29"/>
      <c r="S45" s="29"/>
      <c r="T45" s="29"/>
    </row>
    <row r="46" spans="2:22" s="21" customFormat="1" ht="21.75" customHeight="1">
      <c r="B46" s="32"/>
      <c r="C46" s="32"/>
      <c r="D46" s="32"/>
      <c r="E46" s="32"/>
      <c r="J46" s="31"/>
      <c r="K46" s="29"/>
      <c r="L46" s="30"/>
      <c r="M46" s="30"/>
      <c r="N46" s="30"/>
      <c r="O46" s="30"/>
      <c r="P46" s="30"/>
      <c r="Q46" s="29"/>
    </row>
    <row r="47" spans="2:22" s="21" customFormat="1" ht="18.75" customHeight="1">
      <c r="B47" s="32"/>
      <c r="C47" s="32"/>
      <c r="D47" s="32"/>
      <c r="E47" s="32"/>
      <c r="J47" s="31"/>
      <c r="K47" s="29"/>
      <c r="L47" s="30"/>
      <c r="M47" s="30"/>
      <c r="N47" s="30"/>
      <c r="O47" s="30"/>
      <c r="P47" s="30"/>
      <c r="Q47" s="29"/>
    </row>
    <row r="48" spans="2:22" s="21" customFormat="1" ht="18.75" customHeight="1">
      <c r="B48" s="56"/>
      <c r="C48" s="56"/>
      <c r="D48" s="56"/>
      <c r="E48" s="56"/>
      <c r="J48" s="29"/>
      <c r="K48" s="29"/>
      <c r="L48" s="30"/>
      <c r="M48" s="30"/>
      <c r="N48" s="30"/>
      <c r="O48" s="30"/>
      <c r="P48" s="30"/>
      <c r="Q48" s="29"/>
    </row>
    <row r="49" spans="18:21" ht="18.75">
      <c r="R49" s="21"/>
      <c r="S49" s="19"/>
      <c r="T49" s="19"/>
      <c r="U49" s="19"/>
    </row>
    <row r="67" ht="18.75"/>
    <row r="68" ht="18.75"/>
  </sheetData>
  <autoFilter ref="A3:X32" xr:uid="{AE8C9988-CB71-40B1-AE2A-B743439A6044}"/>
  <mergeCells count="20">
    <mergeCell ref="E1:R1"/>
    <mergeCell ref="B40:E40"/>
    <mergeCell ref="O2:Q2"/>
    <mergeCell ref="G44:I44"/>
    <mergeCell ref="B41:E41"/>
    <mergeCell ref="B42:E42"/>
    <mergeCell ref="F45:I45"/>
    <mergeCell ref="R2:T2"/>
    <mergeCell ref="A32:J32"/>
    <mergeCell ref="I2:K2"/>
    <mergeCell ref="L2:N2"/>
    <mergeCell ref="P42:S42"/>
    <mergeCell ref="P41:S41"/>
    <mergeCell ref="B39:E39"/>
    <mergeCell ref="H42:K42"/>
    <mergeCell ref="H41:K41"/>
    <mergeCell ref="H40:K40"/>
    <mergeCell ref="H39:K39"/>
    <mergeCell ref="P39:S39"/>
    <mergeCell ref="P40:S40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A3" zoomScale="90" zoomScaleNormal="90" workbookViewId="0">
      <selection activeCell="J3" sqref="J3"/>
    </sheetView>
  </sheetViews>
  <sheetFormatPr defaultColWidth="11.42578125" defaultRowHeight="12.95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>
      <c r="B1" s="80" t="s">
        <v>136</v>
      </c>
      <c r="C1" s="80"/>
      <c r="D1" s="80"/>
      <c r="E1" s="80"/>
      <c r="F1" s="80"/>
      <c r="G1" s="80"/>
      <c r="H1" s="33"/>
    </row>
    <row r="2" spans="1:11">
      <c r="A2" s="79"/>
      <c r="B2" s="79"/>
      <c r="C2" s="79"/>
      <c r="D2" s="79"/>
      <c r="E2" s="79"/>
      <c r="F2" s="79"/>
      <c r="G2" s="79"/>
      <c r="H2" s="79"/>
    </row>
    <row r="3" spans="1:11" ht="220.5" customHeight="1">
      <c r="A3" s="79"/>
      <c r="B3" s="79"/>
      <c r="C3" s="79"/>
      <c r="D3" s="79"/>
      <c r="E3" s="79"/>
      <c r="F3" s="79"/>
      <c r="G3" s="79"/>
      <c r="H3" s="79"/>
    </row>
    <row r="4" spans="1:11">
      <c r="A4" s="79"/>
      <c r="B4" s="79"/>
      <c r="C4" s="79"/>
      <c r="D4" s="79"/>
      <c r="E4" s="79"/>
      <c r="F4" s="79"/>
      <c r="G4" s="79"/>
      <c r="H4" s="79"/>
    </row>
    <row r="5" spans="1:11" ht="26.1">
      <c r="A5" s="37" t="s">
        <v>137</v>
      </c>
      <c r="B5" s="38" t="s">
        <v>138</v>
      </c>
      <c r="C5" s="38" t="s">
        <v>139</v>
      </c>
      <c r="D5" s="38" t="s">
        <v>140</v>
      </c>
      <c r="E5" s="38" t="s">
        <v>141</v>
      </c>
      <c r="F5" s="38" t="s">
        <v>142</v>
      </c>
      <c r="G5" s="38" t="s">
        <v>143</v>
      </c>
      <c r="H5" s="39" t="s">
        <v>38</v>
      </c>
      <c r="J5" s="40" t="s">
        <v>144</v>
      </c>
      <c r="K5" s="40" t="s">
        <v>145</v>
      </c>
    </row>
    <row r="6" spans="1:11">
      <c r="A6" s="34"/>
      <c r="B6" s="34"/>
      <c r="C6" s="34"/>
      <c r="D6" s="35"/>
      <c r="E6" s="36"/>
      <c r="F6" s="36"/>
      <c r="G6" s="34"/>
      <c r="H6" s="34"/>
      <c r="J6" s="41" t="s">
        <v>39</v>
      </c>
      <c r="K6" s="41">
        <v>0</v>
      </c>
    </row>
    <row r="7" spans="1:11">
      <c r="A7" s="34"/>
      <c r="B7" s="34"/>
      <c r="C7" s="34"/>
      <c r="D7" s="35"/>
      <c r="E7" s="36"/>
      <c r="F7" s="36"/>
      <c r="G7" s="34"/>
      <c r="H7" s="34"/>
      <c r="J7" s="41" t="s">
        <v>82</v>
      </c>
      <c r="K7" s="41">
        <v>0</v>
      </c>
    </row>
    <row r="8" spans="1:11">
      <c r="A8" s="34"/>
      <c r="B8" s="34"/>
      <c r="C8" s="34"/>
      <c r="D8" s="35"/>
      <c r="E8" s="36"/>
      <c r="F8" s="36"/>
      <c r="G8" s="34"/>
      <c r="H8" s="34"/>
      <c r="J8" s="41" t="s">
        <v>88</v>
      </c>
      <c r="K8" s="41">
        <v>0</v>
      </c>
    </row>
    <row r="9" spans="1:11">
      <c r="A9" s="41"/>
      <c r="B9" s="41"/>
      <c r="C9" s="41"/>
      <c r="D9" s="34"/>
      <c r="E9" s="41"/>
      <c r="F9" s="41"/>
      <c r="G9" s="41"/>
      <c r="H9" s="41"/>
      <c r="J9" s="41" t="s">
        <v>146</v>
      </c>
      <c r="K9" s="41">
        <v>0</v>
      </c>
    </row>
    <row r="10" spans="1:11">
      <c r="A10" s="41"/>
      <c r="B10" s="41"/>
      <c r="C10" s="41"/>
      <c r="D10" s="41"/>
      <c r="E10" s="41"/>
      <c r="F10" s="41"/>
      <c r="G10" s="41"/>
      <c r="H10" s="41"/>
      <c r="J10" s="41" t="s">
        <v>147</v>
      </c>
      <c r="K10" s="41">
        <v>0</v>
      </c>
    </row>
    <row r="11" spans="1:11">
      <c r="A11" s="41"/>
      <c r="B11" s="41"/>
      <c r="C11" s="41"/>
      <c r="D11" s="41"/>
      <c r="E11" s="41"/>
      <c r="F11" s="41"/>
      <c r="G11" s="41"/>
      <c r="H11" s="41"/>
      <c r="J11" s="41" t="s">
        <v>112</v>
      </c>
      <c r="K11" s="41">
        <v>0</v>
      </c>
    </row>
    <row r="12" spans="1:11">
      <c r="A12" s="41"/>
      <c r="B12" s="41"/>
      <c r="C12" s="41"/>
      <c r="D12" s="41"/>
      <c r="E12" s="41"/>
      <c r="F12" s="41"/>
      <c r="G12" s="41"/>
      <c r="H12" s="41"/>
      <c r="J12" s="41" t="s">
        <v>148</v>
      </c>
      <c r="K12" s="41">
        <v>0</v>
      </c>
    </row>
    <row r="13" spans="1:11">
      <c r="A13" s="41"/>
      <c r="B13" s="41"/>
      <c r="C13" s="41"/>
      <c r="D13" s="41"/>
      <c r="E13" s="41"/>
      <c r="F13" s="41"/>
      <c r="G13" s="41"/>
      <c r="H13" s="41"/>
      <c r="J13" s="41"/>
      <c r="K13" s="41">
        <f>SUM(K6:K12)</f>
        <v>0</v>
      </c>
    </row>
    <row r="14" spans="1:11">
      <c r="A14" s="41"/>
      <c r="B14" s="41"/>
      <c r="C14" s="41"/>
      <c r="D14" s="41"/>
      <c r="E14" s="41"/>
      <c r="F14" s="41"/>
      <c r="G14" s="41"/>
      <c r="H14" s="41"/>
    </row>
    <row r="15" spans="1:11">
      <c r="A15" s="41"/>
      <c r="B15" s="41"/>
      <c r="C15" s="41"/>
      <c r="D15" s="41"/>
      <c r="E15" s="41"/>
      <c r="F15" s="41"/>
      <c r="G15" s="41"/>
      <c r="H15" s="41"/>
    </row>
    <row r="16" spans="1:11">
      <c r="A16" s="41"/>
      <c r="B16" s="41"/>
      <c r="C16" s="41"/>
      <c r="D16" s="41"/>
      <c r="E16" s="41"/>
      <c r="F16" s="41"/>
      <c r="G16" s="41"/>
      <c r="H16" s="41"/>
    </row>
    <row r="17" spans="1:8">
      <c r="A17" s="41"/>
      <c r="B17" s="41"/>
      <c r="C17" s="41"/>
      <c r="D17" s="41"/>
      <c r="E17" s="41"/>
      <c r="F17" s="41"/>
      <c r="G17" s="41"/>
      <c r="H17" s="41"/>
    </row>
    <row r="18" spans="1:8">
      <c r="A18" s="41"/>
      <c r="B18" s="41"/>
      <c r="C18" s="41"/>
      <c r="D18" s="41"/>
      <c r="E18" s="41"/>
      <c r="F18" s="41"/>
      <c r="G18" s="41"/>
      <c r="H18" s="41"/>
    </row>
    <row r="19" spans="1:8">
      <c r="A19" s="41"/>
      <c r="B19" s="41"/>
      <c r="C19" s="41"/>
      <c r="D19" s="41"/>
      <c r="E19" s="41"/>
      <c r="F19" s="41"/>
      <c r="G19" s="41"/>
      <c r="H19" s="41"/>
    </row>
    <row r="20" spans="1:8">
      <c r="A20" s="41"/>
      <c r="B20" s="41"/>
      <c r="C20" s="41"/>
      <c r="D20" s="41"/>
      <c r="E20" s="41"/>
      <c r="F20" s="41"/>
      <c r="G20" s="41"/>
      <c r="H20" s="41"/>
    </row>
    <row r="21" spans="1:8">
      <c r="A21" s="41"/>
      <c r="B21" s="41"/>
      <c r="C21" s="41"/>
      <c r="D21" s="41"/>
      <c r="E21" s="41"/>
      <c r="F21" s="41"/>
      <c r="G21" s="41"/>
      <c r="H21" s="41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D099C-D8DD-4AFF-BD8D-C20D75BFF66A}"/>
</file>

<file path=customXml/itemProps2.xml><?xml version="1.0" encoding="utf-8"?>
<ds:datastoreItem xmlns:ds="http://schemas.openxmlformats.org/officeDocument/2006/customXml" ds:itemID="{EC80B848-EF8F-4C50-99F0-C82BEBDD3D02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2024-08-06T14:23:48Z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