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.ibarra\OneDrive - AKROS CIA. LTDA\A QUITO ANDREA DAYANA IBARRA MERCHÁN\FACTURACIONES QUITO\FACTURACIÓN NOVIEMBRE\COOP CENTRO\"/>
    </mc:Choice>
  </mc:AlternateContent>
  <xr:revisionPtr revIDLastSave="0" documentId="13_ncr:1_{196A0DB7-368E-407E-AC8E-D918C810DAC7}" xr6:coauthVersionLast="47" xr6:coauthVersionMax="47" xr10:uidLastSave="{00000000-0000-0000-0000-000000000000}"/>
  <bookViews>
    <workbookView xWindow="28680" yWindow="-1035" windowWidth="20730" windowHeight="11040" tabRatio="586" xr2:uid="{00000000-000D-0000-FFFF-FFFF00000000}"/>
  </bookViews>
  <sheets>
    <sheet name="RESUMEN" sheetId="4" r:id="rId1"/>
    <sheet name="REPORTE FACTURACIÓN" sheetId="7" r:id="rId2"/>
    <sheet name="REPORTE DE INCIDENTES NOVIEMBRE" sheetId="11" r:id="rId3"/>
  </sheets>
  <definedNames>
    <definedName name="_xlnm._FilterDatabase" localSheetId="1" hidden="1">'REPORTE FACTURACIÓN'!$A$1:$T$32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T32" i="7" l="1"/>
  <c r="C16" i="4" s="1"/>
  <c r="E16" i="4" s="1"/>
  <c r="N32" i="7"/>
  <c r="C14" i="4" s="1"/>
  <c r="E14" i="4" s="1"/>
  <c r="K32" i="7"/>
  <c r="Q32" i="7"/>
  <c r="C15" i="4" s="1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<sst xmlns="http://schemas.openxmlformats.org/spreadsheetml/2006/main" count="264" uniqueCount="140">
  <si>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</si>
  <si>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</si>
  <si>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</si>
  <si>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</si>
  <si>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</si>
  <si>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</si>
  <si>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</si>
  <si>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</si>
  <si>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</si>
  <si>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</si>
  <si>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</si>
  <si>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</si>
  <si>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</si>
  <si>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</si>
  <si>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</si>
  <si>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</si>
  <si>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</si>
  <si>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</si>
  <si>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</si>
  <si>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</si>
  <si>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</si>
  <si>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</si>
  <si>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</si>
  <si>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</si>
  <si>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</si>
  <si>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</si>
  <si>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</si>
  <si>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</si>
  <si>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</si>
  <si>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</si>
  <si>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</si>
  <si>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</si>
  <si>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</si>
  <si>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</si>
  <si>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</si>
  <si>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</si>
  <si>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</si>
  <si>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</si>
  <si>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</si>
  <si>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</si>
  <si>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</si>
  <si>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</si>
  <si>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</si>
  <si>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</si>
  <si>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</si>
  <si>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</si>
  <si>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</si>
  <si>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</si>
  <si>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</si>
  <si>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</si>
  <si>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</si>
  <si>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</si>
  <si>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</si>
  <si>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</si>
  <si>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</si>
  <si>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</si>
  <si>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</si>
  <si>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</si>
  <si>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</si>
  <si>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</si>
  <si>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</si>
  <si>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</si>
  <si>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</si>
  <si>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</si>
  <si>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</si>
  <si>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</si>
  <si>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</si>
  <si>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</si>
  <si>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</si>
  <si>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</si>
  <si>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</si>
  <si>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</si>
  <si>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</si>
  <si>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</si>
  <si>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</si>
  <si>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</si>
  <si>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</si>
  <si>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</si>
  <si>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</si>
  <si>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</si>
  <si>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</si>
  <si>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</si>
  <si>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</si>
  <si>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</si>
  <si>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</si>
  <si>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</si>
  <si>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</si>
  <si>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</si>
  <si>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</si>
  <si>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</si>
  <si>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</si>
  <si>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</si>
  <si>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</si>
  <si>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</si>
  <si>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</si>
  <si>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</si>
  <si>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</si>
  <si>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</si>
  <si>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</si>
  <si>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</si>
  <si>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</si>
  <si>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</si>
  <si>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</si>
  <si>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</si>
  <si>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</si>
  <si>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</si>
  <si>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</si>
  <si>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</si>
  <si>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</si>
  <si>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</si>
  <si>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</si>
  <si>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</si>
  <si>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</si>
  <si>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</si>
  <si>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</si>
  <si>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</si>
  <si>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</si>
  <si>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</si>
  <si>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</si>
  <si>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</si>
  <si>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</si>
  <si>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</si>
  <si>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</si>
  <si>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</si>
  <si>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</si>
  <si>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</si>
  <si>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</si>
  <si>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</si>
  <si>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</si>
  <si>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</si>
  <si>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</si>
  <si>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192.168.12.24</t>
  </si>
  <si>
    <t>JEFATURA DE AGENCIA</t>
  </si>
  <si>
    <t>DATACENTER BACKUP</t>
  </si>
  <si>
    <t>ARCHIVO</t>
  </si>
  <si>
    <t>ASESOR COMERCIAL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</si>
  <si>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NOVIEMBRE 2023                                                                                                                                                                                        </t>
  </si>
  <si>
    <t>QUITO, 30 DE NOVIEMBRE DEL 2023</t>
  </si>
  <si>
    <t>REPORTE DE CONSUMO NOVIEMBRE 2023</t>
  </si>
  <si>
    <t>CONTRATO DE SERVICIOS TÉCNICOS ESPECIALIZADOS INTEGRALES DE IMPRESIÓN COPIADO Y ESCANEO REPORTE DE PRODUCCION MENSUAL PERIODO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</si>
</sst>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7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64" fontId="1" fillId="0" borderId="0" xfId="3" applyFont="1" applyAlignment="1">
      <alignment horizontal="center" wrapText="1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8" fillId="5" borderId="1" xfId="3" applyFont="1" applyFill="1" applyBorder="1" applyAlignment="1">
      <alignment horizontal="center" vertical="center"/>
    </xf>
    <xf numFmtId="164" fontId="24" fillId="0" borderId="0" xfId="3" applyFont="1" applyAlignment="1">
      <alignment horizont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3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NOVIEMBRE'!$J$6:$J$12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NOVIEMBRE'!$K$6:$K$12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2</xdr:col>
      <xdr:colOff>741839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I16" sqref="I16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59" t="s">
        <v>0</v>
      </c>
      <c r="C7" s="59"/>
      <c r="D7" s="59"/>
      <c r="E7" s="59"/>
      <c r="F7" s="4"/>
      <c r="G7" s="4"/>
    </row>
    <row r="8" spans="2:7" ht="15.75" customHeight="1" x14ac:dyDescent="0.3">
      <c r="B8" s="60" t="s">
        <v>137</v>
      </c>
      <c r="C8" s="60"/>
      <c r="D8" s="60"/>
      <c r="E8" s="60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61" t="s">
        <v>138</v>
      </c>
      <c r="C10" s="61"/>
      <c r="D10" s="61"/>
      <c r="E10" s="61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4" x14ac:dyDescent="0.3">
      <c r="B13" s="17" t="s">
        <v>5</v>
      </c>
      <c r="C13" s="12">
        <f>+'REPORTE FACTURACIÓN'!K32</f>
        <v>39440</v>
      </c>
      <c r="D13" s="7">
        <v>8.0000000000000002E-3</v>
      </c>
      <c r="E13" s="18">
        <f>ROUNDDOWN(D13*C13,2)</f>
        <v>315.52</v>
      </c>
      <c r="F13" s="4"/>
      <c r="G13" s="4"/>
    </row>
    <row r="14" spans="2:7" ht="14.4" x14ac:dyDescent="0.3">
      <c r="B14" s="17" t="s">
        <v>6</v>
      </c>
      <c r="C14" s="12">
        <f>+'REPORTE FACTURACIÓN'!N32</f>
        <v>4849</v>
      </c>
      <c r="D14" s="7">
        <v>8.0000000000000002E-3</v>
      </c>
      <c r="E14" s="18">
        <f t="shared" ref="E14:E16" si="0">ROUNDDOWN(D14*C14,2)</f>
        <v>38.79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567</v>
      </c>
      <c r="D15" s="9">
        <v>5.8000000000000003E-2</v>
      </c>
      <c r="E15" s="18">
        <f t="shared" si="0"/>
        <v>32.880000000000003</v>
      </c>
      <c r="F15" s="5"/>
      <c r="G15" s="4"/>
    </row>
    <row r="16" spans="2:7" ht="14.4" x14ac:dyDescent="0.3">
      <c r="B16" s="17" t="s">
        <v>8</v>
      </c>
      <c r="C16" s="12">
        <f>+'REPORTE FACTURACIÓN'!T32</f>
        <v>49</v>
      </c>
      <c r="D16" s="9">
        <v>5.8000000000000003E-2</v>
      </c>
      <c r="E16" s="18">
        <f t="shared" si="0"/>
        <v>2.84</v>
      </c>
      <c r="F16" s="5"/>
      <c r="G16" s="4"/>
    </row>
    <row r="17" spans="2:5" ht="16.8" customHeight="1" x14ac:dyDescent="0.3">
      <c r="D17" s="10"/>
      <c r="E17" s="6">
        <f>SUM(E12:E16)</f>
        <v>1164.6099999999999</v>
      </c>
    </row>
    <row r="18" spans="2:5" ht="13.05" customHeight="1" x14ac:dyDescent="0.3">
      <c r="E18" s="3"/>
    </row>
    <row r="19" spans="2:5" ht="15.75" customHeight="1" x14ac:dyDescent="0.3">
      <c r="B19" s="54"/>
      <c r="C19" s="54"/>
      <c r="D19" s="55"/>
      <c r="E19" s="55"/>
    </row>
    <row r="20" spans="2:5" ht="13.05" customHeight="1" x14ac:dyDescent="0.3">
      <c r="B20" s="55"/>
      <c r="C20" s="55"/>
      <c r="D20" s="55"/>
      <c r="E20" s="55"/>
    </row>
    <row r="21" spans="2:5" ht="13.05" customHeight="1" x14ac:dyDescent="0.3">
      <c r="B21" s="55"/>
      <c r="C21" s="55"/>
      <c r="D21" s="55"/>
      <c r="E21" s="55"/>
    </row>
    <row r="22" spans="2:5" ht="21" customHeight="1" x14ac:dyDescent="0.3">
      <c r="B22" s="57"/>
      <c r="C22" s="57"/>
      <c r="D22" s="57"/>
      <c r="E22" s="57"/>
    </row>
    <row r="24" spans="2:5" ht="13.05" customHeight="1" x14ac:dyDescent="0.3">
      <c r="B24" s="56"/>
      <c r="C24" s="56"/>
      <c r="D24" s="56"/>
      <c r="E24" s="56"/>
    </row>
    <row r="25" spans="2:5" ht="13.05" customHeight="1" x14ac:dyDescent="0.3">
      <c r="B25" s="14" t="s">
        <v>9</v>
      </c>
      <c r="C25" s="14"/>
      <c r="D25" s="58" t="s">
        <v>10</v>
      </c>
      <c r="E25" s="58"/>
    </row>
    <row r="26" spans="2:5" ht="13.05" customHeight="1" x14ac:dyDescent="0.3">
      <c r="B26" s="13" t="s">
        <v>125</v>
      </c>
      <c r="C26" s="13"/>
      <c r="D26" s="53" t="s">
        <v>11</v>
      </c>
      <c r="E26" s="53"/>
    </row>
    <row r="27" spans="2:5" ht="11.25" customHeight="1" x14ac:dyDescent="0.3">
      <c r="B27" s="13" t="s">
        <v>126</v>
      </c>
      <c r="C27" s="13"/>
      <c r="D27" s="53" t="s">
        <v>12</v>
      </c>
      <c r="E27" s="53"/>
    </row>
    <row r="28" spans="2:5" ht="13.05" customHeight="1" x14ac:dyDescent="0.3">
      <c r="D28" s="53" t="s">
        <v>13</v>
      </c>
      <c r="E28" s="53"/>
    </row>
    <row r="29" spans="2:5" ht="13.05" customHeight="1" x14ac:dyDescent="0.3">
      <c r="D29" s="53"/>
      <c r="E29" s="53"/>
    </row>
    <row r="30" spans="2:5" ht="21.75" customHeight="1" x14ac:dyDescent="0.3">
      <c r="B30" s="2"/>
      <c r="C30" s="2"/>
      <c r="D30" s="53"/>
      <c r="E30" s="53"/>
    </row>
    <row r="31" spans="2:5" ht="24" customHeight="1" x14ac:dyDescent="0.3">
      <c r="B31" s="14" t="s">
        <v>9</v>
      </c>
      <c r="C31" s="14"/>
      <c r="D31" s="53"/>
      <c r="E31" s="53"/>
    </row>
    <row r="32" spans="2:5" ht="13.05" customHeight="1" x14ac:dyDescent="0.3">
      <c r="B32" s="13" t="s">
        <v>14</v>
      </c>
      <c r="C32" s="13"/>
      <c r="D32" s="53"/>
      <c r="E32" s="53"/>
    </row>
    <row r="33" spans="2:5" ht="13.05" customHeight="1" x14ac:dyDescent="0.3">
      <c r="B33" s="13" t="s">
        <v>15</v>
      </c>
      <c r="C33" s="13"/>
      <c r="D33" s="53"/>
      <c r="E33" s="53"/>
    </row>
    <row r="34" spans="2:5" ht="13.05" customHeight="1" x14ac:dyDescent="0.3">
      <c r="B34" s="13" t="s">
        <v>13</v>
      </c>
      <c r="C34" s="13"/>
      <c r="D34" s="53"/>
      <c r="E34" s="53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topLeftCell="A26" zoomScale="75" zoomScaleNormal="75" zoomScalePageLayoutView="55" workbookViewId="0">
      <selection activeCell="Q6" sqref="Q6"/>
    </sheetView>
  </sheetViews>
  <sheetFormatPr baseColWidth="10" defaultColWidth="11.44140625" defaultRowHeight="18" x14ac:dyDescent="0.35"/>
  <cols>
    <col min="1" max="1" width="7.77734375" style="19" customWidth="1"/>
    <col min="2" max="2" width="28.109375" style="19" customWidth="1"/>
    <col min="3" max="3" width="19.6640625" style="19" customWidth="1"/>
    <col min="4" max="4" width="14" style="19" bestFit="1" customWidth="1"/>
    <col min="5" max="5" width="26.109375" style="19" customWidth="1"/>
    <col min="6" max="6" width="20" style="19" customWidth="1"/>
    <col min="7" max="7" width="19.77734375" style="19" customWidth="1"/>
    <col min="8" max="8" width="19" style="27" bestFit="1" customWidth="1"/>
    <col min="9" max="20" width="13.77734375" style="27" customWidth="1"/>
    <col min="21" max="21" width="13.77734375" style="21" customWidth="1"/>
    <col min="22" max="16384" width="11.44140625" style="19"/>
  </cols>
  <sheetData>
    <row r="1" spans="1:24" ht="133.80000000000001" customHeight="1" x14ac:dyDescent="0.35">
      <c r="B1" s="20"/>
      <c r="C1" s="20"/>
      <c r="D1" s="20"/>
      <c r="E1" s="67" t="s">
        <v>139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52"/>
      <c r="T1" s="52"/>
    </row>
    <row r="2" spans="1:24" s="24" customFormat="1" x14ac:dyDescent="0.35">
      <c r="A2" s="22"/>
      <c r="B2" s="22"/>
      <c r="C2" s="22"/>
      <c r="D2" s="22"/>
      <c r="E2" s="22"/>
      <c r="F2" s="22"/>
      <c r="G2" s="22"/>
      <c r="H2" s="23"/>
      <c r="I2" s="65" t="s">
        <v>16</v>
      </c>
      <c r="J2" s="65"/>
      <c r="K2" s="65"/>
      <c r="L2" s="65" t="s">
        <v>17</v>
      </c>
      <c r="M2" s="65"/>
      <c r="N2" s="65"/>
      <c r="O2" s="65" t="s">
        <v>18</v>
      </c>
      <c r="P2" s="65"/>
      <c r="Q2" s="65"/>
      <c r="R2" s="65" t="s">
        <v>8</v>
      </c>
      <c r="S2" s="65"/>
      <c r="T2" s="65"/>
    </row>
    <row r="3" spans="1:24" s="24" customFormat="1" ht="39.75" customHeight="1" x14ac:dyDescent="0.35">
      <c r="A3" s="50" t="s">
        <v>19</v>
      </c>
      <c r="B3" s="50" t="s">
        <v>20</v>
      </c>
      <c r="C3" s="50" t="s">
        <v>21</v>
      </c>
      <c r="D3" s="50" t="s">
        <v>22</v>
      </c>
      <c r="E3" s="50" t="s">
        <v>23</v>
      </c>
      <c r="F3" s="50" t="s">
        <v>24</v>
      </c>
      <c r="G3" s="50" t="s">
        <v>25</v>
      </c>
      <c r="H3" s="50" t="s">
        <v>26</v>
      </c>
      <c r="I3" s="51" t="s">
        <v>27</v>
      </c>
      <c r="J3" s="51" t="s">
        <v>28</v>
      </c>
      <c r="K3" s="51" t="s">
        <v>29</v>
      </c>
      <c r="L3" s="51" t="s">
        <v>27</v>
      </c>
      <c r="M3" s="51" t="s">
        <v>28</v>
      </c>
      <c r="N3" s="51" t="s">
        <v>29</v>
      </c>
      <c r="O3" s="51" t="s">
        <v>30</v>
      </c>
      <c r="P3" s="51" t="s">
        <v>31</v>
      </c>
      <c r="Q3" s="51" t="s">
        <v>32</v>
      </c>
      <c r="R3" s="51" t="s">
        <v>27</v>
      </c>
      <c r="S3" s="51" t="s">
        <v>31</v>
      </c>
      <c r="T3" s="51" t="s">
        <v>32</v>
      </c>
    </row>
    <row r="4" spans="1:24" s="26" customFormat="1" ht="16.05" customHeight="1" x14ac:dyDescent="0.35">
      <c r="A4" s="44">
        <v>1</v>
      </c>
      <c r="B4" s="44" t="s">
        <v>33</v>
      </c>
      <c r="C4" s="44" t="s">
        <v>34</v>
      </c>
      <c r="D4" s="45" t="s">
        <v>35</v>
      </c>
      <c r="E4" s="44" t="s">
        <v>36</v>
      </c>
      <c r="F4" s="44" t="s">
        <v>37</v>
      </c>
      <c r="G4" s="44" t="s">
        <v>38</v>
      </c>
      <c r="H4" s="74">
        <v>192168102184</v>
      </c>
      <c r="I4" s="46">
        <v>163103</v>
      </c>
      <c r="J4" s="46">
        <v>166906</v>
      </c>
      <c r="K4" s="47">
        <f>J4-I4</f>
        <v>3803</v>
      </c>
      <c r="L4" s="46">
        <v>20468</v>
      </c>
      <c r="M4" s="46">
        <v>20735</v>
      </c>
      <c r="N4" s="47">
        <f>M4-L4</f>
        <v>267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187641</v>
      </c>
      <c r="W4" s="43">
        <f>J4+M4</f>
        <v>187641</v>
      </c>
      <c r="X4" s="43">
        <f>P4+S4</f>
        <v>0</v>
      </c>
    </row>
    <row r="5" spans="1:24" s="26" customFormat="1" ht="16.05" customHeight="1" x14ac:dyDescent="0.35">
      <c r="A5" s="44">
        <v>2</v>
      </c>
      <c r="B5" s="44" t="s">
        <v>33</v>
      </c>
      <c r="C5" s="44" t="s">
        <v>34</v>
      </c>
      <c r="D5" s="45" t="s">
        <v>39</v>
      </c>
      <c r="E5" s="48" t="s">
        <v>40</v>
      </c>
      <c r="F5" s="44" t="s">
        <v>37</v>
      </c>
      <c r="G5" s="44" t="s">
        <v>41</v>
      </c>
      <c r="H5" s="74">
        <v>192168102185</v>
      </c>
      <c r="I5" s="46">
        <v>41374</v>
      </c>
      <c r="J5" s="46">
        <v>42337</v>
      </c>
      <c r="K5" s="47">
        <f t="shared" ref="K5:K29" si="0">J5-I5</f>
        <v>963</v>
      </c>
      <c r="L5" s="46">
        <v>11065</v>
      </c>
      <c r="M5" s="46">
        <v>11274</v>
      </c>
      <c r="N5" s="47">
        <f t="shared" ref="N5:N29" si="1">M5-L5</f>
        <v>209</v>
      </c>
      <c r="O5" s="46"/>
      <c r="P5" s="46"/>
      <c r="Q5" s="47">
        <f t="shared" ref="Q5:Q29" si="2">P5-O5</f>
        <v>0</v>
      </c>
      <c r="R5" s="46"/>
      <c r="S5" s="46"/>
      <c r="T5" s="47">
        <f t="shared" ref="T5:T29" si="3">S5-R5</f>
        <v>0</v>
      </c>
      <c r="U5" s="25">
        <f t="shared" ref="U5:U31" si="4">J5+M5+P5+S5</f>
        <v>53611</v>
      </c>
      <c r="W5" s="43">
        <f t="shared" ref="W5:W31" si="5">J5+M5</f>
        <v>53611</v>
      </c>
      <c r="X5" s="43">
        <f t="shared" ref="X5:X30" si="6">P5+S5</f>
        <v>0</v>
      </c>
    </row>
    <row r="6" spans="1:24" s="26" customFormat="1" ht="16.05" customHeight="1" x14ac:dyDescent="0.35">
      <c r="A6" s="44">
        <v>3</v>
      </c>
      <c r="B6" s="44" t="s">
        <v>33</v>
      </c>
      <c r="C6" s="44" t="s">
        <v>34</v>
      </c>
      <c r="D6" s="45" t="s">
        <v>39</v>
      </c>
      <c r="E6" s="44" t="s">
        <v>42</v>
      </c>
      <c r="F6" s="44" t="s">
        <v>43</v>
      </c>
      <c r="G6" s="73" t="s">
        <v>44</v>
      </c>
      <c r="H6" s="74">
        <v>192168102187</v>
      </c>
      <c r="I6" s="46">
        <v>9225</v>
      </c>
      <c r="J6" s="46">
        <v>9332</v>
      </c>
      <c r="K6" s="47">
        <f t="shared" si="0"/>
        <v>107</v>
      </c>
      <c r="L6" s="46">
        <v>1720</v>
      </c>
      <c r="M6" s="46">
        <v>1733</v>
      </c>
      <c r="N6" s="47">
        <f t="shared" si="1"/>
        <v>13</v>
      </c>
      <c r="O6" s="46">
        <v>46396</v>
      </c>
      <c r="P6" s="46">
        <v>46963</v>
      </c>
      <c r="Q6" s="47">
        <f t="shared" si="2"/>
        <v>567</v>
      </c>
      <c r="R6" s="46">
        <v>4780</v>
      </c>
      <c r="S6" s="46">
        <v>4829</v>
      </c>
      <c r="T6" s="47">
        <f>S6-R6</f>
        <v>49</v>
      </c>
      <c r="U6" s="25">
        <f>J6+M6+P6+S6</f>
        <v>62857</v>
      </c>
      <c r="W6" s="43">
        <f t="shared" si="5"/>
        <v>11065</v>
      </c>
      <c r="X6" s="43">
        <f>P6+S6</f>
        <v>51792</v>
      </c>
    </row>
    <row r="7" spans="1:24" s="26" customFormat="1" ht="16.05" customHeight="1" x14ac:dyDescent="0.35">
      <c r="A7" s="44">
        <v>4</v>
      </c>
      <c r="B7" s="44" t="s">
        <v>33</v>
      </c>
      <c r="C7" s="44" t="s">
        <v>34</v>
      </c>
      <c r="D7" s="45" t="s">
        <v>45</v>
      </c>
      <c r="E7" s="44" t="s">
        <v>46</v>
      </c>
      <c r="F7" s="44" t="s">
        <v>37</v>
      </c>
      <c r="G7" s="44" t="s">
        <v>47</v>
      </c>
      <c r="H7" s="74">
        <v>192168102186</v>
      </c>
      <c r="I7" s="46">
        <v>187278</v>
      </c>
      <c r="J7" s="46">
        <v>192647</v>
      </c>
      <c r="K7" s="47">
        <f t="shared" si="0"/>
        <v>5369</v>
      </c>
      <c r="L7" s="46">
        <v>25897</v>
      </c>
      <c r="M7" s="46">
        <v>26630</v>
      </c>
      <c r="N7" s="47">
        <f t="shared" si="1"/>
        <v>733</v>
      </c>
      <c r="O7" s="46"/>
      <c r="P7" s="46"/>
      <c r="Q7" s="47">
        <f t="shared" si="2"/>
        <v>0</v>
      </c>
      <c r="R7" s="46"/>
      <c r="S7" s="46"/>
      <c r="T7" s="47">
        <f>S7-R7</f>
        <v>0</v>
      </c>
      <c r="U7" s="25">
        <f>J7+M7+P7+S7</f>
        <v>219277</v>
      </c>
      <c r="W7" s="43">
        <f t="shared" si="5"/>
        <v>219277</v>
      </c>
      <c r="X7" s="43">
        <f>P7+S7</f>
        <v>0</v>
      </c>
    </row>
    <row r="8" spans="1:24" s="26" customFormat="1" ht="16.05" customHeight="1" x14ac:dyDescent="0.35">
      <c r="A8" s="44">
        <v>5</v>
      </c>
      <c r="B8" s="44" t="s">
        <v>33</v>
      </c>
      <c r="C8" s="44" t="s">
        <v>34</v>
      </c>
      <c r="D8" s="45" t="s">
        <v>48</v>
      </c>
      <c r="E8" s="44" t="s">
        <v>134</v>
      </c>
      <c r="F8" s="44" t="s">
        <v>49</v>
      </c>
      <c r="G8" s="44" t="s">
        <v>50</v>
      </c>
      <c r="H8" s="75">
        <v>192168102183</v>
      </c>
      <c r="I8" s="46">
        <v>43439</v>
      </c>
      <c r="J8" s="46">
        <v>44311</v>
      </c>
      <c r="K8" s="47">
        <f t="shared" si="0"/>
        <v>872</v>
      </c>
      <c r="L8" s="46">
        <v>3026</v>
      </c>
      <c r="M8" s="46">
        <v>3170</v>
      </c>
      <c r="N8" s="47">
        <f t="shared" si="1"/>
        <v>144</v>
      </c>
      <c r="O8" s="46"/>
      <c r="P8" s="46"/>
      <c r="Q8" s="47">
        <f t="shared" si="2"/>
        <v>0</v>
      </c>
      <c r="R8" s="46"/>
      <c r="S8" s="46"/>
      <c r="T8" s="47">
        <f t="shared" si="3"/>
        <v>0</v>
      </c>
      <c r="U8" s="25">
        <f t="shared" si="4"/>
        <v>47481</v>
      </c>
      <c r="W8" s="43">
        <f t="shared" si="5"/>
        <v>47481</v>
      </c>
      <c r="X8" s="43">
        <f t="shared" si="6"/>
        <v>0</v>
      </c>
    </row>
    <row r="9" spans="1:24" s="26" customFormat="1" ht="16.05" customHeight="1" x14ac:dyDescent="0.35">
      <c r="A9" s="44">
        <v>6</v>
      </c>
      <c r="B9" s="44" t="s">
        <v>33</v>
      </c>
      <c r="C9" s="44" t="s">
        <v>34</v>
      </c>
      <c r="D9" s="45" t="s">
        <v>35</v>
      </c>
      <c r="E9" s="44" t="s">
        <v>54</v>
      </c>
      <c r="F9" s="44" t="s">
        <v>49</v>
      </c>
      <c r="G9" s="44" t="s">
        <v>55</v>
      </c>
      <c r="H9" s="75">
        <v>192168102182</v>
      </c>
      <c r="I9" s="46">
        <v>22148</v>
      </c>
      <c r="J9" s="46">
        <v>23166</v>
      </c>
      <c r="K9" s="47">
        <f>J9-I9</f>
        <v>1018</v>
      </c>
      <c r="L9" s="46">
        <v>2196</v>
      </c>
      <c r="M9" s="46">
        <v>2421</v>
      </c>
      <c r="N9" s="47">
        <f>M9-L9</f>
        <v>225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 t="shared" si="4"/>
        <v>25587</v>
      </c>
      <c r="W9" s="43">
        <f t="shared" si="5"/>
        <v>25587</v>
      </c>
      <c r="X9" s="43">
        <f t="shared" si="6"/>
        <v>0</v>
      </c>
    </row>
    <row r="10" spans="1:24" s="26" customFormat="1" ht="16.05" customHeight="1" x14ac:dyDescent="0.35">
      <c r="A10" s="44">
        <v>7</v>
      </c>
      <c r="B10" s="44" t="s">
        <v>69</v>
      </c>
      <c r="C10" s="44" t="s">
        <v>69</v>
      </c>
      <c r="D10" s="45" t="s">
        <v>35</v>
      </c>
      <c r="E10" s="44" t="s">
        <v>51</v>
      </c>
      <c r="F10" s="44" t="s">
        <v>49</v>
      </c>
      <c r="G10" s="44" t="s">
        <v>52</v>
      </c>
      <c r="H10" s="76" t="s">
        <v>131</v>
      </c>
      <c r="I10" s="46">
        <v>38773</v>
      </c>
      <c r="J10" s="46">
        <v>41684</v>
      </c>
      <c r="K10" s="47">
        <f t="shared" si="0"/>
        <v>2911</v>
      </c>
      <c r="L10" s="46">
        <v>1846</v>
      </c>
      <c r="M10" s="46">
        <v>2317</v>
      </c>
      <c r="N10" s="47">
        <f t="shared" si="1"/>
        <v>471</v>
      </c>
      <c r="O10" s="46"/>
      <c r="P10" s="46"/>
      <c r="Q10" s="47">
        <f t="shared" si="2"/>
        <v>0</v>
      </c>
      <c r="R10" s="46"/>
      <c r="S10" s="46"/>
      <c r="T10" s="47">
        <f t="shared" si="3"/>
        <v>0</v>
      </c>
      <c r="U10" s="25">
        <f t="shared" si="4"/>
        <v>44001</v>
      </c>
      <c r="W10" s="43">
        <f t="shared" si="5"/>
        <v>44001</v>
      </c>
      <c r="X10" s="43">
        <f t="shared" si="6"/>
        <v>0</v>
      </c>
    </row>
    <row r="11" spans="1:24" s="26" customFormat="1" ht="16.05" customHeight="1" x14ac:dyDescent="0.35">
      <c r="A11" s="44">
        <v>8</v>
      </c>
      <c r="B11" s="44" t="s">
        <v>33</v>
      </c>
      <c r="C11" s="44" t="s">
        <v>56</v>
      </c>
      <c r="D11" s="45" t="s">
        <v>35</v>
      </c>
      <c r="E11" s="44" t="s">
        <v>51</v>
      </c>
      <c r="F11" s="44" t="s">
        <v>49</v>
      </c>
      <c r="G11" s="44" t="s">
        <v>57</v>
      </c>
      <c r="H11" s="76" t="s">
        <v>58</v>
      </c>
      <c r="I11" s="46">
        <v>17790</v>
      </c>
      <c r="J11" s="46">
        <v>18292</v>
      </c>
      <c r="K11" s="47">
        <f t="shared" si="0"/>
        <v>502</v>
      </c>
      <c r="L11" s="46">
        <v>2490</v>
      </c>
      <c r="M11" s="46">
        <v>2534</v>
      </c>
      <c r="N11" s="47">
        <f t="shared" si="1"/>
        <v>44</v>
      </c>
      <c r="O11" s="46"/>
      <c r="P11" s="46"/>
      <c r="Q11" s="47">
        <f t="shared" si="2"/>
        <v>0</v>
      </c>
      <c r="R11" s="46"/>
      <c r="S11" s="46"/>
      <c r="T11" s="47">
        <f t="shared" si="3"/>
        <v>0</v>
      </c>
      <c r="U11" s="25">
        <f t="shared" si="4"/>
        <v>20826</v>
      </c>
      <c r="W11" s="43">
        <f t="shared" si="5"/>
        <v>20826</v>
      </c>
      <c r="X11" s="43">
        <f t="shared" si="6"/>
        <v>0</v>
      </c>
    </row>
    <row r="12" spans="1:24" s="26" customFormat="1" ht="16.05" customHeight="1" x14ac:dyDescent="0.35">
      <c r="A12" s="44">
        <v>9</v>
      </c>
      <c r="B12" s="44" t="s">
        <v>33</v>
      </c>
      <c r="C12" s="44" t="s">
        <v>56</v>
      </c>
      <c r="D12" s="45" t="s">
        <v>35</v>
      </c>
      <c r="E12" s="44" t="s">
        <v>54</v>
      </c>
      <c r="F12" s="44" t="s">
        <v>49</v>
      </c>
      <c r="G12" s="44" t="s">
        <v>59</v>
      </c>
      <c r="H12" s="76" t="s">
        <v>60</v>
      </c>
      <c r="I12" s="46">
        <v>105020</v>
      </c>
      <c r="J12" s="46">
        <v>108230</v>
      </c>
      <c r="K12" s="47">
        <f t="shared" si="0"/>
        <v>3210</v>
      </c>
      <c r="L12" s="46">
        <v>14181</v>
      </c>
      <c r="M12" s="46">
        <v>14533</v>
      </c>
      <c r="N12" s="47">
        <f t="shared" si="1"/>
        <v>352</v>
      </c>
      <c r="O12" s="46"/>
      <c r="P12" s="46"/>
      <c r="Q12" s="47">
        <f t="shared" si="2"/>
        <v>0</v>
      </c>
      <c r="R12" s="46"/>
      <c r="S12" s="46"/>
      <c r="T12" s="47">
        <f t="shared" si="3"/>
        <v>0</v>
      </c>
      <c r="U12" s="25">
        <f t="shared" si="4"/>
        <v>122763</v>
      </c>
      <c r="W12" s="43">
        <f t="shared" si="5"/>
        <v>122763</v>
      </c>
      <c r="X12" s="43">
        <f t="shared" si="6"/>
        <v>0</v>
      </c>
    </row>
    <row r="13" spans="1:24" s="26" customFormat="1" ht="16.05" customHeight="1" x14ac:dyDescent="0.35">
      <c r="A13" s="44">
        <v>10</v>
      </c>
      <c r="B13" s="44" t="s">
        <v>33</v>
      </c>
      <c r="C13" s="44" t="s">
        <v>61</v>
      </c>
      <c r="D13" s="45" t="s">
        <v>35</v>
      </c>
      <c r="E13" s="44" t="s">
        <v>51</v>
      </c>
      <c r="F13" s="44" t="s">
        <v>49</v>
      </c>
      <c r="G13" s="44" t="s">
        <v>62</v>
      </c>
      <c r="H13" s="76" t="s">
        <v>63</v>
      </c>
      <c r="I13" s="46">
        <v>16080</v>
      </c>
      <c r="J13" s="46">
        <v>16612</v>
      </c>
      <c r="K13" s="47">
        <f t="shared" si="0"/>
        <v>532</v>
      </c>
      <c r="L13" s="46">
        <v>2085</v>
      </c>
      <c r="M13" s="46">
        <v>2166</v>
      </c>
      <c r="N13" s="47">
        <f t="shared" si="1"/>
        <v>81</v>
      </c>
      <c r="O13" s="46"/>
      <c r="P13" s="46"/>
      <c r="Q13" s="47">
        <f t="shared" si="2"/>
        <v>0</v>
      </c>
      <c r="R13" s="46"/>
      <c r="S13" s="46"/>
      <c r="T13" s="47">
        <f t="shared" si="3"/>
        <v>0</v>
      </c>
      <c r="U13" s="25">
        <f t="shared" si="4"/>
        <v>18778</v>
      </c>
      <c r="W13" s="43">
        <f t="shared" si="5"/>
        <v>18778</v>
      </c>
      <c r="X13" s="43">
        <f t="shared" si="6"/>
        <v>0</v>
      </c>
    </row>
    <row r="14" spans="1:24" s="26" customFormat="1" ht="16.05" customHeight="1" x14ac:dyDescent="0.35">
      <c r="A14" s="44">
        <v>11</v>
      </c>
      <c r="B14" s="44" t="s">
        <v>33</v>
      </c>
      <c r="C14" s="44" t="s">
        <v>61</v>
      </c>
      <c r="D14" s="45" t="s">
        <v>35</v>
      </c>
      <c r="E14" s="44" t="s">
        <v>54</v>
      </c>
      <c r="F14" s="44" t="s">
        <v>49</v>
      </c>
      <c r="G14" s="44" t="s">
        <v>64</v>
      </c>
      <c r="H14" s="76" t="s">
        <v>65</v>
      </c>
      <c r="I14" s="46">
        <v>57241</v>
      </c>
      <c r="J14" s="46">
        <v>58242</v>
      </c>
      <c r="K14" s="47">
        <f t="shared" si="0"/>
        <v>1001</v>
      </c>
      <c r="L14" s="46">
        <v>7596</v>
      </c>
      <c r="M14" s="46">
        <v>7657</v>
      </c>
      <c r="N14" s="47">
        <f t="shared" si="1"/>
        <v>61</v>
      </c>
      <c r="O14" s="46"/>
      <c r="P14" s="46"/>
      <c r="Q14" s="47">
        <f t="shared" si="2"/>
        <v>0</v>
      </c>
      <c r="R14" s="46"/>
      <c r="S14" s="46"/>
      <c r="T14" s="47">
        <f t="shared" si="3"/>
        <v>0</v>
      </c>
      <c r="U14" s="25">
        <f t="shared" si="4"/>
        <v>65899</v>
      </c>
      <c r="W14" s="43">
        <f t="shared" si="5"/>
        <v>65899</v>
      </c>
      <c r="X14" s="43">
        <f t="shared" si="6"/>
        <v>0</v>
      </c>
    </row>
    <row r="15" spans="1:24" s="26" customFormat="1" ht="16.05" customHeight="1" x14ac:dyDescent="0.35">
      <c r="A15" s="44">
        <v>12</v>
      </c>
      <c r="B15" s="44" t="s">
        <v>33</v>
      </c>
      <c r="C15" s="44" t="s">
        <v>61</v>
      </c>
      <c r="D15" s="45" t="s">
        <v>35</v>
      </c>
      <c r="E15" s="44" t="s">
        <v>54</v>
      </c>
      <c r="F15" s="44" t="s">
        <v>49</v>
      </c>
      <c r="G15" s="44" t="s">
        <v>67</v>
      </c>
      <c r="H15" s="76" t="s">
        <v>123</v>
      </c>
      <c r="I15" s="46">
        <v>69223</v>
      </c>
      <c r="J15" s="46">
        <v>70369</v>
      </c>
      <c r="K15" s="47">
        <f>J15-I15</f>
        <v>1146</v>
      </c>
      <c r="L15" s="46">
        <v>12078</v>
      </c>
      <c r="M15" s="46">
        <v>12311</v>
      </c>
      <c r="N15" s="47">
        <f>M15-L15</f>
        <v>233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 t="shared" si="4"/>
        <v>82680</v>
      </c>
      <c r="W15" s="43">
        <f t="shared" si="5"/>
        <v>82680</v>
      </c>
      <c r="X15" s="43">
        <f t="shared" si="6"/>
        <v>0</v>
      </c>
    </row>
    <row r="16" spans="1:24" s="26" customFormat="1" ht="16.05" customHeight="1" x14ac:dyDescent="0.35">
      <c r="A16" s="44">
        <v>14</v>
      </c>
      <c r="B16" s="44" t="s">
        <v>68</v>
      </c>
      <c r="C16" s="44" t="s">
        <v>69</v>
      </c>
      <c r="D16" s="45" t="s">
        <v>35</v>
      </c>
      <c r="E16" s="44" t="s">
        <v>51</v>
      </c>
      <c r="F16" s="44" t="s">
        <v>49</v>
      </c>
      <c r="G16" s="44" t="s">
        <v>70</v>
      </c>
      <c r="H16" s="76" t="s">
        <v>71</v>
      </c>
      <c r="I16" s="46">
        <v>9601</v>
      </c>
      <c r="J16" s="46">
        <v>10236</v>
      </c>
      <c r="K16" s="47">
        <f t="shared" si="0"/>
        <v>635</v>
      </c>
      <c r="L16" s="46">
        <v>4064</v>
      </c>
      <c r="M16" s="46">
        <v>4092</v>
      </c>
      <c r="N16" s="47">
        <f t="shared" si="1"/>
        <v>28</v>
      </c>
      <c r="O16" s="46"/>
      <c r="P16" s="46"/>
      <c r="Q16" s="47">
        <f t="shared" si="2"/>
        <v>0</v>
      </c>
      <c r="R16" s="46"/>
      <c r="S16" s="46"/>
      <c r="T16" s="47">
        <f t="shared" si="3"/>
        <v>0</v>
      </c>
      <c r="U16" s="25">
        <f t="shared" si="4"/>
        <v>14328</v>
      </c>
      <c r="W16" s="43">
        <f t="shared" si="5"/>
        <v>14328</v>
      </c>
      <c r="X16" s="43">
        <f t="shared" si="6"/>
        <v>0</v>
      </c>
    </row>
    <row r="17" spans="1:24" s="26" customFormat="1" ht="16.05" customHeight="1" x14ac:dyDescent="0.35">
      <c r="A17" s="44">
        <v>15</v>
      </c>
      <c r="B17" s="44" t="s">
        <v>68</v>
      </c>
      <c r="C17" s="44" t="s">
        <v>69</v>
      </c>
      <c r="D17" s="45" t="s">
        <v>35</v>
      </c>
      <c r="E17" s="44" t="s">
        <v>135</v>
      </c>
      <c r="F17" s="44" t="s">
        <v>49</v>
      </c>
      <c r="G17" s="44" t="s">
        <v>72</v>
      </c>
      <c r="H17" s="76" t="s">
        <v>73</v>
      </c>
      <c r="I17" s="46">
        <v>98504</v>
      </c>
      <c r="J17" s="46">
        <v>100908</v>
      </c>
      <c r="K17" s="47">
        <f t="shared" si="0"/>
        <v>2404</v>
      </c>
      <c r="L17" s="46">
        <v>16523</v>
      </c>
      <c r="M17" s="46">
        <v>16819</v>
      </c>
      <c r="N17" s="47">
        <f t="shared" si="1"/>
        <v>296</v>
      </c>
      <c r="O17" s="46"/>
      <c r="P17" s="46"/>
      <c r="Q17" s="47">
        <f t="shared" si="2"/>
        <v>0</v>
      </c>
      <c r="R17" s="46"/>
      <c r="S17" s="46"/>
      <c r="T17" s="47">
        <f t="shared" si="3"/>
        <v>0</v>
      </c>
      <c r="U17" s="25">
        <f t="shared" si="4"/>
        <v>117727</v>
      </c>
      <c r="W17" s="43">
        <f t="shared" si="5"/>
        <v>117727</v>
      </c>
      <c r="X17" s="43">
        <f t="shared" si="6"/>
        <v>0</v>
      </c>
    </row>
    <row r="18" spans="1:24" s="26" customFormat="1" ht="16.05" customHeight="1" x14ac:dyDescent="0.35">
      <c r="A18" s="44">
        <v>16</v>
      </c>
      <c r="B18" s="44" t="s">
        <v>74</v>
      </c>
      <c r="C18" s="44" t="s">
        <v>75</v>
      </c>
      <c r="D18" s="45" t="s">
        <v>35</v>
      </c>
      <c r="E18" s="44" t="s">
        <v>51</v>
      </c>
      <c r="F18" s="44" t="s">
        <v>49</v>
      </c>
      <c r="G18" s="44" t="s">
        <v>76</v>
      </c>
      <c r="H18" s="76" t="s">
        <v>77</v>
      </c>
      <c r="I18" s="46">
        <v>20956</v>
      </c>
      <c r="J18" s="46">
        <v>21482</v>
      </c>
      <c r="K18" s="47">
        <f t="shared" si="0"/>
        <v>526</v>
      </c>
      <c r="L18" s="46">
        <v>2479</v>
      </c>
      <c r="M18" s="46">
        <v>2517</v>
      </c>
      <c r="N18" s="47">
        <f t="shared" si="1"/>
        <v>38</v>
      </c>
      <c r="O18" s="46"/>
      <c r="P18" s="46"/>
      <c r="Q18" s="47">
        <f t="shared" si="2"/>
        <v>0</v>
      </c>
      <c r="R18" s="46"/>
      <c r="S18" s="46"/>
      <c r="T18" s="47">
        <f t="shared" si="3"/>
        <v>0</v>
      </c>
      <c r="U18" s="25">
        <f t="shared" si="4"/>
        <v>23999</v>
      </c>
      <c r="W18" s="43">
        <f t="shared" si="5"/>
        <v>23999</v>
      </c>
      <c r="X18" s="43">
        <f t="shared" si="6"/>
        <v>0</v>
      </c>
    </row>
    <row r="19" spans="1:24" s="26" customFormat="1" ht="16.05" customHeight="1" x14ac:dyDescent="0.35">
      <c r="A19" s="44">
        <v>17</v>
      </c>
      <c r="B19" s="44" t="s">
        <v>74</v>
      </c>
      <c r="C19" s="44" t="s">
        <v>75</v>
      </c>
      <c r="D19" s="45" t="s">
        <v>35</v>
      </c>
      <c r="E19" s="44" t="s">
        <v>54</v>
      </c>
      <c r="F19" s="44" t="s">
        <v>49</v>
      </c>
      <c r="G19" s="44" t="s">
        <v>78</v>
      </c>
      <c r="H19" s="76" t="s">
        <v>79</v>
      </c>
      <c r="I19" s="46">
        <v>76125</v>
      </c>
      <c r="J19" s="46">
        <v>77919</v>
      </c>
      <c r="K19" s="47">
        <f t="shared" si="0"/>
        <v>1794</v>
      </c>
      <c r="L19" s="46">
        <v>13665</v>
      </c>
      <c r="M19" s="46">
        <v>14097</v>
      </c>
      <c r="N19" s="47">
        <f t="shared" si="1"/>
        <v>432</v>
      </c>
      <c r="O19" s="46"/>
      <c r="P19" s="46"/>
      <c r="Q19" s="47">
        <f t="shared" si="2"/>
        <v>0</v>
      </c>
      <c r="R19" s="46"/>
      <c r="S19" s="46"/>
      <c r="T19" s="47">
        <f t="shared" si="3"/>
        <v>0</v>
      </c>
      <c r="U19" s="25">
        <f t="shared" si="4"/>
        <v>92016</v>
      </c>
      <c r="W19" s="43">
        <f t="shared" si="5"/>
        <v>92016</v>
      </c>
      <c r="X19" s="43">
        <f t="shared" si="6"/>
        <v>0</v>
      </c>
    </row>
    <row r="20" spans="1:24" s="26" customFormat="1" ht="16.05" customHeight="1" x14ac:dyDescent="0.35">
      <c r="A20" s="44">
        <v>18</v>
      </c>
      <c r="B20" s="44" t="s">
        <v>74</v>
      </c>
      <c r="C20" s="44" t="s">
        <v>75</v>
      </c>
      <c r="D20" s="45" t="s">
        <v>53</v>
      </c>
      <c r="E20" s="44" t="s">
        <v>80</v>
      </c>
      <c r="F20" s="44" t="s">
        <v>49</v>
      </c>
      <c r="G20" s="44" t="s">
        <v>81</v>
      </c>
      <c r="H20" s="76" t="s">
        <v>82</v>
      </c>
      <c r="I20" s="46">
        <v>15944</v>
      </c>
      <c r="J20" s="46">
        <v>16060</v>
      </c>
      <c r="K20" s="47">
        <f t="shared" si="0"/>
        <v>116</v>
      </c>
      <c r="L20" s="46">
        <v>578</v>
      </c>
      <c r="M20" s="46">
        <v>580</v>
      </c>
      <c r="N20" s="47">
        <f t="shared" si="1"/>
        <v>2</v>
      </c>
      <c r="O20" s="46"/>
      <c r="P20" s="46"/>
      <c r="Q20" s="47">
        <f t="shared" si="2"/>
        <v>0</v>
      </c>
      <c r="R20" s="46"/>
      <c r="S20" s="46"/>
      <c r="T20" s="47">
        <f t="shared" si="3"/>
        <v>0</v>
      </c>
      <c r="U20" s="25">
        <f t="shared" si="4"/>
        <v>16640</v>
      </c>
      <c r="W20" s="43">
        <f t="shared" si="5"/>
        <v>16640</v>
      </c>
      <c r="X20" s="43">
        <f t="shared" si="6"/>
        <v>0</v>
      </c>
    </row>
    <row r="21" spans="1:24" s="26" customFormat="1" ht="16.05" customHeight="1" x14ac:dyDescent="0.35">
      <c r="A21" s="44">
        <v>19</v>
      </c>
      <c r="B21" s="44" t="s">
        <v>83</v>
      </c>
      <c r="C21" s="44" t="s">
        <v>84</v>
      </c>
      <c r="D21" s="45" t="s">
        <v>35</v>
      </c>
      <c r="E21" s="44" t="s">
        <v>51</v>
      </c>
      <c r="F21" s="44" t="s">
        <v>49</v>
      </c>
      <c r="G21" s="44" t="s">
        <v>85</v>
      </c>
      <c r="H21" s="76" t="s">
        <v>86</v>
      </c>
      <c r="I21" s="46">
        <v>13825</v>
      </c>
      <c r="J21" s="46">
        <v>14329</v>
      </c>
      <c r="K21" s="47">
        <f t="shared" si="0"/>
        <v>504</v>
      </c>
      <c r="L21" s="46">
        <v>739</v>
      </c>
      <c r="M21" s="46">
        <v>754</v>
      </c>
      <c r="N21" s="47">
        <f t="shared" si="1"/>
        <v>15</v>
      </c>
      <c r="O21" s="46"/>
      <c r="P21" s="46"/>
      <c r="Q21" s="47">
        <f t="shared" si="2"/>
        <v>0</v>
      </c>
      <c r="R21" s="46"/>
      <c r="S21" s="46"/>
      <c r="T21" s="47">
        <f t="shared" si="3"/>
        <v>0</v>
      </c>
      <c r="U21" s="25">
        <f t="shared" si="4"/>
        <v>15083</v>
      </c>
      <c r="W21" s="43">
        <f t="shared" si="5"/>
        <v>15083</v>
      </c>
      <c r="X21" s="43">
        <f t="shared" si="6"/>
        <v>0</v>
      </c>
    </row>
    <row r="22" spans="1:24" s="26" customFormat="1" ht="16.05" customHeight="1" x14ac:dyDescent="0.35">
      <c r="A22" s="44">
        <v>20</v>
      </c>
      <c r="B22" s="44" t="s">
        <v>83</v>
      </c>
      <c r="C22" s="44" t="s">
        <v>84</v>
      </c>
      <c r="D22" s="45" t="s">
        <v>35</v>
      </c>
      <c r="E22" s="44" t="s">
        <v>54</v>
      </c>
      <c r="F22" s="44" t="s">
        <v>49</v>
      </c>
      <c r="G22" s="44" t="s">
        <v>87</v>
      </c>
      <c r="H22" s="76" t="s">
        <v>88</v>
      </c>
      <c r="I22" s="46">
        <v>73000</v>
      </c>
      <c r="J22" s="46">
        <v>75011</v>
      </c>
      <c r="K22" s="47">
        <f t="shared" si="0"/>
        <v>2011</v>
      </c>
      <c r="L22" s="46">
        <v>11559</v>
      </c>
      <c r="M22" s="46">
        <v>11786</v>
      </c>
      <c r="N22" s="47">
        <f t="shared" si="1"/>
        <v>227</v>
      </c>
      <c r="O22" s="46"/>
      <c r="P22" s="46"/>
      <c r="Q22" s="47">
        <f t="shared" si="2"/>
        <v>0</v>
      </c>
      <c r="R22" s="46"/>
      <c r="S22" s="46"/>
      <c r="T22" s="47">
        <f t="shared" si="3"/>
        <v>0</v>
      </c>
      <c r="U22" s="25">
        <f t="shared" si="4"/>
        <v>86797</v>
      </c>
      <c r="W22" s="43">
        <f t="shared" si="5"/>
        <v>86797</v>
      </c>
      <c r="X22" s="43">
        <f t="shared" si="6"/>
        <v>0</v>
      </c>
    </row>
    <row r="23" spans="1:24" s="26" customFormat="1" ht="16.05" customHeight="1" x14ac:dyDescent="0.35">
      <c r="A23" s="44">
        <v>21</v>
      </c>
      <c r="B23" s="44" t="s">
        <v>89</v>
      </c>
      <c r="C23" s="44" t="s">
        <v>90</v>
      </c>
      <c r="D23" s="45" t="s">
        <v>35</v>
      </c>
      <c r="E23" s="44" t="s">
        <v>51</v>
      </c>
      <c r="F23" s="44" t="s">
        <v>49</v>
      </c>
      <c r="G23" s="44" t="s">
        <v>91</v>
      </c>
      <c r="H23" s="76" t="s">
        <v>92</v>
      </c>
      <c r="I23" s="46">
        <v>23001</v>
      </c>
      <c r="J23" s="46">
        <v>23518</v>
      </c>
      <c r="K23" s="47">
        <f>J23-I23</f>
        <v>517</v>
      </c>
      <c r="L23" s="46">
        <v>2818</v>
      </c>
      <c r="M23" s="46">
        <v>2861</v>
      </c>
      <c r="N23" s="47">
        <f>M23-L23</f>
        <v>43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 t="shared" si="4"/>
        <v>26379</v>
      </c>
      <c r="W23" s="43">
        <f t="shared" si="5"/>
        <v>26379</v>
      </c>
      <c r="X23" s="43">
        <f t="shared" si="6"/>
        <v>0</v>
      </c>
    </row>
    <row r="24" spans="1:24" s="26" customFormat="1" ht="16.05" customHeight="1" x14ac:dyDescent="0.35">
      <c r="A24" s="44">
        <v>22</v>
      </c>
      <c r="B24" s="44" t="s">
        <v>89</v>
      </c>
      <c r="C24" s="44" t="s">
        <v>90</v>
      </c>
      <c r="D24" s="45" t="s">
        <v>35</v>
      </c>
      <c r="E24" s="44" t="s">
        <v>54</v>
      </c>
      <c r="F24" s="44" t="s">
        <v>49</v>
      </c>
      <c r="G24" s="44" t="s">
        <v>93</v>
      </c>
      <c r="H24" s="76" t="s">
        <v>94</v>
      </c>
      <c r="I24" s="46">
        <v>39991</v>
      </c>
      <c r="J24" s="46">
        <v>40390</v>
      </c>
      <c r="K24" s="47">
        <f t="shared" si="0"/>
        <v>399</v>
      </c>
      <c r="L24" s="46">
        <v>1661</v>
      </c>
      <c r="M24" s="46">
        <v>1678</v>
      </c>
      <c r="N24" s="47">
        <f t="shared" si="1"/>
        <v>17</v>
      </c>
      <c r="O24" s="46"/>
      <c r="P24" s="46"/>
      <c r="Q24" s="47">
        <f t="shared" si="2"/>
        <v>0</v>
      </c>
      <c r="R24" s="46"/>
      <c r="S24" s="46"/>
      <c r="T24" s="47">
        <f t="shared" si="3"/>
        <v>0</v>
      </c>
      <c r="U24" s="25">
        <f t="shared" si="4"/>
        <v>42068</v>
      </c>
      <c r="W24" s="43">
        <f t="shared" si="5"/>
        <v>42068</v>
      </c>
      <c r="X24" s="43">
        <f t="shared" si="6"/>
        <v>0</v>
      </c>
    </row>
    <row r="25" spans="1:24" s="26" customFormat="1" ht="16.05" customHeight="1" x14ac:dyDescent="0.35">
      <c r="A25" s="44">
        <v>23</v>
      </c>
      <c r="B25" s="44" t="s">
        <v>89</v>
      </c>
      <c r="C25" s="44" t="s">
        <v>90</v>
      </c>
      <c r="D25" s="45" t="s">
        <v>53</v>
      </c>
      <c r="E25" s="44" t="s">
        <v>54</v>
      </c>
      <c r="F25" s="44" t="s">
        <v>49</v>
      </c>
      <c r="G25" s="44" t="s">
        <v>95</v>
      </c>
      <c r="H25" s="76" t="s">
        <v>96</v>
      </c>
      <c r="I25" s="46">
        <v>50720</v>
      </c>
      <c r="J25" s="46">
        <v>51919</v>
      </c>
      <c r="K25" s="47">
        <f t="shared" si="0"/>
        <v>1199</v>
      </c>
      <c r="L25" s="46">
        <v>6336</v>
      </c>
      <c r="M25" s="46">
        <v>6386</v>
      </c>
      <c r="N25" s="47">
        <f t="shared" si="1"/>
        <v>50</v>
      </c>
      <c r="O25" s="46"/>
      <c r="P25" s="46"/>
      <c r="Q25" s="47">
        <f t="shared" si="2"/>
        <v>0</v>
      </c>
      <c r="R25" s="46"/>
      <c r="S25" s="46"/>
      <c r="T25" s="47">
        <f t="shared" si="3"/>
        <v>0</v>
      </c>
      <c r="U25" s="25">
        <f t="shared" si="4"/>
        <v>58305</v>
      </c>
      <c r="W25" s="43">
        <f t="shared" si="5"/>
        <v>58305</v>
      </c>
      <c r="X25" s="43">
        <f t="shared" si="6"/>
        <v>0</v>
      </c>
    </row>
    <row r="26" spans="1:24" s="26" customFormat="1" ht="16.05" customHeight="1" x14ac:dyDescent="0.35">
      <c r="A26" s="44">
        <v>24</v>
      </c>
      <c r="B26" s="44" t="s">
        <v>97</v>
      </c>
      <c r="C26" s="44" t="s">
        <v>98</v>
      </c>
      <c r="D26" s="45" t="s">
        <v>35</v>
      </c>
      <c r="E26" s="44" t="s">
        <v>51</v>
      </c>
      <c r="F26" s="44" t="s">
        <v>49</v>
      </c>
      <c r="G26" s="44" t="s">
        <v>99</v>
      </c>
      <c r="H26" s="76" t="s">
        <v>100</v>
      </c>
      <c r="I26" s="46">
        <v>18822</v>
      </c>
      <c r="J26" s="46">
        <v>19039</v>
      </c>
      <c r="K26" s="47">
        <f t="shared" si="0"/>
        <v>217</v>
      </c>
      <c r="L26" s="46">
        <v>5155</v>
      </c>
      <c r="M26" s="46">
        <v>5188</v>
      </c>
      <c r="N26" s="47">
        <f t="shared" si="1"/>
        <v>33</v>
      </c>
      <c r="O26" s="46"/>
      <c r="P26" s="46"/>
      <c r="Q26" s="47">
        <f t="shared" si="2"/>
        <v>0</v>
      </c>
      <c r="R26" s="46"/>
      <c r="S26" s="46"/>
      <c r="T26" s="47">
        <f t="shared" si="3"/>
        <v>0</v>
      </c>
      <c r="U26" s="25">
        <f t="shared" si="4"/>
        <v>24227</v>
      </c>
      <c r="W26" s="43">
        <f t="shared" si="5"/>
        <v>24227</v>
      </c>
      <c r="X26" s="43">
        <f t="shared" si="6"/>
        <v>0</v>
      </c>
    </row>
    <row r="27" spans="1:24" s="26" customFormat="1" ht="16.05" customHeight="1" x14ac:dyDescent="0.35">
      <c r="A27" s="44">
        <v>25</v>
      </c>
      <c r="B27" s="44" t="s">
        <v>97</v>
      </c>
      <c r="C27" s="44" t="s">
        <v>98</v>
      </c>
      <c r="D27" s="45" t="s">
        <v>35</v>
      </c>
      <c r="E27" s="44" t="s">
        <v>132</v>
      </c>
      <c r="F27" s="44" t="s">
        <v>49</v>
      </c>
      <c r="G27" s="44" t="s">
        <v>101</v>
      </c>
      <c r="H27" s="76" t="s">
        <v>102</v>
      </c>
      <c r="I27" s="46">
        <v>49978</v>
      </c>
      <c r="J27" s="46">
        <v>50671</v>
      </c>
      <c r="K27" s="47">
        <f t="shared" si="0"/>
        <v>693</v>
      </c>
      <c r="L27" s="46">
        <v>2119</v>
      </c>
      <c r="M27" s="46">
        <v>2209</v>
      </c>
      <c r="N27" s="47">
        <f t="shared" si="1"/>
        <v>90</v>
      </c>
      <c r="O27" s="46"/>
      <c r="P27" s="46"/>
      <c r="Q27" s="47">
        <f t="shared" si="2"/>
        <v>0</v>
      </c>
      <c r="R27" s="46"/>
      <c r="S27" s="46"/>
      <c r="T27" s="47">
        <f t="shared" si="3"/>
        <v>0</v>
      </c>
      <c r="U27" s="25">
        <f t="shared" si="4"/>
        <v>52880</v>
      </c>
      <c r="W27" s="43">
        <f t="shared" si="5"/>
        <v>52880</v>
      </c>
      <c r="X27" s="43">
        <f t="shared" si="6"/>
        <v>0</v>
      </c>
    </row>
    <row r="28" spans="1:24" s="26" customFormat="1" ht="16.05" customHeight="1" x14ac:dyDescent="0.35">
      <c r="A28" s="44">
        <v>13</v>
      </c>
      <c r="B28" s="44" t="s">
        <v>97</v>
      </c>
      <c r="C28" s="44" t="s">
        <v>98</v>
      </c>
      <c r="D28" s="45" t="s">
        <v>35</v>
      </c>
      <c r="E28" s="44" t="s">
        <v>54</v>
      </c>
      <c r="F28" s="44" t="s">
        <v>49</v>
      </c>
      <c r="G28" s="44" t="s">
        <v>66</v>
      </c>
      <c r="H28" s="76" t="s">
        <v>124</v>
      </c>
      <c r="I28" s="46">
        <v>66649</v>
      </c>
      <c r="J28" s="46">
        <v>69327</v>
      </c>
      <c r="K28" s="47">
        <f>J28-I28</f>
        <v>2678</v>
      </c>
      <c r="L28" s="46">
        <v>10930</v>
      </c>
      <c r="M28" s="46">
        <v>11227</v>
      </c>
      <c r="N28" s="47">
        <f>M28-L28</f>
        <v>297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 t="shared" si="4"/>
        <v>80554</v>
      </c>
      <c r="W28" s="43">
        <f t="shared" si="5"/>
        <v>80554</v>
      </c>
      <c r="X28" s="43">
        <f t="shared" si="6"/>
        <v>0</v>
      </c>
    </row>
    <row r="29" spans="1:24" s="26" customFormat="1" ht="16.05" customHeight="1" x14ac:dyDescent="0.35">
      <c r="A29" s="44">
        <v>26</v>
      </c>
      <c r="B29" s="44" t="s">
        <v>103</v>
      </c>
      <c r="C29" s="44" t="s">
        <v>104</v>
      </c>
      <c r="D29" s="45" t="s">
        <v>35</v>
      </c>
      <c r="E29" s="44" t="s">
        <v>51</v>
      </c>
      <c r="F29" s="44" t="s">
        <v>49</v>
      </c>
      <c r="G29" s="44" t="s">
        <v>105</v>
      </c>
      <c r="H29" s="76" t="s">
        <v>106</v>
      </c>
      <c r="I29" s="46">
        <v>25266</v>
      </c>
      <c r="J29" s="46">
        <v>25873</v>
      </c>
      <c r="K29" s="47">
        <f t="shared" si="0"/>
        <v>607</v>
      </c>
      <c r="L29" s="46">
        <v>1666</v>
      </c>
      <c r="M29" s="46">
        <v>1701</v>
      </c>
      <c r="N29" s="47">
        <f t="shared" si="1"/>
        <v>35</v>
      </c>
      <c r="O29" s="46"/>
      <c r="P29" s="46"/>
      <c r="Q29" s="47">
        <f t="shared" si="2"/>
        <v>0</v>
      </c>
      <c r="R29" s="46"/>
      <c r="S29" s="46"/>
      <c r="T29" s="47">
        <f t="shared" si="3"/>
        <v>0</v>
      </c>
      <c r="U29" s="25">
        <f t="shared" si="4"/>
        <v>27574</v>
      </c>
      <c r="W29" s="43">
        <f t="shared" si="5"/>
        <v>27574</v>
      </c>
      <c r="X29" s="43">
        <f t="shared" si="6"/>
        <v>0</v>
      </c>
    </row>
    <row r="30" spans="1:24" s="26" customFormat="1" ht="16.05" customHeight="1" x14ac:dyDescent="0.35">
      <c r="A30" s="44">
        <v>27</v>
      </c>
      <c r="B30" s="44" t="s">
        <v>103</v>
      </c>
      <c r="C30" s="44" t="s">
        <v>104</v>
      </c>
      <c r="D30" s="45" t="s">
        <v>35</v>
      </c>
      <c r="E30" s="44" t="s">
        <v>54</v>
      </c>
      <c r="F30" s="44" t="s">
        <v>37</v>
      </c>
      <c r="G30" s="44" t="s">
        <v>107</v>
      </c>
      <c r="H30" s="76" t="s">
        <v>108</v>
      </c>
      <c r="I30" s="46">
        <v>157422</v>
      </c>
      <c r="J30" s="46">
        <v>161128</v>
      </c>
      <c r="K30" s="47">
        <f>J30-I30</f>
        <v>3706</v>
      </c>
      <c r="L30" s="46">
        <v>23588</v>
      </c>
      <c r="M30" s="46">
        <v>24001</v>
      </c>
      <c r="N30" s="47">
        <f>M30-L30</f>
        <v>413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 t="shared" si="4"/>
        <v>185129</v>
      </c>
      <c r="W30" s="43">
        <f t="shared" si="5"/>
        <v>185129</v>
      </c>
      <c r="X30" s="43">
        <f t="shared" si="6"/>
        <v>0</v>
      </c>
    </row>
    <row r="31" spans="1:24" s="26" customFormat="1" ht="16.05" customHeight="1" x14ac:dyDescent="0.35">
      <c r="A31" s="44">
        <v>28</v>
      </c>
      <c r="B31" s="44" t="s">
        <v>33</v>
      </c>
      <c r="C31" s="44" t="s">
        <v>34</v>
      </c>
      <c r="D31" s="45" t="s">
        <v>35</v>
      </c>
      <c r="E31" s="44" t="s">
        <v>133</v>
      </c>
      <c r="F31" s="44" t="s">
        <v>130</v>
      </c>
      <c r="G31" s="44" t="s">
        <v>129</v>
      </c>
      <c r="H31" s="76" t="s">
        <v>128</v>
      </c>
      <c r="I31" s="46">
        <v>20780.400000000001</v>
      </c>
      <c r="J31" s="46">
        <v>20780.400000000001</v>
      </c>
      <c r="K31" s="47">
        <f>J31-I31</f>
        <v>0</v>
      </c>
      <c r="L31" s="46">
        <v>5489.6</v>
      </c>
      <c r="M31" s="46">
        <v>5489.6</v>
      </c>
      <c r="N31" s="47">
        <f>M31-L31</f>
        <v>0</v>
      </c>
      <c r="O31" s="46"/>
      <c r="P31" s="46"/>
      <c r="Q31" s="47">
        <v>0</v>
      </c>
      <c r="R31" s="46"/>
      <c r="S31" s="46"/>
      <c r="T31" s="47">
        <v>0</v>
      </c>
      <c r="U31" s="25">
        <f t="shared" si="4"/>
        <v>26270</v>
      </c>
      <c r="W31" s="43">
        <f t="shared" si="5"/>
        <v>26270</v>
      </c>
      <c r="X31" s="43"/>
    </row>
    <row r="32" spans="1:24" s="26" customFormat="1" x14ac:dyDescent="0.35">
      <c r="A32" s="66" t="s">
        <v>32</v>
      </c>
      <c r="B32" s="66"/>
      <c r="C32" s="66"/>
      <c r="D32" s="66"/>
      <c r="E32" s="66"/>
      <c r="F32" s="66"/>
      <c r="G32" s="66"/>
      <c r="H32" s="66"/>
      <c r="I32" s="66"/>
      <c r="J32" s="66"/>
      <c r="K32" s="49">
        <f>SUM(K4:K31)</f>
        <v>39440</v>
      </c>
      <c r="L32" s="49"/>
      <c r="M32" s="49"/>
      <c r="N32" s="49">
        <f>SUM(N4:N31)</f>
        <v>4849</v>
      </c>
      <c r="O32" s="49"/>
      <c r="P32" s="49"/>
      <c r="Q32" s="49">
        <f>SUM(Q4:Q30)</f>
        <v>567</v>
      </c>
      <c r="R32" s="49"/>
      <c r="S32" s="49"/>
      <c r="T32" s="49">
        <f>SUM(T4:T30)</f>
        <v>49</v>
      </c>
      <c r="U32" s="21"/>
    </row>
    <row r="33" spans="2:21" ht="92.25" customHeight="1" x14ac:dyDescent="0.35">
      <c r="B33" s="68"/>
      <c r="C33" s="68"/>
      <c r="D33" s="68"/>
      <c r="E33" s="68"/>
      <c r="K33" s="28"/>
      <c r="L33" s="69">
        <f>SUM(K32+N32+Q32+T32)</f>
        <v>44905</v>
      </c>
      <c r="M33" s="69"/>
      <c r="N33" s="69"/>
      <c r="O33" s="28"/>
      <c r="P33" s="28"/>
      <c r="Q33" s="28"/>
      <c r="R33" s="28"/>
      <c r="S33" s="28"/>
      <c r="T33" s="28"/>
    </row>
    <row r="34" spans="2:21" s="21" customFormat="1" ht="39" customHeight="1" x14ac:dyDescent="0.35">
      <c r="B34" s="70" t="s">
        <v>125</v>
      </c>
      <c r="C34" s="70"/>
      <c r="D34" s="70"/>
      <c r="E34" s="70"/>
      <c r="H34" s="29"/>
      <c r="I34" s="29"/>
      <c r="J34" s="29"/>
      <c r="K34" s="29"/>
      <c r="L34" s="62" t="s">
        <v>109</v>
      </c>
      <c r="M34" s="62"/>
      <c r="N34" s="62"/>
      <c r="O34" s="30"/>
      <c r="P34" s="30"/>
      <c r="Q34" s="30"/>
      <c r="R34" s="30"/>
      <c r="S34" s="30"/>
      <c r="T34" s="30"/>
    </row>
    <row r="35" spans="2:21" s="21" customFormat="1" ht="15.75" customHeight="1" x14ac:dyDescent="0.35">
      <c r="B35" s="63" t="s">
        <v>127</v>
      </c>
      <c r="C35" s="63"/>
      <c r="D35" s="63"/>
      <c r="E35" s="63"/>
      <c r="H35" s="29"/>
      <c r="I35" s="29"/>
      <c r="J35" s="29"/>
      <c r="K35" s="29"/>
      <c r="L35" s="62" t="s">
        <v>110</v>
      </c>
      <c r="M35" s="62"/>
      <c r="N35" s="62"/>
      <c r="O35" s="30"/>
      <c r="P35" s="30"/>
      <c r="Q35" s="30"/>
      <c r="R35" s="30"/>
      <c r="S35" s="30"/>
      <c r="T35" s="30"/>
    </row>
    <row r="36" spans="2:21" s="21" customFormat="1" ht="15" customHeight="1" x14ac:dyDescent="0.35">
      <c r="H36" s="29"/>
      <c r="I36" s="29"/>
      <c r="J36" s="29"/>
      <c r="K36" s="29"/>
      <c r="L36" s="63" t="s">
        <v>13</v>
      </c>
      <c r="M36" s="63"/>
      <c r="N36" s="63"/>
      <c r="O36" s="30"/>
      <c r="P36" s="30"/>
      <c r="Q36" s="30"/>
      <c r="R36" s="30"/>
      <c r="S36" s="30"/>
      <c r="T36" s="30"/>
    </row>
    <row r="37" spans="2:21" s="21" customFormat="1" ht="15.75" customHeight="1" x14ac:dyDescent="0.35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 x14ac:dyDescent="0.35">
      <c r="G38" s="64"/>
      <c r="H38" s="64"/>
      <c r="I38" s="64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 x14ac:dyDescent="0.35">
      <c r="B39" s="32"/>
      <c r="C39" s="32"/>
      <c r="D39" s="32"/>
      <c r="E39" s="32"/>
      <c r="G39" s="62"/>
      <c r="H39" s="62"/>
      <c r="I39" s="6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 x14ac:dyDescent="0.35">
      <c r="B40" s="62" t="s">
        <v>14</v>
      </c>
      <c r="C40" s="62"/>
      <c r="D40" s="62"/>
      <c r="E40" s="62"/>
      <c r="G40" s="64"/>
      <c r="H40" s="64"/>
      <c r="I40" s="64"/>
      <c r="J40" s="31"/>
      <c r="K40" s="29"/>
      <c r="L40" s="30"/>
      <c r="M40" s="30"/>
      <c r="N40" s="30"/>
      <c r="O40" s="30"/>
      <c r="P40" s="30"/>
      <c r="Q40" s="29"/>
    </row>
    <row r="41" spans="2:21" s="21" customFormat="1" x14ac:dyDescent="0.35">
      <c r="B41" s="62" t="s">
        <v>15</v>
      </c>
      <c r="C41" s="62"/>
      <c r="D41" s="62"/>
      <c r="E41" s="62"/>
      <c r="G41" s="64"/>
      <c r="H41" s="64"/>
      <c r="I41" s="64"/>
      <c r="J41" s="31"/>
      <c r="K41" s="29"/>
      <c r="L41" s="30"/>
      <c r="M41" s="30"/>
      <c r="N41" s="30"/>
      <c r="O41" s="30"/>
      <c r="P41" s="30"/>
      <c r="Q41" s="29"/>
    </row>
    <row r="42" spans="2:21" s="21" customFormat="1" x14ac:dyDescent="0.35">
      <c r="B42" s="63" t="s">
        <v>13</v>
      </c>
      <c r="C42" s="63"/>
      <c r="D42" s="63"/>
      <c r="E42" s="63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 x14ac:dyDescent="0.35">
      <c r="R43" s="21"/>
      <c r="S43" s="19"/>
      <c r="T43" s="19"/>
      <c r="U43" s="19"/>
    </row>
  </sheetData>
  <autoFilter ref="A1:T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0">
    <mergeCell ref="L34:N34"/>
    <mergeCell ref="B33:E33"/>
    <mergeCell ref="L33:N33"/>
    <mergeCell ref="B34:E34"/>
    <mergeCell ref="O2:Q2"/>
    <mergeCell ref="R2:T2"/>
    <mergeCell ref="A32:J32"/>
    <mergeCell ref="I2:K2"/>
    <mergeCell ref="L2:N2"/>
    <mergeCell ref="E1:R1"/>
    <mergeCell ref="B42:E42"/>
    <mergeCell ref="G41:I41"/>
    <mergeCell ref="G39:I39"/>
    <mergeCell ref="G40:I40"/>
    <mergeCell ref="G38:I38"/>
    <mergeCell ref="L35:N35"/>
    <mergeCell ref="L36:N36"/>
    <mergeCell ref="B40:E40"/>
    <mergeCell ref="B41:E41"/>
    <mergeCell ref="B35:E35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B1" sqref="B1:G1"/>
    </sheetView>
  </sheetViews>
  <sheetFormatPr baseColWidth="10" defaultColWidth="11.44140625" defaultRowHeight="13.2" x14ac:dyDescent="0.25"/>
  <cols>
    <col min="1" max="4" width="11.44140625" style="26"/>
    <col min="5" max="6" width="17" style="26" bestFit="1" customWidth="1"/>
    <col min="7" max="7" width="50.5546875" style="26" customWidth="1"/>
    <col min="8" max="9" width="11.44140625" style="26"/>
    <col min="10" max="10" width="13.21875" style="26" bestFit="1" customWidth="1"/>
    <col min="11" max="16384" width="11.44140625" style="26"/>
  </cols>
  <sheetData>
    <row r="1" spans="1:11" ht="66.75" customHeight="1" x14ac:dyDescent="0.25">
      <c r="B1" s="72" t="s">
        <v>136</v>
      </c>
      <c r="C1" s="72"/>
      <c r="D1" s="72"/>
      <c r="E1" s="72"/>
      <c r="F1" s="72"/>
      <c r="G1" s="72"/>
      <c r="H1" s="34"/>
    </row>
    <row r="2" spans="1:11" x14ac:dyDescent="0.25">
      <c r="A2" s="71"/>
      <c r="B2" s="71"/>
      <c r="C2" s="71"/>
      <c r="D2" s="71"/>
      <c r="E2" s="71"/>
      <c r="F2" s="71"/>
      <c r="G2" s="71"/>
      <c r="H2" s="71"/>
    </row>
    <row r="3" spans="1:11" ht="220.5" customHeight="1" x14ac:dyDescent="0.25">
      <c r="A3" s="71"/>
      <c r="B3" s="71"/>
      <c r="C3" s="71"/>
      <c r="D3" s="71"/>
      <c r="E3" s="71"/>
      <c r="F3" s="71"/>
      <c r="G3" s="71"/>
      <c r="H3" s="71"/>
    </row>
    <row r="4" spans="1:11" x14ac:dyDescent="0.25">
      <c r="A4" s="71"/>
      <c r="B4" s="71"/>
      <c r="C4" s="71"/>
      <c r="D4" s="71"/>
      <c r="E4" s="71"/>
      <c r="F4" s="71"/>
      <c r="G4" s="71"/>
      <c r="H4" s="71"/>
    </row>
    <row r="5" spans="1:11" ht="26.4" x14ac:dyDescent="0.25">
      <c r="A5" s="38" t="s">
        <v>111</v>
      </c>
      <c r="B5" s="39" t="s">
        <v>112</v>
      </c>
      <c r="C5" s="39" t="s">
        <v>113</v>
      </c>
      <c r="D5" s="39" t="s">
        <v>114</v>
      </c>
      <c r="E5" s="39" t="s">
        <v>115</v>
      </c>
      <c r="F5" s="39" t="s">
        <v>116</v>
      </c>
      <c r="G5" s="39" t="s">
        <v>117</v>
      </c>
      <c r="H5" s="40" t="s">
        <v>32</v>
      </c>
      <c r="J5" s="41" t="s">
        <v>118</v>
      </c>
      <c r="K5" s="41" t="s">
        <v>119</v>
      </c>
    </row>
    <row r="6" spans="1:11" x14ac:dyDescent="0.25">
      <c r="A6" s="35"/>
      <c r="B6" s="35"/>
      <c r="C6" s="35"/>
      <c r="D6" s="36"/>
      <c r="E6" s="37"/>
      <c r="F6" s="37"/>
      <c r="G6" s="35"/>
      <c r="H6" s="35"/>
      <c r="J6" s="42" t="s">
        <v>33</v>
      </c>
      <c r="K6" s="42">
        <v>0</v>
      </c>
    </row>
    <row r="7" spans="1:11" x14ac:dyDescent="0.25">
      <c r="A7" s="35"/>
      <c r="B7" s="35"/>
      <c r="C7" s="35"/>
      <c r="D7" s="36"/>
      <c r="E7" s="37"/>
      <c r="F7" s="37"/>
      <c r="G7" s="35"/>
      <c r="H7" s="35"/>
      <c r="J7" s="42" t="s">
        <v>68</v>
      </c>
      <c r="K7" s="42">
        <v>0</v>
      </c>
    </row>
    <row r="8" spans="1:11" x14ac:dyDescent="0.25">
      <c r="A8" s="35"/>
      <c r="B8" s="35"/>
      <c r="C8" s="35"/>
      <c r="D8" s="36"/>
      <c r="E8" s="37"/>
      <c r="F8" s="37"/>
      <c r="G8" s="35"/>
      <c r="H8" s="35"/>
      <c r="J8" s="42" t="s">
        <v>74</v>
      </c>
      <c r="K8" s="42">
        <v>0</v>
      </c>
    </row>
    <row r="9" spans="1:11" x14ac:dyDescent="0.25">
      <c r="A9" s="42"/>
      <c r="B9" s="42"/>
      <c r="C9" s="42"/>
      <c r="D9" s="35"/>
      <c r="E9" s="42"/>
      <c r="F9" s="42"/>
      <c r="G9" s="42"/>
      <c r="H9" s="42"/>
      <c r="J9" s="42" t="s">
        <v>120</v>
      </c>
      <c r="K9" s="42">
        <v>0</v>
      </c>
    </row>
    <row r="10" spans="1:11" x14ac:dyDescent="0.25">
      <c r="A10" s="42"/>
      <c r="B10" s="42"/>
      <c r="C10" s="42"/>
      <c r="D10" s="42"/>
      <c r="E10" s="42"/>
      <c r="F10" s="42"/>
      <c r="G10" s="42"/>
      <c r="H10" s="42"/>
      <c r="J10" s="42" t="s">
        <v>121</v>
      </c>
      <c r="K10" s="42">
        <v>0</v>
      </c>
    </row>
    <row r="11" spans="1:11" x14ac:dyDescent="0.25">
      <c r="A11" s="42"/>
      <c r="B11" s="42"/>
      <c r="C11" s="42"/>
      <c r="D11" s="42"/>
      <c r="E11" s="42"/>
      <c r="F11" s="42"/>
      <c r="G11" s="42"/>
      <c r="H11" s="42"/>
      <c r="J11" s="42" t="s">
        <v>97</v>
      </c>
      <c r="K11" s="42">
        <v>0</v>
      </c>
    </row>
    <row r="12" spans="1:11" x14ac:dyDescent="0.25">
      <c r="A12" s="42"/>
      <c r="B12" s="42"/>
      <c r="C12" s="42"/>
      <c r="D12" s="42"/>
      <c r="E12" s="42"/>
      <c r="F12" s="42"/>
      <c r="G12" s="42"/>
      <c r="H12" s="42"/>
      <c r="J12" s="42" t="s">
        <v>122</v>
      </c>
      <c r="K12" s="42">
        <v>0</v>
      </c>
    </row>
    <row r="13" spans="1:11" x14ac:dyDescent="0.25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25">
      <c r="A14" s="42"/>
      <c r="B14" s="42"/>
      <c r="C14" s="42"/>
      <c r="D14" s="42"/>
      <c r="E14" s="42"/>
      <c r="F14" s="42"/>
      <c r="G14" s="42"/>
      <c r="H14" s="42"/>
    </row>
    <row r="15" spans="1:11" x14ac:dyDescent="0.25">
      <c r="A15" s="42"/>
      <c r="B15" s="42"/>
      <c r="C15" s="42"/>
      <c r="D15" s="42"/>
      <c r="E15" s="42"/>
      <c r="F15" s="42"/>
      <c r="G15" s="42"/>
      <c r="H15" s="42"/>
    </row>
    <row r="16" spans="1:11" x14ac:dyDescent="0.25">
      <c r="A16" s="42"/>
      <c r="B16" s="42"/>
      <c r="C16" s="42"/>
      <c r="D16" s="42"/>
      <c r="E16" s="42"/>
      <c r="F16" s="42"/>
      <c r="G16" s="42"/>
      <c r="H16" s="42"/>
    </row>
    <row r="17" spans="1:8" x14ac:dyDescent="0.25">
      <c r="A17" s="42"/>
      <c r="B17" s="42"/>
      <c r="C17" s="42"/>
      <c r="D17" s="42"/>
      <c r="E17" s="42"/>
      <c r="F17" s="42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x14ac:dyDescent="0.25">
      <c r="A19" s="42"/>
      <c r="B19" s="42"/>
      <c r="C19" s="42"/>
      <c r="D19" s="42"/>
      <c r="E19" s="42"/>
      <c r="F19" s="42"/>
      <c r="G19" s="42"/>
      <c r="H19" s="42"/>
    </row>
    <row r="20" spans="1:8" x14ac:dyDescent="0.25">
      <c r="A20" s="42"/>
      <c r="B20" s="42"/>
      <c r="C20" s="42"/>
      <c r="D20" s="42"/>
      <c r="E20" s="42"/>
      <c r="F20" s="42"/>
      <c r="G20" s="42"/>
      <c r="H20" s="42"/>
    </row>
    <row r="21" spans="1:8" x14ac:dyDescent="0.25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NOVIEMBRE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2023-12-06T17:05:14Z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