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becas\Desktop\DE MIENTRAS\"/>
    </mc:Choice>
  </mc:AlternateContent>
  <xr:revisionPtr revIDLastSave="0" documentId="8_{1D910A36-8990-43C5-BA19-B9F8F15A7204}" xr6:coauthVersionLast="47" xr6:coauthVersionMax="47" xr10:uidLastSave="{00000000-0000-0000-0000-000000000000}"/>
  <bookViews>
    <workbookView xWindow="-108" yWindow="-108" windowWidth="23256" windowHeight="13176" xr2:uid="{E0A17E72-0E67-421B-8B06-F840B9B782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8" i="1" s="1"/>
  <c r="I39" i="1" s="1"/>
  <c r="I36" i="1"/>
  <c r="F37" i="1"/>
  <c r="F38" i="1" s="1"/>
  <c r="F39" i="1" s="1"/>
  <c r="F36" i="1"/>
  <c r="C37" i="1"/>
  <c r="C38" i="1" s="1"/>
  <c r="C39" i="1" s="1"/>
  <c r="C36" i="1"/>
  <c r="I29" i="1"/>
  <c r="I30" i="1"/>
  <c r="I31" i="1" s="1"/>
  <c r="I28" i="1"/>
  <c r="F29" i="1"/>
  <c r="F30" i="1" s="1"/>
  <c r="F31" i="1" s="1"/>
  <c r="F28" i="1"/>
  <c r="C29" i="1"/>
  <c r="C30" i="1" s="1"/>
  <c r="C31" i="1" s="1"/>
  <c r="C28" i="1"/>
  <c r="I21" i="1"/>
  <c r="I22" i="1" s="1"/>
  <c r="I23" i="1" s="1"/>
  <c r="I20" i="1"/>
  <c r="F21" i="1"/>
  <c r="F22" i="1" s="1"/>
  <c r="F23" i="1" s="1"/>
  <c r="F20" i="1"/>
  <c r="C21" i="1"/>
  <c r="C22" i="1" s="1"/>
  <c r="C23" i="1" s="1"/>
  <c r="C20" i="1"/>
  <c r="R8" i="1"/>
  <c r="R9" i="1"/>
  <c r="R10" i="1"/>
  <c r="R11" i="1"/>
  <c r="R12" i="1"/>
  <c r="R13" i="1"/>
  <c r="R14" i="1"/>
  <c r="R15" i="1"/>
  <c r="R7" i="1"/>
  <c r="P8" i="1"/>
  <c r="P9" i="1"/>
  <c r="P10" i="1"/>
  <c r="P11" i="1"/>
  <c r="P12" i="1"/>
  <c r="P13" i="1"/>
  <c r="P14" i="1"/>
  <c r="P15" i="1"/>
  <c r="P7" i="1"/>
  <c r="N9" i="1"/>
  <c r="N10" i="1"/>
  <c r="N11" i="1"/>
  <c r="N12" i="1"/>
  <c r="N13" i="1"/>
  <c r="N14" i="1"/>
  <c r="N15" i="1"/>
  <c r="N8" i="1"/>
  <c r="N7" i="1"/>
  <c r="L8" i="1"/>
  <c r="L9" i="1"/>
  <c r="L10" i="1"/>
  <c r="L11" i="1"/>
  <c r="L12" i="1"/>
  <c r="L13" i="1"/>
  <c r="L14" i="1"/>
  <c r="L15" i="1"/>
  <c r="L7" i="1"/>
  <c r="H14" i="1"/>
  <c r="H15" i="1"/>
  <c r="H13" i="1"/>
  <c r="H11" i="1"/>
  <c r="H12" i="1"/>
  <c r="H10" i="1"/>
  <c r="H8" i="1"/>
  <c r="H9" i="1"/>
  <c r="H7" i="1"/>
  <c r="F10" i="1"/>
  <c r="F11" i="1"/>
  <c r="F12" i="1"/>
  <c r="F13" i="1"/>
  <c r="F14" i="1"/>
  <c r="F15" i="1"/>
  <c r="F8" i="1"/>
  <c r="F9" i="1"/>
  <c r="F7" i="1"/>
</calcChain>
</file>

<file path=xl/sharedStrings.xml><?xml version="1.0" encoding="utf-8"?>
<sst xmlns="http://schemas.openxmlformats.org/spreadsheetml/2006/main" count="45" uniqueCount="13">
  <si>
    <t>ESP32</t>
  </si>
  <si>
    <t>MINUTOS</t>
  </si>
  <si>
    <t>REGISTROS POR HORA</t>
  </si>
  <si>
    <t>DIA</t>
  </si>
  <si>
    <t>ENVIO DE DATOS EN BYTES</t>
  </si>
  <si>
    <t>ANCHO DE BANDA BYTES DIARIO</t>
  </si>
  <si>
    <t>ANCHO DE BANDA DIARIO GB</t>
  </si>
  <si>
    <t>ANCHO DE BANDA BYTES ANUAL</t>
  </si>
  <si>
    <t>ANCHO DE BANDA ANUAL GB</t>
  </si>
  <si>
    <t>X</t>
  </si>
  <si>
    <t>Y</t>
  </si>
  <si>
    <t>DIAS</t>
  </si>
  <si>
    <t>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</si>
</sst>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REGISTROS DE</a:t>
            </a:r>
            <a:r>
              <a:rPr lang="es-MX" baseline="0"/>
              <a:t> 50 ESP EN UN MINUTO (PERIODO DE CINCO DIAS)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7256127867737464"/>
          <c:y val="0.26657657657657657"/>
          <c:w val="0.82743872132262541"/>
          <c:h val="0.65144924452011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Hoja1!$C$17:$C$18</c:f>
              <c:strCache>
                <c:ptCount val="2"/>
                <c:pt idx="0">
                  <c:v>REGISTROS</c:v>
                </c:pt>
                <c:pt idx="1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Hoja1!$B$19:$B$23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Hoja1!$C$19:$C$23</c:f>
              <c:numCache>
                <c:formatCode>General</c:formatCode>
                <c:ptCount val="5"/>
                <c:pt idx="0">
                  <c:v>72000</c:v>
                </c:pt>
                <c:pt idx="1">
                  <c:v>144000</c:v>
                </c:pt>
                <c:pt idx="2">
                  <c:v>432000</c:v>
                </c:pt>
                <c:pt idx="3">
                  <c:v>1728000</c:v>
                </c:pt>
                <c:pt idx="4">
                  <c:v>8640000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1-43AA-BE1C-4634341D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427904"/>
        <c:axId val="684734864"/>
      </c:barChart>
      <c:catAx>
        <c:axId val="6124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4734864"/>
        <c:crosses val="autoZero"/>
        <c:auto val="1"/>
        <c:lblAlgn val="ctr"/>
        <c:lblOffset val="100"/>
        <c:noMultiLvlLbl val="0"/>
      </c:catAx>
      <c:valAx>
        <c:axId val="6847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4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REGISTROS DE 50 ESP EN 15 MINUTOS (PERIODO DE CINCO DIAS)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Hoja1!$F$17:$F$18</c:f>
              <c:strCache>
                <c:ptCount val="2"/>
                <c:pt idx="0">
                  <c:v>REGISTROS</c:v>
                </c:pt>
                <c:pt idx="1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Hoja1!$E$19:$E$23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Hoja1!$F$19:$F$23</c:f>
              <c:numCache>
                <c:formatCode>General</c:formatCode>
                <c:ptCount val="5"/>
                <c:pt idx="0">
                  <c:v>4800</c:v>
                </c:pt>
                <c:pt idx="1">
                  <c:v>9600</c:v>
                </c:pt>
                <c:pt idx="2">
                  <c:v>28800</c:v>
                </c:pt>
                <c:pt idx="3">
                  <c:v>115200</c:v>
                </c:pt>
                <c:pt idx="4">
                  <c:v>576000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2-4B1B-B9C3-7EB28D0AA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742464"/>
        <c:axId val="735665504"/>
      </c:barChart>
      <c:catAx>
        <c:axId val="6817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5665504"/>
        <c:crosses val="autoZero"/>
        <c:auto val="1"/>
        <c:lblAlgn val="ctr"/>
        <c:lblOffset val="100"/>
        <c:noMultiLvlLbl val="0"/>
      </c:catAx>
      <c:valAx>
        <c:axId val="7356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17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REGISTROS DE 50 ESP EN 60 MINUTOS (PERIODO DE CINCO DIAS)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0.19486111111111112"/>
          <c:w val="0.8521968503937007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Hoja1!$I$17:$I$18</c:f>
              <c:strCache>
                <c:ptCount val="2"/>
                <c:pt idx="0">
                  <c:v>REGISTROS</c:v>
                </c:pt>
                <c:pt idx="1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Hoja1!$H$19:$H$23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Hoja1!$I$19:$I$23</c:f>
              <c:numCache>
                <c:formatCode>General</c:formatCode>
                <c:ptCount val="5"/>
                <c:pt idx="0">
                  <c:v>1200</c:v>
                </c:pt>
                <c:pt idx="1">
                  <c:v>2400</c:v>
                </c:pt>
                <c:pt idx="2">
                  <c:v>7200</c:v>
                </c:pt>
                <c:pt idx="3">
                  <c:v>28800</c:v>
                </c:pt>
                <c:pt idx="4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C-461F-B2C5-264D9461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224912"/>
        <c:axId val="675053504"/>
      </c:barChart>
      <c:catAx>
        <c:axId val="7242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053504"/>
        <c:crosses val="autoZero"/>
        <c:auto val="1"/>
        <c:lblAlgn val="ctr"/>
        <c:lblOffset val="100"/>
        <c:noMultiLvlLbl val="0"/>
      </c:catAx>
      <c:valAx>
        <c:axId val="675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2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REGISTROS DE 100 ESP EN UN MINUTO (PERIODO DE CINCO DIAS)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Hoja1!$C$25:$C$26</c:f>
              <c:strCache>
                <c:ptCount val="2"/>
                <c:pt idx="0">
                  <c:v>REGISTROS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Hoja1!$C$27:$C$31</c:f>
              <c:numCache>
                <c:formatCode>General</c:formatCode>
                <c:ptCount val="5"/>
                <c:pt idx="0">
                  <c:v>144000</c:v>
                </c:pt>
                <c:pt idx="1">
                  <c:v>288000</c:v>
                </c:pt>
                <c:pt idx="2">
                  <c:v>864000</c:v>
                </c:pt>
                <c:pt idx="3">
                  <c:v>3456000</c:v>
                </c:pt>
                <c:pt idx="4">
                  <c:v>17280000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F-4E0D-B29D-FEAA4739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5776"/>
        <c:axId val="738943168"/>
      </c:scatterChart>
      <c:valAx>
        <c:axId val="4982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943168"/>
        <c:crosses val="autoZero"/>
        <c:crossBetween val="midCat"/>
      </c:valAx>
      <c:valAx>
        <c:axId val="738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2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REGISTROS DE 100 ESP EN 15 MINUTOS (PERIODO DE CINCO DIAS)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Hoja1!$F$25:$F$26</c:f>
              <c:strCache>
                <c:ptCount val="2"/>
                <c:pt idx="0">
                  <c:v>REGISTROS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Hoja1!$E$27:$E$31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Hoja1!$F$27:$F$31</c:f>
              <c:numCache>
                <c:formatCode>General</c:formatCode>
                <c:ptCount val="5"/>
                <c:pt idx="0">
                  <c:v>9600</c:v>
                </c:pt>
                <c:pt idx="1">
                  <c:v>19200</c:v>
                </c:pt>
                <c:pt idx="2">
                  <c:v>57600</c:v>
                </c:pt>
                <c:pt idx="3">
                  <c:v>230400</c:v>
                </c:pt>
                <c:pt idx="4">
                  <c:v>1152000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5-4FCF-9835-CFD44970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6736"/>
        <c:axId val="738944160"/>
      </c:scatterChart>
      <c:valAx>
        <c:axId val="4982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944160"/>
        <c:crosses val="autoZero"/>
        <c:crossBetween val="midCat"/>
      </c:valAx>
      <c:valAx>
        <c:axId val="7389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2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REGISTROS DE 100 ESP EN 60 MINUTOS (PERIODO DE CINCO DIAS)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Hoja1!$I$25:$I$26</c:f>
              <c:strCache>
                <c:ptCount val="2"/>
                <c:pt idx="0">
                  <c:v>REGISTROS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Hoja1!$H$27:$H$31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Hoja1!$I$27:$I$31</c:f>
              <c:numCache>
                <c:formatCode>General</c:formatCode>
                <c:ptCount val="5"/>
                <c:pt idx="0">
                  <c:v>2400</c:v>
                </c:pt>
                <c:pt idx="1">
                  <c:v>4800</c:v>
                </c:pt>
                <c:pt idx="2">
                  <c:v>14400</c:v>
                </c:pt>
                <c:pt idx="3">
                  <c:v>57600</c:v>
                </c:pt>
                <c:pt idx="4">
                  <c:v>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1-441D-B1BA-38D3AE88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967440"/>
        <c:axId val="1290530464"/>
      </c:scatterChart>
      <c:valAx>
        <c:axId val="12989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0530464"/>
        <c:crosses val="autoZero"/>
        <c:crossBetween val="midCat"/>
      </c:valAx>
      <c:valAx>
        <c:axId val="12905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89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REGISTROS DE 150 ESP EN UN MINUTO (PERIODO DE CINCO DIAS)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Hoja1!$C$33:$C$34</c:f>
              <c:strCache>
                <c:ptCount val="2"/>
                <c:pt idx="0">
                  <c:v>REGISTROS</c:v>
                </c:pt>
                <c:pt idx="1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Hoja1!$B$35:$B$39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Hoja1!$C$35:$C$39</c:f>
              <c:numCache>
                <c:formatCode>General</c:formatCode>
                <c:ptCount val="5"/>
                <c:pt idx="0">
                  <c:v>216000</c:v>
                </c:pt>
                <c:pt idx="1">
                  <c:v>432000</c:v>
                </c:pt>
                <c:pt idx="2">
                  <c:v>1296000</c:v>
                </c:pt>
                <c:pt idx="3">
                  <c:v>5184000</c:v>
                </c:pt>
                <c:pt idx="4">
                  <c:v>25920000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E-4D0B-A6F6-EBC72AEA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1813440"/>
        <c:axId val="1296640064"/>
      </c:barChart>
      <c:catAx>
        <c:axId val="73181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6640064"/>
        <c:crosses val="autoZero"/>
        <c:auto val="1"/>
        <c:lblAlgn val="ctr"/>
        <c:lblOffset val="100"/>
        <c:noMultiLvlLbl val="0"/>
      </c:catAx>
      <c:valAx>
        <c:axId val="12966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8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REGISTROS DE 150 ESP EN 15 MINUTOS (PERIODO DE CINCO DIAS)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Hoja1!$F$33:$F$34</c:f>
              <c:strCache>
                <c:ptCount val="2"/>
                <c:pt idx="0">
                  <c:v>REGISTROS</c:v>
                </c:pt>
                <c:pt idx="1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Hoja1!$E$35:$E$39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Hoja1!$F$35:$F$39</c:f>
              <c:numCache>
                <c:formatCode>General</c:formatCode>
                <c:ptCount val="5"/>
                <c:pt idx="0">
                  <c:v>14400</c:v>
                </c:pt>
                <c:pt idx="1">
                  <c:v>28800</c:v>
                </c:pt>
                <c:pt idx="2">
                  <c:v>86400</c:v>
                </c:pt>
                <c:pt idx="3">
                  <c:v>345600</c:v>
                </c:pt>
                <c:pt idx="4">
                  <c:v>1728000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1-4598-A028-C58D6894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741984"/>
        <c:axId val="1296394400"/>
      </c:barChart>
      <c:catAx>
        <c:axId val="68174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6394400"/>
        <c:crosses val="autoZero"/>
        <c:auto val="1"/>
        <c:lblAlgn val="ctr"/>
        <c:lblOffset val="100"/>
        <c:noMultiLvlLbl val="0"/>
      </c:catAx>
      <c:valAx>
        <c:axId val="12963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174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REGISTROS DE 150 ESP EN 60 MINUTOS (PERIODO DE CINCO DIAS)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Hoja1!$I$33:$I$34</c:f>
              <c:strCache>
                <c:ptCount val="2"/>
                <c:pt idx="0">
                  <c:v>REGISTROS</c:v>
                </c:pt>
                <c:pt idx="1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Hoja1!$H$35:$H$38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Hoja1!$I$35:$I$38</c:f>
              <c:numCache>
                <c:formatCode>General</c:formatCode>
                <c:ptCount val="4"/>
                <c:pt idx="0">
                  <c:v>3600</c:v>
                </c:pt>
                <c:pt idx="1">
                  <c:v>7200</c:v>
                </c:pt>
                <c:pt idx="2">
                  <c:v>21600</c:v>
                </c:pt>
                <c:pt idx="3">
                  <c:v>86400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F-4411-9CC6-4E892D3D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9151728"/>
        <c:axId val="1291856304"/>
      </c:barChart>
      <c:catAx>
        <c:axId val="129915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1856304"/>
        <c:crosses val="autoZero"/>
        <c:auto val="1"/>
        <c:lblAlgn val="ctr"/>
        <c:lblOffset val="100"/>
        <c:noMultiLvlLbl val="0"/>
      </c:catAx>
      <c:valAx>
        <c:axId val="12918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915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23949</xdr:colOff>
      <xdr:row>16</xdr:row>
      <xdr:rowOff>142058</xdr:rowOff>
    </xdr:from>
    <xdr:to>
      <xdr:col>14</xdr:col>
      <xdr:colOff>343989</xdr:colOff>
      <xdr:row>31</xdr:row>
      <xdr:rowOff>22315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1FD11-5110-B7C4-7B16-AAE12798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1371600</xdr:colOff>
      <xdr:row>16</xdr:row>
      <xdr:rowOff>185058</xdr:rowOff>
    </xdr:from>
    <xdr:to>
      <xdr:col>19</xdr:col>
      <xdr:colOff>217714</xdr:colOff>
      <xdr:row>30</xdr:row>
      <xdr:rowOff>185058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413AAB-070F-5B7D-D9C0-949CC496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783771</xdr:colOff>
      <xdr:row>17</xdr:row>
      <xdr:rowOff>0</xdr:rowOff>
    </xdr:from>
    <xdr:to>
      <xdr:col>25</xdr:col>
      <xdr:colOff>587828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4DDAE7-93CA-2CA4-8009-E025AC43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48490</xdr:colOff>
      <xdr:row>34</xdr:row>
      <xdr:rowOff>0</xdr:rowOff>
    </xdr:from>
    <xdr:to>
      <xdr:col>14</xdr:col>
      <xdr:colOff>367144</xdr:colOff>
      <xdr:row>48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BEDBB6-215A-9628-9C9B-091F2D994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1378527</xdr:colOff>
      <xdr:row>34</xdr:row>
      <xdr:rowOff>1</xdr:rowOff>
    </xdr:from>
    <xdr:to>
      <xdr:col>19</xdr:col>
      <xdr:colOff>242455</xdr:colOff>
      <xdr:row>48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9FECDF-ADBE-22FC-8C2F-07871BF11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6929</xdr:colOff>
      <xdr:row>34</xdr:row>
      <xdr:rowOff>55418</xdr:rowOff>
    </xdr:from>
    <xdr:to>
      <xdr:col>25</xdr:col>
      <xdr:colOff>630383</xdr:colOff>
      <xdr:row>49</xdr:row>
      <xdr:rowOff>27709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1D7D63-2B65-D911-78F6-1909A432C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20782</xdr:colOff>
      <xdr:row>50</xdr:row>
      <xdr:rowOff>152400</xdr:rowOff>
    </xdr:from>
    <xdr:to>
      <xdr:col>14</xdr:col>
      <xdr:colOff>339436</xdr:colOff>
      <xdr:row>66</xdr:row>
      <xdr:rowOff>13855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EC93B88-0A69-F729-ADF0-69E455DCD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6927</xdr:colOff>
      <xdr:row>51</xdr:row>
      <xdr:rowOff>-1</xdr:rowOff>
    </xdr:from>
    <xdr:to>
      <xdr:col>19</xdr:col>
      <xdr:colOff>270164</xdr:colOff>
      <xdr:row>66</xdr:row>
      <xdr:rowOff>41563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20A60BE-DEA0-CFA7-EF2E-CBABAB16D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699655</xdr:colOff>
      <xdr:row>51</xdr:row>
      <xdr:rowOff>13854</xdr:rowOff>
    </xdr:from>
    <xdr:to>
      <xdr:col>25</xdr:col>
      <xdr:colOff>533400</xdr:colOff>
      <xdr:row>66</xdr:row>
      <xdr:rowOff>55418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339EF75-D987-2540-D7CA-BC42BB6AE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A6F4-CAED-464D-92BE-ED6072CCC341}">
  <dimension ref="B3:S39"/>
  <sheetViews>
    <sheetView tabSelected="1" topLeftCell="B1" zoomScale="55" zoomScaleNormal="55" workbookViewId="0">
      <selection activeCell="AA48" sqref="AA48"/>
    </sheetView>
  </sheetViews>
  <sheetFormatPr baseColWidth="10" defaultRowHeight="14.4" x14ac:dyDescent="0.3"/>
  <cols>
    <col min="9" max="9" width="12.77734375" customWidth="1"/>
    <col min="11" max="11" width="19" customWidth="1"/>
    <col min="13" max="13" width="20" customWidth="1"/>
    <col min="15" max="15" width="20.33203125" customWidth="1"/>
    <col min="17" max="17" width="20.88671875" customWidth="1"/>
    <col min="19" max="19" width="19" customWidth="1"/>
  </cols>
  <sheetData>
    <row r="3" spans="2:19" ht="15" thickBot="1" x14ac:dyDescent="0.35"/>
    <row r="4" spans="2:19" x14ac:dyDescent="0.3">
      <c r="B4" s="6" t="s">
        <v>0</v>
      </c>
      <c r="C4" s="1"/>
      <c r="D4" s="6" t="s">
        <v>1</v>
      </c>
      <c r="E4" s="7"/>
      <c r="F4" s="6" t="s">
        <v>2</v>
      </c>
      <c r="G4" s="7"/>
      <c r="H4" s="6" t="s">
        <v>3</v>
      </c>
      <c r="I4" s="7"/>
      <c r="J4" s="6" t="s">
        <v>4</v>
      </c>
      <c r="K4" s="7"/>
      <c r="L4" s="6" t="s">
        <v>5</v>
      </c>
      <c r="M4" s="7"/>
      <c r="N4" s="6" t="s">
        <v>6</v>
      </c>
      <c r="O4" s="7"/>
      <c r="P4" s="6" t="s">
        <v>7</v>
      </c>
      <c r="Q4" s="7"/>
      <c r="R4" s="8" t="s">
        <v>8</v>
      </c>
      <c r="S4" s="7"/>
    </row>
    <row r="5" spans="2:19" x14ac:dyDescent="0.3">
      <c r="B5" s="2"/>
      <c r="C5" s="3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11"/>
      <c r="S5" s="10"/>
    </row>
    <row r="6" spans="2:19" ht="15" thickBot="1" x14ac:dyDescent="0.35">
      <c r="B6" s="4"/>
      <c r="C6" s="5"/>
      <c r="D6" s="12"/>
      <c r="E6" s="13"/>
      <c r="F6" s="12"/>
      <c r="G6" s="13"/>
      <c r="H6" s="12"/>
      <c r="I6" s="13"/>
      <c r="J6" s="12"/>
      <c r="K6" s="13"/>
      <c r="L6" s="12"/>
      <c r="M6" s="13"/>
      <c r="N6" s="12"/>
      <c r="O6" s="13"/>
      <c r="P6" s="12"/>
      <c r="Q6" s="13"/>
      <c r="R6" s="14"/>
      <c r="S6" s="13"/>
    </row>
    <row r="7" spans="2:19" ht="16.2" thickBot="1" x14ac:dyDescent="0.35">
      <c r="B7" s="21">
        <v>50</v>
      </c>
      <c r="C7" s="22"/>
      <c r="D7" s="39">
        <v>1</v>
      </c>
      <c r="E7" s="40"/>
      <c r="F7" s="39">
        <f>60/D7</f>
        <v>60</v>
      </c>
      <c r="G7" s="40"/>
      <c r="H7" s="39">
        <f>50*F7*24</f>
        <v>72000</v>
      </c>
      <c r="I7" s="40"/>
      <c r="J7" s="39">
        <v>28</v>
      </c>
      <c r="K7" s="40"/>
      <c r="L7" s="39">
        <f>H7*J7</f>
        <v>2016000</v>
      </c>
      <c r="M7" s="40"/>
      <c r="N7" s="39">
        <f>L7/(1024*1024*1024)</f>
        <v>1.8775463104248047E-3</v>
      </c>
      <c r="O7" s="40"/>
      <c r="P7" s="39">
        <f>L7*365</f>
        <v>735840000</v>
      </c>
      <c r="Q7" s="40"/>
      <c r="R7" s="39">
        <f>P7/(1024*1024*1024)</f>
        <v>0.68530440330505371</v>
      </c>
      <c r="S7" s="40"/>
    </row>
    <row r="8" spans="2:19" ht="16.2" thickBot="1" x14ac:dyDescent="0.35">
      <c r="B8" s="23"/>
      <c r="C8" s="24"/>
      <c r="D8" s="39">
        <v>15</v>
      </c>
      <c r="E8" s="40"/>
      <c r="F8" s="39">
        <f t="shared" ref="F8:F9" si="0">60/D8</f>
        <v>4</v>
      </c>
      <c r="G8" s="40"/>
      <c r="H8" s="39">
        <f t="shared" ref="H8:H15" si="1">50*F8*24</f>
        <v>4800</v>
      </c>
      <c r="I8" s="40"/>
      <c r="J8" s="39">
        <v>28</v>
      </c>
      <c r="K8" s="40"/>
      <c r="L8" s="39">
        <f t="shared" ref="L8:L15" si="2">H8*J8</f>
        <v>134400</v>
      </c>
      <c r="M8" s="40"/>
      <c r="N8" s="39">
        <f>L8/(1024*1024*1024)</f>
        <v>1.2516975402832031E-4</v>
      </c>
      <c r="O8" s="40"/>
      <c r="P8" s="39">
        <f t="shared" ref="P8:P15" si="3">L8*365</f>
        <v>49056000</v>
      </c>
      <c r="Q8" s="40"/>
      <c r="R8" s="39">
        <f t="shared" ref="R8:R15" si="4">P8/(1024*1024*1024)</f>
        <v>4.5686960220336914E-2</v>
      </c>
      <c r="S8" s="40"/>
    </row>
    <row r="9" spans="2:19" ht="16.2" thickBot="1" x14ac:dyDescent="0.35">
      <c r="B9" s="25"/>
      <c r="C9" s="26"/>
      <c r="D9" s="15">
        <v>60</v>
      </c>
      <c r="E9" s="16"/>
      <c r="F9" s="39">
        <f t="shared" si="0"/>
        <v>1</v>
      </c>
      <c r="G9" s="40"/>
      <c r="H9" s="39">
        <f t="shared" si="1"/>
        <v>1200</v>
      </c>
      <c r="I9" s="40"/>
      <c r="J9" s="39">
        <v>28</v>
      </c>
      <c r="K9" s="40"/>
      <c r="L9" s="39">
        <f t="shared" si="2"/>
        <v>33600</v>
      </c>
      <c r="M9" s="40"/>
      <c r="N9" s="39">
        <f t="shared" ref="N9:N15" si="5">L9/(1024*1024*1024)</f>
        <v>3.1292438507080078E-5</v>
      </c>
      <c r="O9" s="40"/>
      <c r="P9" s="39">
        <f t="shared" si="3"/>
        <v>12264000</v>
      </c>
      <c r="Q9" s="40"/>
      <c r="R9" s="39">
        <f t="shared" si="4"/>
        <v>1.1421740055084229E-2</v>
      </c>
      <c r="S9" s="40"/>
    </row>
    <row r="10" spans="2:19" ht="16.2" thickBot="1" x14ac:dyDescent="0.35">
      <c r="B10" s="27">
        <v>100</v>
      </c>
      <c r="C10" s="28"/>
      <c r="D10" s="41">
        <v>1</v>
      </c>
      <c r="E10" s="42"/>
      <c r="F10" s="41">
        <f t="shared" ref="F10:F15" si="6">60/D10</f>
        <v>60</v>
      </c>
      <c r="G10" s="42"/>
      <c r="H10" s="41">
        <f>100*F10*24</f>
        <v>144000</v>
      </c>
      <c r="I10" s="42"/>
      <c r="J10" s="41">
        <v>28</v>
      </c>
      <c r="K10" s="42"/>
      <c r="L10" s="41">
        <f t="shared" si="2"/>
        <v>4032000</v>
      </c>
      <c r="M10" s="42"/>
      <c r="N10" s="41">
        <f t="shared" si="5"/>
        <v>3.7550926208496094E-3</v>
      </c>
      <c r="O10" s="42"/>
      <c r="P10" s="41">
        <f t="shared" si="3"/>
        <v>1471680000</v>
      </c>
      <c r="Q10" s="42"/>
      <c r="R10" s="41">
        <f t="shared" si="4"/>
        <v>1.3706088066101074</v>
      </c>
      <c r="S10" s="42"/>
    </row>
    <row r="11" spans="2:19" ht="16.2" thickBot="1" x14ac:dyDescent="0.35">
      <c r="B11" s="29"/>
      <c r="C11" s="30"/>
      <c r="D11" s="41">
        <v>15</v>
      </c>
      <c r="E11" s="42"/>
      <c r="F11" s="41">
        <f t="shared" si="6"/>
        <v>4</v>
      </c>
      <c r="G11" s="42"/>
      <c r="H11" s="41">
        <f t="shared" ref="H11:H12" si="7">100*F11*24</f>
        <v>9600</v>
      </c>
      <c r="I11" s="42"/>
      <c r="J11" s="41">
        <v>28</v>
      </c>
      <c r="K11" s="42"/>
      <c r="L11" s="41">
        <f t="shared" si="2"/>
        <v>268800</v>
      </c>
      <c r="M11" s="42"/>
      <c r="N11" s="41">
        <f t="shared" si="5"/>
        <v>2.5033950805664063E-4</v>
      </c>
      <c r="O11" s="42"/>
      <c r="P11" s="41">
        <f t="shared" si="3"/>
        <v>98112000</v>
      </c>
      <c r="Q11" s="42"/>
      <c r="R11" s="41">
        <f t="shared" si="4"/>
        <v>9.1373920440673828E-2</v>
      </c>
      <c r="S11" s="42"/>
    </row>
    <row r="12" spans="2:19" ht="16.2" thickBot="1" x14ac:dyDescent="0.35">
      <c r="B12" s="31"/>
      <c r="C12" s="32"/>
      <c r="D12" s="17">
        <v>60</v>
      </c>
      <c r="E12" s="18"/>
      <c r="F12" s="41">
        <f t="shared" si="6"/>
        <v>1</v>
      </c>
      <c r="G12" s="42"/>
      <c r="H12" s="41">
        <f t="shared" si="7"/>
        <v>2400</v>
      </c>
      <c r="I12" s="42"/>
      <c r="J12" s="41">
        <v>28</v>
      </c>
      <c r="K12" s="42"/>
      <c r="L12" s="41">
        <f t="shared" si="2"/>
        <v>67200</v>
      </c>
      <c r="M12" s="42"/>
      <c r="N12" s="41">
        <f t="shared" si="5"/>
        <v>6.2584877014160156E-5</v>
      </c>
      <c r="O12" s="42"/>
      <c r="P12" s="41">
        <f t="shared" si="3"/>
        <v>24528000</v>
      </c>
      <c r="Q12" s="42"/>
      <c r="R12" s="41">
        <f t="shared" si="4"/>
        <v>2.2843480110168457E-2</v>
      </c>
      <c r="S12" s="42"/>
    </row>
    <row r="13" spans="2:19" ht="16.2" thickBot="1" x14ac:dyDescent="0.35">
      <c r="B13" s="33">
        <v>150</v>
      </c>
      <c r="C13" s="34"/>
      <c r="D13" s="43">
        <v>1</v>
      </c>
      <c r="E13" s="44"/>
      <c r="F13" s="43">
        <f t="shared" si="6"/>
        <v>60</v>
      </c>
      <c r="G13" s="44"/>
      <c r="H13" s="43">
        <f>150*F13*24</f>
        <v>216000</v>
      </c>
      <c r="I13" s="44"/>
      <c r="J13" s="43">
        <v>28</v>
      </c>
      <c r="K13" s="44"/>
      <c r="L13" s="43">
        <f t="shared" si="2"/>
        <v>6048000</v>
      </c>
      <c r="M13" s="44"/>
      <c r="N13" s="43">
        <f t="shared" si="5"/>
        <v>5.6326389312744141E-3</v>
      </c>
      <c r="O13" s="44"/>
      <c r="P13" s="43">
        <f t="shared" si="3"/>
        <v>2207520000</v>
      </c>
      <c r="Q13" s="44"/>
      <c r="R13" s="43">
        <f t="shared" si="4"/>
        <v>2.0559132099151611</v>
      </c>
      <c r="S13" s="44"/>
    </row>
    <row r="14" spans="2:19" ht="16.2" thickBot="1" x14ac:dyDescent="0.35">
      <c r="B14" s="35"/>
      <c r="C14" s="36"/>
      <c r="D14" s="43">
        <v>15</v>
      </c>
      <c r="E14" s="44"/>
      <c r="F14" s="43">
        <f t="shared" si="6"/>
        <v>4</v>
      </c>
      <c r="G14" s="44"/>
      <c r="H14" s="43">
        <f t="shared" ref="H14:H15" si="8">150*F14*24</f>
        <v>14400</v>
      </c>
      <c r="I14" s="44"/>
      <c r="J14" s="43">
        <v>28</v>
      </c>
      <c r="K14" s="44"/>
      <c r="L14" s="43">
        <f t="shared" si="2"/>
        <v>403200</v>
      </c>
      <c r="M14" s="44"/>
      <c r="N14" s="43">
        <f t="shared" si="5"/>
        <v>3.7550926208496094E-4</v>
      </c>
      <c r="O14" s="44"/>
      <c r="P14" s="43">
        <f t="shared" si="3"/>
        <v>147168000</v>
      </c>
      <c r="Q14" s="44"/>
      <c r="R14" s="43">
        <f t="shared" si="4"/>
        <v>0.13706088066101074</v>
      </c>
      <c r="S14" s="44"/>
    </row>
    <row r="15" spans="2:19" ht="16.2" thickBot="1" x14ac:dyDescent="0.35">
      <c r="B15" s="37"/>
      <c r="C15" s="38"/>
      <c r="D15" s="19">
        <v>60</v>
      </c>
      <c r="E15" s="20"/>
      <c r="F15" s="43">
        <f t="shared" si="6"/>
        <v>1</v>
      </c>
      <c r="G15" s="44"/>
      <c r="H15" s="43">
        <f t="shared" si="8"/>
        <v>3600</v>
      </c>
      <c r="I15" s="44"/>
      <c r="J15" s="43">
        <v>28</v>
      </c>
      <c r="K15" s="44"/>
      <c r="L15" s="43">
        <f t="shared" si="2"/>
        <v>100800</v>
      </c>
      <c r="M15" s="44"/>
      <c r="N15" s="43">
        <f t="shared" si="5"/>
        <v>9.3877315521240234E-5</v>
      </c>
      <c r="O15" s="44"/>
      <c r="P15" s="43">
        <f t="shared" si="3"/>
        <v>36792000</v>
      </c>
      <c r="Q15" s="44"/>
      <c r="R15" s="43">
        <f t="shared" si="4"/>
        <v>3.4265220165252686E-2</v>
      </c>
      <c r="S15" s="44"/>
    </row>
    <row r="16" spans="2:19" ht="15" thickBot="1" x14ac:dyDescent="0.35"/>
    <row r="17" spans="2:9" ht="15" thickBot="1" x14ac:dyDescent="0.35">
      <c r="B17" s="45" t="s">
        <v>11</v>
      </c>
      <c r="C17" s="46" t="s">
        <v>12</v>
      </c>
      <c r="E17" s="45" t="s">
        <v>11</v>
      </c>
      <c r="F17" s="46" t="s">
        <v>12</v>
      </c>
      <c r="H17" s="45" t="s">
        <v>11</v>
      </c>
      <c r="I17" s="46" t="s">
        <v>12</v>
      </c>
    </row>
    <row r="18" spans="2:9" ht="15" thickBot="1" x14ac:dyDescent="0.35">
      <c r="B18" s="45" t="s">
        <v>9</v>
      </c>
      <c r="C18" s="45" t="s">
        <v>10</v>
      </c>
      <c r="E18" s="45" t="s">
        <v>9</v>
      </c>
      <c r="F18" s="45" t="s">
        <v>10</v>
      </c>
      <c r="H18" s="45" t="s">
        <v>9</v>
      </c>
      <c r="I18" s="45" t="s">
        <v>10</v>
      </c>
    </row>
    <row r="19" spans="2:9" ht="15" thickBot="1" x14ac:dyDescent="0.35">
      <c r="B19" s="45">
        <v>1</v>
      </c>
      <c r="C19" s="46">
        <v>72000</v>
      </c>
      <c r="E19" s="45">
        <v>1</v>
      </c>
      <c r="F19" s="46">
        <v>4800</v>
      </c>
      <c r="H19" s="45">
        <v>1</v>
      </c>
      <c r="I19" s="46">
        <v>1200</v>
      </c>
    </row>
    <row r="20" spans="2:9" ht="15" thickBot="1" x14ac:dyDescent="0.35">
      <c r="B20" s="45">
        <v>2</v>
      </c>
      <c r="C20" s="46">
        <f>B20*C19</f>
        <v>144000</v>
      </c>
      <c r="E20" s="45">
        <v>2</v>
      </c>
      <c r="F20" s="46">
        <f>E20*F19</f>
        <v>9600</v>
      </c>
      <c r="H20" s="45">
        <v>2</v>
      </c>
      <c r="I20" s="46">
        <f xml:space="preserve"> H20*I19</f>
        <v>2400</v>
      </c>
    </row>
    <row r="21" spans="2:9" ht="15" thickBot="1" x14ac:dyDescent="0.35">
      <c r="B21" s="45">
        <v>3</v>
      </c>
      <c r="C21" s="46">
        <f t="shared" ref="C21:C23" si="9">B21*C20</f>
        <v>432000</v>
      </c>
      <c r="E21" s="45">
        <v>3</v>
      </c>
      <c r="F21" s="46">
        <f t="shared" ref="F21:F23" si="10">E21*F20</f>
        <v>28800</v>
      </c>
      <c r="H21" s="45">
        <v>3</v>
      </c>
      <c r="I21" s="46">
        <f t="shared" ref="I21:I23" si="11" xml:space="preserve"> H21*I20</f>
        <v>7200</v>
      </c>
    </row>
    <row r="22" spans="2:9" ht="15" thickBot="1" x14ac:dyDescent="0.35">
      <c r="B22" s="45">
        <v>4</v>
      </c>
      <c r="C22" s="46">
        <f t="shared" si="9"/>
        <v>1728000</v>
      </c>
      <c r="E22" s="45">
        <v>4</v>
      </c>
      <c r="F22" s="46">
        <f t="shared" si="10"/>
        <v>115200</v>
      </c>
      <c r="H22" s="45">
        <v>4</v>
      </c>
      <c r="I22" s="46">
        <f t="shared" si="11"/>
        <v>28800</v>
      </c>
    </row>
    <row r="23" spans="2:9" ht="15" thickBot="1" x14ac:dyDescent="0.35">
      <c r="B23" s="45">
        <v>5</v>
      </c>
      <c r="C23" s="46">
        <f t="shared" si="9"/>
        <v>8640000</v>
      </c>
      <c r="E23" s="45">
        <v>5</v>
      </c>
      <c r="F23" s="46">
        <f t="shared" si="10"/>
        <v>576000</v>
      </c>
      <c r="H23" s="45">
        <v>5</v>
      </c>
      <c r="I23" s="46">
        <f t="shared" si="11"/>
        <v>144000</v>
      </c>
    </row>
    <row r="24" spans="2:9" ht="15" thickBot="1" x14ac:dyDescent="0.35"/>
    <row r="25" spans="2:9" ht="15" thickBot="1" x14ac:dyDescent="0.35">
      <c r="B25" s="45" t="s">
        <v>11</v>
      </c>
      <c r="C25" s="46" t="s">
        <v>12</v>
      </c>
      <c r="E25" s="45" t="s">
        <v>11</v>
      </c>
      <c r="F25" s="46" t="s">
        <v>12</v>
      </c>
      <c r="H25" s="45" t="s">
        <v>11</v>
      </c>
      <c r="I25" s="46" t="s">
        <v>12</v>
      </c>
    </row>
    <row r="26" spans="2:9" ht="15" thickBot="1" x14ac:dyDescent="0.35">
      <c r="B26" s="45" t="s">
        <v>9</v>
      </c>
      <c r="C26" s="45" t="s">
        <v>10</v>
      </c>
      <c r="E26" s="45" t="s">
        <v>9</v>
      </c>
      <c r="F26" s="45" t="s">
        <v>10</v>
      </c>
      <c r="H26" s="45" t="s">
        <v>9</v>
      </c>
      <c r="I26" s="45" t="s">
        <v>10</v>
      </c>
    </row>
    <row r="27" spans="2:9" ht="15" thickBot="1" x14ac:dyDescent="0.35">
      <c r="B27" s="45">
        <v>1</v>
      </c>
      <c r="C27" s="46">
        <v>144000</v>
      </c>
      <c r="E27" s="45">
        <v>1</v>
      </c>
      <c r="F27" s="46">
        <v>9600</v>
      </c>
      <c r="H27" s="45">
        <v>1</v>
      </c>
      <c r="I27" s="46">
        <v>2400</v>
      </c>
    </row>
    <row r="28" spans="2:9" ht="15" thickBot="1" x14ac:dyDescent="0.35">
      <c r="B28" s="45">
        <v>2</v>
      </c>
      <c r="C28" s="46">
        <f>B28*C27</f>
        <v>288000</v>
      </c>
      <c r="E28" s="45">
        <v>2</v>
      </c>
      <c r="F28" s="46">
        <f>E28*F27</f>
        <v>19200</v>
      </c>
      <c r="H28" s="45">
        <v>2</v>
      </c>
      <c r="I28" s="46">
        <f>H28*I27</f>
        <v>4800</v>
      </c>
    </row>
    <row r="29" spans="2:9" ht="15" thickBot="1" x14ac:dyDescent="0.35">
      <c r="B29" s="45">
        <v>3</v>
      </c>
      <c r="C29" s="46">
        <f t="shared" ref="C29:C31" si="12">B29*C28</f>
        <v>864000</v>
      </c>
      <c r="E29" s="45">
        <v>3</v>
      </c>
      <c r="F29" s="46">
        <f t="shared" ref="F29:F31" si="13">E29*F28</f>
        <v>57600</v>
      </c>
      <c r="H29" s="45">
        <v>3</v>
      </c>
      <c r="I29" s="46">
        <f t="shared" ref="I29:I31" si="14">H29*I28</f>
        <v>14400</v>
      </c>
    </row>
    <row r="30" spans="2:9" ht="15" thickBot="1" x14ac:dyDescent="0.35">
      <c r="B30" s="45">
        <v>4</v>
      </c>
      <c r="C30" s="46">
        <f t="shared" si="12"/>
        <v>3456000</v>
      </c>
      <c r="E30" s="45">
        <v>4</v>
      </c>
      <c r="F30" s="46">
        <f t="shared" si="13"/>
        <v>230400</v>
      </c>
      <c r="H30" s="45">
        <v>4</v>
      </c>
      <c r="I30" s="46">
        <f t="shared" si="14"/>
        <v>57600</v>
      </c>
    </row>
    <row r="31" spans="2:9" ht="15" thickBot="1" x14ac:dyDescent="0.35">
      <c r="B31" s="45">
        <v>5</v>
      </c>
      <c r="C31" s="46">
        <f t="shared" si="12"/>
        <v>17280000</v>
      </c>
      <c r="E31" s="45">
        <v>5</v>
      </c>
      <c r="F31" s="46">
        <f t="shared" si="13"/>
        <v>1152000</v>
      </c>
      <c r="H31" s="45">
        <v>5</v>
      </c>
      <c r="I31" s="46">
        <f t="shared" si="14"/>
        <v>288000</v>
      </c>
    </row>
    <row r="32" spans="2:9" ht="15" thickBot="1" x14ac:dyDescent="0.35"/>
    <row r="33" spans="2:12" ht="15" thickBot="1" x14ac:dyDescent="0.35">
      <c r="B33" s="45" t="s">
        <v>11</v>
      </c>
      <c r="C33" s="46" t="s">
        <v>12</v>
      </c>
      <c r="E33" s="45" t="s">
        <v>11</v>
      </c>
      <c r="F33" s="46" t="s">
        <v>12</v>
      </c>
      <c r="H33" s="45" t="s">
        <v>11</v>
      </c>
      <c r="I33" s="46" t="s">
        <v>12</v>
      </c>
      <c r="L33" s="48"/>
    </row>
    <row r="34" spans="2:12" ht="15" thickBot="1" x14ac:dyDescent="0.35">
      <c r="B34" s="47" t="s">
        <v>9</v>
      </c>
      <c r="C34" s="47" t="s">
        <v>10</v>
      </c>
      <c r="E34" s="47" t="s">
        <v>9</v>
      </c>
      <c r="F34" s="47" t="s">
        <v>10</v>
      </c>
      <c r="H34" s="47" t="s">
        <v>9</v>
      </c>
      <c r="I34" s="47" t="s">
        <v>10</v>
      </c>
    </row>
    <row r="35" spans="2:12" ht="15" thickBot="1" x14ac:dyDescent="0.35">
      <c r="B35" s="45">
        <v>1</v>
      </c>
      <c r="C35" s="46">
        <v>216000</v>
      </c>
      <c r="E35" s="45">
        <v>1</v>
      </c>
      <c r="F35" s="46">
        <v>14400</v>
      </c>
      <c r="H35" s="45">
        <v>1</v>
      </c>
      <c r="I35" s="46">
        <v>3600</v>
      </c>
    </row>
    <row r="36" spans="2:12" ht="15" thickBot="1" x14ac:dyDescent="0.35">
      <c r="B36" s="45">
        <v>2</v>
      </c>
      <c r="C36" s="46">
        <f>B36*C35</f>
        <v>432000</v>
      </c>
      <c r="E36" s="45">
        <v>2</v>
      </c>
      <c r="F36" s="46">
        <f>E36*F35</f>
        <v>28800</v>
      </c>
      <c r="H36" s="45">
        <v>2</v>
      </c>
      <c r="I36" s="46">
        <f>H36*I35</f>
        <v>7200</v>
      </c>
    </row>
    <row r="37" spans="2:12" ht="15" thickBot="1" x14ac:dyDescent="0.35">
      <c r="B37" s="45">
        <v>3</v>
      </c>
      <c r="C37" s="46">
        <f t="shared" ref="C37:C39" si="15">B37*C36</f>
        <v>1296000</v>
      </c>
      <c r="E37" s="45">
        <v>3</v>
      </c>
      <c r="F37" s="46">
        <f t="shared" ref="F37:F39" si="16">E37*F36</f>
        <v>86400</v>
      </c>
      <c r="H37" s="45">
        <v>3</v>
      </c>
      <c r="I37" s="46">
        <f t="shared" ref="I37:I39" si="17">H37*I36</f>
        <v>21600</v>
      </c>
    </row>
    <row r="38" spans="2:12" ht="15" thickBot="1" x14ac:dyDescent="0.35">
      <c r="B38" s="45">
        <v>4</v>
      </c>
      <c r="C38" s="46">
        <f t="shared" si="15"/>
        <v>5184000</v>
      </c>
      <c r="E38" s="45">
        <v>4</v>
      </c>
      <c r="F38" s="46">
        <f t="shared" si="16"/>
        <v>345600</v>
      </c>
      <c r="H38" s="45">
        <v>4</v>
      </c>
      <c r="I38" s="46">
        <f t="shared" si="17"/>
        <v>86400</v>
      </c>
    </row>
    <row r="39" spans="2:12" ht="15" thickBot="1" x14ac:dyDescent="0.35">
      <c r="B39" s="45">
        <v>5</v>
      </c>
      <c r="C39" s="46">
        <f t="shared" si="15"/>
        <v>25920000</v>
      </c>
      <c r="E39" s="45">
        <v>5</v>
      </c>
      <c r="F39" s="46">
        <f t="shared" si="16"/>
        <v>1728000</v>
      </c>
      <c r="H39" s="45">
        <v>5</v>
      </c>
      <c r="I39" s="46">
        <f t="shared" si="17"/>
        <v>432000</v>
      </c>
    </row>
  </sheetData>
  <mergeCells count="84">
    <mergeCell ref="P14:Q14"/>
    <mergeCell ref="R14:S14"/>
    <mergeCell ref="D15:E15"/>
    <mergeCell ref="F15:G15"/>
    <mergeCell ref="H15:I15"/>
    <mergeCell ref="J15:K15"/>
    <mergeCell ref="L15:M15"/>
    <mergeCell ref="N15:O15"/>
    <mergeCell ref="P15:Q15"/>
    <mergeCell ref="R15:S15"/>
    <mergeCell ref="D14:E14"/>
    <mergeCell ref="F14:G14"/>
    <mergeCell ref="H14:I14"/>
    <mergeCell ref="J14:K14"/>
    <mergeCell ref="L14:M14"/>
    <mergeCell ref="N14:O14"/>
    <mergeCell ref="P12:Q12"/>
    <mergeCell ref="R12:S12"/>
    <mergeCell ref="D13:E13"/>
    <mergeCell ref="F13:G13"/>
    <mergeCell ref="H13:I13"/>
    <mergeCell ref="J13:K13"/>
    <mergeCell ref="L13:M13"/>
    <mergeCell ref="N13:O13"/>
    <mergeCell ref="P13:Q13"/>
    <mergeCell ref="R13:S13"/>
    <mergeCell ref="D12:E12"/>
    <mergeCell ref="F12:G12"/>
    <mergeCell ref="H12:I12"/>
    <mergeCell ref="J12:K12"/>
    <mergeCell ref="L12:M12"/>
    <mergeCell ref="N12:O12"/>
    <mergeCell ref="P10:Q10"/>
    <mergeCell ref="R10:S10"/>
    <mergeCell ref="D11:E11"/>
    <mergeCell ref="F11:G11"/>
    <mergeCell ref="H11:I11"/>
    <mergeCell ref="J11:K11"/>
    <mergeCell ref="L11:M11"/>
    <mergeCell ref="N11:O11"/>
    <mergeCell ref="P11:Q11"/>
    <mergeCell ref="R11:S11"/>
    <mergeCell ref="D10:E10"/>
    <mergeCell ref="F10:G10"/>
    <mergeCell ref="H10:I10"/>
    <mergeCell ref="J10:K10"/>
    <mergeCell ref="L10:M10"/>
    <mergeCell ref="N10:O10"/>
    <mergeCell ref="R8:S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8:Q8"/>
    <mergeCell ref="H7:I7"/>
    <mergeCell ref="J7:K7"/>
    <mergeCell ref="L7:M7"/>
    <mergeCell ref="N7:O7"/>
    <mergeCell ref="P7:Q7"/>
    <mergeCell ref="R7:S7"/>
    <mergeCell ref="N4:O6"/>
    <mergeCell ref="P4:Q6"/>
    <mergeCell ref="R4:S6"/>
    <mergeCell ref="B7:C9"/>
    <mergeCell ref="B10:C12"/>
    <mergeCell ref="B13:C15"/>
    <mergeCell ref="D7:E7"/>
    <mergeCell ref="D8:E8"/>
    <mergeCell ref="D9:E9"/>
    <mergeCell ref="F7:G7"/>
    <mergeCell ref="B4:C6"/>
    <mergeCell ref="D4:E6"/>
    <mergeCell ref="F4:G6"/>
    <mergeCell ref="H4:I6"/>
    <mergeCell ref="J4:K6"/>
    <mergeCell ref="L4:M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Francisco Cardenas Torres</dc:creator>
  <cp:lastModifiedBy>Jose Francisco Cardenas Torres</cp:lastModifiedBy>
  <dcterms:created xsi:type="dcterms:W3CDTF">2023-11-28T21:09:03Z</dcterms:created>
  <dcterms:modified xsi:type="dcterms:W3CDTF">2023-11-28T22:06:42Z</dcterms:modified>
</cp:coreProperties>
</file>