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dexx-my.sharepoint.com/personal/frank-cocuzza_idexx_com/Documents/Desktop/Scraping/"/>
    </mc:Choice>
  </mc:AlternateContent>
  <xr:revisionPtr revIDLastSave="31836" documentId="8_{A296351C-2345-472C-90F3-15115D56923A}" xr6:coauthVersionLast="47" xr6:coauthVersionMax="47" xr10:uidLastSave="{E936C451-5300-4842-BDEA-9966F9A43E4E}"/>
  <bookViews>
    <workbookView xWindow="-120" yWindow="-120" windowWidth="29040" windowHeight="15840" xr2:uid="{00000000-000D-0000-FFFF-FFFF00000000}"/>
  </bookViews>
  <sheets>
    <sheet name="Solver" sheetId="8" r:id="rId1"/>
  </sheets>
  <definedNames>
    <definedName name="solver_adj" localSheetId="0" hidden="1">Solver!$C$8:$E$8,Solver!$D$12:$D$112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Solver!$G$8</definedName>
    <definedName name="solver_lhs10" localSheetId="0" hidden="1">Solver!$D$12:$D$112</definedName>
    <definedName name="solver_lhs2" localSheetId="0" hidden="1">Solver!$D$12:$D$112</definedName>
    <definedName name="solver_lhs3" localSheetId="0" hidden="1">Solver!$F$8</definedName>
    <definedName name="solver_lhs4" localSheetId="0" hidden="1">Solver!$C$8:$E$8</definedName>
    <definedName name="solver_lhs5" localSheetId="0" hidden="1">Solver!$C$8:$E$8</definedName>
    <definedName name="solver_lhs6" localSheetId="0" hidden="1">Solver!$C$8:$E$8</definedName>
    <definedName name="solver_lhs7" localSheetId="0" hidden="1">Solver!$D$12:$D$112</definedName>
    <definedName name="solver_lhs8" localSheetId="0" hidden="1">Solver!$D$12:$D$112</definedName>
    <definedName name="solver_lhs9" localSheetId="0" hidden="1">Solver!$D$12:$D$112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Solver!$J$8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2" localSheetId="0" hidden="1">3</definedName>
    <definedName name="solver_rel3" localSheetId="0" hidden="1">2</definedName>
    <definedName name="solver_rel4" localSheetId="0" hidden="1">4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4</definedName>
    <definedName name="solver_rel9" localSheetId="0" hidden="1">3</definedName>
    <definedName name="solver_rhs1" localSheetId="0" hidden="1">Solver!$B$1</definedName>
    <definedName name="solver_rhs10" localSheetId="0" hidden="1">1</definedName>
    <definedName name="solver_rhs2" localSheetId="0" hidden="1">1</definedName>
    <definedName name="solver_rhs3" localSheetId="0" hidden="1">49</definedName>
    <definedName name="solver_rhs4" localSheetId="0" hidden="1">"integer"</definedName>
    <definedName name="solver_rhs5" localSheetId="0" hidden="1">49</definedName>
    <definedName name="solver_rhs6" localSheetId="0" hidden="1">0</definedName>
    <definedName name="solver_rhs7" localSheetId="0" hidden="1">3</definedName>
    <definedName name="solver_rhs8" localSheetId="0" hidden="1">"integer"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8" l="1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62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G8" i="8"/>
  <c r="C12" i="8" s="1"/>
  <c r="F8" i="8"/>
  <c r="B12" i="8"/>
  <c r="K112" i="8" l="1" a="1"/>
  <c r="K112" i="8" s="1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K12" i="8" l="1" a="1"/>
  <c r="K12" i="8" s="1"/>
  <c r="K27" i="8" a="1"/>
  <c r="K27" i="8" s="1"/>
  <c r="K38" i="8" a="1"/>
  <c r="K38" i="8" s="1"/>
  <c r="K88" i="8" a="1"/>
  <c r="K88" i="8" s="1"/>
  <c r="K109" i="8" a="1"/>
  <c r="K109" i="8" s="1"/>
  <c r="K77" i="8" a="1"/>
  <c r="K77" i="8" s="1"/>
  <c r="K100" i="8" a="1"/>
  <c r="K100" i="8" s="1"/>
  <c r="K56" i="8" a="1"/>
  <c r="K56" i="8" s="1"/>
  <c r="K94" i="8" a="1"/>
  <c r="K94" i="8" s="1"/>
  <c r="K30" i="8" a="1"/>
  <c r="K30" i="8" s="1"/>
  <c r="K24" i="8" a="1"/>
  <c r="K24" i="8" s="1"/>
  <c r="K37" i="8" a="1"/>
  <c r="K37" i="8" s="1"/>
  <c r="K74" i="8" a="1"/>
  <c r="K74" i="8" s="1"/>
  <c r="K97" i="8" a="1"/>
  <c r="K97" i="8" s="1"/>
  <c r="K14" i="8" a="1"/>
  <c r="K14" i="8" s="1"/>
  <c r="K82" i="8" a="1"/>
  <c r="K82" i="8" s="1"/>
  <c r="K31" i="8" a="1"/>
  <c r="K31" i="8" s="1"/>
  <c r="K83" i="8" a="1"/>
  <c r="K83" i="8" s="1"/>
  <c r="K103" i="8" a="1"/>
  <c r="K103" i="8" s="1"/>
  <c r="K32" i="8" a="1"/>
  <c r="K32" i="8" s="1"/>
  <c r="K95" i="8" a="1"/>
  <c r="K95" i="8" s="1"/>
  <c r="K45" i="8" a="1"/>
  <c r="K45" i="8" s="1"/>
  <c r="K25" i="8" a="1"/>
  <c r="K25" i="8" s="1"/>
  <c r="K68" i="8" a="1"/>
  <c r="K68" i="8" s="1"/>
  <c r="K105" i="8" a="1"/>
  <c r="K105" i="8" s="1"/>
  <c r="K106" i="8" a="1"/>
  <c r="K106" i="8" s="1"/>
  <c r="K29" i="8" a="1"/>
  <c r="K29" i="8" s="1"/>
  <c r="K48" i="8" a="1"/>
  <c r="K48" i="8" s="1"/>
  <c r="K78" i="8" a="1"/>
  <c r="K78" i="8" s="1"/>
  <c r="K89" i="8" a="1"/>
  <c r="K89" i="8" s="1"/>
  <c r="K107" i="8" a="1"/>
  <c r="K107" i="8" s="1"/>
  <c r="K49" i="8" a="1"/>
  <c r="K49" i="8" s="1"/>
  <c r="K19" i="8" a="1"/>
  <c r="K19" i="8" s="1"/>
  <c r="K20" i="8" a="1"/>
  <c r="K20" i="8" s="1"/>
  <c r="E12" i="8"/>
  <c r="P12" i="8"/>
  <c r="O12" i="8"/>
  <c r="N12" i="8"/>
  <c r="M12" i="8"/>
  <c r="K16" i="8" a="1"/>
  <c r="K16" i="8" s="1"/>
  <c r="K18" i="8" a="1"/>
  <c r="K18" i="8" s="1"/>
  <c r="K21" i="8" a="1"/>
  <c r="K21" i="8" s="1"/>
  <c r="K23" i="8" a="1"/>
  <c r="K23" i="8" s="1"/>
  <c r="K22" i="8" a="1"/>
  <c r="K22" i="8" s="1"/>
  <c r="K33" i="8" a="1"/>
  <c r="K33" i="8" s="1"/>
  <c r="K58" i="8" a="1"/>
  <c r="K58" i="8" s="1"/>
  <c r="K15" i="8" a="1"/>
  <c r="K15" i="8" s="1"/>
  <c r="K17" i="8" a="1"/>
  <c r="K17" i="8" s="1"/>
  <c r="K35" i="8" a="1"/>
  <c r="K35" i="8" s="1"/>
  <c r="L12" i="8"/>
  <c r="K60" i="8" a="1"/>
  <c r="K60" i="8" s="1"/>
  <c r="K34" i="8" a="1"/>
  <c r="K34" i="8" s="1"/>
  <c r="K39" i="8" a="1"/>
  <c r="K39" i="8" s="1"/>
  <c r="K40" i="8" a="1"/>
  <c r="K40" i="8" s="1"/>
  <c r="K54" i="8" a="1"/>
  <c r="K54" i="8" s="1"/>
  <c r="K41" i="8" a="1"/>
  <c r="K41" i="8" s="1"/>
  <c r="K70" i="8" a="1"/>
  <c r="K70" i="8" s="1"/>
  <c r="K28" i="8" a="1"/>
  <c r="K28" i="8" s="1"/>
  <c r="K36" i="8" a="1"/>
  <c r="K36" i="8" s="1"/>
  <c r="K42" i="8" a="1"/>
  <c r="K42" i="8" s="1"/>
  <c r="K43" i="8" a="1"/>
  <c r="K43" i="8" s="1"/>
  <c r="K44" i="8" a="1"/>
  <c r="K44" i="8" s="1"/>
  <c r="K50" i="8" a="1"/>
  <c r="K50" i="8" s="1"/>
  <c r="K53" i="8" a="1"/>
  <c r="K53" i="8" s="1"/>
  <c r="K26" i="8" a="1"/>
  <c r="K26" i="8" s="1"/>
  <c r="K47" i="8" a="1"/>
  <c r="K47" i="8" s="1"/>
  <c r="K72" i="8" a="1"/>
  <c r="K72" i="8" s="1"/>
  <c r="K62" i="8" a="1"/>
  <c r="K62" i="8" s="1"/>
  <c r="K65" i="8" a="1"/>
  <c r="K65" i="8" s="1"/>
  <c r="K13" i="8" a="1"/>
  <c r="K13" i="8" s="1"/>
  <c r="K46" i="8" a="1"/>
  <c r="K46" i="8" s="1"/>
  <c r="K51" i="8" a="1"/>
  <c r="K51" i="8" s="1"/>
  <c r="K64" i="8" a="1"/>
  <c r="K64" i="8" s="1"/>
  <c r="K71" i="8" a="1"/>
  <c r="K71" i="8" s="1"/>
  <c r="K81" i="8" a="1"/>
  <c r="K81" i="8" s="1"/>
  <c r="K93" i="8" a="1"/>
  <c r="K93" i="8" s="1"/>
  <c r="K55" i="8" a="1"/>
  <c r="K55" i="8" s="1"/>
  <c r="K57" i="8" a="1"/>
  <c r="K57" i="8" s="1"/>
  <c r="K67" i="8" a="1"/>
  <c r="K67" i="8" s="1"/>
  <c r="K91" i="8" a="1"/>
  <c r="K91" i="8" s="1"/>
  <c r="K92" i="8" a="1"/>
  <c r="K92" i="8" s="1"/>
  <c r="K52" i="8" a="1"/>
  <c r="K52" i="8" s="1"/>
  <c r="K63" i="8" a="1"/>
  <c r="K63" i="8" s="1"/>
  <c r="K73" i="8" a="1"/>
  <c r="K73" i="8" s="1"/>
  <c r="K85" i="8" a="1"/>
  <c r="K85" i="8" s="1"/>
  <c r="K86" i="8" a="1"/>
  <c r="K86" i="8" s="1"/>
  <c r="K87" i="8" a="1"/>
  <c r="K87" i="8" s="1"/>
  <c r="K102" i="8" a="1"/>
  <c r="K102" i="8" s="1"/>
  <c r="K101" i="8" a="1"/>
  <c r="K101" i="8" s="1"/>
  <c r="K69" i="8" a="1"/>
  <c r="K69" i="8" s="1"/>
  <c r="K76" i="8" a="1"/>
  <c r="K76" i="8" s="1"/>
  <c r="K59" i="8" a="1"/>
  <c r="K59" i="8" s="1"/>
  <c r="K61" i="8" a="1"/>
  <c r="K61" i="8" s="1"/>
  <c r="K79" i="8" a="1"/>
  <c r="K79" i="8" s="1"/>
  <c r="K90" i="8" a="1"/>
  <c r="K90" i="8" s="1"/>
  <c r="K80" i="8" a="1"/>
  <c r="K80" i="8" s="1"/>
  <c r="K66" i="8" a="1"/>
  <c r="K66" i="8" s="1"/>
  <c r="K75" i="8" a="1"/>
  <c r="K75" i="8" s="1"/>
  <c r="K84" i="8" a="1"/>
  <c r="K84" i="8" s="1"/>
  <c r="K104" i="8" a="1"/>
  <c r="K104" i="8" s="1"/>
  <c r="K99" i="8" a="1"/>
  <c r="K99" i="8" s="1"/>
  <c r="K111" i="8" a="1"/>
  <c r="K111" i="8" s="1"/>
  <c r="K96" i="8" a="1"/>
  <c r="K96" i="8" s="1"/>
  <c r="K108" i="8" a="1"/>
  <c r="K108" i="8" s="1"/>
  <c r="K98" i="8" a="1"/>
  <c r="K98" i="8" s="1"/>
  <c r="K110" i="8" a="1"/>
  <c r="K110" i="8" s="1"/>
  <c r="C13" i="8" l="1"/>
  <c r="E13" i="8" s="1"/>
  <c r="C14" i="8" s="1"/>
  <c r="G12" i="8"/>
  <c r="R12" i="8"/>
  <c r="U12" i="8" s="1"/>
  <c r="S12" i="8"/>
  <c r="V12" i="8" s="1"/>
  <c r="Q12" i="8"/>
  <c r="T12" i="8" s="1"/>
  <c r="N13" i="8" l="1"/>
  <c r="Q13" i="8" s="1"/>
  <c r="T13" i="8" s="1"/>
  <c r="O13" i="8"/>
  <c r="R13" i="8" s="1"/>
  <c r="U13" i="8" s="1"/>
  <c r="P13" i="8"/>
  <c r="S13" i="8" s="1"/>
  <c r="V13" i="8" s="1"/>
  <c r="M13" i="8"/>
  <c r="L13" i="8"/>
  <c r="G13" i="8"/>
  <c r="W12" i="8"/>
  <c r="P14" i="8"/>
  <c r="S14" i="8" s="1"/>
  <c r="V14" i="8" s="1"/>
  <c r="O14" i="8"/>
  <c r="R14" i="8" s="1"/>
  <c r="U14" i="8" s="1"/>
  <c r="M14" i="8"/>
  <c r="L14" i="8"/>
  <c r="N14" i="8"/>
  <c r="Q14" i="8" s="1"/>
  <c r="T14" i="8" s="1"/>
  <c r="E14" i="8"/>
  <c r="C15" i="8" s="1"/>
  <c r="W13" i="8" l="1"/>
  <c r="G14" i="8"/>
  <c r="W14" i="8"/>
  <c r="E15" i="8"/>
  <c r="C16" i="8" s="1"/>
  <c r="P15" i="8"/>
  <c r="S15" i="8" s="1"/>
  <c r="V15" i="8" s="1"/>
  <c r="O15" i="8"/>
  <c r="R15" i="8" s="1"/>
  <c r="U15" i="8" s="1"/>
  <c r="N15" i="8"/>
  <c r="Q15" i="8" s="1"/>
  <c r="T15" i="8" s="1"/>
  <c r="M15" i="8"/>
  <c r="L15" i="8"/>
  <c r="G15" i="8" l="1"/>
  <c r="W15" i="8"/>
  <c r="N16" i="8"/>
  <c r="Q16" i="8" s="1"/>
  <c r="T16" i="8" s="1"/>
  <c r="M16" i="8"/>
  <c r="E16" i="8"/>
  <c r="C17" i="8" s="1"/>
  <c r="O16" i="8"/>
  <c r="R16" i="8" s="1"/>
  <c r="U16" i="8" s="1"/>
  <c r="L16" i="8"/>
  <c r="P16" i="8"/>
  <c r="S16" i="8" s="1"/>
  <c r="V16" i="8" s="1"/>
  <c r="G16" i="8" l="1"/>
  <c r="W16" i="8"/>
  <c r="E17" i="8"/>
  <c r="C18" i="8" s="1"/>
  <c r="P17" i="8"/>
  <c r="S17" i="8" s="1"/>
  <c r="V17" i="8" s="1"/>
  <c r="O17" i="8"/>
  <c r="R17" i="8" s="1"/>
  <c r="U17" i="8" s="1"/>
  <c r="N17" i="8"/>
  <c r="Q17" i="8" s="1"/>
  <c r="T17" i="8" s="1"/>
  <c r="M17" i="8"/>
  <c r="L17" i="8"/>
  <c r="G17" i="8" l="1"/>
  <c r="W17" i="8"/>
  <c r="L18" i="8"/>
  <c r="E18" i="8"/>
  <c r="C19" i="8" s="1"/>
  <c r="P18" i="8"/>
  <c r="S18" i="8" s="1"/>
  <c r="V18" i="8" s="1"/>
  <c r="O18" i="8"/>
  <c r="R18" i="8" s="1"/>
  <c r="U18" i="8" s="1"/>
  <c r="M18" i="8"/>
  <c r="N18" i="8"/>
  <c r="Q18" i="8" s="1"/>
  <c r="T18" i="8" s="1"/>
  <c r="G18" i="8" l="1"/>
  <c r="W18" i="8"/>
  <c r="P19" i="8"/>
  <c r="S19" i="8" s="1"/>
  <c r="V19" i="8" s="1"/>
  <c r="O19" i="8"/>
  <c r="R19" i="8" s="1"/>
  <c r="U19" i="8" s="1"/>
  <c r="N19" i="8"/>
  <c r="Q19" i="8" s="1"/>
  <c r="T19" i="8" s="1"/>
  <c r="M19" i="8"/>
  <c r="L19" i="8"/>
  <c r="E19" i="8"/>
  <c r="C20" i="8" s="1"/>
  <c r="G19" i="8" l="1"/>
  <c r="W19" i="8"/>
  <c r="E20" i="8"/>
  <c r="C21" i="8" s="1"/>
  <c r="M20" i="8"/>
  <c r="P20" i="8"/>
  <c r="S20" i="8" s="1"/>
  <c r="V20" i="8" s="1"/>
  <c r="O20" i="8"/>
  <c r="R20" i="8" s="1"/>
  <c r="U20" i="8" s="1"/>
  <c r="L20" i="8"/>
  <c r="N20" i="8"/>
  <c r="Q20" i="8" s="1"/>
  <c r="T20" i="8" s="1"/>
  <c r="G20" i="8" l="1"/>
  <c r="W20" i="8"/>
  <c r="E21" i="8"/>
  <c r="C22" i="8" s="1"/>
  <c r="P21" i="8"/>
  <c r="S21" i="8" s="1"/>
  <c r="V21" i="8" s="1"/>
  <c r="O21" i="8"/>
  <c r="R21" i="8" s="1"/>
  <c r="U21" i="8" s="1"/>
  <c r="N21" i="8"/>
  <c r="Q21" i="8" s="1"/>
  <c r="T21" i="8" s="1"/>
  <c r="M21" i="8"/>
  <c r="L21" i="8"/>
  <c r="G21" i="8" l="1"/>
  <c r="W21" i="8"/>
  <c r="P22" i="8"/>
  <c r="S22" i="8" s="1"/>
  <c r="V22" i="8" s="1"/>
  <c r="O22" i="8"/>
  <c r="R22" i="8" s="1"/>
  <c r="U22" i="8" s="1"/>
  <c r="N22" i="8"/>
  <c r="Q22" i="8" s="1"/>
  <c r="T22" i="8" s="1"/>
  <c r="M22" i="8"/>
  <c r="L22" i="8"/>
  <c r="E22" i="8"/>
  <c r="C23" i="8" s="1"/>
  <c r="G22" i="8" l="1"/>
  <c r="W22" i="8"/>
  <c r="P23" i="8"/>
  <c r="S23" i="8" s="1"/>
  <c r="V23" i="8" s="1"/>
  <c r="L23" i="8"/>
  <c r="E23" i="8"/>
  <c r="C24" i="8" s="1"/>
  <c r="O23" i="8"/>
  <c r="R23" i="8" s="1"/>
  <c r="U23" i="8" s="1"/>
  <c r="M23" i="8"/>
  <c r="N23" i="8"/>
  <c r="Q23" i="8" s="1"/>
  <c r="T23" i="8" s="1"/>
  <c r="G23" i="8" l="1"/>
  <c r="W23" i="8"/>
  <c r="N24" i="8"/>
  <c r="Q24" i="8" s="1"/>
  <c r="T24" i="8" s="1"/>
  <c r="E24" i="8"/>
  <c r="C25" i="8" s="1"/>
  <c r="P24" i="8"/>
  <c r="S24" i="8" s="1"/>
  <c r="V24" i="8" s="1"/>
  <c r="O24" i="8"/>
  <c r="R24" i="8" s="1"/>
  <c r="U24" i="8" s="1"/>
  <c r="M24" i="8"/>
  <c r="L24" i="8"/>
  <c r="G24" i="8" l="1"/>
  <c r="W24" i="8"/>
  <c r="N25" i="8"/>
  <c r="Q25" i="8" s="1"/>
  <c r="T25" i="8" s="1"/>
  <c r="P25" i="8"/>
  <c r="S25" i="8" s="1"/>
  <c r="V25" i="8" s="1"/>
  <c r="O25" i="8"/>
  <c r="R25" i="8" s="1"/>
  <c r="U25" i="8" s="1"/>
  <c r="M25" i="8"/>
  <c r="L25" i="8"/>
  <c r="E25" i="8"/>
  <c r="C26" i="8" s="1"/>
  <c r="G25" i="8" l="1"/>
  <c r="W25" i="8"/>
  <c r="L26" i="8"/>
  <c r="M26" i="8"/>
  <c r="E26" i="8"/>
  <c r="C27" i="8" s="1"/>
  <c r="P26" i="8"/>
  <c r="S26" i="8" s="1"/>
  <c r="V26" i="8" s="1"/>
  <c r="N26" i="8"/>
  <c r="Q26" i="8" s="1"/>
  <c r="T26" i="8" s="1"/>
  <c r="O26" i="8"/>
  <c r="R26" i="8" s="1"/>
  <c r="U26" i="8" s="1"/>
  <c r="G26" i="8" l="1"/>
  <c r="W26" i="8"/>
  <c r="L27" i="8"/>
  <c r="E27" i="8"/>
  <c r="C28" i="8" s="1"/>
  <c r="P27" i="8"/>
  <c r="S27" i="8" s="1"/>
  <c r="V27" i="8" s="1"/>
  <c r="O27" i="8"/>
  <c r="R27" i="8" s="1"/>
  <c r="U27" i="8" s="1"/>
  <c r="N27" i="8"/>
  <c r="Q27" i="8" s="1"/>
  <c r="T27" i="8" s="1"/>
  <c r="M27" i="8"/>
  <c r="G27" i="8" l="1"/>
  <c r="W27" i="8"/>
  <c r="O28" i="8"/>
  <c r="R28" i="8" s="1"/>
  <c r="U28" i="8" s="1"/>
  <c r="N28" i="8"/>
  <c r="Q28" i="8" s="1"/>
  <c r="T28" i="8" s="1"/>
  <c r="M28" i="8"/>
  <c r="L28" i="8"/>
  <c r="E28" i="8"/>
  <c r="C29" i="8" s="1"/>
  <c r="P28" i="8"/>
  <c r="S28" i="8" s="1"/>
  <c r="V28" i="8" s="1"/>
  <c r="G28" i="8" l="1"/>
  <c r="W28" i="8"/>
  <c r="O29" i="8"/>
  <c r="R29" i="8" s="1"/>
  <c r="U29" i="8" s="1"/>
  <c r="E29" i="8"/>
  <c r="C30" i="8" s="1"/>
  <c r="N29" i="8"/>
  <c r="Q29" i="8" s="1"/>
  <c r="T29" i="8" s="1"/>
  <c r="P29" i="8"/>
  <c r="S29" i="8" s="1"/>
  <c r="V29" i="8" s="1"/>
  <c r="M29" i="8"/>
  <c r="L29" i="8"/>
  <c r="G29" i="8" l="1"/>
  <c r="W29" i="8"/>
  <c r="O30" i="8"/>
  <c r="R30" i="8" s="1"/>
  <c r="U30" i="8" s="1"/>
  <c r="E30" i="8"/>
  <c r="C31" i="8" s="1"/>
  <c r="P30" i="8"/>
  <c r="S30" i="8" s="1"/>
  <c r="V30" i="8" s="1"/>
  <c r="N30" i="8"/>
  <c r="Q30" i="8" s="1"/>
  <c r="T30" i="8" s="1"/>
  <c r="M30" i="8"/>
  <c r="L30" i="8"/>
  <c r="G30" i="8" l="1"/>
  <c r="W30" i="8"/>
  <c r="M31" i="8"/>
  <c r="P31" i="8"/>
  <c r="S31" i="8" s="1"/>
  <c r="V31" i="8" s="1"/>
  <c r="O31" i="8"/>
  <c r="R31" i="8" s="1"/>
  <c r="U31" i="8" s="1"/>
  <c r="N31" i="8"/>
  <c r="Q31" i="8" s="1"/>
  <c r="T31" i="8" s="1"/>
  <c r="L31" i="8"/>
  <c r="E31" i="8"/>
  <c r="C32" i="8" s="1"/>
  <c r="G31" i="8" l="1"/>
  <c r="W31" i="8"/>
  <c r="E32" i="8"/>
  <c r="C33" i="8" s="1"/>
  <c r="M32" i="8"/>
  <c r="P32" i="8"/>
  <c r="S32" i="8" s="1"/>
  <c r="V32" i="8" s="1"/>
  <c r="O32" i="8"/>
  <c r="R32" i="8" s="1"/>
  <c r="U32" i="8" s="1"/>
  <c r="N32" i="8"/>
  <c r="Q32" i="8" s="1"/>
  <c r="T32" i="8" s="1"/>
  <c r="L32" i="8"/>
  <c r="G32" i="8" l="1"/>
  <c r="W32" i="8"/>
  <c r="E33" i="8"/>
  <c r="C34" i="8" s="1"/>
  <c r="P33" i="8"/>
  <c r="S33" i="8" s="1"/>
  <c r="V33" i="8" s="1"/>
  <c r="O33" i="8"/>
  <c r="R33" i="8" s="1"/>
  <c r="U33" i="8" s="1"/>
  <c r="N33" i="8"/>
  <c r="Q33" i="8" s="1"/>
  <c r="T33" i="8" s="1"/>
  <c r="M33" i="8"/>
  <c r="L33" i="8"/>
  <c r="G33" i="8" l="1"/>
  <c r="W33" i="8"/>
  <c r="P34" i="8"/>
  <c r="S34" i="8" s="1"/>
  <c r="V34" i="8" s="1"/>
  <c r="O34" i="8"/>
  <c r="R34" i="8" s="1"/>
  <c r="U34" i="8" s="1"/>
  <c r="N34" i="8"/>
  <c r="Q34" i="8" s="1"/>
  <c r="T34" i="8" s="1"/>
  <c r="M34" i="8"/>
  <c r="L34" i="8"/>
  <c r="E34" i="8"/>
  <c r="C35" i="8" s="1"/>
  <c r="G34" i="8" l="1"/>
  <c r="W34" i="8"/>
  <c r="P35" i="8"/>
  <c r="S35" i="8" s="1"/>
  <c r="V35" i="8" s="1"/>
  <c r="O35" i="8"/>
  <c r="R35" i="8" s="1"/>
  <c r="U35" i="8" s="1"/>
  <c r="N35" i="8"/>
  <c r="Q35" i="8" s="1"/>
  <c r="T35" i="8" s="1"/>
  <c r="M35" i="8"/>
  <c r="L35" i="8"/>
  <c r="E35" i="8"/>
  <c r="C36" i="8" s="1"/>
  <c r="G35" i="8" l="1"/>
  <c r="W35" i="8"/>
  <c r="O36" i="8"/>
  <c r="R36" i="8" s="1"/>
  <c r="U36" i="8" s="1"/>
  <c r="N36" i="8"/>
  <c r="Q36" i="8" s="1"/>
  <c r="T36" i="8" s="1"/>
  <c r="M36" i="8"/>
  <c r="P36" i="8"/>
  <c r="S36" i="8" s="1"/>
  <c r="V36" i="8" s="1"/>
  <c r="L36" i="8"/>
  <c r="E36" i="8"/>
  <c r="C37" i="8" s="1"/>
  <c r="G36" i="8" l="1"/>
  <c r="W36" i="8"/>
  <c r="E37" i="8"/>
  <c r="C38" i="8" s="1"/>
  <c r="N37" i="8"/>
  <c r="Q37" i="8" s="1"/>
  <c r="T37" i="8" s="1"/>
  <c r="P37" i="8"/>
  <c r="S37" i="8" s="1"/>
  <c r="V37" i="8" s="1"/>
  <c r="O37" i="8"/>
  <c r="R37" i="8" s="1"/>
  <c r="U37" i="8" s="1"/>
  <c r="M37" i="8"/>
  <c r="L37" i="8"/>
  <c r="G37" i="8" l="1"/>
  <c r="W37" i="8"/>
  <c r="M38" i="8"/>
  <c r="L38" i="8"/>
  <c r="P38" i="8"/>
  <c r="S38" i="8" s="1"/>
  <c r="V38" i="8" s="1"/>
  <c r="O38" i="8"/>
  <c r="R38" i="8" s="1"/>
  <c r="U38" i="8" s="1"/>
  <c r="N38" i="8"/>
  <c r="Q38" i="8" s="1"/>
  <c r="T38" i="8" s="1"/>
  <c r="E38" i="8"/>
  <c r="C39" i="8" s="1"/>
  <c r="G38" i="8" l="1"/>
  <c r="W38" i="8"/>
  <c r="E39" i="8"/>
  <c r="C40" i="8" s="1"/>
  <c r="P39" i="8"/>
  <c r="S39" i="8" s="1"/>
  <c r="V39" i="8" s="1"/>
  <c r="L39" i="8"/>
  <c r="M39" i="8"/>
  <c r="O39" i="8"/>
  <c r="R39" i="8" s="1"/>
  <c r="U39" i="8" s="1"/>
  <c r="N39" i="8"/>
  <c r="Q39" i="8" s="1"/>
  <c r="T39" i="8" s="1"/>
  <c r="G39" i="8" l="1"/>
  <c r="W39" i="8"/>
  <c r="O40" i="8"/>
  <c r="R40" i="8" s="1"/>
  <c r="U40" i="8" s="1"/>
  <c r="N40" i="8"/>
  <c r="Q40" i="8" s="1"/>
  <c r="T40" i="8" s="1"/>
  <c r="M40" i="8"/>
  <c r="L40" i="8"/>
  <c r="E40" i="8"/>
  <c r="C41" i="8" s="1"/>
  <c r="P40" i="8"/>
  <c r="S40" i="8" s="1"/>
  <c r="V40" i="8" s="1"/>
  <c r="G40" i="8" l="1"/>
  <c r="W40" i="8"/>
  <c r="P41" i="8"/>
  <c r="S41" i="8" s="1"/>
  <c r="V41" i="8" s="1"/>
  <c r="O41" i="8"/>
  <c r="R41" i="8" s="1"/>
  <c r="U41" i="8" s="1"/>
  <c r="N41" i="8"/>
  <c r="Q41" i="8" s="1"/>
  <c r="T41" i="8" s="1"/>
  <c r="M41" i="8"/>
  <c r="L41" i="8"/>
  <c r="E41" i="8"/>
  <c r="C42" i="8" s="1"/>
  <c r="G41" i="8" l="1"/>
  <c r="W41" i="8"/>
  <c r="M42" i="8"/>
  <c r="O42" i="8"/>
  <c r="R42" i="8" s="1"/>
  <c r="U42" i="8" s="1"/>
  <c r="P42" i="8"/>
  <c r="S42" i="8" s="1"/>
  <c r="V42" i="8" s="1"/>
  <c r="N42" i="8"/>
  <c r="Q42" i="8" s="1"/>
  <c r="T42" i="8" s="1"/>
  <c r="L42" i="8"/>
  <c r="E42" i="8"/>
  <c r="C43" i="8" s="1"/>
  <c r="G42" i="8" l="1"/>
  <c r="W42" i="8"/>
  <c r="E43" i="8"/>
  <c r="C44" i="8" s="1"/>
  <c r="N43" i="8"/>
  <c r="Q43" i="8" s="1"/>
  <c r="T43" i="8" s="1"/>
  <c r="M43" i="8"/>
  <c r="L43" i="8"/>
  <c r="P43" i="8"/>
  <c r="S43" i="8" s="1"/>
  <c r="V43" i="8" s="1"/>
  <c r="O43" i="8"/>
  <c r="R43" i="8" s="1"/>
  <c r="U43" i="8" s="1"/>
  <c r="G43" i="8" l="1"/>
  <c r="W43" i="8"/>
  <c r="E44" i="8"/>
  <c r="C45" i="8" s="1"/>
  <c r="M44" i="8"/>
  <c r="P44" i="8"/>
  <c r="S44" i="8" s="1"/>
  <c r="V44" i="8" s="1"/>
  <c r="O44" i="8"/>
  <c r="R44" i="8" s="1"/>
  <c r="U44" i="8" s="1"/>
  <c r="N44" i="8"/>
  <c r="Q44" i="8" s="1"/>
  <c r="T44" i="8" s="1"/>
  <c r="L44" i="8"/>
  <c r="G44" i="8" l="1"/>
  <c r="W44" i="8"/>
  <c r="P45" i="8"/>
  <c r="S45" i="8" s="1"/>
  <c r="V45" i="8" s="1"/>
  <c r="L45" i="8"/>
  <c r="E45" i="8"/>
  <c r="C46" i="8" s="1"/>
  <c r="O45" i="8"/>
  <c r="R45" i="8" s="1"/>
  <c r="U45" i="8" s="1"/>
  <c r="N45" i="8"/>
  <c r="Q45" i="8" s="1"/>
  <c r="T45" i="8" s="1"/>
  <c r="M45" i="8"/>
  <c r="G45" i="8" l="1"/>
  <c r="W45" i="8"/>
  <c r="P46" i="8"/>
  <c r="S46" i="8" s="1"/>
  <c r="V46" i="8" s="1"/>
  <c r="O46" i="8"/>
  <c r="R46" i="8" s="1"/>
  <c r="U46" i="8" s="1"/>
  <c r="N46" i="8"/>
  <c r="Q46" i="8" s="1"/>
  <c r="T46" i="8" s="1"/>
  <c r="M46" i="8"/>
  <c r="L46" i="8"/>
  <c r="E46" i="8"/>
  <c r="C47" i="8" s="1"/>
  <c r="G46" i="8" l="1"/>
  <c r="W46" i="8"/>
  <c r="O47" i="8"/>
  <c r="R47" i="8" s="1"/>
  <c r="U47" i="8" s="1"/>
  <c r="N47" i="8"/>
  <c r="Q47" i="8" s="1"/>
  <c r="T47" i="8" s="1"/>
  <c r="P47" i="8"/>
  <c r="S47" i="8" s="1"/>
  <c r="V47" i="8" s="1"/>
  <c r="M47" i="8"/>
  <c r="L47" i="8"/>
  <c r="E47" i="8"/>
  <c r="C48" i="8" s="1"/>
  <c r="G47" i="8" l="1"/>
  <c r="W47" i="8"/>
  <c r="O48" i="8"/>
  <c r="R48" i="8" s="1"/>
  <c r="U48" i="8" s="1"/>
  <c r="N48" i="8"/>
  <c r="Q48" i="8" s="1"/>
  <c r="T48" i="8" s="1"/>
  <c r="M48" i="8"/>
  <c r="L48" i="8"/>
  <c r="E48" i="8"/>
  <c r="C49" i="8" s="1"/>
  <c r="P48" i="8"/>
  <c r="S48" i="8" s="1"/>
  <c r="V48" i="8" s="1"/>
  <c r="G48" i="8" l="1"/>
  <c r="W48" i="8"/>
  <c r="M49" i="8"/>
  <c r="L49" i="8"/>
  <c r="E49" i="8"/>
  <c r="C50" i="8" s="1"/>
  <c r="N49" i="8"/>
  <c r="Q49" i="8" s="1"/>
  <c r="T49" i="8" s="1"/>
  <c r="P49" i="8"/>
  <c r="S49" i="8" s="1"/>
  <c r="V49" i="8" s="1"/>
  <c r="O49" i="8"/>
  <c r="R49" i="8" s="1"/>
  <c r="U49" i="8" s="1"/>
  <c r="G49" i="8" l="1"/>
  <c r="W49" i="8"/>
  <c r="E50" i="8"/>
  <c r="C51" i="8" s="1"/>
  <c r="M50" i="8"/>
  <c r="L50" i="8"/>
  <c r="O50" i="8"/>
  <c r="R50" i="8" s="1"/>
  <c r="U50" i="8" s="1"/>
  <c r="N50" i="8"/>
  <c r="Q50" i="8" s="1"/>
  <c r="T50" i="8" s="1"/>
  <c r="P50" i="8"/>
  <c r="S50" i="8" s="1"/>
  <c r="V50" i="8" s="1"/>
  <c r="G50" i="8" l="1"/>
  <c r="W50" i="8"/>
  <c r="E51" i="8"/>
  <c r="C52" i="8" s="1"/>
  <c r="P51" i="8"/>
  <c r="S51" i="8" s="1"/>
  <c r="V51" i="8" s="1"/>
  <c r="L51" i="8"/>
  <c r="O51" i="8"/>
  <c r="R51" i="8" s="1"/>
  <c r="U51" i="8" s="1"/>
  <c r="N51" i="8"/>
  <c r="Q51" i="8" s="1"/>
  <c r="T51" i="8" s="1"/>
  <c r="M51" i="8"/>
  <c r="G51" i="8" l="1"/>
  <c r="W51" i="8"/>
  <c r="P52" i="8"/>
  <c r="S52" i="8" s="1"/>
  <c r="V52" i="8" s="1"/>
  <c r="O52" i="8"/>
  <c r="R52" i="8" s="1"/>
  <c r="U52" i="8" s="1"/>
  <c r="N52" i="8"/>
  <c r="Q52" i="8" s="1"/>
  <c r="T52" i="8" s="1"/>
  <c r="M52" i="8"/>
  <c r="L52" i="8"/>
  <c r="E52" i="8"/>
  <c r="C53" i="8" s="1"/>
  <c r="G52" i="8" l="1"/>
  <c r="W52" i="8"/>
  <c r="P53" i="8"/>
  <c r="S53" i="8" s="1"/>
  <c r="V53" i="8" s="1"/>
  <c r="O53" i="8"/>
  <c r="R53" i="8" s="1"/>
  <c r="U53" i="8" s="1"/>
  <c r="N53" i="8"/>
  <c r="Q53" i="8" s="1"/>
  <c r="T53" i="8" s="1"/>
  <c r="M53" i="8"/>
  <c r="L53" i="8"/>
  <c r="E53" i="8"/>
  <c r="C54" i="8" s="1"/>
  <c r="G53" i="8" l="1"/>
  <c r="W53" i="8"/>
  <c r="N54" i="8"/>
  <c r="Q54" i="8" s="1"/>
  <c r="T54" i="8" s="1"/>
  <c r="M54" i="8"/>
  <c r="O54" i="8"/>
  <c r="R54" i="8" s="1"/>
  <c r="U54" i="8" s="1"/>
  <c r="L54" i="8"/>
  <c r="E54" i="8"/>
  <c r="C55" i="8" s="1"/>
  <c r="P54" i="8"/>
  <c r="S54" i="8" s="1"/>
  <c r="V54" i="8" s="1"/>
  <c r="G54" i="8" l="1"/>
  <c r="W54" i="8"/>
  <c r="E55" i="8"/>
  <c r="C56" i="8" s="1"/>
  <c r="O55" i="8"/>
  <c r="R55" i="8" s="1"/>
  <c r="U55" i="8" s="1"/>
  <c r="N55" i="8"/>
  <c r="Q55" i="8" s="1"/>
  <c r="T55" i="8" s="1"/>
  <c r="M55" i="8"/>
  <c r="L55" i="8"/>
  <c r="P55" i="8"/>
  <c r="S55" i="8" s="1"/>
  <c r="V55" i="8" s="1"/>
  <c r="G55" i="8" l="1"/>
  <c r="W55" i="8"/>
  <c r="L56" i="8"/>
  <c r="E56" i="8"/>
  <c r="C57" i="8" s="1"/>
  <c r="O56" i="8"/>
  <c r="R56" i="8" s="1"/>
  <c r="U56" i="8" s="1"/>
  <c r="M56" i="8"/>
  <c r="P56" i="8"/>
  <c r="S56" i="8" s="1"/>
  <c r="V56" i="8" s="1"/>
  <c r="N56" i="8"/>
  <c r="Q56" i="8" s="1"/>
  <c r="T56" i="8" s="1"/>
  <c r="G56" i="8" l="1"/>
  <c r="W56" i="8"/>
  <c r="O57" i="8"/>
  <c r="R57" i="8" s="1"/>
  <c r="U57" i="8" s="1"/>
  <c r="N57" i="8"/>
  <c r="Q57" i="8" s="1"/>
  <c r="T57" i="8" s="1"/>
  <c r="M57" i="8"/>
  <c r="L57" i="8"/>
  <c r="E57" i="8"/>
  <c r="C58" i="8" s="1"/>
  <c r="P57" i="8"/>
  <c r="S57" i="8" s="1"/>
  <c r="V57" i="8" s="1"/>
  <c r="G57" i="8" l="1"/>
  <c r="W57" i="8"/>
  <c r="O58" i="8"/>
  <c r="R58" i="8" s="1"/>
  <c r="U58" i="8" s="1"/>
  <c r="M58" i="8"/>
  <c r="P58" i="8"/>
  <c r="S58" i="8" s="1"/>
  <c r="V58" i="8" s="1"/>
  <c r="N58" i="8"/>
  <c r="Q58" i="8" s="1"/>
  <c r="T58" i="8" s="1"/>
  <c r="E58" i="8"/>
  <c r="C59" i="8" s="1"/>
  <c r="L58" i="8"/>
  <c r="G58" i="8" l="1"/>
  <c r="W58" i="8"/>
  <c r="E59" i="8"/>
  <c r="C60" i="8" s="1"/>
  <c r="L59" i="8"/>
  <c r="O59" i="8"/>
  <c r="R59" i="8" s="1"/>
  <c r="U59" i="8" s="1"/>
  <c r="M59" i="8"/>
  <c r="P59" i="8"/>
  <c r="S59" i="8" s="1"/>
  <c r="V59" i="8" s="1"/>
  <c r="N59" i="8"/>
  <c r="Q59" i="8" s="1"/>
  <c r="T59" i="8" s="1"/>
  <c r="G59" i="8" l="1"/>
  <c r="W59" i="8"/>
  <c r="O60" i="8"/>
  <c r="R60" i="8" s="1"/>
  <c r="U60" i="8" s="1"/>
  <c r="M60" i="8"/>
  <c r="N60" i="8"/>
  <c r="Q60" i="8" s="1"/>
  <c r="T60" i="8" s="1"/>
  <c r="L60" i="8"/>
  <c r="P60" i="8"/>
  <c r="S60" i="8" s="1"/>
  <c r="V60" i="8" s="1"/>
  <c r="E60" i="8"/>
  <c r="C61" i="8" s="1"/>
  <c r="G60" i="8" l="1"/>
  <c r="W60" i="8"/>
  <c r="E61" i="8"/>
  <c r="C62" i="8" s="1"/>
  <c r="P61" i="8"/>
  <c r="S61" i="8" s="1"/>
  <c r="V61" i="8" s="1"/>
  <c r="O61" i="8"/>
  <c r="R61" i="8" s="1"/>
  <c r="U61" i="8" s="1"/>
  <c r="M61" i="8"/>
  <c r="N61" i="8"/>
  <c r="Q61" i="8" s="1"/>
  <c r="T61" i="8" s="1"/>
  <c r="L61" i="8"/>
  <c r="G61" i="8" l="1"/>
  <c r="W61" i="8"/>
  <c r="O62" i="8"/>
  <c r="R62" i="8" s="1"/>
  <c r="U62" i="8" s="1"/>
  <c r="M62" i="8"/>
  <c r="P62" i="8"/>
  <c r="S62" i="8" s="1"/>
  <c r="V62" i="8" s="1"/>
  <c r="L62" i="8"/>
  <c r="N62" i="8"/>
  <c r="Q62" i="8" s="1"/>
  <c r="T62" i="8" s="1"/>
  <c r="E62" i="8"/>
  <c r="C63" i="8" s="1"/>
  <c r="G62" i="8" l="1"/>
  <c r="W62" i="8"/>
  <c r="E63" i="8"/>
  <c r="C64" i="8" s="1"/>
  <c r="P63" i="8"/>
  <c r="S63" i="8" s="1"/>
  <c r="V63" i="8" s="1"/>
  <c r="N63" i="8"/>
  <c r="Q63" i="8" s="1"/>
  <c r="T63" i="8" s="1"/>
  <c r="M63" i="8"/>
  <c r="L63" i="8"/>
  <c r="O63" i="8"/>
  <c r="R63" i="8" s="1"/>
  <c r="U63" i="8" s="1"/>
  <c r="G63" i="8" l="1"/>
  <c r="W63" i="8"/>
  <c r="M64" i="8"/>
  <c r="E64" i="8"/>
  <c r="C65" i="8" s="1"/>
  <c r="O64" i="8"/>
  <c r="R64" i="8" s="1"/>
  <c r="U64" i="8" s="1"/>
  <c r="N64" i="8"/>
  <c r="Q64" i="8" s="1"/>
  <c r="T64" i="8" s="1"/>
  <c r="L64" i="8"/>
  <c r="P64" i="8"/>
  <c r="S64" i="8" s="1"/>
  <c r="V64" i="8" s="1"/>
  <c r="G64" i="8" l="1"/>
  <c r="W64" i="8"/>
  <c r="E65" i="8"/>
  <c r="C66" i="8" s="1"/>
  <c r="P65" i="8"/>
  <c r="S65" i="8" s="1"/>
  <c r="V65" i="8" s="1"/>
  <c r="O65" i="8"/>
  <c r="R65" i="8" s="1"/>
  <c r="U65" i="8" s="1"/>
  <c r="N65" i="8"/>
  <c r="Q65" i="8" s="1"/>
  <c r="T65" i="8" s="1"/>
  <c r="L65" i="8"/>
  <c r="M65" i="8"/>
  <c r="G65" i="8" l="1"/>
  <c r="W65" i="8"/>
  <c r="P66" i="8"/>
  <c r="S66" i="8" s="1"/>
  <c r="V66" i="8" s="1"/>
  <c r="M66" i="8"/>
  <c r="E66" i="8"/>
  <c r="C67" i="8" s="1"/>
  <c r="O66" i="8"/>
  <c r="R66" i="8" s="1"/>
  <c r="U66" i="8" s="1"/>
  <c r="L66" i="8"/>
  <c r="N66" i="8"/>
  <c r="Q66" i="8" s="1"/>
  <c r="T66" i="8" s="1"/>
  <c r="G66" i="8" l="1"/>
  <c r="W66" i="8"/>
  <c r="P67" i="8"/>
  <c r="S67" i="8" s="1"/>
  <c r="V67" i="8" s="1"/>
  <c r="N67" i="8"/>
  <c r="Q67" i="8" s="1"/>
  <c r="T67" i="8" s="1"/>
  <c r="M67" i="8"/>
  <c r="L67" i="8"/>
  <c r="E67" i="8"/>
  <c r="C68" i="8" s="1"/>
  <c r="O67" i="8"/>
  <c r="R67" i="8" s="1"/>
  <c r="U67" i="8" s="1"/>
  <c r="G67" i="8" l="1"/>
  <c r="W67" i="8"/>
  <c r="E68" i="8"/>
  <c r="C69" i="8" s="1"/>
  <c r="O68" i="8"/>
  <c r="R68" i="8" s="1"/>
  <c r="U68" i="8" s="1"/>
  <c r="N68" i="8"/>
  <c r="Q68" i="8" s="1"/>
  <c r="T68" i="8" s="1"/>
  <c r="P68" i="8"/>
  <c r="S68" i="8" s="1"/>
  <c r="V68" i="8" s="1"/>
  <c r="M68" i="8"/>
  <c r="L68" i="8"/>
  <c r="G68" i="8" l="1"/>
  <c r="W68" i="8"/>
  <c r="N69" i="8"/>
  <c r="Q69" i="8" s="1"/>
  <c r="T69" i="8" s="1"/>
  <c r="L69" i="8"/>
  <c r="P69" i="8"/>
  <c r="S69" i="8" s="1"/>
  <c r="V69" i="8" s="1"/>
  <c r="E69" i="8"/>
  <c r="C70" i="8" s="1"/>
  <c r="O69" i="8"/>
  <c r="R69" i="8" s="1"/>
  <c r="U69" i="8" s="1"/>
  <c r="M69" i="8"/>
  <c r="G69" i="8" l="1"/>
  <c r="W69" i="8"/>
  <c r="P70" i="8"/>
  <c r="S70" i="8" s="1"/>
  <c r="V70" i="8" s="1"/>
  <c r="O70" i="8"/>
  <c r="R70" i="8" s="1"/>
  <c r="U70" i="8" s="1"/>
  <c r="M70" i="8"/>
  <c r="L70" i="8"/>
  <c r="N70" i="8"/>
  <c r="Q70" i="8" s="1"/>
  <c r="T70" i="8" s="1"/>
  <c r="E70" i="8"/>
  <c r="C71" i="8" s="1"/>
  <c r="G70" i="8" l="1"/>
  <c r="W70" i="8"/>
  <c r="L71" i="8"/>
  <c r="E71" i="8"/>
  <c r="C72" i="8" s="1"/>
  <c r="N71" i="8"/>
  <c r="Q71" i="8" s="1"/>
  <c r="T71" i="8" s="1"/>
  <c r="O71" i="8"/>
  <c r="R71" i="8" s="1"/>
  <c r="U71" i="8" s="1"/>
  <c r="M71" i="8"/>
  <c r="P71" i="8"/>
  <c r="S71" i="8" s="1"/>
  <c r="V71" i="8" s="1"/>
  <c r="G71" i="8" l="1"/>
  <c r="W71" i="8"/>
  <c r="O72" i="8"/>
  <c r="R72" i="8" s="1"/>
  <c r="U72" i="8" s="1"/>
  <c r="N72" i="8"/>
  <c r="Q72" i="8" s="1"/>
  <c r="T72" i="8" s="1"/>
  <c r="M72" i="8"/>
  <c r="P72" i="8"/>
  <c r="S72" i="8" s="1"/>
  <c r="V72" i="8" s="1"/>
  <c r="L72" i="8"/>
  <c r="E72" i="8"/>
  <c r="C73" i="8" s="1"/>
  <c r="G72" i="8" l="1"/>
  <c r="W72" i="8"/>
  <c r="E73" i="8"/>
  <c r="C74" i="8" s="1"/>
  <c r="P73" i="8"/>
  <c r="S73" i="8" s="1"/>
  <c r="V73" i="8" s="1"/>
  <c r="O73" i="8"/>
  <c r="R73" i="8" s="1"/>
  <c r="U73" i="8" s="1"/>
  <c r="L73" i="8"/>
  <c r="M73" i="8"/>
  <c r="N73" i="8"/>
  <c r="Q73" i="8" s="1"/>
  <c r="T73" i="8" s="1"/>
  <c r="G73" i="8" l="1"/>
  <c r="W73" i="8"/>
  <c r="O74" i="8"/>
  <c r="R74" i="8" s="1"/>
  <c r="U74" i="8" s="1"/>
  <c r="M74" i="8"/>
  <c r="L74" i="8"/>
  <c r="P74" i="8"/>
  <c r="S74" i="8" s="1"/>
  <c r="V74" i="8" s="1"/>
  <c r="E74" i="8"/>
  <c r="C75" i="8" s="1"/>
  <c r="N74" i="8"/>
  <c r="Q74" i="8" s="1"/>
  <c r="T74" i="8" s="1"/>
  <c r="G74" i="8" l="1"/>
  <c r="W74" i="8"/>
  <c r="E75" i="8"/>
  <c r="C76" i="8" s="1"/>
  <c r="P75" i="8"/>
  <c r="S75" i="8" s="1"/>
  <c r="V75" i="8" s="1"/>
  <c r="N75" i="8"/>
  <c r="Q75" i="8" s="1"/>
  <c r="T75" i="8" s="1"/>
  <c r="M75" i="8"/>
  <c r="O75" i="8"/>
  <c r="R75" i="8" s="1"/>
  <c r="U75" i="8" s="1"/>
  <c r="L75" i="8"/>
  <c r="G75" i="8" l="1"/>
  <c r="W75" i="8"/>
  <c r="M76" i="8"/>
  <c r="E76" i="8"/>
  <c r="C77" i="8" s="1"/>
  <c r="O76" i="8"/>
  <c r="R76" i="8" s="1"/>
  <c r="U76" i="8" s="1"/>
  <c r="P76" i="8"/>
  <c r="S76" i="8" s="1"/>
  <c r="V76" i="8" s="1"/>
  <c r="N76" i="8"/>
  <c r="Q76" i="8" s="1"/>
  <c r="T76" i="8" s="1"/>
  <c r="L76" i="8"/>
  <c r="G76" i="8" l="1"/>
  <c r="W76" i="8"/>
  <c r="E77" i="8"/>
  <c r="C78" i="8" s="1"/>
  <c r="P77" i="8"/>
  <c r="S77" i="8" s="1"/>
  <c r="V77" i="8" s="1"/>
  <c r="O77" i="8"/>
  <c r="R77" i="8" s="1"/>
  <c r="U77" i="8" s="1"/>
  <c r="N77" i="8"/>
  <c r="Q77" i="8" s="1"/>
  <c r="T77" i="8" s="1"/>
  <c r="L77" i="8"/>
  <c r="M77" i="8"/>
  <c r="G77" i="8" l="1"/>
  <c r="W77" i="8"/>
  <c r="P78" i="8"/>
  <c r="S78" i="8" s="1"/>
  <c r="V78" i="8" s="1"/>
  <c r="M78" i="8"/>
  <c r="O78" i="8"/>
  <c r="R78" i="8" s="1"/>
  <c r="U78" i="8" s="1"/>
  <c r="N78" i="8"/>
  <c r="Q78" i="8" s="1"/>
  <c r="T78" i="8" s="1"/>
  <c r="L78" i="8"/>
  <c r="E78" i="8"/>
  <c r="C79" i="8" s="1"/>
  <c r="G78" i="8" l="1"/>
  <c r="W78" i="8"/>
  <c r="P79" i="8"/>
  <c r="S79" i="8" s="1"/>
  <c r="V79" i="8" s="1"/>
  <c r="N79" i="8"/>
  <c r="Q79" i="8" s="1"/>
  <c r="T79" i="8" s="1"/>
  <c r="M79" i="8"/>
  <c r="L79" i="8"/>
  <c r="E79" i="8"/>
  <c r="C80" i="8" s="1"/>
  <c r="O79" i="8"/>
  <c r="R79" i="8" s="1"/>
  <c r="U79" i="8" s="1"/>
  <c r="G79" i="8" l="1"/>
  <c r="W79" i="8"/>
  <c r="E80" i="8"/>
  <c r="C81" i="8" s="1"/>
  <c r="O80" i="8"/>
  <c r="R80" i="8" s="1"/>
  <c r="U80" i="8" s="1"/>
  <c r="N80" i="8"/>
  <c r="Q80" i="8" s="1"/>
  <c r="T80" i="8" s="1"/>
  <c r="L80" i="8"/>
  <c r="M80" i="8"/>
  <c r="P80" i="8"/>
  <c r="S80" i="8" s="1"/>
  <c r="V80" i="8" s="1"/>
  <c r="G80" i="8" l="1"/>
  <c r="W80" i="8"/>
  <c r="N81" i="8"/>
  <c r="Q81" i="8" s="1"/>
  <c r="T81" i="8" s="1"/>
  <c r="L81" i="8"/>
  <c r="P81" i="8"/>
  <c r="S81" i="8" s="1"/>
  <c r="V81" i="8" s="1"/>
  <c r="O81" i="8"/>
  <c r="R81" i="8" s="1"/>
  <c r="U81" i="8" s="1"/>
  <c r="M81" i="8"/>
  <c r="E81" i="8"/>
  <c r="C82" i="8" s="1"/>
  <c r="G81" i="8" l="1"/>
  <c r="W81" i="8"/>
  <c r="P82" i="8"/>
  <c r="S82" i="8" s="1"/>
  <c r="V82" i="8" s="1"/>
  <c r="O82" i="8"/>
  <c r="R82" i="8" s="1"/>
  <c r="U82" i="8" s="1"/>
  <c r="M82" i="8"/>
  <c r="L82" i="8"/>
  <c r="N82" i="8"/>
  <c r="Q82" i="8" s="1"/>
  <c r="T82" i="8" s="1"/>
  <c r="E82" i="8"/>
  <c r="C83" i="8" s="1"/>
  <c r="G82" i="8" l="1"/>
  <c r="W82" i="8"/>
  <c r="L83" i="8"/>
  <c r="E83" i="8"/>
  <c r="C84" i="8" s="1"/>
  <c r="N83" i="8"/>
  <c r="Q83" i="8" s="1"/>
  <c r="T83" i="8" s="1"/>
  <c r="M83" i="8"/>
  <c r="O83" i="8"/>
  <c r="R83" i="8" s="1"/>
  <c r="U83" i="8" s="1"/>
  <c r="P83" i="8"/>
  <c r="S83" i="8" s="1"/>
  <c r="V83" i="8" s="1"/>
  <c r="G83" i="8" l="1"/>
  <c r="W83" i="8"/>
  <c r="P84" i="8"/>
  <c r="S84" i="8" s="1"/>
  <c r="V84" i="8" s="1"/>
  <c r="O84" i="8"/>
  <c r="R84" i="8" s="1"/>
  <c r="U84" i="8" s="1"/>
  <c r="N84" i="8"/>
  <c r="Q84" i="8" s="1"/>
  <c r="T84" i="8" s="1"/>
  <c r="M84" i="8"/>
  <c r="L84" i="8"/>
  <c r="E84" i="8"/>
  <c r="C85" i="8" s="1"/>
  <c r="G84" i="8" l="1"/>
  <c r="W84" i="8"/>
  <c r="E85" i="8"/>
  <c r="C86" i="8" s="1"/>
  <c r="P85" i="8"/>
  <c r="S85" i="8" s="1"/>
  <c r="V85" i="8" s="1"/>
  <c r="O85" i="8"/>
  <c r="R85" i="8" s="1"/>
  <c r="U85" i="8" s="1"/>
  <c r="L85" i="8"/>
  <c r="N85" i="8"/>
  <c r="Q85" i="8" s="1"/>
  <c r="T85" i="8" s="1"/>
  <c r="M85" i="8"/>
  <c r="G85" i="8" l="1"/>
  <c r="W85" i="8"/>
  <c r="O86" i="8"/>
  <c r="R86" i="8" s="1"/>
  <c r="U86" i="8" s="1"/>
  <c r="N86" i="8"/>
  <c r="Q86" i="8" s="1"/>
  <c r="T86" i="8" s="1"/>
  <c r="M86" i="8"/>
  <c r="L86" i="8"/>
  <c r="P86" i="8"/>
  <c r="S86" i="8" s="1"/>
  <c r="V86" i="8" s="1"/>
  <c r="E86" i="8"/>
  <c r="C87" i="8" s="1"/>
  <c r="G86" i="8" l="1"/>
  <c r="W86" i="8"/>
  <c r="E87" i="8"/>
  <c r="C88" i="8" s="1"/>
  <c r="P87" i="8"/>
  <c r="S87" i="8" s="1"/>
  <c r="V87" i="8" s="1"/>
  <c r="O87" i="8"/>
  <c r="R87" i="8" s="1"/>
  <c r="U87" i="8" s="1"/>
  <c r="N87" i="8"/>
  <c r="Q87" i="8" s="1"/>
  <c r="T87" i="8" s="1"/>
  <c r="M87" i="8"/>
  <c r="L87" i="8"/>
  <c r="G87" i="8" l="1"/>
  <c r="W87" i="8"/>
  <c r="M88" i="8"/>
  <c r="L88" i="8"/>
  <c r="E88" i="8"/>
  <c r="C89" i="8" s="1"/>
  <c r="O88" i="8"/>
  <c r="R88" i="8" s="1"/>
  <c r="U88" i="8" s="1"/>
  <c r="P88" i="8"/>
  <c r="S88" i="8" s="1"/>
  <c r="V88" i="8" s="1"/>
  <c r="N88" i="8"/>
  <c r="Q88" i="8" s="1"/>
  <c r="T88" i="8" s="1"/>
  <c r="G88" i="8" l="1"/>
  <c r="W88" i="8"/>
  <c r="E89" i="8"/>
  <c r="C90" i="8" s="1"/>
  <c r="P89" i="8"/>
  <c r="S89" i="8" s="1"/>
  <c r="V89" i="8" s="1"/>
  <c r="O89" i="8"/>
  <c r="R89" i="8" s="1"/>
  <c r="U89" i="8" s="1"/>
  <c r="N89" i="8"/>
  <c r="Q89" i="8" s="1"/>
  <c r="T89" i="8" s="1"/>
  <c r="M89" i="8"/>
  <c r="L89" i="8"/>
  <c r="G89" i="8" l="1"/>
  <c r="W89" i="8"/>
  <c r="E90" i="8"/>
  <c r="C91" i="8" s="1"/>
  <c r="P90" i="8"/>
  <c r="S90" i="8" s="1"/>
  <c r="V90" i="8" s="1"/>
  <c r="M90" i="8"/>
  <c r="O90" i="8"/>
  <c r="R90" i="8" s="1"/>
  <c r="U90" i="8" s="1"/>
  <c r="N90" i="8"/>
  <c r="Q90" i="8" s="1"/>
  <c r="T90" i="8" s="1"/>
  <c r="L90" i="8"/>
  <c r="G90" i="8" l="1"/>
  <c r="W90" i="8"/>
  <c r="P91" i="8"/>
  <c r="S91" i="8" s="1"/>
  <c r="V91" i="8" s="1"/>
  <c r="O91" i="8"/>
  <c r="R91" i="8" s="1"/>
  <c r="U91" i="8" s="1"/>
  <c r="N91" i="8"/>
  <c r="Q91" i="8" s="1"/>
  <c r="T91" i="8" s="1"/>
  <c r="M91" i="8"/>
  <c r="L91" i="8"/>
  <c r="E91" i="8"/>
  <c r="C92" i="8" s="1"/>
  <c r="G91" i="8" l="1"/>
  <c r="W91" i="8"/>
  <c r="E92" i="8"/>
  <c r="C93" i="8" s="1"/>
  <c r="P92" i="8"/>
  <c r="S92" i="8" s="1"/>
  <c r="V92" i="8" s="1"/>
  <c r="O92" i="8"/>
  <c r="R92" i="8" s="1"/>
  <c r="U92" i="8" s="1"/>
  <c r="N92" i="8"/>
  <c r="Q92" i="8" s="1"/>
  <c r="T92" i="8" s="1"/>
  <c r="M92" i="8"/>
  <c r="L92" i="8"/>
  <c r="G92" i="8" l="1"/>
  <c r="W92" i="8"/>
  <c r="N93" i="8"/>
  <c r="Q93" i="8" s="1"/>
  <c r="T93" i="8" s="1"/>
  <c r="M93" i="8"/>
  <c r="L93" i="8"/>
  <c r="P93" i="8"/>
  <c r="S93" i="8" s="1"/>
  <c r="V93" i="8" s="1"/>
  <c r="O93" i="8"/>
  <c r="R93" i="8" s="1"/>
  <c r="U93" i="8" s="1"/>
  <c r="E93" i="8"/>
  <c r="C94" i="8" s="1"/>
  <c r="G93" i="8" l="1"/>
  <c r="W93" i="8"/>
  <c r="E94" i="8"/>
  <c r="C95" i="8" s="1"/>
  <c r="P94" i="8"/>
  <c r="S94" i="8" s="1"/>
  <c r="V94" i="8" s="1"/>
  <c r="O94" i="8"/>
  <c r="R94" i="8" s="1"/>
  <c r="U94" i="8" s="1"/>
  <c r="N94" i="8"/>
  <c r="Q94" i="8" s="1"/>
  <c r="T94" i="8" s="1"/>
  <c r="M94" i="8"/>
  <c r="L94" i="8"/>
  <c r="G94" i="8" l="1"/>
  <c r="W94" i="8"/>
  <c r="L95" i="8"/>
  <c r="E95" i="8"/>
  <c r="C96" i="8" s="1"/>
  <c r="N95" i="8"/>
  <c r="Q95" i="8" s="1"/>
  <c r="T95" i="8" s="1"/>
  <c r="P95" i="8"/>
  <c r="S95" i="8" s="1"/>
  <c r="V95" i="8" s="1"/>
  <c r="O95" i="8"/>
  <c r="R95" i="8" s="1"/>
  <c r="U95" i="8" s="1"/>
  <c r="M95" i="8"/>
  <c r="G95" i="8" l="1"/>
  <c r="W95" i="8"/>
  <c r="P96" i="8"/>
  <c r="S96" i="8" s="1"/>
  <c r="V96" i="8" s="1"/>
  <c r="O96" i="8"/>
  <c r="R96" i="8" s="1"/>
  <c r="U96" i="8" s="1"/>
  <c r="N96" i="8"/>
  <c r="Q96" i="8" s="1"/>
  <c r="T96" i="8" s="1"/>
  <c r="M96" i="8"/>
  <c r="L96" i="8"/>
  <c r="E96" i="8"/>
  <c r="C97" i="8" s="1"/>
  <c r="G96" i="8" l="1"/>
  <c r="W96" i="8"/>
  <c r="E97" i="8"/>
  <c r="C98" i="8" s="1"/>
  <c r="P97" i="8"/>
  <c r="S97" i="8" s="1"/>
  <c r="V97" i="8" s="1"/>
  <c r="O97" i="8"/>
  <c r="R97" i="8" s="1"/>
  <c r="U97" i="8" s="1"/>
  <c r="N97" i="8"/>
  <c r="Q97" i="8" s="1"/>
  <c r="T97" i="8" s="1"/>
  <c r="L97" i="8"/>
  <c r="M97" i="8"/>
  <c r="G97" i="8" l="1"/>
  <c r="W97" i="8"/>
  <c r="O98" i="8"/>
  <c r="R98" i="8" s="1"/>
  <c r="U98" i="8" s="1"/>
  <c r="N98" i="8"/>
  <c r="Q98" i="8" s="1"/>
  <c r="T98" i="8" s="1"/>
  <c r="M98" i="8"/>
  <c r="L98" i="8"/>
  <c r="P98" i="8"/>
  <c r="S98" i="8" s="1"/>
  <c r="V98" i="8" s="1"/>
  <c r="E98" i="8"/>
  <c r="C99" i="8" s="1"/>
  <c r="G98" i="8" l="1"/>
  <c r="W98" i="8"/>
  <c r="E99" i="8"/>
  <c r="C100" i="8" s="1"/>
  <c r="P99" i="8"/>
  <c r="S99" i="8" s="1"/>
  <c r="V99" i="8" s="1"/>
  <c r="O99" i="8"/>
  <c r="R99" i="8" s="1"/>
  <c r="U99" i="8" s="1"/>
  <c r="N99" i="8"/>
  <c r="Q99" i="8" s="1"/>
  <c r="T99" i="8" s="1"/>
  <c r="M99" i="8"/>
  <c r="L99" i="8"/>
  <c r="G99" i="8" l="1"/>
  <c r="W99" i="8"/>
  <c r="M100" i="8"/>
  <c r="L100" i="8"/>
  <c r="E100" i="8"/>
  <c r="C101" i="8" s="1"/>
  <c r="O100" i="8"/>
  <c r="R100" i="8" s="1"/>
  <c r="U100" i="8" s="1"/>
  <c r="P100" i="8"/>
  <c r="S100" i="8" s="1"/>
  <c r="V100" i="8" s="1"/>
  <c r="N100" i="8"/>
  <c r="Q100" i="8" s="1"/>
  <c r="T100" i="8" s="1"/>
  <c r="G100" i="8" l="1"/>
  <c r="W100" i="8"/>
  <c r="E101" i="8"/>
  <c r="C102" i="8" s="1"/>
  <c r="P101" i="8"/>
  <c r="S101" i="8" s="1"/>
  <c r="V101" i="8" s="1"/>
  <c r="O101" i="8"/>
  <c r="R101" i="8" s="1"/>
  <c r="U101" i="8" s="1"/>
  <c r="N101" i="8"/>
  <c r="Q101" i="8" s="1"/>
  <c r="T101" i="8" s="1"/>
  <c r="M101" i="8"/>
  <c r="L101" i="8"/>
  <c r="G101" i="8" l="1"/>
  <c r="W101" i="8"/>
  <c r="E102" i="8"/>
  <c r="C103" i="8" s="1"/>
  <c r="P102" i="8"/>
  <c r="S102" i="8" s="1"/>
  <c r="V102" i="8" s="1"/>
  <c r="O102" i="8"/>
  <c r="R102" i="8" s="1"/>
  <c r="U102" i="8" s="1"/>
  <c r="M102" i="8"/>
  <c r="N102" i="8"/>
  <c r="Q102" i="8" s="1"/>
  <c r="T102" i="8" s="1"/>
  <c r="L102" i="8"/>
  <c r="G102" i="8" l="1"/>
  <c r="W102" i="8"/>
  <c r="P103" i="8"/>
  <c r="S103" i="8" s="1"/>
  <c r="V103" i="8" s="1"/>
  <c r="O103" i="8"/>
  <c r="R103" i="8" s="1"/>
  <c r="U103" i="8" s="1"/>
  <c r="N103" i="8"/>
  <c r="Q103" i="8" s="1"/>
  <c r="T103" i="8" s="1"/>
  <c r="M103" i="8"/>
  <c r="L103" i="8"/>
  <c r="E103" i="8"/>
  <c r="C104" i="8" s="1"/>
  <c r="G103" i="8" l="1"/>
  <c r="W103" i="8"/>
  <c r="E104" i="8"/>
  <c r="C105" i="8" s="1"/>
  <c r="P104" i="8"/>
  <c r="S104" i="8" s="1"/>
  <c r="V104" i="8" s="1"/>
  <c r="O104" i="8"/>
  <c r="R104" i="8" s="1"/>
  <c r="U104" i="8" s="1"/>
  <c r="N104" i="8"/>
  <c r="Q104" i="8" s="1"/>
  <c r="T104" i="8" s="1"/>
  <c r="M104" i="8"/>
  <c r="L104" i="8"/>
  <c r="G104" i="8" l="1"/>
  <c r="W104" i="8"/>
  <c r="O105" i="8"/>
  <c r="R105" i="8" s="1"/>
  <c r="U105" i="8" s="1"/>
  <c r="N105" i="8"/>
  <c r="Q105" i="8" s="1"/>
  <c r="T105" i="8" s="1"/>
  <c r="M105" i="8"/>
  <c r="L105" i="8"/>
  <c r="E105" i="8"/>
  <c r="C106" i="8" s="1"/>
  <c r="P105" i="8"/>
  <c r="S105" i="8" s="1"/>
  <c r="V105" i="8" s="1"/>
  <c r="G105" i="8" l="1"/>
  <c r="W105" i="8"/>
  <c r="E106" i="8"/>
  <c r="C107" i="8" s="1"/>
  <c r="P106" i="8"/>
  <c r="S106" i="8" s="1"/>
  <c r="V106" i="8" s="1"/>
  <c r="O106" i="8"/>
  <c r="R106" i="8" s="1"/>
  <c r="U106" i="8" s="1"/>
  <c r="N106" i="8"/>
  <c r="Q106" i="8" s="1"/>
  <c r="T106" i="8" s="1"/>
  <c r="M106" i="8"/>
  <c r="L106" i="8"/>
  <c r="G106" i="8" l="1"/>
  <c r="W106" i="8"/>
  <c r="M107" i="8"/>
  <c r="L107" i="8"/>
  <c r="E107" i="8"/>
  <c r="C108" i="8" s="1"/>
  <c r="P107" i="8"/>
  <c r="S107" i="8" s="1"/>
  <c r="V107" i="8" s="1"/>
  <c r="N107" i="8"/>
  <c r="Q107" i="8" s="1"/>
  <c r="T107" i="8" s="1"/>
  <c r="O107" i="8"/>
  <c r="R107" i="8" s="1"/>
  <c r="U107" i="8" s="1"/>
  <c r="G107" i="8" l="1"/>
  <c r="W107" i="8"/>
  <c r="E108" i="8"/>
  <c r="C109" i="8" s="1"/>
  <c r="P108" i="8"/>
  <c r="S108" i="8" s="1"/>
  <c r="V108" i="8" s="1"/>
  <c r="O108" i="8"/>
  <c r="R108" i="8" s="1"/>
  <c r="U108" i="8" s="1"/>
  <c r="N108" i="8"/>
  <c r="Q108" i="8" s="1"/>
  <c r="T108" i="8" s="1"/>
  <c r="M108" i="8"/>
  <c r="L108" i="8"/>
  <c r="G108" i="8" l="1"/>
  <c r="W108" i="8"/>
  <c r="E109" i="8"/>
  <c r="C110" i="8" s="1"/>
  <c r="P109" i="8"/>
  <c r="S109" i="8" s="1"/>
  <c r="V109" i="8" s="1"/>
  <c r="O109" i="8"/>
  <c r="R109" i="8" s="1"/>
  <c r="U109" i="8" s="1"/>
  <c r="N109" i="8"/>
  <c r="Q109" i="8" s="1"/>
  <c r="T109" i="8" s="1"/>
  <c r="L109" i="8"/>
  <c r="M109" i="8"/>
  <c r="G109" i="8" l="1"/>
  <c r="W109" i="8"/>
  <c r="P110" i="8"/>
  <c r="S110" i="8" s="1"/>
  <c r="V110" i="8" s="1"/>
  <c r="O110" i="8"/>
  <c r="R110" i="8" s="1"/>
  <c r="U110" i="8" s="1"/>
  <c r="N110" i="8"/>
  <c r="Q110" i="8" s="1"/>
  <c r="T110" i="8" s="1"/>
  <c r="M110" i="8"/>
  <c r="L110" i="8"/>
  <c r="E110" i="8"/>
  <c r="C111" i="8" s="1"/>
  <c r="G110" i="8" l="1"/>
  <c r="W110" i="8"/>
  <c r="E111" i="8"/>
  <c r="C112" i="8" s="1"/>
  <c r="J6" i="8" s="1"/>
  <c r="P111" i="8"/>
  <c r="S111" i="8" s="1"/>
  <c r="V111" i="8" s="1"/>
  <c r="O111" i="8"/>
  <c r="R111" i="8" s="1"/>
  <c r="U111" i="8" s="1"/>
  <c r="N111" i="8"/>
  <c r="Q111" i="8" s="1"/>
  <c r="T111" i="8" s="1"/>
  <c r="M111" i="8"/>
  <c r="L111" i="8"/>
  <c r="G111" i="8" l="1"/>
  <c r="W111" i="8"/>
  <c r="N112" i="8"/>
  <c r="Q112" i="8" s="1"/>
  <c r="T112" i="8" s="1"/>
  <c r="W112" i="8" s="1"/>
  <c r="M112" i="8"/>
  <c r="L112" i="8"/>
  <c r="E112" i="8"/>
  <c r="G112" i="8" s="1"/>
  <c r="O112" i="8"/>
  <c r="R112" i="8" s="1"/>
  <c r="U112" i="8" s="1"/>
  <c r="P112" i="8"/>
  <c r="S112" i="8" s="1"/>
  <c r="V112" i="8" s="1"/>
  <c r="J7" i="8" l="1"/>
  <c r="O1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<sst xmlns="http://schemas.openxmlformats.org/spreadsheetml/2006/main" count="34" uniqueCount="29">
  <si>
    <t>Probability</t>
  </si>
  <si>
    <t>Candy on Hand</t>
  </si>
  <si>
    <t>pieces</t>
  </si>
  <si>
    <t>Trick or Treater #</t>
  </si>
  <si>
    <t>1-49</t>
  </si>
  <si>
    <t>Candy Remaining</t>
  </si>
  <si>
    <t>Candy per Expected Remaining Treater</t>
  </si>
  <si>
    <t>Expected Remaining Treaters</t>
  </si>
  <si>
    <t>If you give 1 piece</t>
  </si>
  <si>
    <t>If you give 2 pieces</t>
  </si>
  <si>
    <t>If you give 3 pieces</t>
  </si>
  <si>
    <t>Distance from 1</t>
  </si>
  <si>
    <t>Candy Count Selection</t>
  </si>
  <si>
    <t>If you give 0 pieces</t>
  </si>
  <si>
    <t>EV Leftover Candy</t>
  </si>
  <si>
    <t>EV(X)</t>
  </si>
  <si>
    <t>Obsolete</t>
  </si>
  <si>
    <t>Sum of ToTers (Needs to add to 49)</t>
  </si>
  <si>
    <t>Total Candy Given Out (Needs to be &lt;=150)</t>
  </si>
  <si>
    <t>Count of ToTers Given _ Pieces of Candy</t>
  </si>
  <si>
    <t>EV Unhappy ToTers</t>
  </si>
  <si>
    <t>Decision on Candy Given to ToTer (for Solver)</t>
  </si>
  <si>
    <t>Candy Given  to ToTer (Adjusted)</t>
  </si>
  <si>
    <t>&lt;- Set Solver to minimize this value, allowing solver to change orange cells with the following constraints:</t>
  </si>
  <si>
    <t>^Needs to be integer between 1 and 3 inclusive and needs to be adjusted for the case when you run out of candy</t>
  </si>
  <si>
    <t>^Need to be integers between 0 and 49 (inclusive)</t>
  </si>
  <si>
    <t>Candy on Hand Prior to Decision</t>
  </si>
  <si>
    <t>Candy on Hand After Decision</t>
  </si>
  <si>
    <t xml:space="preserve">Possible Unhappy ToTers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</si>
</sst>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0" xfId="0" applyFont="1"/>
    <xf numFmtId="164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0" fontId="2" fillId="0" borderId="0" xfId="0" applyFont="1" applyAlignment="1"/>
    <xf numFmtId="2" fontId="4" fillId="0" borderId="4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0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2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5" fontId="4" fillId="3" borderId="0" xfId="0" applyNumberFormat="1" applyFont="1" applyFill="1"/>
    <xf numFmtId="1" fontId="4" fillId="3" borderId="0" xfId="0" applyNumberFormat="1" applyFont="1" applyFill="1" applyAlignment="1">
      <alignment horizontal="center"/>
    </xf>
    <xf numFmtId="0" fontId="0" fillId="3" borderId="0" xfId="0" applyFont="1" applyFill="1" applyAlignment="1"/>
    <xf numFmtId="2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2" fontId="4" fillId="0" borderId="14" xfId="0" applyNumberFormat="1" applyFont="1" applyBorder="1"/>
    <xf numFmtId="1" fontId="4" fillId="0" borderId="12" xfId="0" applyNumberFormat="1" applyFont="1" applyFill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2" fontId="4" fillId="0" borderId="15" xfId="0" applyNumberFormat="1" applyFont="1" applyBorder="1"/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13" xfId="0" applyNumberFormat="1" applyFont="1" applyBorder="1"/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4" borderId="2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1" fontId="4" fillId="5" borderId="8" xfId="0" applyNumberFormat="1" applyFont="1" applyFill="1" applyBorder="1" applyAlignment="1">
      <alignment horizontal="center"/>
    </xf>
    <xf numFmtId="1" fontId="4" fillId="5" borderId="12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2" fontId="0" fillId="0" borderId="0" xfId="0" applyNumberFormat="1" applyFont="1" applyAlignment="1"/>
    <xf numFmtId="1" fontId="4" fillId="0" borderId="13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609600</xdr:colOff>
      <xdr:row>9</xdr:row>
      <xdr:rowOff>47625</xdr:rowOff>
    </xdr:from>
    <xdr:to>
      <xdr:col>30</xdr:col>
      <xdr:colOff>85054</xdr:colOff>
      <xdr:row>35</xdr:row>
      <xdr:rowOff>104064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8DA27-CD16-26C0-F16B-411E86FDE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2009775"/>
          <a:ext cx="5371429" cy="5685714"/>
        </a:xfrm>
        <a:prstGeom prst="rect">
          <a:avLst/>
        </a:prstGeom>
        <a:ln w="349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470A-FBF1-4FD7-AD24-4A5D7D460191}">
  <dimension ref="A1:Y1005"/>
  <sheetViews>
    <sheetView tabSelected="1" zoomScaleNormal="100" workbookViewId="0">
      <selection activeCell="Y8" sqref="Y8"/>
    </sheetView>
  </sheetViews>
  <sheetFormatPr defaultColWidth="14.42578125" defaultRowHeight="15" customHeight="1" x14ac:dyDescent="0.25"/>
  <cols>
    <col min="1" max="1" width="15.28515625" customWidth="1"/>
    <col min="2" max="2" width="11" customWidth="1"/>
    <col min="3" max="3" width="16.85546875" customWidth="1"/>
    <col min="4" max="4" width="15.7109375" style="12" bestFit="1" customWidth="1"/>
    <col min="5" max="5" width="23.5703125" customWidth="1"/>
    <col min="6" max="7" width="16.42578125" customWidth="1"/>
    <col min="8" max="8" width="16.5703125" customWidth="1"/>
    <col min="9" max="9" width="18.85546875" customWidth="1"/>
    <col min="10" max="10" width="16.5703125" customWidth="1"/>
    <col min="11" max="12" width="16.5703125" hidden="1" customWidth="1"/>
    <col min="13" max="15" width="13.28515625" style="29" hidden="1" customWidth="1"/>
    <col min="16" max="16" width="10.42578125" style="29" hidden="1" customWidth="1"/>
    <col min="17" max="17" width="10" style="29" hidden="1" customWidth="1"/>
    <col min="18" max="18" width="14.7109375" style="29" hidden="1" customWidth="1"/>
    <col min="19" max="21" width="10.28515625" style="29" hidden="1" customWidth="1"/>
    <col min="22" max="24" width="8.7109375" style="29" hidden="1" customWidth="1"/>
    <col min="25" max="25" width="9.42578125" customWidth="1"/>
    <col min="26" max="31" width="8.7109375" customWidth="1"/>
  </cols>
  <sheetData>
    <row r="1" spans="1:25" ht="15.75" customHeight="1" x14ac:dyDescent="0.25">
      <c r="A1" s="1" t="s">
        <v>1</v>
      </c>
      <c r="B1" s="82">
        <v>150</v>
      </c>
      <c r="C1" s="1" t="s">
        <v>2</v>
      </c>
      <c r="D1"/>
      <c r="E1" s="39"/>
      <c r="F1" s="40"/>
      <c r="G1" s="40"/>
      <c r="I1" s="30"/>
      <c r="J1" s="30"/>
      <c r="K1" s="30"/>
      <c r="L1" s="30"/>
      <c r="M1" s="17" t="s">
        <v>16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5" ht="15.75" customHeight="1" thickBot="1" x14ac:dyDescent="0.3">
      <c r="A2" s="1"/>
      <c r="B2" s="38"/>
      <c r="C2" s="1"/>
      <c r="D2"/>
      <c r="E2" s="39"/>
      <c r="F2" s="40"/>
      <c r="G2" s="40"/>
      <c r="I2" s="30"/>
      <c r="J2" s="30"/>
      <c r="K2" s="30"/>
      <c r="L2" s="30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5" ht="15.75" customHeight="1" x14ac:dyDescent="0.25">
      <c r="A3" s="34" t="s">
        <v>3</v>
      </c>
      <c r="B3" s="35" t="s">
        <v>0</v>
      </c>
      <c r="C3" s="32" t="s">
        <v>19</v>
      </c>
      <c r="D3" s="32"/>
      <c r="E3" s="32"/>
      <c r="F3" s="32" t="s">
        <v>17</v>
      </c>
      <c r="G3" s="41" t="s">
        <v>18</v>
      </c>
      <c r="I3" s="30"/>
      <c r="J3" s="30"/>
      <c r="K3" s="30"/>
      <c r="L3" s="3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5" ht="15.75" customHeight="1" x14ac:dyDescent="0.25">
      <c r="A4" s="36"/>
      <c r="B4" s="37"/>
      <c r="C4" s="33"/>
      <c r="D4" s="33"/>
      <c r="E4" s="33"/>
      <c r="F4" s="33"/>
      <c r="G4" s="42"/>
      <c r="I4" s="30"/>
      <c r="J4" s="30"/>
      <c r="K4" s="30"/>
      <c r="L4" s="3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5" ht="15.75" thickBot="1" x14ac:dyDescent="0.3">
      <c r="A5" s="36"/>
      <c r="B5" s="37"/>
      <c r="C5" s="33"/>
      <c r="D5" s="33"/>
      <c r="E5" s="33"/>
      <c r="F5" s="33"/>
      <c r="G5" s="42"/>
      <c r="I5" s="30"/>
      <c r="J5" s="30"/>
      <c r="K5" s="30"/>
      <c r="L5" s="3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5" ht="15" customHeight="1" x14ac:dyDescent="0.25">
      <c r="A6" s="36"/>
      <c r="B6" s="37"/>
      <c r="C6" s="33"/>
      <c r="D6" s="33"/>
      <c r="E6" s="33"/>
      <c r="F6" s="33"/>
      <c r="G6" s="42"/>
      <c r="I6" s="64" t="s">
        <v>20</v>
      </c>
      <c r="J6" s="10">
        <f>SUMPRODUCT(F12:F112,B12:B112)</f>
        <v>12.623762376237618</v>
      </c>
      <c r="K6" s="31"/>
      <c r="L6" s="3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85"/>
    </row>
    <row r="7" spans="1:25" ht="15.75" thickBot="1" x14ac:dyDescent="0.3">
      <c r="A7" s="46"/>
      <c r="B7" s="47"/>
      <c r="C7" s="48">
        <v>1</v>
      </c>
      <c r="D7" s="48">
        <v>2</v>
      </c>
      <c r="E7" s="48">
        <v>3</v>
      </c>
      <c r="F7" s="49"/>
      <c r="G7" s="50"/>
      <c r="I7" s="65" t="s">
        <v>14</v>
      </c>
      <c r="J7" s="11">
        <f>SUMPRODUCT($B$12:$B$112,$G$12:$G$112)</f>
        <v>12.623762376237618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5" ht="30" customHeight="1" thickBot="1" x14ac:dyDescent="0.3">
      <c r="A8" s="73" t="s">
        <v>4</v>
      </c>
      <c r="B8" s="74">
        <v>1</v>
      </c>
      <c r="C8" s="43">
        <v>9</v>
      </c>
      <c r="D8" s="43">
        <v>30</v>
      </c>
      <c r="E8" s="43">
        <v>10</v>
      </c>
      <c r="F8" s="44">
        <f>SUM(C8:E8)</f>
        <v>49</v>
      </c>
      <c r="G8" s="45">
        <f>SUMPRODUCT($C$7:$E$7,C8:E8)</f>
        <v>99</v>
      </c>
      <c r="H8" s="16"/>
      <c r="I8" s="65" t="s">
        <v>15</v>
      </c>
      <c r="J8" s="15">
        <f>J6+J7</f>
        <v>25.247524752475236</v>
      </c>
      <c r="K8" s="16"/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t="s">
        <v>23</v>
      </c>
    </row>
    <row r="9" spans="1:25" x14ac:dyDescent="0.25">
      <c r="A9" s="4"/>
      <c r="B9" s="4"/>
      <c r="C9" s="81" t="s">
        <v>25</v>
      </c>
      <c r="D9" s="81"/>
      <c r="E9" s="81"/>
      <c r="F9" s="7"/>
      <c r="G9" s="7"/>
      <c r="H9" s="7"/>
      <c r="I9" s="7"/>
      <c r="J9" s="7"/>
      <c r="K9" s="7"/>
      <c r="L9" s="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5" ht="15" customHeight="1" thickBot="1" x14ac:dyDescent="0.3">
      <c r="A10" s="4"/>
      <c r="B10" s="4"/>
      <c r="C10" s="6"/>
      <c r="D10" s="6"/>
      <c r="E10" s="6"/>
      <c r="F10" s="7"/>
      <c r="G10" s="7"/>
      <c r="H10" s="7"/>
      <c r="I10" s="7"/>
      <c r="J10" s="7"/>
      <c r="K10" s="7"/>
      <c r="L10" s="7"/>
      <c r="M10" s="18"/>
      <c r="N10" s="18"/>
      <c r="O10" s="19" t="s">
        <v>5</v>
      </c>
      <c r="P10" s="19"/>
      <c r="Q10" s="19"/>
      <c r="R10" s="19"/>
      <c r="S10" s="20"/>
      <c r="T10" s="20"/>
      <c r="U10" s="20"/>
      <c r="V10" s="21"/>
      <c r="W10" s="21"/>
      <c r="X10" s="21"/>
    </row>
    <row r="11" spans="1:25" s="13" customFormat="1" ht="60.75" thickBot="1" x14ac:dyDescent="0.3">
      <c r="A11" s="57" t="s">
        <v>3</v>
      </c>
      <c r="B11" s="58" t="s">
        <v>0</v>
      </c>
      <c r="C11" s="59" t="s">
        <v>26</v>
      </c>
      <c r="D11" s="59" t="s">
        <v>21</v>
      </c>
      <c r="E11" s="59" t="s">
        <v>22</v>
      </c>
      <c r="F11" s="66" t="s">
        <v>28</v>
      </c>
      <c r="G11" s="66" t="s">
        <v>27</v>
      </c>
      <c r="H11" s="14"/>
      <c r="J11" s="14"/>
      <c r="K11" s="60" t="s">
        <v>7</v>
      </c>
      <c r="L11" s="22" t="s">
        <v>6</v>
      </c>
      <c r="M11" s="22" t="s">
        <v>13</v>
      </c>
      <c r="N11" s="22" t="s">
        <v>8</v>
      </c>
      <c r="O11" s="22" t="s">
        <v>9</v>
      </c>
      <c r="P11" s="22" t="s">
        <v>10</v>
      </c>
      <c r="Q11" s="22" t="s">
        <v>8</v>
      </c>
      <c r="R11" s="22" t="s">
        <v>9</v>
      </c>
      <c r="S11" s="22" t="s">
        <v>10</v>
      </c>
      <c r="T11" s="23" t="s">
        <v>11</v>
      </c>
      <c r="U11" s="23"/>
      <c r="V11" s="23"/>
      <c r="W11" s="24" t="s">
        <v>12</v>
      </c>
    </row>
    <row r="12" spans="1:25" x14ac:dyDescent="0.25">
      <c r="A12" s="75">
        <v>50</v>
      </c>
      <c r="B12" s="76">
        <f>1/COUNT($A$12:$A$112)</f>
        <v>9.9009900990099011E-3</v>
      </c>
      <c r="C12" s="62">
        <f>MAX($B$1-$G$8,0)</f>
        <v>51</v>
      </c>
      <c r="D12" s="69">
        <v>1</v>
      </c>
      <c r="E12" s="61">
        <f>MIN(D12,C12)</f>
        <v>1</v>
      </c>
      <c r="F12" s="67">
        <f t="shared" ref="F12:F70" si="0">IF(C12&gt;0,0,1)*(A12-50)</f>
        <v>0</v>
      </c>
      <c r="G12" s="86">
        <f>C12-E12</f>
        <v>50</v>
      </c>
      <c r="H12" s="3"/>
      <c r="I12" s="3"/>
      <c r="J12" s="3"/>
      <c r="K12" s="63" cm="1">
        <f t="array" ref="K12">SUMPRODUCT(B13:B112,A13:A112-A12)</f>
        <v>50.000000000000014</v>
      </c>
      <c r="L12" s="25">
        <f>C12/K12</f>
        <v>1.0199999999999998</v>
      </c>
      <c r="M12" s="26">
        <f>$C12</f>
        <v>51</v>
      </c>
      <c r="N12" s="26">
        <f>$C12-1</f>
        <v>50</v>
      </c>
      <c r="O12" s="26">
        <f>$C12-2</f>
        <v>49</v>
      </c>
      <c r="P12" s="26">
        <f>$C12-3</f>
        <v>48</v>
      </c>
      <c r="Q12" s="27">
        <f>N12/$K12</f>
        <v>0.99999999999999967</v>
      </c>
      <c r="R12" s="27">
        <f>O12/$K12</f>
        <v>0.97999999999999976</v>
      </c>
      <c r="S12" s="27">
        <f>P12/$K12</f>
        <v>0.95999999999999974</v>
      </c>
      <c r="T12" s="27">
        <f>ABS(Q12-1)</f>
        <v>3.3306690738754696E-16</v>
      </c>
      <c r="U12" s="27">
        <f>ABS(R12-1)</f>
        <v>2.000000000000024E-2</v>
      </c>
      <c r="V12" s="27">
        <f>ABS(S12-1)</f>
        <v>4.0000000000000258E-2</v>
      </c>
      <c r="W12" s="28">
        <f>IF(C12&gt;2,IF(MIN(T12:V12)=T12,1,IF(MIN(T12:V12)=U12,2,3)),IF(C12&gt;1,IF(MIN(T12:U12)=T12,1,2),IF(C12=1,1,0)))</f>
        <v>1</v>
      </c>
      <c r="X12"/>
    </row>
    <row r="13" spans="1:25" x14ac:dyDescent="0.25">
      <c r="A13" s="77">
        <v>51</v>
      </c>
      <c r="B13" s="78">
        <f t="shared" ref="B12:B110" si="1">1/COUNT($A$12:$A$112)</f>
        <v>9.9009900990099011E-3</v>
      </c>
      <c r="C13" s="52">
        <f>MAX(C12-E12,0)</f>
        <v>50</v>
      </c>
      <c r="D13" s="70">
        <v>1</v>
      </c>
      <c r="E13" s="51">
        <f>MIN(D13,C13)</f>
        <v>1</v>
      </c>
      <c r="F13" s="67">
        <f t="shared" si="0"/>
        <v>0</v>
      </c>
      <c r="G13" s="67">
        <f t="shared" ref="G13:G76" si="2">C13-E13</f>
        <v>49</v>
      </c>
      <c r="H13" s="3"/>
      <c r="I13" s="3"/>
      <c r="J13" s="3"/>
      <c r="K13" s="53">
        <f t="array" ref="K13">SUMPRODUCT(B14:B113,A14:A113-A13)</f>
        <v>49.009900990099027</v>
      </c>
      <c r="L13" s="25">
        <f>C13/K13</f>
        <v>1.0202020202020199</v>
      </c>
      <c r="M13" s="26">
        <f>$C13</f>
        <v>50</v>
      </c>
      <c r="N13" s="28">
        <f>$C13-1</f>
        <v>49</v>
      </c>
      <c r="O13" s="28">
        <f>$C13-2</f>
        <v>48</v>
      </c>
      <c r="P13" s="28">
        <f>$C13-3</f>
        <v>47</v>
      </c>
      <c r="Q13" s="27">
        <f>N13/$K13</f>
        <v>0.99979797979797946</v>
      </c>
      <c r="R13" s="27">
        <f>O13/$K13</f>
        <v>0.97939393939393904</v>
      </c>
      <c r="S13" s="27">
        <f>P13/$K13</f>
        <v>0.95898989898989861</v>
      </c>
      <c r="T13" s="27">
        <f t="shared" ref="T13:V28" si="3">ABS(Q13-1)</f>
        <v>2.0202020202053639E-4</v>
      </c>
      <c r="U13" s="27">
        <f t="shared" si="3"/>
        <v>2.0606060606060961E-2</v>
      </c>
      <c r="V13" s="27">
        <f t="shared" si="3"/>
        <v>4.1010101010101385E-2</v>
      </c>
      <c r="W13" s="28">
        <f>IF(C13&gt;2,IF(MIN(T13:V13)=T13,1,IF(MIN(T13:V13)=U13,2,3)),IF(C13&gt;1,IF(MIN(T13:U13)=T13,1,2),IF(C13=1,1,0)))</f>
        <v>1</v>
      </c>
      <c r="X13"/>
    </row>
    <row r="14" spans="1:25" x14ac:dyDescent="0.25">
      <c r="A14" s="77">
        <v>52</v>
      </c>
      <c r="B14" s="78">
        <f t="shared" si="1"/>
        <v>9.9009900990099011E-3</v>
      </c>
      <c r="C14" s="52">
        <f>MAX(C13-E13,0)</f>
        <v>49</v>
      </c>
      <c r="D14" s="70">
        <v>1</v>
      </c>
      <c r="E14" s="51">
        <f>MIN(D14,C14)</f>
        <v>1</v>
      </c>
      <c r="F14" s="67">
        <f t="shared" si="0"/>
        <v>0</v>
      </c>
      <c r="G14" s="67">
        <f t="shared" si="2"/>
        <v>48</v>
      </c>
      <c r="H14" s="3"/>
      <c r="I14" s="3"/>
      <c r="J14" s="3"/>
      <c r="K14" s="53">
        <f t="array" ref="K14">SUMPRODUCT(B15:B114,A15:A114-A14)</f>
        <v>48.029702970297045</v>
      </c>
      <c r="L14" s="25">
        <f>C14/K14</f>
        <v>1.0202020202020199</v>
      </c>
      <c r="M14" s="26">
        <f>$C14</f>
        <v>49</v>
      </c>
      <c r="N14" s="28">
        <f>$C14-1</f>
        <v>48</v>
      </c>
      <c r="O14" s="28">
        <f>$C14-2</f>
        <v>47</v>
      </c>
      <c r="P14" s="28">
        <f>$C14-3</f>
        <v>46</v>
      </c>
      <c r="Q14" s="27">
        <f>N14/$K14</f>
        <v>0.99938157081014189</v>
      </c>
      <c r="R14" s="27">
        <f>O14/$K14</f>
        <v>0.97856112141826401</v>
      </c>
      <c r="S14" s="27">
        <f>P14/$K14</f>
        <v>0.95774067202638602</v>
      </c>
      <c r="T14" s="27">
        <f t="shared" si="3"/>
        <v>6.1842918985810513E-4</v>
      </c>
      <c r="U14" s="27">
        <f t="shared" si="3"/>
        <v>2.1438878581735987E-2</v>
      </c>
      <c r="V14" s="27">
        <f t="shared" si="3"/>
        <v>4.225932797361398E-2</v>
      </c>
      <c r="W14" s="28">
        <f>IF(C14&gt;2,IF(MIN(T14:V14)=T14,1,IF(MIN(T14:V14)=U14,2,3)),IF(C14&gt;1,IF(MIN(T14:U14)=T14,1,2),IF(C14=1,1,0)))</f>
        <v>1</v>
      </c>
      <c r="X14"/>
    </row>
    <row r="15" spans="1:25" x14ac:dyDescent="0.25">
      <c r="A15" s="77">
        <v>53</v>
      </c>
      <c r="B15" s="78">
        <f t="shared" si="1"/>
        <v>9.9009900990099011E-3</v>
      </c>
      <c r="C15" s="52">
        <f>MAX(C14-E14,0)</f>
        <v>48</v>
      </c>
      <c r="D15" s="70">
        <v>1</v>
      </c>
      <c r="E15" s="51">
        <f>MIN(D15,C15)</f>
        <v>1</v>
      </c>
      <c r="F15" s="67">
        <f t="shared" si="0"/>
        <v>0</v>
      </c>
      <c r="G15" s="67">
        <f t="shared" si="2"/>
        <v>47</v>
      </c>
      <c r="H15" s="3"/>
      <c r="I15" s="3"/>
      <c r="J15" s="3"/>
      <c r="K15" s="53">
        <f t="array" ref="K15">SUMPRODUCT(B16:B115,A16:A115-A15)</f>
        <v>47.059405940594075</v>
      </c>
      <c r="L15" s="25">
        <f>C15/K15</f>
        <v>1.0199873763938561</v>
      </c>
      <c r="M15" s="26">
        <f>$C15</f>
        <v>48</v>
      </c>
      <c r="N15" s="28">
        <f>$C15-1</f>
        <v>47</v>
      </c>
      <c r="O15" s="28">
        <f>$C15-2</f>
        <v>46</v>
      </c>
      <c r="P15" s="28">
        <f>$C15-3</f>
        <v>45</v>
      </c>
      <c r="Q15" s="27">
        <f>N15/$K15</f>
        <v>0.99873763938565085</v>
      </c>
      <c r="R15" s="27">
        <f>O15/$K15</f>
        <v>0.97748790237744554</v>
      </c>
      <c r="S15" s="27">
        <f>P15/$K15</f>
        <v>0.95623816536924011</v>
      </c>
      <c r="T15" s="27">
        <f t="shared" si="3"/>
        <v>1.262360614349145E-3</v>
      </c>
      <c r="U15" s="27">
        <f t="shared" si="3"/>
        <v>2.2512097622554461E-2</v>
      </c>
      <c r="V15" s="27">
        <f t="shared" si="3"/>
        <v>4.3761834630759888E-2</v>
      </c>
      <c r="W15" s="28">
        <f>IF(C15&gt;2,IF(MIN(T15:V15)=T15,1,IF(MIN(T15:V15)=U15,2,3)),IF(C15&gt;1,IF(MIN(T15:U15)=T15,1,2),IF(C15=1,1,0)))</f>
        <v>1</v>
      </c>
      <c r="X15"/>
    </row>
    <row r="16" spans="1:25" x14ac:dyDescent="0.25">
      <c r="A16" s="77">
        <v>54</v>
      </c>
      <c r="B16" s="78">
        <f t="shared" si="1"/>
        <v>9.9009900990099011E-3</v>
      </c>
      <c r="C16" s="52">
        <f>MAX(C15-E15,0)</f>
        <v>47</v>
      </c>
      <c r="D16" s="70">
        <v>1</v>
      </c>
      <c r="E16" s="51">
        <f>MIN(D16,C16)</f>
        <v>1</v>
      </c>
      <c r="F16" s="67">
        <f t="shared" si="0"/>
        <v>0</v>
      </c>
      <c r="G16" s="67">
        <f t="shared" si="2"/>
        <v>46</v>
      </c>
      <c r="H16" s="3"/>
      <c r="I16" s="3"/>
      <c r="J16" s="3"/>
      <c r="K16" s="53">
        <f t="array" ref="K16">SUMPRODUCT(B17:B116,A17:A116-A16)</f>
        <v>46.099009900990112</v>
      </c>
      <c r="L16" s="25">
        <f>C16/K16</f>
        <v>1.0195446735395186</v>
      </c>
      <c r="M16" s="26">
        <f>$C16</f>
        <v>47</v>
      </c>
      <c r="N16" s="28">
        <f>$C16-1</f>
        <v>46</v>
      </c>
      <c r="O16" s="28">
        <f>$C16-2</f>
        <v>45</v>
      </c>
      <c r="P16" s="28">
        <f>$C16-3</f>
        <v>44</v>
      </c>
      <c r="Q16" s="27">
        <f>N16/$K16</f>
        <v>0.99785223367697562</v>
      </c>
      <c r="R16" s="27">
        <f>O16/$K16</f>
        <v>0.97615979381443274</v>
      </c>
      <c r="S16" s="27">
        <f>P16/$K16</f>
        <v>0.95446735395188975</v>
      </c>
      <c r="T16" s="27">
        <f t="shared" si="3"/>
        <v>2.1477663230243804E-3</v>
      </c>
      <c r="U16" s="27">
        <f t="shared" si="3"/>
        <v>2.3840206185567259E-2</v>
      </c>
      <c r="V16" s="27">
        <f t="shared" si="3"/>
        <v>4.5532646048110248E-2</v>
      </c>
      <c r="W16" s="28">
        <f>IF(C16&gt;2,IF(MIN(T16:V16)=T16,1,IF(MIN(T16:V16)=U16,2,3)),IF(C16&gt;1,IF(MIN(T16:U16)=T16,1,2),IF(C16=1,1,0)))</f>
        <v>1</v>
      </c>
      <c r="X16"/>
    </row>
    <row r="17" spans="1:24" x14ac:dyDescent="0.25">
      <c r="A17" s="77">
        <v>55</v>
      </c>
      <c r="B17" s="78">
        <f t="shared" si="1"/>
        <v>9.9009900990099011E-3</v>
      </c>
      <c r="C17" s="52">
        <f>MAX(C16-E16,0)</f>
        <v>46</v>
      </c>
      <c r="D17" s="70">
        <v>1</v>
      </c>
      <c r="E17" s="51">
        <f>MIN(D17,C17)</f>
        <v>1</v>
      </c>
      <c r="F17" s="67">
        <f t="shared" si="0"/>
        <v>0</v>
      </c>
      <c r="G17" s="67">
        <f t="shared" si="2"/>
        <v>45</v>
      </c>
      <c r="H17" s="3"/>
      <c r="I17" s="3"/>
      <c r="J17" s="3"/>
      <c r="K17" s="53">
        <f t="array" ref="K17">SUMPRODUCT(B18:B117,A18:A117-A17)</f>
        <v>45.14851485148516</v>
      </c>
      <c r="L17" s="25">
        <f>C17/K17</f>
        <v>1.0188596491228068</v>
      </c>
      <c r="M17" s="26">
        <f>$C17</f>
        <v>46</v>
      </c>
      <c r="N17" s="28">
        <f>$C17-1</f>
        <v>45</v>
      </c>
      <c r="O17" s="28">
        <f>$C17-2</f>
        <v>44</v>
      </c>
      <c r="P17" s="28">
        <f>$C17-3</f>
        <v>43</v>
      </c>
      <c r="Q17" s="27">
        <f>N17/$K17</f>
        <v>0.99671052631578927</v>
      </c>
      <c r="R17" s="27">
        <f>O17/$K17</f>
        <v>0.97456140350877163</v>
      </c>
      <c r="S17" s="27">
        <f>P17/$K17</f>
        <v>0.9524122807017541</v>
      </c>
      <c r="T17" s="27">
        <f t="shared" si="3"/>
        <v>3.2894736842107308E-3</v>
      </c>
      <c r="U17" s="27">
        <f t="shared" si="3"/>
        <v>2.5438596491228371E-2</v>
      </c>
      <c r="V17" s="27">
        <f t="shared" si="3"/>
        <v>4.7587719298245901E-2</v>
      </c>
      <c r="W17" s="28">
        <f>IF(C17&gt;2,IF(MIN(T17:V17)=T17,1,IF(MIN(T17:V17)=U17,2,3)),IF(C17&gt;1,IF(MIN(T17:U17)=T17,1,2),IF(C17=1,1,0)))</f>
        <v>1</v>
      </c>
      <c r="X17"/>
    </row>
    <row r="18" spans="1:24" x14ac:dyDescent="0.25">
      <c r="A18" s="77">
        <v>56</v>
      </c>
      <c r="B18" s="78">
        <f t="shared" si="1"/>
        <v>9.9009900990099011E-3</v>
      </c>
      <c r="C18" s="52">
        <f>MAX(C17-E17,0)</f>
        <v>45</v>
      </c>
      <c r="D18" s="70">
        <v>1</v>
      </c>
      <c r="E18" s="51">
        <f>MIN(D18,C18)</f>
        <v>1</v>
      </c>
      <c r="F18" s="67">
        <f t="shared" si="0"/>
        <v>0</v>
      </c>
      <c r="G18" s="67">
        <f t="shared" si="2"/>
        <v>44</v>
      </c>
      <c r="H18" s="3"/>
      <c r="I18" s="3"/>
      <c r="J18" s="3"/>
      <c r="K18" s="53">
        <f t="array" ref="K18">SUMPRODUCT(B19:B118,A19:A118-A18)</f>
        <v>44.207920792079221</v>
      </c>
      <c r="L18" s="25">
        <f>C18/K18</f>
        <v>1.0179171332586783</v>
      </c>
      <c r="M18" s="26">
        <f>$C18</f>
        <v>45</v>
      </c>
      <c r="N18" s="28">
        <f>$C18-1</f>
        <v>44</v>
      </c>
      <c r="O18" s="28">
        <f>$C18-2</f>
        <v>43</v>
      </c>
      <c r="P18" s="28">
        <f>$C18-3</f>
        <v>42</v>
      </c>
      <c r="Q18" s="27">
        <f>N18/$K18</f>
        <v>0.99529675251959659</v>
      </c>
      <c r="R18" s="27">
        <f>O18/$K18</f>
        <v>0.9726763717805148</v>
      </c>
      <c r="S18" s="27">
        <f>P18/$K18</f>
        <v>0.95005599104143312</v>
      </c>
      <c r="T18" s="27">
        <f t="shared" si="3"/>
        <v>4.7032474804034052E-3</v>
      </c>
      <c r="U18" s="27">
        <f t="shared" si="3"/>
        <v>2.7323628219485196E-2</v>
      </c>
      <c r="V18" s="27">
        <f t="shared" si="3"/>
        <v>4.9944008958566877E-2</v>
      </c>
      <c r="W18" s="28">
        <f>IF(C18&gt;2,IF(MIN(T18:V18)=T18,1,IF(MIN(T18:V18)=U18,2,3)),IF(C18&gt;1,IF(MIN(T18:U18)=T18,1,2),IF(C18=1,1,0)))</f>
        <v>1</v>
      </c>
      <c r="X18"/>
    </row>
    <row r="19" spans="1:24" x14ac:dyDescent="0.25">
      <c r="A19" s="77">
        <v>57</v>
      </c>
      <c r="B19" s="78">
        <f t="shared" si="1"/>
        <v>9.9009900990099011E-3</v>
      </c>
      <c r="C19" s="52">
        <f>MAX(C18-E18,0)</f>
        <v>44</v>
      </c>
      <c r="D19" s="70">
        <v>1</v>
      </c>
      <c r="E19" s="51">
        <f>MIN(D19,C19)</f>
        <v>1</v>
      </c>
      <c r="F19" s="67">
        <f t="shared" si="0"/>
        <v>0</v>
      </c>
      <c r="G19" s="67">
        <f t="shared" si="2"/>
        <v>43</v>
      </c>
      <c r="H19" s="3"/>
      <c r="I19" s="3"/>
      <c r="J19" s="3"/>
      <c r="K19" s="53">
        <f t="array" ref="K19">SUMPRODUCT(B20:B119,A20:A119-A19)</f>
        <v>43.277227722772288</v>
      </c>
      <c r="L19" s="25">
        <f>C19/K19</f>
        <v>1.0167009837565772</v>
      </c>
      <c r="M19" s="26">
        <f>$C19</f>
        <v>44</v>
      </c>
      <c r="N19" s="28">
        <f>$C19-1</f>
        <v>43</v>
      </c>
      <c r="O19" s="28">
        <f>$C19-2</f>
        <v>42</v>
      </c>
      <c r="P19" s="28">
        <f>$C19-3</f>
        <v>41</v>
      </c>
      <c r="Q19" s="27">
        <f>N19/$K19</f>
        <v>0.99359414321665496</v>
      </c>
      <c r="R19" s="27">
        <f>O19/$K19</f>
        <v>0.97048730267673278</v>
      </c>
      <c r="S19" s="27">
        <f>P19/$K19</f>
        <v>0.9473804621368106</v>
      </c>
      <c r="T19" s="27">
        <f t="shared" si="3"/>
        <v>6.405856783345043E-3</v>
      </c>
      <c r="U19" s="27">
        <f t="shared" si="3"/>
        <v>2.9512697323267223E-2</v>
      </c>
      <c r="V19" s="27">
        <f t="shared" si="3"/>
        <v>5.2619537863189403E-2</v>
      </c>
      <c r="W19" s="28">
        <f>IF(C19&gt;2,IF(MIN(T19:V19)=T19,1,IF(MIN(T19:V19)=U19,2,3)),IF(C19&gt;1,IF(MIN(T19:U19)=T19,1,2),IF(C19=1,1,0)))</f>
        <v>1</v>
      </c>
      <c r="X19"/>
    </row>
    <row r="20" spans="1:24" x14ac:dyDescent="0.25">
      <c r="A20" s="77">
        <v>58</v>
      </c>
      <c r="B20" s="78">
        <f t="shared" si="1"/>
        <v>9.9009900990099011E-3</v>
      </c>
      <c r="C20" s="52">
        <f>MAX(C19-E19,0)</f>
        <v>43</v>
      </c>
      <c r="D20" s="70">
        <v>1</v>
      </c>
      <c r="E20" s="51">
        <f>MIN(D20,C20)</f>
        <v>1</v>
      </c>
      <c r="F20" s="67">
        <f t="shared" si="0"/>
        <v>0</v>
      </c>
      <c r="G20" s="67">
        <f t="shared" si="2"/>
        <v>42</v>
      </c>
      <c r="H20" s="3"/>
      <c r="I20" s="3"/>
      <c r="J20" s="3"/>
      <c r="K20" s="53">
        <f t="array" ref="K20">SUMPRODUCT(B21:B120,A21:A120-A20)</f>
        <v>42.356435643564367</v>
      </c>
      <c r="L20" s="25">
        <f>C20/K20</f>
        <v>1.0151940158952779</v>
      </c>
      <c r="M20" s="26">
        <f>$C20</f>
        <v>43</v>
      </c>
      <c r="N20" s="28">
        <f>$C20-1</f>
        <v>42</v>
      </c>
      <c r="O20" s="28">
        <f>$C20-2</f>
        <v>41</v>
      </c>
      <c r="P20" s="28">
        <f>$C20-3</f>
        <v>40</v>
      </c>
      <c r="Q20" s="27">
        <f>N20/$K20</f>
        <v>0.99158485273492258</v>
      </c>
      <c r="R20" s="27">
        <f>O20/$K20</f>
        <v>0.96797568957456726</v>
      </c>
      <c r="S20" s="27">
        <f>P20/$K20</f>
        <v>0.94436652641421204</v>
      </c>
      <c r="T20" s="27">
        <f t="shared" si="3"/>
        <v>8.4151472650774162E-3</v>
      </c>
      <c r="U20" s="27">
        <f t="shared" si="3"/>
        <v>3.2024310425432745E-2</v>
      </c>
      <c r="V20" s="27">
        <f t="shared" si="3"/>
        <v>5.5633473585787963E-2</v>
      </c>
      <c r="W20" s="28">
        <f>IF(C20&gt;2,IF(MIN(T20:V20)=T20,1,IF(MIN(T20:V20)=U20,2,3)),IF(C20&gt;1,IF(MIN(T20:U20)=T20,1,2),IF(C20=1,1,0)))</f>
        <v>1</v>
      </c>
      <c r="X20"/>
    </row>
    <row r="21" spans="1:24" x14ac:dyDescent="0.25">
      <c r="A21" s="77">
        <v>59</v>
      </c>
      <c r="B21" s="78">
        <f t="shared" si="1"/>
        <v>9.9009900990099011E-3</v>
      </c>
      <c r="C21" s="52">
        <f>MAX(C20-E20,0)</f>
        <v>42</v>
      </c>
      <c r="D21" s="70">
        <v>1</v>
      </c>
      <c r="E21" s="51">
        <f>MIN(D21,C21)</f>
        <v>1</v>
      </c>
      <c r="F21" s="67">
        <f t="shared" si="0"/>
        <v>0</v>
      </c>
      <c r="G21" s="67">
        <f t="shared" si="2"/>
        <v>41</v>
      </c>
      <c r="H21" s="3"/>
      <c r="I21" s="3"/>
      <c r="J21" s="3"/>
      <c r="K21" s="53">
        <f t="array" ref="K21">SUMPRODUCT(B22:B121,A22:A121-A21)</f>
        <v>41.445544554455459</v>
      </c>
      <c r="L21" s="25">
        <f>C21/K21</f>
        <v>1.0133779264214045</v>
      </c>
      <c r="M21" s="26">
        <f>$C21</f>
        <v>42</v>
      </c>
      <c r="N21" s="28">
        <f>$C21-1</f>
        <v>41</v>
      </c>
      <c r="O21" s="28">
        <f>$C21-2</f>
        <v>40</v>
      </c>
      <c r="P21" s="28">
        <f>$C21-3</f>
        <v>39</v>
      </c>
      <c r="Q21" s="27">
        <f>N21/$K21</f>
        <v>0.98924988055422802</v>
      </c>
      <c r="R21" s="27">
        <f>O21/$K21</f>
        <v>0.96512183468705171</v>
      </c>
      <c r="S21" s="27">
        <f>P21/$K21</f>
        <v>0.9409937888198755</v>
      </c>
      <c r="T21" s="27">
        <f t="shared" si="3"/>
        <v>1.0750119445771977E-2</v>
      </c>
      <c r="U21" s="27">
        <f t="shared" si="3"/>
        <v>3.4878165312948295E-2</v>
      </c>
      <c r="V21" s="27">
        <f t="shared" si="3"/>
        <v>5.9006211180124502E-2</v>
      </c>
      <c r="W21" s="28">
        <f>IF(C21&gt;2,IF(MIN(T21:V21)=T21,1,IF(MIN(T21:V21)=U21,2,3)),IF(C21&gt;1,IF(MIN(T21:U21)=T21,1,2),IF(C21=1,1,0)))</f>
        <v>1</v>
      </c>
      <c r="X21"/>
    </row>
    <row r="22" spans="1:24" x14ac:dyDescent="0.25">
      <c r="A22" s="77">
        <v>60</v>
      </c>
      <c r="B22" s="78">
        <f t="shared" si="1"/>
        <v>9.9009900990099011E-3</v>
      </c>
      <c r="C22" s="52">
        <f>MAX(C21-E21,0)</f>
        <v>41</v>
      </c>
      <c r="D22" s="70">
        <v>1</v>
      </c>
      <c r="E22" s="51">
        <f>MIN(D22,C22)</f>
        <v>1</v>
      </c>
      <c r="F22" s="67">
        <f t="shared" si="0"/>
        <v>0</v>
      </c>
      <c r="G22" s="67">
        <f t="shared" si="2"/>
        <v>40</v>
      </c>
      <c r="H22" s="3"/>
      <c r="I22" s="3"/>
      <c r="J22" s="3"/>
      <c r="K22" s="53">
        <f t="array" ref="K22">SUMPRODUCT(B23:B122,A23:A122-A22)</f>
        <v>40.544554455445557</v>
      </c>
      <c r="L22" s="25">
        <f>C22/K22</f>
        <v>1.011233211233211</v>
      </c>
      <c r="M22" s="26">
        <f>$C22</f>
        <v>41</v>
      </c>
      <c r="N22" s="28">
        <f>$C22-1</f>
        <v>40</v>
      </c>
      <c r="O22" s="28">
        <f>$C22-2</f>
        <v>39</v>
      </c>
      <c r="P22" s="28">
        <f>$C22-3</f>
        <v>38</v>
      </c>
      <c r="Q22" s="27">
        <f>N22/$K22</f>
        <v>0.98656898656898628</v>
      </c>
      <c r="R22" s="27">
        <f>O22/$K22</f>
        <v>0.9619047619047616</v>
      </c>
      <c r="S22" s="27">
        <f>P22/$K22</f>
        <v>0.93724053724053691</v>
      </c>
      <c r="T22" s="27">
        <f t="shared" si="3"/>
        <v>1.3431013431013716E-2</v>
      </c>
      <c r="U22" s="27">
        <f t="shared" si="3"/>
        <v>3.8095238095238404E-2</v>
      </c>
      <c r="V22" s="27">
        <f t="shared" si="3"/>
        <v>6.2759462759463092E-2</v>
      </c>
      <c r="W22" s="28">
        <f>IF(C22&gt;2,IF(MIN(T22:V22)=T22,1,IF(MIN(T22:V22)=U22,2,3)),IF(C22&gt;1,IF(MIN(T22:U22)=T22,1,2),IF(C22=1,1,0)))</f>
        <v>1</v>
      </c>
      <c r="X22"/>
    </row>
    <row r="23" spans="1:24" x14ac:dyDescent="0.25">
      <c r="A23" s="77">
        <v>61</v>
      </c>
      <c r="B23" s="78">
        <f t="shared" si="1"/>
        <v>9.9009900990099011E-3</v>
      </c>
      <c r="C23" s="52">
        <f>MAX(C22-E22,0)</f>
        <v>40</v>
      </c>
      <c r="D23" s="70">
        <v>1</v>
      </c>
      <c r="E23" s="51">
        <f>MIN(D23,C23)</f>
        <v>1</v>
      </c>
      <c r="F23" s="67">
        <f t="shared" si="0"/>
        <v>0</v>
      </c>
      <c r="G23" s="67">
        <f t="shared" si="2"/>
        <v>39</v>
      </c>
      <c r="H23" s="3"/>
      <c r="I23" s="3"/>
      <c r="J23" s="3"/>
      <c r="K23" s="53">
        <f t="array" ref="K23">SUMPRODUCT(B24:B123,A24:A123-A23)</f>
        <v>39.653465346534666</v>
      </c>
      <c r="L23" s="25">
        <f>C23/K23</f>
        <v>1.0087390761548061</v>
      </c>
      <c r="M23" s="26">
        <f>$C23</f>
        <v>40</v>
      </c>
      <c r="N23" s="28">
        <f>$C23-1</f>
        <v>39</v>
      </c>
      <c r="O23" s="28">
        <f>$C23-2</f>
        <v>38</v>
      </c>
      <c r="P23" s="28">
        <f>$C23-3</f>
        <v>37</v>
      </c>
      <c r="Q23" s="27">
        <f>N23/$K23</f>
        <v>0.98352059925093605</v>
      </c>
      <c r="R23" s="27">
        <f>O23/$K23</f>
        <v>0.9583021223470658</v>
      </c>
      <c r="S23" s="27">
        <f>P23/$K23</f>
        <v>0.93308364544319566</v>
      </c>
      <c r="T23" s="27">
        <f t="shared" si="3"/>
        <v>1.6479400749063955E-2</v>
      </c>
      <c r="U23" s="27">
        <f t="shared" si="3"/>
        <v>4.1697877652934201E-2</v>
      </c>
      <c r="V23" s="27">
        <f t="shared" si="3"/>
        <v>6.6916354556804336E-2</v>
      </c>
      <c r="W23" s="28">
        <f>IF(C23&gt;2,IF(MIN(T23:V23)=T23,1,IF(MIN(T23:V23)=U23,2,3)),IF(C23&gt;1,IF(MIN(T23:U23)=T23,1,2),IF(C23=1,1,0)))</f>
        <v>1</v>
      </c>
      <c r="X23"/>
    </row>
    <row r="24" spans="1:24" x14ac:dyDescent="0.25">
      <c r="A24" s="77">
        <v>62</v>
      </c>
      <c r="B24" s="78">
        <f t="shared" si="1"/>
        <v>9.9009900990099011E-3</v>
      </c>
      <c r="C24" s="52">
        <f>MAX(C23-E23,0)</f>
        <v>39</v>
      </c>
      <c r="D24" s="70">
        <v>1</v>
      </c>
      <c r="E24" s="51">
        <f>MIN(D24,C24)</f>
        <v>1</v>
      </c>
      <c r="F24" s="67">
        <f t="shared" si="0"/>
        <v>0</v>
      </c>
      <c r="G24" s="67">
        <f t="shared" si="2"/>
        <v>38</v>
      </c>
      <c r="H24" s="3"/>
      <c r="I24" s="3"/>
      <c r="J24" s="3"/>
      <c r="K24" s="53">
        <f t="array" ref="K24">SUMPRODUCT(B25:B124,A25:A124-A24)</f>
        <v>38.772277227722782</v>
      </c>
      <c r="L24" s="25">
        <f>C24/K24</f>
        <v>1.0058733401430029</v>
      </c>
      <c r="M24" s="26">
        <f>$C24</f>
        <v>39</v>
      </c>
      <c r="N24" s="28">
        <f>$C24-1</f>
        <v>38</v>
      </c>
      <c r="O24" s="28">
        <f>$C24-2</f>
        <v>37</v>
      </c>
      <c r="P24" s="28">
        <f>$C24-3</f>
        <v>36</v>
      </c>
      <c r="Q24" s="27">
        <f>N24/$K24</f>
        <v>0.98008171603677197</v>
      </c>
      <c r="R24" s="27">
        <f>O24/$K24</f>
        <v>0.95429009193054115</v>
      </c>
      <c r="S24" s="27">
        <f>P24/$K24</f>
        <v>0.92849846782431034</v>
      </c>
      <c r="T24" s="27">
        <f t="shared" si="3"/>
        <v>1.9918283963228034E-2</v>
      </c>
      <c r="U24" s="27">
        <f t="shared" si="3"/>
        <v>4.5709908069458849E-2</v>
      </c>
      <c r="V24" s="27">
        <f t="shared" si="3"/>
        <v>7.1501532175689664E-2</v>
      </c>
      <c r="W24" s="28">
        <f>IF(C24&gt;2,IF(MIN(T24:V24)=T24,1,IF(MIN(T24:V24)=U24,2,3)),IF(C24&gt;1,IF(MIN(T24:U24)=T24,1,2),IF(C24=1,1,0)))</f>
        <v>1</v>
      </c>
      <c r="X24"/>
    </row>
    <row r="25" spans="1:24" x14ac:dyDescent="0.25">
      <c r="A25" s="77">
        <v>63</v>
      </c>
      <c r="B25" s="78">
        <f t="shared" si="1"/>
        <v>9.9009900990099011E-3</v>
      </c>
      <c r="C25" s="52">
        <f>MAX(C24-E24,0)</f>
        <v>38</v>
      </c>
      <c r="D25" s="70">
        <v>1</v>
      </c>
      <c r="E25" s="51">
        <f>MIN(D25,C25)</f>
        <v>1</v>
      </c>
      <c r="F25" s="67">
        <f t="shared" si="0"/>
        <v>0</v>
      </c>
      <c r="G25" s="67">
        <f t="shared" si="2"/>
        <v>37</v>
      </c>
      <c r="H25" s="3"/>
      <c r="I25" s="3"/>
      <c r="J25" s="3"/>
      <c r="K25" s="53">
        <f t="array" ref="K25">SUMPRODUCT(B26:B125,A26:A125-A25)</f>
        <v>37.90099009900991</v>
      </c>
      <c r="L25" s="25">
        <f>C25/K25</f>
        <v>1.0026123301985368</v>
      </c>
      <c r="M25" s="26">
        <f>$C25</f>
        <v>38</v>
      </c>
      <c r="N25" s="28">
        <f>$C25-1</f>
        <v>37</v>
      </c>
      <c r="O25" s="28">
        <f>$C25-2</f>
        <v>36</v>
      </c>
      <c r="P25" s="28">
        <f>$C25-3</f>
        <v>35</v>
      </c>
      <c r="Q25" s="27">
        <f>N25/$K25</f>
        <v>0.97622779519331215</v>
      </c>
      <c r="R25" s="27">
        <f>O25/$K25</f>
        <v>0.94984326018808751</v>
      </c>
      <c r="S25" s="27">
        <f>P25/$K25</f>
        <v>0.92345872518286287</v>
      </c>
      <c r="T25" s="27">
        <f t="shared" si="3"/>
        <v>2.3772204806687847E-2</v>
      </c>
      <c r="U25" s="27">
        <f t="shared" si="3"/>
        <v>5.0156739811912487E-2</v>
      </c>
      <c r="V25" s="27">
        <f t="shared" si="3"/>
        <v>7.6541274817137128E-2</v>
      </c>
      <c r="W25" s="28">
        <f>IF(C25&gt;2,IF(MIN(T25:V25)=T25,1,IF(MIN(T25:V25)=U25,2,3)),IF(C25&gt;1,IF(MIN(T25:U25)=T25,1,2),IF(C25=1,1,0)))</f>
        <v>1</v>
      </c>
      <c r="X25"/>
    </row>
    <row r="26" spans="1:24" ht="15.75" customHeight="1" x14ac:dyDescent="0.25">
      <c r="A26" s="77">
        <v>64</v>
      </c>
      <c r="B26" s="78">
        <f t="shared" si="1"/>
        <v>9.9009900990099011E-3</v>
      </c>
      <c r="C26" s="52">
        <f>MAX(C25-E25,0)</f>
        <v>37</v>
      </c>
      <c r="D26" s="70">
        <v>1</v>
      </c>
      <c r="E26" s="51">
        <f>MIN(D26,C26)</f>
        <v>1</v>
      </c>
      <c r="F26" s="67">
        <f t="shared" si="0"/>
        <v>0</v>
      </c>
      <c r="G26" s="67">
        <f t="shared" si="2"/>
        <v>36</v>
      </c>
      <c r="H26" s="3"/>
      <c r="I26" s="3"/>
      <c r="J26" s="3"/>
      <c r="K26" s="53">
        <f t="array" ref="K26">SUMPRODUCT(B27:B126,A27:A126-A26)</f>
        <v>37.03960396039605</v>
      </c>
      <c r="L26" s="25">
        <f>C26/K26</f>
        <v>0.99893076717455198</v>
      </c>
      <c r="M26" s="26">
        <f>$C26</f>
        <v>37</v>
      </c>
      <c r="N26" s="28">
        <f>$C26-1</f>
        <v>36</v>
      </c>
      <c r="O26" s="28">
        <f>$C26-2</f>
        <v>35</v>
      </c>
      <c r="P26" s="28">
        <f>$C26-3</f>
        <v>34</v>
      </c>
      <c r="Q26" s="27">
        <f>N26/$K26</f>
        <v>0.9719326383319965</v>
      </c>
      <c r="R26" s="27">
        <f>O26/$K26</f>
        <v>0.94493450948944102</v>
      </c>
      <c r="S26" s="27">
        <f>P26/$K26</f>
        <v>0.91793638064688554</v>
      </c>
      <c r="T26" s="27">
        <f t="shared" si="3"/>
        <v>2.8067361668003499E-2</v>
      </c>
      <c r="U26" s="27">
        <f t="shared" si="3"/>
        <v>5.5065490510558979E-2</v>
      </c>
      <c r="V26" s="27">
        <f t="shared" si="3"/>
        <v>8.2063619353114459E-2</v>
      </c>
      <c r="W26" s="28">
        <f>IF(C26&gt;2,IF(MIN(T26:V26)=T26,1,IF(MIN(T26:V26)=U26,2,3)),IF(C26&gt;1,IF(MIN(T26:U26)=T26,1,2),IF(C26=1,1,0)))</f>
        <v>1</v>
      </c>
      <c r="X26"/>
    </row>
    <row r="27" spans="1:24" ht="15.75" customHeight="1" x14ac:dyDescent="0.25">
      <c r="A27" s="77">
        <v>65</v>
      </c>
      <c r="B27" s="78">
        <f t="shared" si="1"/>
        <v>9.9009900990099011E-3</v>
      </c>
      <c r="C27" s="52">
        <f>MAX(C26-E26,0)</f>
        <v>36</v>
      </c>
      <c r="D27" s="70">
        <v>1</v>
      </c>
      <c r="E27" s="51">
        <f>MIN(D27,C27)</f>
        <v>1</v>
      </c>
      <c r="F27" s="67">
        <f t="shared" si="0"/>
        <v>0</v>
      </c>
      <c r="G27" s="67">
        <f t="shared" si="2"/>
        <v>35</v>
      </c>
      <c r="H27" s="3"/>
      <c r="I27" s="3"/>
      <c r="J27" s="3"/>
      <c r="K27" s="53">
        <f t="array" ref="K27">SUMPRODUCT(B28:B127,A28:A127-A27)</f>
        <v>36.188118811881196</v>
      </c>
      <c r="L27" s="25">
        <f>C27/K27</f>
        <v>0.99480164158686712</v>
      </c>
      <c r="M27" s="26">
        <f>$C27</f>
        <v>36</v>
      </c>
      <c r="N27" s="28">
        <f>$C27-1</f>
        <v>35</v>
      </c>
      <c r="O27" s="28">
        <f>$C27-2</f>
        <v>34</v>
      </c>
      <c r="P27" s="28">
        <f>$C27-3</f>
        <v>33</v>
      </c>
      <c r="Q27" s="27">
        <f>N27/$K27</f>
        <v>0.96716826265389855</v>
      </c>
      <c r="R27" s="27">
        <f>O27/$K27</f>
        <v>0.93953488372092997</v>
      </c>
      <c r="S27" s="27">
        <f>P27/$K27</f>
        <v>0.9119015047879615</v>
      </c>
      <c r="T27" s="27">
        <f t="shared" si="3"/>
        <v>3.2831737346101453E-2</v>
      </c>
      <c r="U27" s="27">
        <f t="shared" si="3"/>
        <v>6.046511627907003E-2</v>
      </c>
      <c r="V27" s="27">
        <f t="shared" si="3"/>
        <v>8.8098495212038497E-2</v>
      </c>
      <c r="W27" s="28">
        <f>IF(C27&gt;2,IF(MIN(T27:V27)=T27,1,IF(MIN(T27:V27)=U27,2,3)),IF(C27&gt;1,IF(MIN(T27:U27)=T27,1,2),IF(C27=1,1,0)))</f>
        <v>1</v>
      </c>
      <c r="X27"/>
    </row>
    <row r="28" spans="1:24" ht="15.75" customHeight="1" x14ac:dyDescent="0.25">
      <c r="A28" s="77">
        <v>66</v>
      </c>
      <c r="B28" s="78">
        <f t="shared" si="1"/>
        <v>9.9009900990099011E-3</v>
      </c>
      <c r="C28" s="52">
        <f>MAX(C27-E27,0)</f>
        <v>35</v>
      </c>
      <c r="D28" s="70">
        <v>1</v>
      </c>
      <c r="E28" s="51">
        <f>MIN(D28,C28)</f>
        <v>1</v>
      </c>
      <c r="F28" s="67">
        <f t="shared" si="0"/>
        <v>0</v>
      </c>
      <c r="G28" s="67">
        <f t="shared" si="2"/>
        <v>34</v>
      </c>
      <c r="H28" s="3"/>
      <c r="I28" s="3"/>
      <c r="J28" s="3"/>
      <c r="K28" s="53">
        <f t="array" ref="K28">SUMPRODUCT(B29:B128,A29:A128-A28)</f>
        <v>35.346534653465355</v>
      </c>
      <c r="L28" s="25">
        <f>C28/K28</f>
        <v>0.99019607843137236</v>
      </c>
      <c r="M28" s="26">
        <f>$C28</f>
        <v>35</v>
      </c>
      <c r="N28" s="28">
        <f>$C28-1</f>
        <v>34</v>
      </c>
      <c r="O28" s="28">
        <f>$C28-2</f>
        <v>33</v>
      </c>
      <c r="P28" s="28">
        <f>$C28-3</f>
        <v>32</v>
      </c>
      <c r="Q28" s="27">
        <f>N28/$K28</f>
        <v>0.96190476190476171</v>
      </c>
      <c r="R28" s="27">
        <f>O28/$K28</f>
        <v>0.93361344537815105</v>
      </c>
      <c r="S28" s="27">
        <f>P28/$K28</f>
        <v>0.9053221288515404</v>
      </c>
      <c r="T28" s="27">
        <f t="shared" si="3"/>
        <v>3.8095238095238293E-2</v>
      </c>
      <c r="U28" s="27">
        <f t="shared" si="3"/>
        <v>6.6386554621848948E-2</v>
      </c>
      <c r="V28" s="27">
        <f t="shared" si="3"/>
        <v>9.4677871148459603E-2</v>
      </c>
      <c r="W28" s="28">
        <f>IF(C28&gt;2,IF(MIN(T28:V28)=T28,1,IF(MIN(T28:V28)=U28,2,3)),IF(C28&gt;1,IF(MIN(T28:U28)=T28,1,2),IF(C28=1,1,0)))</f>
        <v>1</v>
      </c>
      <c r="X28"/>
    </row>
    <row r="29" spans="1:24" ht="15.75" customHeight="1" x14ac:dyDescent="0.25">
      <c r="A29" s="77">
        <v>67</v>
      </c>
      <c r="B29" s="78">
        <f t="shared" si="1"/>
        <v>9.9009900990099011E-3</v>
      </c>
      <c r="C29" s="52">
        <f>MAX(C28-E28,0)</f>
        <v>34</v>
      </c>
      <c r="D29" s="70">
        <v>1</v>
      </c>
      <c r="E29" s="51">
        <f>MIN(D29,C29)</f>
        <v>1</v>
      </c>
      <c r="F29" s="67">
        <f t="shared" si="0"/>
        <v>0</v>
      </c>
      <c r="G29" s="67">
        <f t="shared" si="2"/>
        <v>33</v>
      </c>
      <c r="H29" s="3"/>
      <c r="I29" s="3"/>
      <c r="J29" s="3"/>
      <c r="K29" s="53">
        <f t="array" ref="K29">SUMPRODUCT(B30:B129,A30:A129-A29)</f>
        <v>34.514851485148526</v>
      </c>
      <c r="L29" s="25">
        <f>C29/K29</f>
        <v>0.98508318990246668</v>
      </c>
      <c r="M29" s="26">
        <f>$C29</f>
        <v>34</v>
      </c>
      <c r="N29" s="28">
        <f>$C29-1</f>
        <v>33</v>
      </c>
      <c r="O29" s="28">
        <f>$C29-2</f>
        <v>32</v>
      </c>
      <c r="P29" s="28">
        <f>$C29-3</f>
        <v>31</v>
      </c>
      <c r="Q29" s="27">
        <f>N29/$K29</f>
        <v>0.95611015490533535</v>
      </c>
      <c r="R29" s="27">
        <f>O29/$K29</f>
        <v>0.92713711990820391</v>
      </c>
      <c r="S29" s="27">
        <f>P29/$K29</f>
        <v>0.89816408491107258</v>
      </c>
      <c r="T29" s="27">
        <f t="shared" ref="T29:V44" si="4">ABS(Q29-1)</f>
        <v>4.3889845094664648E-2</v>
      </c>
      <c r="U29" s="27">
        <f t="shared" si="4"/>
        <v>7.2862880091796089E-2</v>
      </c>
      <c r="V29" s="27">
        <f t="shared" si="4"/>
        <v>0.10183591508892742</v>
      </c>
      <c r="W29" s="28">
        <f>IF(C29&gt;2,IF(MIN(T29:V29)=T29,1,IF(MIN(T29:V29)=U29,2,3)),IF(C29&gt;1,IF(MIN(T29:U29)=T29,1,2),IF(C29=1,1,0)))</f>
        <v>1</v>
      </c>
      <c r="X29"/>
    </row>
    <row r="30" spans="1:24" ht="15.75" customHeight="1" x14ac:dyDescent="0.25">
      <c r="A30" s="77">
        <v>68</v>
      </c>
      <c r="B30" s="78">
        <f t="shared" si="1"/>
        <v>9.9009900990099011E-3</v>
      </c>
      <c r="C30" s="52">
        <f>MAX(C29-E29,0)</f>
        <v>33</v>
      </c>
      <c r="D30" s="70">
        <v>1</v>
      </c>
      <c r="E30" s="51">
        <f>MIN(D30,C30)</f>
        <v>1</v>
      </c>
      <c r="F30" s="67">
        <f t="shared" si="0"/>
        <v>0</v>
      </c>
      <c r="G30" s="67">
        <f t="shared" si="2"/>
        <v>32</v>
      </c>
      <c r="H30" s="3"/>
      <c r="I30" s="3"/>
      <c r="J30" s="3"/>
      <c r="K30" s="53">
        <f t="array" ref="K30">SUMPRODUCT(B31:B130,A31:A130-A30)</f>
        <v>33.693069306930703</v>
      </c>
      <c r="L30" s="25">
        <f>C30/K30</f>
        <v>0.97942991478107522</v>
      </c>
      <c r="M30" s="26">
        <f>$C30</f>
        <v>33</v>
      </c>
      <c r="N30" s="28">
        <f>$C30-1</f>
        <v>32</v>
      </c>
      <c r="O30" s="28">
        <f>$C30-2</f>
        <v>31</v>
      </c>
      <c r="P30" s="28">
        <f>$C30-3</f>
        <v>30</v>
      </c>
      <c r="Q30" s="27">
        <f>N30/$K30</f>
        <v>0.94975022039376988</v>
      </c>
      <c r="R30" s="27">
        <f>O30/$K30</f>
        <v>0.92007052600646466</v>
      </c>
      <c r="S30" s="27">
        <f>P30/$K30</f>
        <v>0.89039083161915933</v>
      </c>
      <c r="T30" s="27">
        <f t="shared" si="4"/>
        <v>5.0249779606230116E-2</v>
      </c>
      <c r="U30" s="27">
        <f t="shared" si="4"/>
        <v>7.9929473993535338E-2</v>
      </c>
      <c r="V30" s="27">
        <f t="shared" si="4"/>
        <v>0.10960916838084067</v>
      </c>
      <c r="W30" s="28">
        <f>IF(C30&gt;2,IF(MIN(T30:V30)=T30,1,IF(MIN(T30:V30)=U30,2,3)),IF(C30&gt;1,IF(MIN(T30:U30)=T30,1,2),IF(C30=1,1,0)))</f>
        <v>1</v>
      </c>
      <c r="X30"/>
    </row>
    <row r="31" spans="1:24" ht="15.75" customHeight="1" x14ac:dyDescent="0.25">
      <c r="A31" s="77">
        <v>69</v>
      </c>
      <c r="B31" s="78">
        <f t="shared" si="1"/>
        <v>9.9009900990099011E-3</v>
      </c>
      <c r="C31" s="52">
        <f>MAX(C30-E30,0)</f>
        <v>32</v>
      </c>
      <c r="D31" s="70">
        <v>1</v>
      </c>
      <c r="E31" s="51">
        <f>MIN(D31,C31)</f>
        <v>1</v>
      </c>
      <c r="F31" s="67">
        <f t="shared" si="0"/>
        <v>0</v>
      </c>
      <c r="G31" s="67">
        <f t="shared" si="2"/>
        <v>31</v>
      </c>
      <c r="H31" s="3"/>
      <c r="I31" s="3"/>
      <c r="J31" s="3"/>
      <c r="K31" s="53">
        <f t="array" ref="K31">SUMPRODUCT(B32:B131,A32:A131-A31)</f>
        <v>32.881188118811892</v>
      </c>
      <c r="L31" s="25">
        <f>C31/K31</f>
        <v>0.97320084311954203</v>
      </c>
      <c r="M31" s="26">
        <f>$C31</f>
        <v>32</v>
      </c>
      <c r="N31" s="28">
        <f>$C31-1</f>
        <v>31</v>
      </c>
      <c r="O31" s="28">
        <f>$C31-2</f>
        <v>30</v>
      </c>
      <c r="P31" s="28">
        <f>$C31-3</f>
        <v>29</v>
      </c>
      <c r="Q31" s="27">
        <f>N31/$K31</f>
        <v>0.94278831677205632</v>
      </c>
      <c r="R31" s="27">
        <f>O31/$K31</f>
        <v>0.91237579042457062</v>
      </c>
      <c r="S31" s="27">
        <f>P31/$K31</f>
        <v>0.88196326407708492</v>
      </c>
      <c r="T31" s="27">
        <f t="shared" si="4"/>
        <v>5.7211683227943677E-2</v>
      </c>
      <c r="U31" s="27">
        <f t="shared" si="4"/>
        <v>8.7624209575429379E-2</v>
      </c>
      <c r="V31" s="27">
        <f t="shared" si="4"/>
        <v>0.11803673592291508</v>
      </c>
      <c r="W31" s="28">
        <f>IF(C31&gt;2,IF(MIN(T31:V31)=T31,1,IF(MIN(T31:V31)=U31,2,3)),IF(C31&gt;1,IF(MIN(T31:U31)=T31,1,2),IF(C31=1,1,0)))</f>
        <v>1</v>
      </c>
      <c r="X31"/>
    </row>
    <row r="32" spans="1:24" ht="15.75" customHeight="1" x14ac:dyDescent="0.25">
      <c r="A32" s="77">
        <v>70</v>
      </c>
      <c r="B32" s="78">
        <f t="shared" si="1"/>
        <v>9.9009900990099011E-3</v>
      </c>
      <c r="C32" s="52">
        <f>MAX(C31-E31,0)</f>
        <v>31</v>
      </c>
      <c r="D32" s="70">
        <v>1</v>
      </c>
      <c r="E32" s="51">
        <f>MIN(D32,C32)</f>
        <v>1</v>
      </c>
      <c r="F32" s="67">
        <f t="shared" si="0"/>
        <v>0</v>
      </c>
      <c r="G32" s="67">
        <f t="shared" si="2"/>
        <v>30</v>
      </c>
      <c r="H32" s="3"/>
      <c r="I32" s="3"/>
      <c r="J32" s="3"/>
      <c r="K32" s="53">
        <f t="array" ref="K32">SUMPRODUCT(B33:B132,A33:A132-A32)</f>
        <v>32.079207920792086</v>
      </c>
      <c r="L32" s="25">
        <f>C32/K32</f>
        <v>0.96635802469135779</v>
      </c>
      <c r="M32" s="26">
        <f>$C32</f>
        <v>31</v>
      </c>
      <c r="N32" s="28">
        <f>$C32-1</f>
        <v>30</v>
      </c>
      <c r="O32" s="28">
        <f>$C32-2</f>
        <v>29</v>
      </c>
      <c r="P32" s="28">
        <f>$C32-3</f>
        <v>28</v>
      </c>
      <c r="Q32" s="27">
        <f>N32/$K32</f>
        <v>0.93518518518518501</v>
      </c>
      <c r="R32" s="27">
        <f>O32/$K32</f>
        <v>0.90401234567901212</v>
      </c>
      <c r="S32" s="27">
        <f>P32/$K32</f>
        <v>0.87283950617283934</v>
      </c>
      <c r="T32" s="27">
        <f t="shared" si="4"/>
        <v>6.4814814814814992E-2</v>
      </c>
      <c r="U32" s="27">
        <f t="shared" si="4"/>
        <v>9.5987654320987881E-2</v>
      </c>
      <c r="V32" s="27">
        <f t="shared" si="4"/>
        <v>0.12716049382716066</v>
      </c>
      <c r="W32" s="28">
        <f>IF(C32&gt;2,IF(MIN(T32:V32)=T32,1,IF(MIN(T32:V32)=U32,2,3)),IF(C32&gt;1,IF(MIN(T32:U32)=T32,1,2),IF(C32=1,1,0)))</f>
        <v>1</v>
      </c>
      <c r="X32"/>
    </row>
    <row r="33" spans="1:24" ht="15.75" customHeight="1" x14ac:dyDescent="0.25">
      <c r="A33" s="77">
        <v>71</v>
      </c>
      <c r="B33" s="78">
        <f t="shared" si="1"/>
        <v>9.9009900990099011E-3</v>
      </c>
      <c r="C33" s="52">
        <f>MAX(C32-E32,0)</f>
        <v>30</v>
      </c>
      <c r="D33" s="70">
        <v>1</v>
      </c>
      <c r="E33" s="51">
        <f>MIN(D33,C33)</f>
        <v>1</v>
      </c>
      <c r="F33" s="67">
        <f t="shared" si="0"/>
        <v>0</v>
      </c>
      <c r="G33" s="67">
        <f t="shared" si="2"/>
        <v>29</v>
      </c>
      <c r="H33" s="3"/>
      <c r="I33" s="3"/>
      <c r="J33" s="3"/>
      <c r="K33" s="53">
        <f t="array" ref="K33">SUMPRODUCT(B34:B133,A34:A133-A33)</f>
        <v>31.287128712871294</v>
      </c>
      <c r="L33" s="25">
        <f>C33/K33</f>
        <v>0.95886075949367067</v>
      </c>
      <c r="M33" s="26">
        <f>$C33</f>
        <v>30</v>
      </c>
      <c r="N33" s="28">
        <f>$C33-1</f>
        <v>29</v>
      </c>
      <c r="O33" s="28">
        <f>$C33-2</f>
        <v>28</v>
      </c>
      <c r="P33" s="28">
        <f>$C33-3</f>
        <v>27</v>
      </c>
      <c r="Q33" s="27">
        <f>N33/$K33</f>
        <v>0.92689873417721502</v>
      </c>
      <c r="R33" s="27">
        <f>O33/$K33</f>
        <v>0.89493670886075927</v>
      </c>
      <c r="S33" s="27">
        <f>P33/$K33</f>
        <v>0.86297468354430362</v>
      </c>
      <c r="T33" s="27">
        <f t="shared" si="4"/>
        <v>7.3101265822784978E-2</v>
      </c>
      <c r="U33" s="27">
        <f t="shared" si="4"/>
        <v>0.10506329113924073</v>
      </c>
      <c r="V33" s="27">
        <f t="shared" si="4"/>
        <v>0.13702531645569638</v>
      </c>
      <c r="W33" s="28">
        <f>IF(C33&gt;2,IF(MIN(T33:V33)=T33,1,IF(MIN(T33:V33)=U33,2,3)),IF(C33&gt;1,IF(MIN(T33:U33)=T33,1,2),IF(C33=1,1,0)))</f>
        <v>1</v>
      </c>
      <c r="X33"/>
    </row>
    <row r="34" spans="1:24" ht="15.75" customHeight="1" x14ac:dyDescent="0.25">
      <c r="A34" s="77">
        <v>72</v>
      </c>
      <c r="B34" s="78">
        <f t="shared" si="1"/>
        <v>9.9009900990099011E-3</v>
      </c>
      <c r="C34" s="52">
        <f>MAX(C33-E33,0)</f>
        <v>29</v>
      </c>
      <c r="D34" s="70">
        <v>1</v>
      </c>
      <c r="E34" s="51">
        <f>MIN(D34,C34)</f>
        <v>1</v>
      </c>
      <c r="F34" s="67">
        <f t="shared" si="0"/>
        <v>0</v>
      </c>
      <c r="G34" s="67">
        <f t="shared" si="2"/>
        <v>28</v>
      </c>
      <c r="H34" s="3"/>
      <c r="I34" s="3"/>
      <c r="J34" s="3"/>
      <c r="K34" s="53">
        <f t="array" ref="K34">SUMPRODUCT(B35:B134,A35:A134-A34)</f>
        <v>30.50495049504951</v>
      </c>
      <c r="L34" s="25">
        <f>C34/K34</f>
        <v>0.9506653683868872</v>
      </c>
      <c r="M34" s="26">
        <f>$C34</f>
        <v>29</v>
      </c>
      <c r="N34" s="28">
        <f>$C34-1</f>
        <v>28</v>
      </c>
      <c r="O34" s="28">
        <f>$C34-2</f>
        <v>27</v>
      </c>
      <c r="P34" s="28">
        <f>$C34-3</f>
        <v>26</v>
      </c>
      <c r="Q34" s="27">
        <f>N34/$K34</f>
        <v>0.91788380395975322</v>
      </c>
      <c r="R34" s="27">
        <f>O34/$K34</f>
        <v>0.88510223953261913</v>
      </c>
      <c r="S34" s="27">
        <f>P34/$K34</f>
        <v>0.85232067510548515</v>
      </c>
      <c r="T34" s="27">
        <f t="shared" si="4"/>
        <v>8.2116196040246781E-2</v>
      </c>
      <c r="U34" s="27">
        <f t="shared" si="4"/>
        <v>0.11489776046738087</v>
      </c>
      <c r="V34" s="27">
        <f t="shared" si="4"/>
        <v>0.14767932489451485</v>
      </c>
      <c r="W34" s="28">
        <f>IF(C34&gt;2,IF(MIN(T34:V34)=T34,1,IF(MIN(T34:V34)=U34,2,3)),IF(C34&gt;1,IF(MIN(T34:U34)=T34,1,2),IF(C34=1,1,0)))</f>
        <v>1</v>
      </c>
      <c r="X34"/>
    </row>
    <row r="35" spans="1:24" ht="15.75" customHeight="1" x14ac:dyDescent="0.25">
      <c r="A35" s="77">
        <v>73</v>
      </c>
      <c r="B35" s="78">
        <f t="shared" si="1"/>
        <v>9.9009900990099011E-3</v>
      </c>
      <c r="C35" s="52">
        <f>MAX(C34-E34,0)</f>
        <v>28</v>
      </c>
      <c r="D35" s="70">
        <v>1</v>
      </c>
      <c r="E35" s="51">
        <f>MIN(D35,C35)</f>
        <v>1</v>
      </c>
      <c r="F35" s="67">
        <f t="shared" si="0"/>
        <v>0</v>
      </c>
      <c r="G35" s="67">
        <f t="shared" si="2"/>
        <v>27</v>
      </c>
      <c r="H35" s="3"/>
      <c r="I35" s="3"/>
      <c r="J35" s="3"/>
      <c r="K35" s="53">
        <f t="array" ref="K35">SUMPRODUCT(B36:B135,A36:A135-A35)</f>
        <v>29.732673267326739</v>
      </c>
      <c r="L35" s="25">
        <f>C35/K35</f>
        <v>0.94172494172494159</v>
      </c>
      <c r="M35" s="26">
        <f>$C35</f>
        <v>28</v>
      </c>
      <c r="N35" s="28">
        <f>$C35-1</f>
        <v>27</v>
      </c>
      <c r="O35" s="28">
        <f>$C35-2</f>
        <v>26</v>
      </c>
      <c r="P35" s="28">
        <f>$C35-3</f>
        <v>25</v>
      </c>
      <c r="Q35" s="27">
        <f>N35/$K35</f>
        <v>0.90809190809190787</v>
      </c>
      <c r="R35" s="27">
        <f>O35/$K35</f>
        <v>0.87445887445887427</v>
      </c>
      <c r="S35" s="27">
        <f>P35/$K35</f>
        <v>0.84082584082584066</v>
      </c>
      <c r="T35" s="27">
        <f t="shared" si="4"/>
        <v>9.1908091908092127E-2</v>
      </c>
      <c r="U35" s="27">
        <f t="shared" si="4"/>
        <v>0.12554112554112573</v>
      </c>
      <c r="V35" s="27">
        <f t="shared" si="4"/>
        <v>0.15917415917415934</v>
      </c>
      <c r="W35" s="28">
        <f>IF(C35&gt;2,IF(MIN(T35:V35)=T35,1,IF(MIN(T35:V35)=U35,2,3)),IF(C35&gt;1,IF(MIN(T35:U35)=T35,1,2),IF(C35=1,1,0)))</f>
        <v>1</v>
      </c>
      <c r="X35"/>
    </row>
    <row r="36" spans="1:24" ht="15.75" customHeight="1" x14ac:dyDescent="0.25">
      <c r="A36" s="77">
        <v>74</v>
      </c>
      <c r="B36" s="78">
        <f t="shared" si="1"/>
        <v>9.9009900990099011E-3</v>
      </c>
      <c r="C36" s="52">
        <f>MAX(C35-E35,0)</f>
        <v>27</v>
      </c>
      <c r="D36" s="70">
        <v>1</v>
      </c>
      <c r="E36" s="51">
        <f>MIN(D36,C36)</f>
        <v>1</v>
      </c>
      <c r="F36" s="67">
        <f t="shared" si="0"/>
        <v>0</v>
      </c>
      <c r="G36" s="67">
        <f t="shared" si="2"/>
        <v>26</v>
      </c>
      <c r="H36" s="3"/>
      <c r="I36" s="3"/>
      <c r="J36" s="3"/>
      <c r="K36" s="53">
        <f t="array" ref="K36">SUMPRODUCT(B37:B136,A37:A136-A36)</f>
        <v>28.970297029702976</v>
      </c>
      <c r="L36" s="25">
        <f>C36/K36</f>
        <v>0.9319890635680107</v>
      </c>
      <c r="M36" s="26">
        <f>$C36</f>
        <v>27</v>
      </c>
      <c r="N36" s="28">
        <f>$C36-1</f>
        <v>26</v>
      </c>
      <c r="O36" s="28">
        <f>$C36-2</f>
        <v>25</v>
      </c>
      <c r="P36" s="28">
        <f>$C36-3</f>
        <v>24</v>
      </c>
      <c r="Q36" s="27">
        <f>N36/$K36</f>
        <v>0.89747095010252886</v>
      </c>
      <c r="R36" s="27">
        <f>O36/$K36</f>
        <v>0.86295283663704703</v>
      </c>
      <c r="S36" s="27">
        <f>P36/$K36</f>
        <v>0.82843472317156508</v>
      </c>
      <c r="T36" s="27">
        <f t="shared" si="4"/>
        <v>0.10252904989747114</v>
      </c>
      <c r="U36" s="27">
        <f t="shared" si="4"/>
        <v>0.13704716336295297</v>
      </c>
      <c r="V36" s="27">
        <f t="shared" si="4"/>
        <v>0.17156527682843492</v>
      </c>
      <c r="W36" s="28">
        <f>IF(C36&gt;2,IF(MIN(T36:V36)=T36,1,IF(MIN(T36:V36)=U36,2,3)),IF(C36&gt;1,IF(MIN(T36:U36)=T36,1,2),IF(C36=1,1,0)))</f>
        <v>1</v>
      </c>
      <c r="X36"/>
    </row>
    <row r="37" spans="1:24" ht="15.75" customHeight="1" x14ac:dyDescent="0.25">
      <c r="A37" s="77">
        <v>75</v>
      </c>
      <c r="B37" s="78">
        <f t="shared" si="1"/>
        <v>9.9009900990099011E-3</v>
      </c>
      <c r="C37" s="52">
        <f>MAX(C36-E36,0)</f>
        <v>26</v>
      </c>
      <c r="D37" s="70">
        <v>1</v>
      </c>
      <c r="E37" s="51">
        <f>MIN(D37,C37)</f>
        <v>1</v>
      </c>
      <c r="F37" s="67">
        <f t="shared" si="0"/>
        <v>0</v>
      </c>
      <c r="G37" s="67">
        <f t="shared" si="2"/>
        <v>25</v>
      </c>
      <c r="H37" s="3"/>
      <c r="I37" s="3"/>
      <c r="J37" s="3"/>
      <c r="K37" s="53">
        <f t="array" ref="K37">SUMPRODUCT(B38:B137,A38:A137-A37)</f>
        <v>28.217821782178223</v>
      </c>
      <c r="L37" s="25">
        <f>C37/K37</f>
        <v>0.92140350877192967</v>
      </c>
      <c r="M37" s="26">
        <f>$C37</f>
        <v>26</v>
      </c>
      <c r="N37" s="28">
        <f>$C37-1</f>
        <v>25</v>
      </c>
      <c r="O37" s="28">
        <f>$C37-2</f>
        <v>24</v>
      </c>
      <c r="P37" s="28">
        <f>$C37-3</f>
        <v>23</v>
      </c>
      <c r="Q37" s="27">
        <f>N37/$K37</f>
        <v>0.88596491228070162</v>
      </c>
      <c r="R37" s="27">
        <f>O37/$K37</f>
        <v>0.85052631578947346</v>
      </c>
      <c r="S37" s="27">
        <f>P37/$K37</f>
        <v>0.81508771929824542</v>
      </c>
      <c r="T37" s="27">
        <f t="shared" si="4"/>
        <v>0.11403508771929838</v>
      </c>
      <c r="U37" s="27">
        <f t="shared" si="4"/>
        <v>0.14947368421052654</v>
      </c>
      <c r="V37" s="27">
        <f t="shared" si="4"/>
        <v>0.18491228070175458</v>
      </c>
      <c r="W37" s="28">
        <f>IF(C37&gt;2,IF(MIN(T37:V37)=T37,1,IF(MIN(T37:V37)=U37,2,3)),IF(C37&gt;1,IF(MIN(T37:U37)=T37,1,2),IF(C37=1,1,0)))</f>
        <v>1</v>
      </c>
      <c r="X37"/>
    </row>
    <row r="38" spans="1:24" ht="15.75" customHeight="1" x14ac:dyDescent="0.25">
      <c r="A38" s="77">
        <v>76</v>
      </c>
      <c r="B38" s="78">
        <f t="shared" si="1"/>
        <v>9.9009900990099011E-3</v>
      </c>
      <c r="C38" s="52">
        <f>MAX(C37-E37,0)</f>
        <v>25</v>
      </c>
      <c r="D38" s="70">
        <v>1</v>
      </c>
      <c r="E38" s="51">
        <f>MIN(D38,C38)</f>
        <v>1</v>
      </c>
      <c r="F38" s="67">
        <f t="shared" si="0"/>
        <v>0</v>
      </c>
      <c r="G38" s="67">
        <f t="shared" si="2"/>
        <v>24</v>
      </c>
      <c r="H38" s="3"/>
      <c r="I38" s="3"/>
      <c r="J38" s="3"/>
      <c r="K38" s="53">
        <f t="array" ref="K38">SUMPRODUCT(B39:B138,A39:A138-A38)</f>
        <v>27.475247524752479</v>
      </c>
      <c r="L38" s="25">
        <f>C38/K38</f>
        <v>0.90990990990990983</v>
      </c>
      <c r="M38" s="26">
        <f>$C38</f>
        <v>25</v>
      </c>
      <c r="N38" s="28">
        <f>$C38-1</f>
        <v>24</v>
      </c>
      <c r="O38" s="28">
        <f>$C38-2</f>
        <v>23</v>
      </c>
      <c r="P38" s="28">
        <f>$C38-3</f>
        <v>22</v>
      </c>
      <c r="Q38" s="27">
        <f>N38/$K38</f>
        <v>0.87351351351351336</v>
      </c>
      <c r="R38" s="27">
        <f>O38/$K38</f>
        <v>0.837117117117117</v>
      </c>
      <c r="S38" s="27">
        <f>P38/$K38</f>
        <v>0.80072072072072065</v>
      </c>
      <c r="T38" s="27">
        <f t="shared" si="4"/>
        <v>0.12648648648648664</v>
      </c>
      <c r="U38" s="27">
        <f t="shared" si="4"/>
        <v>0.162882882882883</v>
      </c>
      <c r="V38" s="27">
        <f t="shared" si="4"/>
        <v>0.19927927927927935</v>
      </c>
      <c r="W38" s="28">
        <f>IF(C38&gt;2,IF(MIN(T38:V38)=T38,1,IF(MIN(T38:V38)=U38,2,3)),IF(C38&gt;1,IF(MIN(T38:U38)=T38,1,2),IF(C38=1,1,0)))</f>
        <v>1</v>
      </c>
      <c r="X38"/>
    </row>
    <row r="39" spans="1:24" ht="15.75" customHeight="1" x14ac:dyDescent="0.25">
      <c r="A39" s="77">
        <v>77</v>
      </c>
      <c r="B39" s="78">
        <f t="shared" si="1"/>
        <v>9.9009900990099011E-3</v>
      </c>
      <c r="C39" s="52">
        <f>MAX(C38-E38,0)</f>
        <v>24</v>
      </c>
      <c r="D39" s="70">
        <v>1</v>
      </c>
      <c r="E39" s="51">
        <f>MIN(D39,C39)</f>
        <v>1</v>
      </c>
      <c r="F39" s="67">
        <f t="shared" si="0"/>
        <v>0</v>
      </c>
      <c r="G39" s="67">
        <f t="shared" si="2"/>
        <v>23</v>
      </c>
      <c r="H39" s="3"/>
      <c r="I39" s="3"/>
      <c r="J39" s="3"/>
      <c r="K39" s="53">
        <f t="array" ref="K39">SUMPRODUCT(B40:B139,A40:A139-A39)</f>
        <v>26.742574257425748</v>
      </c>
      <c r="L39" s="25">
        <f>C39/K39</f>
        <v>0.89744539059607531</v>
      </c>
      <c r="M39" s="26">
        <f>$C39</f>
        <v>24</v>
      </c>
      <c r="N39" s="28">
        <f>$C39-1</f>
        <v>23</v>
      </c>
      <c r="O39" s="28">
        <f>$C39-2</f>
        <v>22</v>
      </c>
      <c r="P39" s="28">
        <f>$C39-3</f>
        <v>21</v>
      </c>
      <c r="Q39" s="27">
        <f>N39/$K39</f>
        <v>0.86005183265457219</v>
      </c>
      <c r="R39" s="27">
        <f>O39/$K39</f>
        <v>0.82265827471306907</v>
      </c>
      <c r="S39" s="27">
        <f>P39/$K39</f>
        <v>0.78526471677156595</v>
      </c>
      <c r="T39" s="27">
        <f t="shared" si="4"/>
        <v>0.13994816734542781</v>
      </c>
      <c r="U39" s="27">
        <f t="shared" si="4"/>
        <v>0.17734172528693093</v>
      </c>
      <c r="V39" s="27">
        <f t="shared" si="4"/>
        <v>0.21473528322843405</v>
      </c>
      <c r="W39" s="28">
        <f>IF(C39&gt;2,IF(MIN(T39:V39)=T39,1,IF(MIN(T39:V39)=U39,2,3)),IF(C39&gt;1,IF(MIN(T39:U39)=T39,1,2),IF(C39=1,1,0)))</f>
        <v>1</v>
      </c>
      <c r="X39"/>
    </row>
    <row r="40" spans="1:24" ht="15.75" customHeight="1" x14ac:dyDescent="0.25">
      <c r="A40" s="77">
        <v>78</v>
      </c>
      <c r="B40" s="78">
        <f t="shared" si="1"/>
        <v>9.9009900990099011E-3</v>
      </c>
      <c r="C40" s="52">
        <f>MAX(C39-E39,0)</f>
        <v>23</v>
      </c>
      <c r="D40" s="70">
        <v>1</v>
      </c>
      <c r="E40" s="51">
        <f>MIN(D40,C40)</f>
        <v>1</v>
      </c>
      <c r="F40" s="67">
        <f t="shared" si="0"/>
        <v>0</v>
      </c>
      <c r="G40" s="67">
        <f t="shared" si="2"/>
        <v>22</v>
      </c>
      <c r="H40" s="3"/>
      <c r="I40" s="3"/>
      <c r="J40" s="3"/>
      <c r="K40" s="53">
        <f t="array" ref="K40">SUMPRODUCT(B41:B140,A41:A140-A40)</f>
        <v>26.019801980198025</v>
      </c>
      <c r="L40" s="25">
        <f>C40/K40</f>
        <v>0.88394216133942138</v>
      </c>
      <c r="M40" s="26">
        <f>$C40</f>
        <v>23</v>
      </c>
      <c r="N40" s="28">
        <f>$C40-1</f>
        <v>22</v>
      </c>
      <c r="O40" s="28">
        <f>$C40-2</f>
        <v>21</v>
      </c>
      <c r="P40" s="28">
        <f>$C40-3</f>
        <v>20</v>
      </c>
      <c r="Q40" s="27">
        <f>N40/$K40</f>
        <v>0.84550989345509875</v>
      </c>
      <c r="R40" s="27">
        <f>O40/$K40</f>
        <v>0.80707762557077611</v>
      </c>
      <c r="S40" s="27">
        <f>P40/$K40</f>
        <v>0.76864535768645337</v>
      </c>
      <c r="T40" s="27">
        <f t="shared" si="4"/>
        <v>0.15449010654490125</v>
      </c>
      <c r="U40" s="27">
        <f t="shared" si="4"/>
        <v>0.19292237442922389</v>
      </c>
      <c r="V40" s="27">
        <f t="shared" si="4"/>
        <v>0.23135464231354663</v>
      </c>
      <c r="W40" s="28">
        <f>IF(C40&gt;2,IF(MIN(T40:V40)=T40,1,IF(MIN(T40:V40)=U40,2,3)),IF(C40&gt;1,IF(MIN(T40:U40)=T40,1,2),IF(C40=1,1,0)))</f>
        <v>1</v>
      </c>
      <c r="X40"/>
    </row>
    <row r="41" spans="1:24" ht="15.75" customHeight="1" x14ac:dyDescent="0.25">
      <c r="A41" s="77">
        <v>79</v>
      </c>
      <c r="B41" s="78">
        <f t="shared" si="1"/>
        <v>9.9009900990099011E-3</v>
      </c>
      <c r="C41" s="52">
        <f>MAX(C40-E40,0)</f>
        <v>22</v>
      </c>
      <c r="D41" s="70">
        <v>1</v>
      </c>
      <c r="E41" s="51">
        <f>MIN(D41,C41)</f>
        <v>1</v>
      </c>
      <c r="F41" s="67">
        <f t="shared" si="0"/>
        <v>0</v>
      </c>
      <c r="G41" s="67">
        <f t="shared" si="2"/>
        <v>21</v>
      </c>
      <c r="H41" s="3"/>
      <c r="I41" s="3"/>
      <c r="J41" s="3"/>
      <c r="K41" s="53">
        <f t="array" ref="K41">SUMPRODUCT(B42:B141,A42:A141-A41)</f>
        <v>25.306930693069312</v>
      </c>
      <c r="L41" s="25">
        <f>C41/K41</f>
        <v>0.86932707355242556</v>
      </c>
      <c r="M41" s="26">
        <f>$C41</f>
        <v>22</v>
      </c>
      <c r="N41" s="28">
        <f>$C41-1</f>
        <v>21</v>
      </c>
      <c r="O41" s="28">
        <f>$C41-2</f>
        <v>20</v>
      </c>
      <c r="P41" s="28">
        <f>$C41-3</f>
        <v>19</v>
      </c>
      <c r="Q41" s="27">
        <f>N41/$K41</f>
        <v>0.82981220657276977</v>
      </c>
      <c r="R41" s="27">
        <f>O41/$K41</f>
        <v>0.7902973395931141</v>
      </c>
      <c r="S41" s="27">
        <f>P41/$K41</f>
        <v>0.75078247261345843</v>
      </c>
      <c r="T41" s="27">
        <f t="shared" si="4"/>
        <v>0.17018779342723023</v>
      </c>
      <c r="U41" s="27">
        <f t="shared" si="4"/>
        <v>0.2097026604068859</v>
      </c>
      <c r="V41" s="27">
        <f t="shared" si="4"/>
        <v>0.24921752738654157</v>
      </c>
      <c r="W41" s="28">
        <f>IF(C41&gt;2,IF(MIN(T41:V41)=T41,1,IF(MIN(T41:V41)=U41,2,3)),IF(C41&gt;1,IF(MIN(T41:U41)=T41,1,2),IF(C41=1,1,0)))</f>
        <v>1</v>
      </c>
      <c r="X41"/>
    </row>
    <row r="42" spans="1:24" ht="15.75" customHeight="1" x14ac:dyDescent="0.25">
      <c r="A42" s="77">
        <v>80</v>
      </c>
      <c r="B42" s="78">
        <f t="shared" si="1"/>
        <v>9.9009900990099011E-3</v>
      </c>
      <c r="C42" s="52">
        <f>MAX(C41-E41,0)</f>
        <v>21</v>
      </c>
      <c r="D42" s="70">
        <v>1</v>
      </c>
      <c r="E42" s="51">
        <f>MIN(D42,C42)</f>
        <v>1</v>
      </c>
      <c r="F42" s="67">
        <f t="shared" si="0"/>
        <v>0</v>
      </c>
      <c r="G42" s="67">
        <f t="shared" si="2"/>
        <v>20</v>
      </c>
      <c r="H42" s="3"/>
      <c r="I42" s="3"/>
      <c r="J42" s="3"/>
      <c r="K42" s="53">
        <f t="array" ref="K42">SUMPRODUCT(B43:B142,A43:A142-A42)</f>
        <v>24.603960396039607</v>
      </c>
      <c r="L42" s="25">
        <f>C42/K42</f>
        <v>0.85352112676056324</v>
      </c>
      <c r="M42" s="26">
        <f>$C42</f>
        <v>21</v>
      </c>
      <c r="N42" s="28">
        <f>$C42-1</f>
        <v>20</v>
      </c>
      <c r="O42" s="28">
        <f>$C42-2</f>
        <v>19</v>
      </c>
      <c r="P42" s="28">
        <f>$C42-3</f>
        <v>18</v>
      </c>
      <c r="Q42" s="27">
        <f>N42/$K42</f>
        <v>0.81287726358148882</v>
      </c>
      <c r="R42" s="27">
        <f>O42/$K42</f>
        <v>0.77223340040241439</v>
      </c>
      <c r="S42" s="27">
        <f>P42/$K42</f>
        <v>0.73158953722333997</v>
      </c>
      <c r="T42" s="27">
        <f t="shared" si="4"/>
        <v>0.18712273641851118</v>
      </c>
      <c r="U42" s="27">
        <f t="shared" si="4"/>
        <v>0.22776659959758561</v>
      </c>
      <c r="V42" s="27">
        <f t="shared" si="4"/>
        <v>0.26841046277666003</v>
      </c>
      <c r="W42" s="28">
        <f>IF(C42&gt;2,IF(MIN(T42:V42)=T42,1,IF(MIN(T42:V42)=U42,2,3)),IF(C42&gt;1,IF(MIN(T42:U42)=T42,1,2),IF(C42=1,1,0)))</f>
        <v>1</v>
      </c>
      <c r="X42"/>
    </row>
    <row r="43" spans="1:24" ht="15.75" customHeight="1" x14ac:dyDescent="0.25">
      <c r="A43" s="77">
        <v>81</v>
      </c>
      <c r="B43" s="78">
        <f t="shared" si="1"/>
        <v>9.9009900990099011E-3</v>
      </c>
      <c r="C43" s="52">
        <f>MAX(C42-E42,0)</f>
        <v>20</v>
      </c>
      <c r="D43" s="70">
        <v>1</v>
      </c>
      <c r="E43" s="51">
        <f>MIN(D43,C43)</f>
        <v>1</v>
      </c>
      <c r="F43" s="67">
        <f t="shared" si="0"/>
        <v>0</v>
      </c>
      <c r="G43" s="67">
        <f t="shared" si="2"/>
        <v>19</v>
      </c>
      <c r="H43" s="3"/>
      <c r="I43" s="3"/>
      <c r="J43" s="3"/>
      <c r="K43" s="53">
        <f t="array" ref="K43">SUMPRODUCT(B44:B143,A44:A143-A43)</f>
        <v>23.910891089108915</v>
      </c>
      <c r="L43" s="25">
        <f>C43/K43</f>
        <v>0.83643892339544501</v>
      </c>
      <c r="M43" s="26">
        <f>$C43</f>
        <v>20</v>
      </c>
      <c r="N43" s="28">
        <f>$C43-1</f>
        <v>19</v>
      </c>
      <c r="O43" s="28">
        <f>$C43-2</f>
        <v>18</v>
      </c>
      <c r="P43" s="28">
        <f>$C43-3</f>
        <v>17</v>
      </c>
      <c r="Q43" s="27">
        <f>N43/$K43</f>
        <v>0.7946169772256727</v>
      </c>
      <c r="R43" s="27">
        <f>O43/$K43</f>
        <v>0.75279503105590051</v>
      </c>
      <c r="S43" s="27">
        <f>P43/$K43</f>
        <v>0.7109730848861282</v>
      </c>
      <c r="T43" s="27">
        <f t="shared" si="4"/>
        <v>0.2053830227743273</v>
      </c>
      <c r="U43" s="27">
        <f t="shared" si="4"/>
        <v>0.24720496894409949</v>
      </c>
      <c r="V43" s="27">
        <f t="shared" si="4"/>
        <v>0.2890269151138718</v>
      </c>
      <c r="W43" s="28">
        <f>IF(C43&gt;2,IF(MIN(T43:V43)=T43,1,IF(MIN(T43:V43)=U43,2,3)),IF(C43&gt;1,IF(MIN(T43:U43)=T43,1,2),IF(C43=1,1,0)))</f>
        <v>1</v>
      </c>
      <c r="X43"/>
    </row>
    <row r="44" spans="1:24" ht="15.75" customHeight="1" x14ac:dyDescent="0.25">
      <c r="A44" s="77">
        <v>82</v>
      </c>
      <c r="B44" s="78">
        <f t="shared" si="1"/>
        <v>9.9009900990099011E-3</v>
      </c>
      <c r="C44" s="52">
        <f>MAX(C43-E43,0)</f>
        <v>19</v>
      </c>
      <c r="D44" s="70">
        <v>1</v>
      </c>
      <c r="E44" s="51">
        <f>MIN(D44,C44)</f>
        <v>1</v>
      </c>
      <c r="F44" s="67">
        <f t="shared" si="0"/>
        <v>0</v>
      </c>
      <c r="G44" s="67">
        <f t="shared" si="2"/>
        <v>18</v>
      </c>
      <c r="H44" s="3"/>
      <c r="I44" s="3"/>
      <c r="J44" s="3"/>
      <c r="K44" s="53">
        <f t="array" ref="K44">SUMPRODUCT(B45:B144,A45:A144-A44)</f>
        <v>23.227722772277232</v>
      </c>
      <c r="L44" s="25">
        <f>C44/K44</f>
        <v>0.81798806479113373</v>
      </c>
      <c r="M44" s="26">
        <f>$C44</f>
        <v>19</v>
      </c>
      <c r="N44" s="28">
        <f>$C44-1</f>
        <v>18</v>
      </c>
      <c r="O44" s="28">
        <f>$C44-2</f>
        <v>17</v>
      </c>
      <c r="P44" s="28">
        <f>$C44-3</f>
        <v>16</v>
      </c>
      <c r="Q44" s="27">
        <f>N44/$K44</f>
        <v>0.77493606138107396</v>
      </c>
      <c r="R44" s="27">
        <f>O44/$K44</f>
        <v>0.7318840579710143</v>
      </c>
      <c r="S44" s="27">
        <f>P44/$K44</f>
        <v>0.68883205456095464</v>
      </c>
      <c r="T44" s="27">
        <f t="shared" si="4"/>
        <v>0.22506393861892604</v>
      </c>
      <c r="U44" s="27">
        <f t="shared" si="4"/>
        <v>0.2681159420289857</v>
      </c>
      <c r="V44" s="27">
        <f t="shared" si="4"/>
        <v>0.31116794543904536</v>
      </c>
      <c r="W44" s="28">
        <f>IF(C44&gt;2,IF(MIN(T44:V44)=T44,1,IF(MIN(T44:V44)=U44,2,3)),IF(C44&gt;1,IF(MIN(T44:U44)=T44,1,2),IF(C44=1,1,0)))</f>
        <v>1</v>
      </c>
      <c r="X44"/>
    </row>
    <row r="45" spans="1:24" ht="15.75" customHeight="1" x14ac:dyDescent="0.25">
      <c r="A45" s="77">
        <v>83</v>
      </c>
      <c r="B45" s="78">
        <f t="shared" si="1"/>
        <v>9.9009900990099011E-3</v>
      </c>
      <c r="C45" s="52">
        <f>MAX(C44-E44,0)</f>
        <v>18</v>
      </c>
      <c r="D45" s="70">
        <v>1</v>
      </c>
      <c r="E45" s="51">
        <f>MIN(D45,C45)</f>
        <v>1</v>
      </c>
      <c r="F45" s="67">
        <f t="shared" si="0"/>
        <v>0</v>
      </c>
      <c r="G45" s="67">
        <f t="shared" si="2"/>
        <v>17</v>
      </c>
      <c r="H45" s="3"/>
      <c r="I45" s="3"/>
      <c r="J45" s="3"/>
      <c r="K45" s="53">
        <f t="array" ref="K45">SUMPRODUCT(B46:B145,A46:A145-A45)</f>
        <v>22.554455445544559</v>
      </c>
      <c r="L45" s="25">
        <f>C45/K45</f>
        <v>0.79806848112379269</v>
      </c>
      <c r="M45" s="26">
        <f>$C45</f>
        <v>18</v>
      </c>
      <c r="N45" s="28">
        <f>$C45-1</f>
        <v>17</v>
      </c>
      <c r="O45" s="28">
        <f>$C45-2</f>
        <v>16</v>
      </c>
      <c r="P45" s="28">
        <f>$C45-3</f>
        <v>15</v>
      </c>
      <c r="Q45" s="27">
        <f>N45/$K45</f>
        <v>0.75373134328358193</v>
      </c>
      <c r="R45" s="27">
        <f>O45/$K45</f>
        <v>0.70939420544337128</v>
      </c>
      <c r="S45" s="27">
        <f>P45/$K45</f>
        <v>0.66505706760316052</v>
      </c>
      <c r="T45" s="27">
        <f t="shared" ref="T45:V60" si="5">ABS(Q45-1)</f>
        <v>0.24626865671641807</v>
      </c>
      <c r="U45" s="27">
        <f t="shared" si="5"/>
        <v>0.29060579455662872</v>
      </c>
      <c r="V45" s="27">
        <f t="shared" si="5"/>
        <v>0.33494293239683948</v>
      </c>
      <c r="W45" s="28">
        <f>IF(C45&gt;2,IF(MIN(T45:V45)=T45,1,IF(MIN(T45:V45)=U45,2,3)),IF(C45&gt;1,IF(MIN(T45:U45)=T45,1,2),IF(C45=1,1,0)))</f>
        <v>1</v>
      </c>
      <c r="X45"/>
    </row>
    <row r="46" spans="1:24" ht="15.75" customHeight="1" x14ac:dyDescent="0.25">
      <c r="A46" s="77">
        <v>84</v>
      </c>
      <c r="B46" s="78">
        <f t="shared" si="1"/>
        <v>9.9009900990099011E-3</v>
      </c>
      <c r="C46" s="52">
        <f>MAX(C45-E45,0)</f>
        <v>17</v>
      </c>
      <c r="D46" s="70">
        <v>1</v>
      </c>
      <c r="E46" s="51">
        <f>MIN(D46,C46)</f>
        <v>1</v>
      </c>
      <c r="F46" s="67">
        <f t="shared" si="0"/>
        <v>0</v>
      </c>
      <c r="G46" s="67">
        <f t="shared" si="2"/>
        <v>16</v>
      </c>
      <c r="H46" s="3"/>
      <c r="I46" s="3"/>
      <c r="J46" s="3"/>
      <c r="K46" s="53">
        <f t="array" ref="K46">SUMPRODUCT(B47:B146,A47:A146-A46)</f>
        <v>21.891089108910894</v>
      </c>
      <c r="L46" s="25">
        <f>C46/K46</f>
        <v>0.77657168701944812</v>
      </c>
      <c r="M46" s="26">
        <f>$C46</f>
        <v>17</v>
      </c>
      <c r="N46" s="28">
        <f>$C46-1</f>
        <v>16</v>
      </c>
      <c r="O46" s="28">
        <f>$C46-2</f>
        <v>15</v>
      </c>
      <c r="P46" s="28">
        <f>$C46-3</f>
        <v>14</v>
      </c>
      <c r="Q46" s="27">
        <f>N46/$K46</f>
        <v>0.73089099954771586</v>
      </c>
      <c r="R46" s="27">
        <f>O46/$K46</f>
        <v>0.6852103120759836</v>
      </c>
      <c r="S46" s="27">
        <f>P46/$K46</f>
        <v>0.63952962460425145</v>
      </c>
      <c r="T46" s="27">
        <f t="shared" si="5"/>
        <v>0.26910900045228414</v>
      </c>
      <c r="U46" s="27">
        <f t="shared" si="5"/>
        <v>0.3147896879240164</v>
      </c>
      <c r="V46" s="27">
        <f t="shared" si="5"/>
        <v>0.36047037539574855</v>
      </c>
      <c r="W46" s="28">
        <f>IF(C46&gt;2,IF(MIN(T46:V46)=T46,1,IF(MIN(T46:V46)=U46,2,3)),IF(C46&gt;1,IF(MIN(T46:U46)=T46,1,2),IF(C46=1,1,0)))</f>
        <v>1</v>
      </c>
      <c r="X46"/>
    </row>
    <row r="47" spans="1:24" ht="15.75" customHeight="1" x14ac:dyDescent="0.25">
      <c r="A47" s="77">
        <v>85</v>
      </c>
      <c r="B47" s="78">
        <f t="shared" si="1"/>
        <v>9.9009900990099011E-3</v>
      </c>
      <c r="C47" s="52">
        <f>MAX(C46-E46,0)</f>
        <v>16</v>
      </c>
      <c r="D47" s="70">
        <v>1</v>
      </c>
      <c r="E47" s="51">
        <f>MIN(D47,C47)</f>
        <v>1</v>
      </c>
      <c r="F47" s="67">
        <f t="shared" si="0"/>
        <v>0</v>
      </c>
      <c r="G47" s="67">
        <f t="shared" si="2"/>
        <v>15</v>
      </c>
      <c r="H47" s="3"/>
      <c r="I47" s="3"/>
      <c r="J47" s="3"/>
      <c r="K47" s="53">
        <f t="array" ref="K47">SUMPRODUCT(B48:B147,A48:A147-A47)</f>
        <v>21.237623762376241</v>
      </c>
      <c r="L47" s="25">
        <f>C47/K47</f>
        <v>0.75337995337995323</v>
      </c>
      <c r="M47" s="26">
        <f>$C47</f>
        <v>16</v>
      </c>
      <c r="N47" s="28">
        <f>$C47-1</f>
        <v>15</v>
      </c>
      <c r="O47" s="28">
        <f>$C47-2</f>
        <v>14</v>
      </c>
      <c r="P47" s="28">
        <f>$C47-3</f>
        <v>13</v>
      </c>
      <c r="Q47" s="27">
        <f>N47/$K47</f>
        <v>0.70629370629370614</v>
      </c>
      <c r="R47" s="27">
        <f>O47/$K47</f>
        <v>0.65920745920745905</v>
      </c>
      <c r="S47" s="27">
        <f>P47/$K47</f>
        <v>0.61212121212121207</v>
      </c>
      <c r="T47" s="27">
        <f t="shared" si="5"/>
        <v>0.29370629370629386</v>
      </c>
      <c r="U47" s="27">
        <f t="shared" si="5"/>
        <v>0.34079254079254095</v>
      </c>
      <c r="V47" s="27">
        <f t="shared" si="5"/>
        <v>0.38787878787878793</v>
      </c>
      <c r="W47" s="28">
        <f>IF(C47&gt;2,IF(MIN(T47:V47)=T47,1,IF(MIN(T47:V47)=U47,2,3)),IF(C47&gt;1,IF(MIN(T47:U47)=T47,1,2),IF(C47=1,1,0)))</f>
        <v>1</v>
      </c>
      <c r="X47"/>
    </row>
    <row r="48" spans="1:24" ht="15.75" customHeight="1" x14ac:dyDescent="0.25">
      <c r="A48" s="77">
        <v>86</v>
      </c>
      <c r="B48" s="78">
        <f t="shared" si="1"/>
        <v>9.9009900990099011E-3</v>
      </c>
      <c r="C48" s="52">
        <f>MAX(C47-E47,0)</f>
        <v>15</v>
      </c>
      <c r="D48" s="70">
        <v>1</v>
      </c>
      <c r="E48" s="51">
        <f>MIN(D48,C48)</f>
        <v>1</v>
      </c>
      <c r="F48" s="67">
        <f t="shared" si="0"/>
        <v>0</v>
      </c>
      <c r="G48" s="67">
        <f t="shared" si="2"/>
        <v>14</v>
      </c>
      <c r="H48" s="3"/>
      <c r="I48" s="3"/>
      <c r="J48" s="3"/>
      <c r="K48" s="53">
        <f t="array" ref="K48">SUMPRODUCT(B49:B148,A49:A148-A48)</f>
        <v>20.594059405940598</v>
      </c>
      <c r="L48" s="25">
        <f>C48/K48</f>
        <v>0.72836538461538447</v>
      </c>
      <c r="M48" s="26">
        <f>$C48</f>
        <v>15</v>
      </c>
      <c r="N48" s="28">
        <f>$C48-1</f>
        <v>14</v>
      </c>
      <c r="O48" s="28">
        <f>$C48-2</f>
        <v>13</v>
      </c>
      <c r="P48" s="28">
        <f>$C48-3</f>
        <v>12</v>
      </c>
      <c r="Q48" s="27">
        <f>N48/$K48</f>
        <v>0.67980769230769222</v>
      </c>
      <c r="R48" s="27">
        <f>O48/$K48</f>
        <v>0.63124999999999987</v>
      </c>
      <c r="S48" s="27">
        <f>P48/$K48</f>
        <v>0.58269230769230762</v>
      </c>
      <c r="T48" s="27">
        <f t="shared" si="5"/>
        <v>0.32019230769230778</v>
      </c>
      <c r="U48" s="27">
        <f t="shared" si="5"/>
        <v>0.36875000000000013</v>
      </c>
      <c r="V48" s="27">
        <f t="shared" si="5"/>
        <v>0.41730769230769238</v>
      </c>
      <c r="W48" s="28">
        <f>IF(C48&gt;2,IF(MIN(T48:V48)=T48,1,IF(MIN(T48:V48)=U48,2,3)),IF(C48&gt;1,IF(MIN(T48:U48)=T48,1,2),IF(C48=1,1,0)))</f>
        <v>1</v>
      </c>
      <c r="X48"/>
    </row>
    <row r="49" spans="1:24" ht="15.75" customHeight="1" x14ac:dyDescent="0.25">
      <c r="A49" s="77">
        <v>87</v>
      </c>
      <c r="B49" s="78">
        <f t="shared" si="1"/>
        <v>9.9009900990099011E-3</v>
      </c>
      <c r="C49" s="52">
        <f>MAX(C48-E48,0)</f>
        <v>14</v>
      </c>
      <c r="D49" s="70">
        <v>1</v>
      </c>
      <c r="E49" s="51">
        <f>MIN(D49,C49)</f>
        <v>1</v>
      </c>
      <c r="F49" s="67">
        <f t="shared" si="0"/>
        <v>0</v>
      </c>
      <c r="G49" s="67">
        <f t="shared" si="2"/>
        <v>13</v>
      </c>
      <c r="H49" s="3"/>
      <c r="I49" s="3"/>
      <c r="J49" s="3"/>
      <c r="K49" s="53">
        <f t="array" ref="K49">SUMPRODUCT(B50:B149,A50:A149-A49)</f>
        <v>19.960396039603964</v>
      </c>
      <c r="L49" s="25">
        <f>C49/K49</f>
        <v>0.70138888888888873</v>
      </c>
      <c r="M49" s="26">
        <f>$C49</f>
        <v>14</v>
      </c>
      <c r="N49" s="28">
        <f>$C49-1</f>
        <v>13</v>
      </c>
      <c r="O49" s="28">
        <f>$C49-2</f>
        <v>12</v>
      </c>
      <c r="P49" s="28">
        <f>$C49-3</f>
        <v>11</v>
      </c>
      <c r="Q49" s="27">
        <f>N49/$K49</f>
        <v>0.65128968253968245</v>
      </c>
      <c r="R49" s="27">
        <f>O49/$K49</f>
        <v>0.60119047619047605</v>
      </c>
      <c r="S49" s="27">
        <f>P49/$K49</f>
        <v>0.55109126984126977</v>
      </c>
      <c r="T49" s="27">
        <f t="shared" si="5"/>
        <v>0.34871031746031755</v>
      </c>
      <c r="U49" s="27">
        <f t="shared" si="5"/>
        <v>0.39880952380952395</v>
      </c>
      <c r="V49" s="27">
        <f t="shared" si="5"/>
        <v>0.44890873015873023</v>
      </c>
      <c r="W49" s="28">
        <f>IF(C49&gt;2,IF(MIN(T49:V49)=T49,1,IF(MIN(T49:V49)=U49,2,3)),IF(C49&gt;1,IF(MIN(T49:U49)=T49,1,2),IF(C49=1,1,0)))</f>
        <v>1</v>
      </c>
      <c r="X49"/>
    </row>
    <row r="50" spans="1:24" ht="15.75" customHeight="1" x14ac:dyDescent="0.25">
      <c r="A50" s="77">
        <v>88</v>
      </c>
      <c r="B50" s="78">
        <f t="shared" si="1"/>
        <v>9.9009900990099011E-3</v>
      </c>
      <c r="C50" s="52">
        <f>MAX(C49-E49,0)</f>
        <v>13</v>
      </c>
      <c r="D50" s="70">
        <v>1</v>
      </c>
      <c r="E50" s="51">
        <f>MIN(D50,C50)</f>
        <v>1</v>
      </c>
      <c r="F50" s="67">
        <f t="shared" si="0"/>
        <v>0</v>
      </c>
      <c r="G50" s="67">
        <f t="shared" si="2"/>
        <v>12</v>
      </c>
      <c r="H50" s="3"/>
      <c r="I50" s="3"/>
      <c r="J50" s="3"/>
      <c r="K50" s="53">
        <f t="array" ref="K50">SUMPRODUCT(B51:B150,A51:A150-A50)</f>
        <v>19.336633663366339</v>
      </c>
      <c r="L50" s="25">
        <f>C50/K50</f>
        <v>0.6722990271377367</v>
      </c>
      <c r="M50" s="26">
        <f>$C50</f>
        <v>13</v>
      </c>
      <c r="N50" s="28">
        <f>$C50-1</f>
        <v>12</v>
      </c>
      <c r="O50" s="28">
        <f>$C50-2</f>
        <v>11</v>
      </c>
      <c r="P50" s="28">
        <f>$C50-3</f>
        <v>10</v>
      </c>
      <c r="Q50" s="27">
        <f>N50/$K50</f>
        <v>0.62058371735791085</v>
      </c>
      <c r="R50" s="27">
        <f>O50/$K50</f>
        <v>0.56886840757808499</v>
      </c>
      <c r="S50" s="27">
        <f>P50/$K50</f>
        <v>0.51715309779825902</v>
      </c>
      <c r="T50" s="27">
        <f t="shared" si="5"/>
        <v>0.37941628264208915</v>
      </c>
      <c r="U50" s="27">
        <f t="shared" si="5"/>
        <v>0.43113159242191501</v>
      </c>
      <c r="V50" s="27">
        <f t="shared" si="5"/>
        <v>0.48284690220174098</v>
      </c>
      <c r="W50" s="28">
        <f>IF(C50&gt;2,IF(MIN(T50:V50)=T50,1,IF(MIN(T50:V50)=U50,2,3)),IF(C50&gt;1,IF(MIN(T50:U50)=T50,1,2),IF(C50=1,1,0)))</f>
        <v>1</v>
      </c>
      <c r="X50"/>
    </row>
    <row r="51" spans="1:24" ht="15.75" customHeight="1" x14ac:dyDescent="0.25">
      <c r="A51" s="77">
        <v>89</v>
      </c>
      <c r="B51" s="78">
        <f t="shared" si="1"/>
        <v>9.9009900990099011E-3</v>
      </c>
      <c r="C51" s="52">
        <f>MAX(C50-E50,0)</f>
        <v>12</v>
      </c>
      <c r="D51" s="70">
        <v>1</v>
      </c>
      <c r="E51" s="51">
        <f>MIN(D51,C51)</f>
        <v>1</v>
      </c>
      <c r="F51" s="67">
        <f t="shared" si="0"/>
        <v>0</v>
      </c>
      <c r="G51" s="67">
        <f t="shared" si="2"/>
        <v>11</v>
      </c>
      <c r="H51" s="3"/>
      <c r="I51" s="3"/>
      <c r="J51" s="3"/>
      <c r="K51" s="53">
        <f t="array" ref="K51">SUMPRODUCT(B52:B151,A52:A151-A51)</f>
        <v>18.722772277227726</v>
      </c>
      <c r="L51" s="25">
        <f>C51/K51</f>
        <v>0.64093072448439969</v>
      </c>
      <c r="M51" s="26">
        <f>$C51</f>
        <v>12</v>
      </c>
      <c r="N51" s="28">
        <f>$C51-1</f>
        <v>11</v>
      </c>
      <c r="O51" s="28">
        <f>$C51-2</f>
        <v>10</v>
      </c>
      <c r="P51" s="28">
        <f>$C51-3</f>
        <v>9</v>
      </c>
      <c r="Q51" s="27">
        <f>N51/$K51</f>
        <v>0.58751983077736636</v>
      </c>
      <c r="R51" s="27">
        <f>O51/$K51</f>
        <v>0.53410893707033302</v>
      </c>
      <c r="S51" s="27">
        <f>P51/$K51</f>
        <v>0.48069804336329974</v>
      </c>
      <c r="T51" s="27">
        <f t="shared" si="5"/>
        <v>0.41248016922263364</v>
      </c>
      <c r="U51" s="27">
        <f t="shared" si="5"/>
        <v>0.46589106292966698</v>
      </c>
      <c r="V51" s="27">
        <f t="shared" si="5"/>
        <v>0.51930195663670031</v>
      </c>
      <c r="W51" s="28">
        <f>IF(C51&gt;2,IF(MIN(T51:V51)=T51,1,IF(MIN(T51:V51)=U51,2,3)),IF(C51&gt;1,IF(MIN(T51:U51)=T51,1,2),IF(C51=1,1,0)))</f>
        <v>1</v>
      </c>
      <c r="X51"/>
    </row>
    <row r="52" spans="1:24" ht="15.75" customHeight="1" x14ac:dyDescent="0.25">
      <c r="A52" s="77">
        <v>90</v>
      </c>
      <c r="B52" s="78">
        <f t="shared" si="1"/>
        <v>9.9009900990099011E-3</v>
      </c>
      <c r="C52" s="52">
        <f>MAX(C51-E51,0)</f>
        <v>11</v>
      </c>
      <c r="D52" s="70">
        <v>1</v>
      </c>
      <c r="E52" s="51">
        <f>MIN(D52,C52)</f>
        <v>1</v>
      </c>
      <c r="F52" s="67">
        <f t="shared" si="0"/>
        <v>0</v>
      </c>
      <c r="G52" s="67">
        <f t="shared" si="2"/>
        <v>10</v>
      </c>
      <c r="H52" s="3"/>
      <c r="I52" s="3"/>
      <c r="J52" s="3"/>
      <c r="K52" s="53">
        <f t="array" ref="K52">SUMPRODUCT(B53:B152,A53:A152-A52)</f>
        <v>18.118811881188122</v>
      </c>
      <c r="L52" s="25">
        <f>C52/K52</f>
        <v>0.60710382513661187</v>
      </c>
      <c r="M52" s="26">
        <f>$C52</f>
        <v>11</v>
      </c>
      <c r="N52" s="28">
        <f>$C52-1</f>
        <v>10</v>
      </c>
      <c r="O52" s="28">
        <f>$C52-2</f>
        <v>9</v>
      </c>
      <c r="P52" s="28">
        <f>$C52-3</f>
        <v>8</v>
      </c>
      <c r="Q52" s="27">
        <f>N52/$K52</f>
        <v>0.55191256830601076</v>
      </c>
      <c r="R52" s="27">
        <f>O52/$K52</f>
        <v>0.49672131147540971</v>
      </c>
      <c r="S52" s="27">
        <f>P52/$K52</f>
        <v>0.44153005464480866</v>
      </c>
      <c r="T52" s="27">
        <f t="shared" si="5"/>
        <v>0.44808743169398924</v>
      </c>
      <c r="U52" s="27">
        <f t="shared" si="5"/>
        <v>0.50327868852459035</v>
      </c>
      <c r="V52" s="27">
        <f t="shared" si="5"/>
        <v>0.55846994535519134</v>
      </c>
      <c r="W52" s="28">
        <f>IF(C52&gt;2,IF(MIN(T52:V52)=T52,1,IF(MIN(T52:V52)=U52,2,3)),IF(C52&gt;1,IF(MIN(T52:U52)=T52,1,2),IF(C52=1,1,0)))</f>
        <v>1</v>
      </c>
      <c r="X52"/>
    </row>
    <row r="53" spans="1:24" ht="15.75" customHeight="1" x14ac:dyDescent="0.25">
      <c r="A53" s="77">
        <v>91</v>
      </c>
      <c r="B53" s="78">
        <f t="shared" si="1"/>
        <v>9.9009900990099011E-3</v>
      </c>
      <c r="C53" s="52">
        <f>MAX(C52-E52,0)</f>
        <v>10</v>
      </c>
      <c r="D53" s="70">
        <v>1</v>
      </c>
      <c r="E53" s="51">
        <f>MIN(D53,C53)</f>
        <v>1</v>
      </c>
      <c r="F53" s="67">
        <f t="shared" si="0"/>
        <v>0</v>
      </c>
      <c r="G53" s="67">
        <f t="shared" si="2"/>
        <v>9</v>
      </c>
      <c r="H53" s="3"/>
      <c r="I53" s="3"/>
      <c r="J53" s="3"/>
      <c r="K53" s="53">
        <f t="array" ref="K53">SUMPRODUCT(B54:B153,A54:A153-A53)</f>
        <v>17.524752475247528</v>
      </c>
      <c r="L53" s="25">
        <f>C53/K53</f>
        <v>0.57062146892655352</v>
      </c>
      <c r="M53" s="26">
        <f>$C53</f>
        <v>10</v>
      </c>
      <c r="N53" s="28">
        <f>$C53-1</f>
        <v>9</v>
      </c>
      <c r="O53" s="28">
        <f>$C53-2</f>
        <v>8</v>
      </c>
      <c r="P53" s="28">
        <f>$C53-3</f>
        <v>7</v>
      </c>
      <c r="Q53" s="27">
        <f>N53/$K53</f>
        <v>0.5135593220338982</v>
      </c>
      <c r="R53" s="27">
        <f>O53/$K53</f>
        <v>0.45649717514124288</v>
      </c>
      <c r="S53" s="27">
        <f>P53/$K53</f>
        <v>0.39943502824858751</v>
      </c>
      <c r="T53" s="27">
        <f t="shared" si="5"/>
        <v>0.4864406779661018</v>
      </c>
      <c r="U53" s="27">
        <f t="shared" si="5"/>
        <v>0.54350282485875712</v>
      </c>
      <c r="V53" s="27">
        <f t="shared" si="5"/>
        <v>0.60056497175141255</v>
      </c>
      <c r="W53" s="28">
        <f>IF(C53&gt;2,IF(MIN(T53:V53)=T53,1,IF(MIN(T53:V53)=U53,2,3)),IF(C53&gt;1,IF(MIN(T53:U53)=T53,1,2),IF(C53=1,1,0)))</f>
        <v>1</v>
      </c>
      <c r="X53"/>
    </row>
    <row r="54" spans="1:24" ht="15.75" customHeight="1" x14ac:dyDescent="0.25">
      <c r="A54" s="77">
        <v>92</v>
      </c>
      <c r="B54" s="78">
        <f t="shared" si="1"/>
        <v>9.9009900990099011E-3</v>
      </c>
      <c r="C54" s="52">
        <f>MAX(C53-E53,0)</f>
        <v>9</v>
      </c>
      <c r="D54" s="70">
        <v>1</v>
      </c>
      <c r="E54" s="51">
        <f>MIN(D54,C54)</f>
        <v>1</v>
      </c>
      <c r="F54" s="67">
        <f t="shared" si="0"/>
        <v>0</v>
      </c>
      <c r="G54" s="67">
        <f t="shared" si="2"/>
        <v>8</v>
      </c>
      <c r="H54" s="3"/>
      <c r="I54" s="3"/>
      <c r="J54" s="3"/>
      <c r="K54" s="53">
        <f t="array" ref="K54">SUMPRODUCT(B55:B154,A55:A154-A54)</f>
        <v>16.940594059405942</v>
      </c>
      <c r="L54" s="25">
        <f>C54/K54</f>
        <v>0.53126826417299822</v>
      </c>
      <c r="M54" s="26">
        <f>$C54</f>
        <v>9</v>
      </c>
      <c r="N54" s="28">
        <f>$C54-1</f>
        <v>8</v>
      </c>
      <c r="O54" s="28">
        <f>$C54-2</f>
        <v>7</v>
      </c>
      <c r="P54" s="28">
        <f>$C54-3</f>
        <v>6</v>
      </c>
      <c r="Q54" s="27">
        <f>N54/$K54</f>
        <v>0.47223845704266504</v>
      </c>
      <c r="R54" s="27">
        <f>O54/$K54</f>
        <v>0.41320864991233192</v>
      </c>
      <c r="S54" s="27">
        <f>P54/$K54</f>
        <v>0.35417884278199879</v>
      </c>
      <c r="T54" s="27">
        <f t="shared" si="5"/>
        <v>0.52776154295733502</v>
      </c>
      <c r="U54" s="27">
        <f t="shared" si="5"/>
        <v>0.58679135008766803</v>
      </c>
      <c r="V54" s="27">
        <f t="shared" si="5"/>
        <v>0.64582115721800126</v>
      </c>
      <c r="W54" s="28">
        <f>IF(C54&gt;2,IF(MIN(T54:V54)=T54,1,IF(MIN(T54:V54)=U54,2,3)),IF(C54&gt;1,IF(MIN(T54:U54)=T54,1,2),IF(C54=1,1,0)))</f>
        <v>1</v>
      </c>
      <c r="X54"/>
    </row>
    <row r="55" spans="1:24" ht="15.75" customHeight="1" x14ac:dyDescent="0.25">
      <c r="A55" s="77">
        <v>93</v>
      </c>
      <c r="B55" s="78">
        <f t="shared" si="1"/>
        <v>9.9009900990099011E-3</v>
      </c>
      <c r="C55" s="52">
        <f>MAX(C54-E54,0)</f>
        <v>8</v>
      </c>
      <c r="D55" s="70">
        <v>1</v>
      </c>
      <c r="E55" s="51">
        <f>MIN(D55,C55)</f>
        <v>1</v>
      </c>
      <c r="F55" s="67">
        <f t="shared" si="0"/>
        <v>0</v>
      </c>
      <c r="G55" s="67">
        <f t="shared" si="2"/>
        <v>7</v>
      </c>
      <c r="H55" s="3"/>
      <c r="I55" s="3"/>
      <c r="J55" s="3"/>
      <c r="K55" s="53">
        <f t="array" ref="K55">SUMPRODUCT(B56:B155,A56:A155-A55)</f>
        <v>16.366336633663369</v>
      </c>
      <c r="L55" s="25">
        <f>C55/K55</f>
        <v>0.48880822746521468</v>
      </c>
      <c r="M55" s="26">
        <f>$C55</f>
        <v>8</v>
      </c>
      <c r="N55" s="28">
        <f>$C55-1</f>
        <v>7</v>
      </c>
      <c r="O55" s="28">
        <f>$C55-2</f>
        <v>6</v>
      </c>
      <c r="P55" s="28">
        <f>$C55-3</f>
        <v>5</v>
      </c>
      <c r="Q55" s="27">
        <f>N55/$K55</f>
        <v>0.42770719903206283</v>
      </c>
      <c r="R55" s="27">
        <f>O55/$K55</f>
        <v>0.36660617059891099</v>
      </c>
      <c r="S55" s="27">
        <f>P55/$K55</f>
        <v>0.30550514216575919</v>
      </c>
      <c r="T55" s="27">
        <f t="shared" si="5"/>
        <v>0.57229280096793711</v>
      </c>
      <c r="U55" s="27">
        <f t="shared" si="5"/>
        <v>0.63339382940108901</v>
      </c>
      <c r="V55" s="27">
        <f t="shared" si="5"/>
        <v>0.69449485783424081</v>
      </c>
      <c r="W55" s="28">
        <f>IF(C55&gt;2,IF(MIN(T55:V55)=T55,1,IF(MIN(T55:V55)=U55,2,3)),IF(C55&gt;1,IF(MIN(T55:U55)=T55,1,2),IF(C55=1,1,0)))</f>
        <v>1</v>
      </c>
      <c r="X55"/>
    </row>
    <row r="56" spans="1:24" ht="15.75" customHeight="1" x14ac:dyDescent="0.25">
      <c r="A56" s="77">
        <v>94</v>
      </c>
      <c r="B56" s="78">
        <f t="shared" si="1"/>
        <v>9.9009900990099011E-3</v>
      </c>
      <c r="C56" s="52">
        <f>MAX(C55-E55,0)</f>
        <v>7</v>
      </c>
      <c r="D56" s="70">
        <v>1</v>
      </c>
      <c r="E56" s="51">
        <f>MIN(D56,C56)</f>
        <v>1</v>
      </c>
      <c r="F56" s="67">
        <f t="shared" si="0"/>
        <v>0</v>
      </c>
      <c r="G56" s="67">
        <f t="shared" si="2"/>
        <v>6</v>
      </c>
      <c r="H56" s="3"/>
      <c r="I56" s="3"/>
      <c r="J56" s="3"/>
      <c r="K56" s="53">
        <f t="array" ref="K56">SUMPRODUCT(B57:B156,A57:A156-A56)</f>
        <v>15.801980198019805</v>
      </c>
      <c r="L56" s="25">
        <f>C56/K56</f>
        <v>0.44298245614035076</v>
      </c>
      <c r="M56" s="26">
        <f>$C56</f>
        <v>7</v>
      </c>
      <c r="N56" s="28">
        <f>$C56-1</f>
        <v>6</v>
      </c>
      <c r="O56" s="28">
        <f>$C56-2</f>
        <v>5</v>
      </c>
      <c r="P56" s="28">
        <f>$C56-3</f>
        <v>4</v>
      </c>
      <c r="Q56" s="27">
        <f>N56/$K56</f>
        <v>0.37969924812030065</v>
      </c>
      <c r="R56" s="27">
        <f>O56/$K56</f>
        <v>0.31641604010025054</v>
      </c>
      <c r="S56" s="27">
        <f>P56/$K56</f>
        <v>0.25313283208020043</v>
      </c>
      <c r="T56" s="27">
        <f t="shared" si="5"/>
        <v>0.62030075187969935</v>
      </c>
      <c r="U56" s="27">
        <f t="shared" si="5"/>
        <v>0.68358395989974952</v>
      </c>
      <c r="V56" s="27">
        <f t="shared" si="5"/>
        <v>0.74686716791979957</v>
      </c>
      <c r="W56" s="28">
        <f>IF(C56&gt;2,IF(MIN(T56:V56)=T56,1,IF(MIN(T56:V56)=U56,2,3)),IF(C56&gt;1,IF(MIN(T56:U56)=T56,1,2),IF(C56=1,1,0)))</f>
        <v>1</v>
      </c>
      <c r="X56"/>
    </row>
    <row r="57" spans="1:24" ht="15.75" customHeight="1" x14ac:dyDescent="0.25">
      <c r="A57" s="77">
        <v>95</v>
      </c>
      <c r="B57" s="78">
        <f t="shared" si="1"/>
        <v>9.9009900990099011E-3</v>
      </c>
      <c r="C57" s="52">
        <f>MAX(C56-E56,0)</f>
        <v>6</v>
      </c>
      <c r="D57" s="70">
        <v>1</v>
      </c>
      <c r="E57" s="51">
        <f>MIN(D57,C57)</f>
        <v>1</v>
      </c>
      <c r="F57" s="67">
        <f t="shared" si="0"/>
        <v>0</v>
      </c>
      <c r="G57" s="67">
        <f t="shared" si="2"/>
        <v>5</v>
      </c>
      <c r="H57" s="3"/>
      <c r="I57" s="3"/>
      <c r="J57" s="3"/>
      <c r="K57" s="53">
        <f t="array" ref="K57">SUMPRODUCT(B58:B157,A58:A157-A57)</f>
        <v>15.24752475247525</v>
      </c>
      <c r="L57" s="25">
        <f>C57/K57</f>
        <v>0.39350649350649342</v>
      </c>
      <c r="M57" s="26">
        <f>$C57</f>
        <v>6</v>
      </c>
      <c r="N57" s="28">
        <f>$C57-1</f>
        <v>5</v>
      </c>
      <c r="O57" s="28">
        <f>$C57-2</f>
        <v>4</v>
      </c>
      <c r="P57" s="28">
        <f>$C57-3</f>
        <v>3</v>
      </c>
      <c r="Q57" s="27">
        <f>N57/$K57</f>
        <v>0.32792207792207784</v>
      </c>
      <c r="R57" s="27">
        <f>O57/$K57</f>
        <v>0.26233766233766231</v>
      </c>
      <c r="S57" s="27">
        <f>P57/$K57</f>
        <v>0.19675324675324671</v>
      </c>
      <c r="T57" s="27">
        <f t="shared" si="5"/>
        <v>0.67207792207792216</v>
      </c>
      <c r="U57" s="27">
        <f t="shared" si="5"/>
        <v>0.73766233766233769</v>
      </c>
      <c r="V57" s="27">
        <f t="shared" si="5"/>
        <v>0.80324675324675332</v>
      </c>
      <c r="W57" s="28">
        <f>IF(C57&gt;2,IF(MIN(T57:V57)=T57,1,IF(MIN(T57:V57)=U57,2,3)),IF(C57&gt;1,IF(MIN(T57:U57)=T57,1,2),IF(C57=1,1,0)))</f>
        <v>1</v>
      </c>
      <c r="X57"/>
    </row>
    <row r="58" spans="1:24" ht="15.75" customHeight="1" x14ac:dyDescent="0.25">
      <c r="A58" s="77">
        <v>96</v>
      </c>
      <c r="B58" s="78">
        <f t="shared" si="1"/>
        <v>9.9009900990099011E-3</v>
      </c>
      <c r="C58" s="52">
        <f>MAX(C57-E57,0)</f>
        <v>5</v>
      </c>
      <c r="D58" s="70">
        <v>1</v>
      </c>
      <c r="E58" s="51">
        <f>MIN(D58,C58)</f>
        <v>1</v>
      </c>
      <c r="F58" s="67">
        <f t="shared" si="0"/>
        <v>0</v>
      </c>
      <c r="G58" s="67">
        <f t="shared" si="2"/>
        <v>4</v>
      </c>
      <c r="H58" s="3"/>
      <c r="I58" s="3"/>
      <c r="J58" s="3"/>
      <c r="K58" s="53">
        <f t="array" ref="K58">SUMPRODUCT(B59:B158,A59:A158-A58)</f>
        <v>14.702970297029706</v>
      </c>
      <c r="L58" s="25">
        <f>C58/K58</f>
        <v>0.34006734006734002</v>
      </c>
      <c r="M58" s="26">
        <f>$C58</f>
        <v>5</v>
      </c>
      <c r="N58" s="28">
        <f>$C58-1</f>
        <v>4</v>
      </c>
      <c r="O58" s="28">
        <f>$C58-2</f>
        <v>3</v>
      </c>
      <c r="P58" s="28">
        <f>$C58-3</f>
        <v>2</v>
      </c>
      <c r="Q58" s="27">
        <f>N58/$K58</f>
        <v>0.27205387205387199</v>
      </c>
      <c r="R58" s="27">
        <f>O58/$K58</f>
        <v>0.20404040404040399</v>
      </c>
      <c r="S58" s="27">
        <f>P58/$K58</f>
        <v>0.136026936026936</v>
      </c>
      <c r="T58" s="27">
        <f t="shared" si="5"/>
        <v>0.72794612794612801</v>
      </c>
      <c r="U58" s="27">
        <f t="shared" si="5"/>
        <v>0.79595959595959598</v>
      </c>
      <c r="V58" s="27">
        <f t="shared" si="5"/>
        <v>0.86397306397306406</v>
      </c>
      <c r="W58" s="28">
        <f>IF(C58&gt;2,IF(MIN(T58:V58)=T58,1,IF(MIN(T58:V58)=U58,2,3)),IF(C58&gt;1,IF(MIN(T58:U58)=T58,1,2),IF(C58=1,1,0)))</f>
        <v>1</v>
      </c>
      <c r="X58"/>
    </row>
    <row r="59" spans="1:24" ht="15.75" customHeight="1" x14ac:dyDescent="0.25">
      <c r="A59" s="77">
        <v>97</v>
      </c>
      <c r="B59" s="78">
        <f t="shared" si="1"/>
        <v>9.9009900990099011E-3</v>
      </c>
      <c r="C59" s="52">
        <f>MAX(C58-E58,0)</f>
        <v>4</v>
      </c>
      <c r="D59" s="70">
        <v>1</v>
      </c>
      <c r="E59" s="51">
        <f>MIN(D59,C59)</f>
        <v>1</v>
      </c>
      <c r="F59" s="67">
        <f t="shared" si="0"/>
        <v>0</v>
      </c>
      <c r="G59" s="67">
        <f t="shared" si="2"/>
        <v>3</v>
      </c>
      <c r="H59" s="3"/>
      <c r="I59" s="3"/>
      <c r="J59" s="3"/>
      <c r="K59" s="53">
        <f t="array" ref="K59">SUMPRODUCT(B60:B159,A60:A159-A59)</f>
        <v>14.168316831683171</v>
      </c>
      <c r="L59" s="25">
        <f>C59/K59</f>
        <v>0.28232005590496151</v>
      </c>
      <c r="M59" s="26">
        <f>$C59</f>
        <v>4</v>
      </c>
      <c r="N59" s="28">
        <f>$C59-1</f>
        <v>3</v>
      </c>
      <c r="O59" s="28">
        <f>$C59-2</f>
        <v>2</v>
      </c>
      <c r="P59" s="28">
        <f>$C59-3</f>
        <v>1</v>
      </c>
      <c r="Q59" s="27">
        <f>N59/$K59</f>
        <v>0.21174004192872115</v>
      </c>
      <c r="R59" s="27">
        <f>O59/$K59</f>
        <v>0.14116002795248075</v>
      </c>
      <c r="S59" s="27">
        <f>P59/$K59</f>
        <v>7.0580013976240377E-2</v>
      </c>
      <c r="T59" s="27">
        <f t="shared" si="5"/>
        <v>0.7882599580712788</v>
      </c>
      <c r="U59" s="27">
        <f t="shared" si="5"/>
        <v>0.85883997204751927</v>
      </c>
      <c r="V59" s="27">
        <f t="shared" si="5"/>
        <v>0.92941998602375964</v>
      </c>
      <c r="W59" s="28">
        <f>IF(C59&gt;2,IF(MIN(T59:V59)=T59,1,IF(MIN(T59:V59)=U59,2,3)),IF(C59&gt;1,IF(MIN(T59:U59)=T59,1,2),IF(C59=1,1,0)))</f>
        <v>1</v>
      </c>
      <c r="X59"/>
    </row>
    <row r="60" spans="1:24" ht="15.75" customHeight="1" x14ac:dyDescent="0.25">
      <c r="A60" s="77">
        <v>98</v>
      </c>
      <c r="B60" s="78">
        <f t="shared" si="1"/>
        <v>9.9009900990099011E-3</v>
      </c>
      <c r="C60" s="52">
        <f>MAX(C59-E59,0)</f>
        <v>3</v>
      </c>
      <c r="D60" s="70">
        <v>1</v>
      </c>
      <c r="E60" s="51">
        <f>MIN(D60,C60)</f>
        <v>1</v>
      </c>
      <c r="F60" s="67">
        <f t="shared" si="0"/>
        <v>0</v>
      </c>
      <c r="G60" s="67">
        <f t="shared" si="2"/>
        <v>2</v>
      </c>
      <c r="H60" s="3"/>
      <c r="I60" s="3"/>
      <c r="J60" s="3"/>
      <c r="K60" s="53">
        <f t="array" ref="K60">SUMPRODUCT(B61:B160,A61:A160-A60)</f>
        <v>13.643564356435647</v>
      </c>
      <c r="L60" s="25">
        <f>C60/K60</f>
        <v>0.21988388969521039</v>
      </c>
      <c r="M60" s="26">
        <f>$C60</f>
        <v>3</v>
      </c>
      <c r="N60" s="28">
        <f>$C60-1</f>
        <v>2</v>
      </c>
      <c r="O60" s="28">
        <f>$C60-2</f>
        <v>1</v>
      </c>
      <c r="P60" s="28">
        <f>$C60-3</f>
        <v>0</v>
      </c>
      <c r="Q60" s="27">
        <f>N60/$K60</f>
        <v>0.14658925979680693</v>
      </c>
      <c r="R60" s="27">
        <f>O60/$K60</f>
        <v>7.3294629898403463E-2</v>
      </c>
      <c r="S60" s="27">
        <f>P60/$K60</f>
        <v>0</v>
      </c>
      <c r="T60" s="27">
        <f t="shared" si="5"/>
        <v>0.85341074020319307</v>
      </c>
      <c r="U60" s="27">
        <f t="shared" si="5"/>
        <v>0.92670537010159659</v>
      </c>
      <c r="V60" s="27">
        <f t="shared" si="5"/>
        <v>1</v>
      </c>
      <c r="W60" s="28">
        <f>IF(C60&gt;2,IF(MIN(T60:V60)=T60,1,IF(MIN(T60:V60)=U60,2,3)),IF(C60&gt;1,IF(MIN(T60:U60)=T60,1,2),IF(C60=1,1,0)))</f>
        <v>1</v>
      </c>
      <c r="X60"/>
    </row>
    <row r="61" spans="1:24" ht="15.75" customHeight="1" x14ac:dyDescent="0.25">
      <c r="A61" s="77">
        <v>99</v>
      </c>
      <c r="B61" s="78">
        <f t="shared" si="1"/>
        <v>9.9009900990099011E-3</v>
      </c>
      <c r="C61" s="52">
        <f>MAX(C60-E60,0)</f>
        <v>2</v>
      </c>
      <c r="D61" s="70">
        <v>1</v>
      </c>
      <c r="E61" s="51">
        <f>MIN(D61,C61)</f>
        <v>1</v>
      </c>
      <c r="F61" s="67">
        <f t="shared" si="0"/>
        <v>0</v>
      </c>
      <c r="G61" s="67">
        <f t="shared" si="2"/>
        <v>1</v>
      </c>
      <c r="H61" s="3"/>
      <c r="I61" s="3"/>
      <c r="J61" s="3"/>
      <c r="K61" s="53">
        <f t="array" ref="K61">SUMPRODUCT(B62:B161,A62:A161-A61)</f>
        <v>13.128712871287131</v>
      </c>
      <c r="L61" s="25">
        <f>C61/K61</f>
        <v>0.15233785822021112</v>
      </c>
      <c r="M61" s="26">
        <f>$C61</f>
        <v>2</v>
      </c>
      <c r="N61" s="28">
        <f>$C61-1</f>
        <v>1</v>
      </c>
      <c r="O61" s="28">
        <f>$C61-2</f>
        <v>0</v>
      </c>
      <c r="P61" s="28">
        <f>$C61-3</f>
        <v>-1</v>
      </c>
      <c r="Q61" s="27">
        <f>N61/$K61</f>
        <v>7.616892911010556E-2</v>
      </c>
      <c r="R61" s="27">
        <f>O61/$K61</f>
        <v>0</v>
      </c>
      <c r="S61" s="27">
        <f>P61/$K61</f>
        <v>-7.616892911010556E-2</v>
      </c>
      <c r="T61" s="27">
        <f t="shared" ref="T61:V76" si="6">ABS(Q61-1)</f>
        <v>0.92383107088989447</v>
      </c>
      <c r="U61" s="27">
        <f t="shared" si="6"/>
        <v>1</v>
      </c>
      <c r="V61" s="27">
        <f t="shared" si="6"/>
        <v>1.0761689291101055</v>
      </c>
      <c r="W61" s="28">
        <f>IF(C61&gt;2,IF(MIN(T61:V61)=T61,1,IF(MIN(T61:V61)=U61,2,3)),IF(C61&gt;1,IF(MIN(T61:U61)=T61,1,2),IF(C61=1,1,0)))</f>
        <v>1</v>
      </c>
      <c r="X61"/>
    </row>
    <row r="62" spans="1:24" ht="15.75" customHeight="1" x14ac:dyDescent="0.25">
      <c r="A62" s="77">
        <v>100</v>
      </c>
      <c r="B62" s="78">
        <f t="shared" si="1"/>
        <v>9.9009900990099011E-3</v>
      </c>
      <c r="C62" s="52">
        <f>MAX(C61-E61,0)</f>
        <v>1</v>
      </c>
      <c r="D62" s="70">
        <v>1</v>
      </c>
      <c r="E62" s="51">
        <f>MIN(D62,C62)</f>
        <v>1</v>
      </c>
      <c r="F62" s="67">
        <f>IF(G62&gt;0,0,1)*(150-A62)</f>
        <v>50</v>
      </c>
      <c r="G62" s="67">
        <f t="shared" si="2"/>
        <v>0</v>
      </c>
      <c r="H62" s="3"/>
      <c r="I62" s="3"/>
      <c r="J62" s="3"/>
      <c r="K62" s="53">
        <f t="array" ref="K62">SUMPRODUCT(B63:B162,A63:A162-A62)</f>
        <v>12.623762376237627</v>
      </c>
      <c r="L62" s="25">
        <f>C62/K62</f>
        <v>7.9215686274509783E-2</v>
      </c>
      <c r="M62" s="26">
        <f>$C62</f>
        <v>1</v>
      </c>
      <c r="N62" s="28">
        <f>$C62-1</f>
        <v>0</v>
      </c>
      <c r="O62" s="28">
        <f>$C62-2</f>
        <v>-1</v>
      </c>
      <c r="P62" s="28">
        <f>$C62-3</f>
        <v>-2</v>
      </c>
      <c r="Q62" s="27">
        <f>N62/$K62</f>
        <v>0</v>
      </c>
      <c r="R62" s="27">
        <f>O62/$K62</f>
        <v>-7.9215686274509783E-2</v>
      </c>
      <c r="S62" s="27">
        <f>P62/$K62</f>
        <v>-0.15843137254901957</v>
      </c>
      <c r="T62" s="27">
        <f t="shared" si="6"/>
        <v>1</v>
      </c>
      <c r="U62" s="27">
        <f t="shared" si="6"/>
        <v>1.0792156862745097</v>
      </c>
      <c r="V62" s="27">
        <f t="shared" si="6"/>
        <v>1.1584313725490196</v>
      </c>
      <c r="W62" s="28">
        <f>IF(C62&gt;2,IF(MIN(T62:V62)=T62,1,IF(MIN(T62:V62)=U62,2,3)),IF(C62&gt;1,IF(MIN(T62:U62)=T62,1,2),IF(C62=1,1,0)))</f>
        <v>1</v>
      </c>
      <c r="X62"/>
    </row>
    <row r="63" spans="1:24" ht="15.75" customHeight="1" x14ac:dyDescent="0.25">
      <c r="A63" s="77">
        <v>101</v>
      </c>
      <c r="B63" s="78">
        <f t="shared" si="1"/>
        <v>9.9009900990099011E-3</v>
      </c>
      <c r="C63" s="52">
        <f>MAX(C62-E62,0)</f>
        <v>0</v>
      </c>
      <c r="D63" s="70">
        <v>1</v>
      </c>
      <c r="E63" s="51">
        <f>MIN(D63,C63)</f>
        <v>0</v>
      </c>
      <c r="F63" s="67">
        <f t="shared" ref="F63:F112" si="7">IF(G63&gt;0,0,1)*(150-A63)</f>
        <v>49</v>
      </c>
      <c r="G63" s="67">
        <f t="shared" si="2"/>
        <v>0</v>
      </c>
      <c r="H63" s="3"/>
      <c r="I63" s="3"/>
      <c r="J63" s="3"/>
      <c r="K63" s="53">
        <f t="array" ref="K63">SUMPRODUCT(B64:B163,A64:A163-A63)</f>
        <v>12.128712871287131</v>
      </c>
      <c r="L63" s="25">
        <f>C63/K63</f>
        <v>0</v>
      </c>
      <c r="M63" s="26">
        <f>$C63</f>
        <v>0</v>
      </c>
      <c r="N63" s="28">
        <f>$C63-1</f>
        <v>-1</v>
      </c>
      <c r="O63" s="28">
        <f>$C63-2</f>
        <v>-2</v>
      </c>
      <c r="P63" s="28">
        <f>$C63-3</f>
        <v>-3</v>
      </c>
      <c r="Q63" s="27">
        <f>N63/$K63</f>
        <v>-8.244897959183671E-2</v>
      </c>
      <c r="R63" s="27">
        <f>O63/$K63</f>
        <v>-0.16489795918367342</v>
      </c>
      <c r="S63" s="27">
        <f>P63/$K63</f>
        <v>-0.24734693877551014</v>
      </c>
      <c r="T63" s="27">
        <f t="shared" si="6"/>
        <v>1.0824489795918366</v>
      </c>
      <c r="U63" s="27">
        <f t="shared" si="6"/>
        <v>1.1648979591836734</v>
      </c>
      <c r="V63" s="27">
        <f t="shared" si="6"/>
        <v>1.2473469387755101</v>
      </c>
      <c r="W63" s="28">
        <f>IF(C63&gt;2,IF(MIN(T63:V63)=T63,1,IF(MIN(T63:V63)=U63,2,3)),IF(C63&gt;1,IF(MIN(T63:U63)=T63,1,2),IF(C63=1,1,0)))</f>
        <v>0</v>
      </c>
      <c r="X63"/>
    </row>
    <row r="64" spans="1:24" ht="15.75" customHeight="1" x14ac:dyDescent="0.25">
      <c r="A64" s="77">
        <v>102</v>
      </c>
      <c r="B64" s="78">
        <f t="shared" si="1"/>
        <v>9.9009900990099011E-3</v>
      </c>
      <c r="C64" s="52">
        <f>MAX(C63-E63,0)</f>
        <v>0</v>
      </c>
      <c r="D64" s="70">
        <v>1</v>
      </c>
      <c r="E64" s="51">
        <f>MIN(D64,C64)</f>
        <v>0</v>
      </c>
      <c r="F64" s="67">
        <f t="shared" si="7"/>
        <v>48</v>
      </c>
      <c r="G64" s="67">
        <f t="shared" si="2"/>
        <v>0</v>
      </c>
      <c r="H64" s="3"/>
      <c r="I64" s="3"/>
      <c r="J64" s="3"/>
      <c r="K64" s="53">
        <f t="array" ref="K64">SUMPRODUCT(B65:B164,A65:A164-A64)</f>
        <v>11.643564356435647</v>
      </c>
      <c r="L64" s="25">
        <f>C64/K64</f>
        <v>0</v>
      </c>
      <c r="M64" s="26">
        <f>$C64</f>
        <v>0</v>
      </c>
      <c r="N64" s="28">
        <f>$C64-1</f>
        <v>-1</v>
      </c>
      <c r="O64" s="28">
        <f>$C64-2</f>
        <v>-2</v>
      </c>
      <c r="P64" s="28">
        <f>$C64-3</f>
        <v>-3</v>
      </c>
      <c r="Q64" s="27">
        <f>N64/$K64</f>
        <v>-8.5884353741496569E-2</v>
      </c>
      <c r="R64" s="27">
        <f>O64/$K64</f>
        <v>-0.17176870748299314</v>
      </c>
      <c r="S64" s="27">
        <f>P64/$K64</f>
        <v>-0.25765306122448972</v>
      </c>
      <c r="T64" s="27">
        <f t="shared" si="6"/>
        <v>1.0858843537414966</v>
      </c>
      <c r="U64" s="27">
        <f t="shared" si="6"/>
        <v>1.1717687074829932</v>
      </c>
      <c r="V64" s="27">
        <f t="shared" si="6"/>
        <v>1.2576530612244898</v>
      </c>
      <c r="W64" s="28">
        <f>IF(C64&gt;2,IF(MIN(T64:V64)=T64,1,IF(MIN(T64:V64)=U64,2,3)),IF(C64&gt;1,IF(MIN(T64:U64)=T64,1,2),IF(C64=1,1,0)))</f>
        <v>0</v>
      </c>
      <c r="X64"/>
    </row>
    <row r="65" spans="1:24" ht="15.75" customHeight="1" x14ac:dyDescent="0.25">
      <c r="A65" s="77">
        <v>103</v>
      </c>
      <c r="B65" s="78">
        <f t="shared" si="1"/>
        <v>9.9009900990099011E-3</v>
      </c>
      <c r="C65" s="52">
        <f>MAX(C64-E64,0)</f>
        <v>0</v>
      </c>
      <c r="D65" s="70">
        <v>1</v>
      </c>
      <c r="E65" s="51">
        <f>MIN(D65,C65)</f>
        <v>0</v>
      </c>
      <c r="F65" s="67">
        <f t="shared" si="7"/>
        <v>47</v>
      </c>
      <c r="G65" s="67">
        <f t="shared" si="2"/>
        <v>0</v>
      </c>
      <c r="H65" s="3"/>
      <c r="I65" s="3"/>
      <c r="J65" s="3"/>
      <c r="K65" s="53">
        <f t="array" ref="K65">SUMPRODUCT(B66:B165,A66:A165-A65)</f>
        <v>11.168316831683171</v>
      </c>
      <c r="L65" s="25">
        <f>C65/K65</f>
        <v>0</v>
      </c>
      <c r="M65" s="26">
        <f>$C65</f>
        <v>0</v>
      </c>
      <c r="N65" s="28">
        <f>$C65-1</f>
        <v>-1</v>
      </c>
      <c r="O65" s="28">
        <f>$C65-2</f>
        <v>-2</v>
      </c>
      <c r="P65" s="28">
        <f>$C65-3</f>
        <v>-3</v>
      </c>
      <c r="Q65" s="27">
        <f>N65/$K65</f>
        <v>-8.9539007092198558E-2</v>
      </c>
      <c r="R65" s="27">
        <f>O65/$K65</f>
        <v>-0.17907801418439712</v>
      </c>
      <c r="S65" s="27">
        <f>P65/$K65</f>
        <v>-0.2686170212765957</v>
      </c>
      <c r="T65" s="27">
        <f t="shared" si="6"/>
        <v>1.0895390070921986</v>
      </c>
      <c r="U65" s="27">
        <f t="shared" si="6"/>
        <v>1.1790780141843971</v>
      </c>
      <c r="V65" s="27">
        <f t="shared" si="6"/>
        <v>1.2686170212765957</v>
      </c>
      <c r="W65" s="28">
        <f>IF(C65&gt;2,IF(MIN(T65:V65)=T65,1,IF(MIN(T65:V65)=U65,2,3)),IF(C65&gt;1,IF(MIN(T65:U65)=T65,1,2),IF(C65=1,1,0)))</f>
        <v>0</v>
      </c>
      <c r="X65"/>
    </row>
    <row r="66" spans="1:24" ht="15.75" customHeight="1" x14ac:dyDescent="0.25">
      <c r="A66" s="77">
        <v>104</v>
      </c>
      <c r="B66" s="78">
        <f t="shared" si="1"/>
        <v>9.9009900990099011E-3</v>
      </c>
      <c r="C66" s="52">
        <f>MAX(C65-E65,0)</f>
        <v>0</v>
      </c>
      <c r="D66" s="70">
        <v>1</v>
      </c>
      <c r="E66" s="51">
        <f>MIN(D66,C66)</f>
        <v>0</v>
      </c>
      <c r="F66" s="67">
        <f t="shared" si="7"/>
        <v>46</v>
      </c>
      <c r="G66" s="67">
        <f t="shared" si="2"/>
        <v>0</v>
      </c>
      <c r="H66" s="3"/>
      <c r="I66" s="3"/>
      <c r="J66" s="3"/>
      <c r="K66" s="53">
        <f t="array" ref="K66">SUMPRODUCT(B67:B166,A67:A166-A66)</f>
        <v>10.702970297029706</v>
      </c>
      <c r="L66" s="25">
        <f>C66/K66</f>
        <v>0</v>
      </c>
      <c r="M66" s="26">
        <f>$C66</f>
        <v>0</v>
      </c>
      <c r="N66" s="28">
        <f>$C66-1</f>
        <v>-1</v>
      </c>
      <c r="O66" s="28">
        <f>$C66-2</f>
        <v>-2</v>
      </c>
      <c r="P66" s="28">
        <f>$C66-3</f>
        <v>-3</v>
      </c>
      <c r="Q66" s="27">
        <f>N66/$K66</f>
        <v>-9.3432007400555017E-2</v>
      </c>
      <c r="R66" s="27">
        <f>O66/$K66</f>
        <v>-0.18686401480111003</v>
      </c>
      <c r="S66" s="27">
        <f>P66/$K66</f>
        <v>-0.28029602220166505</v>
      </c>
      <c r="T66" s="27">
        <f t="shared" si="6"/>
        <v>1.093432007400555</v>
      </c>
      <c r="U66" s="27">
        <f t="shared" si="6"/>
        <v>1.18686401480111</v>
      </c>
      <c r="V66" s="27">
        <f t="shared" si="6"/>
        <v>1.2802960222016651</v>
      </c>
      <c r="W66" s="28">
        <f>IF(C66&gt;2,IF(MIN(T66:V66)=T66,1,IF(MIN(T66:V66)=U66,2,3)),IF(C66&gt;1,IF(MIN(T66:U66)=T66,1,2),IF(C66=1,1,0)))</f>
        <v>0</v>
      </c>
      <c r="X66"/>
    </row>
    <row r="67" spans="1:24" ht="15.75" customHeight="1" x14ac:dyDescent="0.25">
      <c r="A67" s="77">
        <v>105</v>
      </c>
      <c r="B67" s="78">
        <f t="shared" si="1"/>
        <v>9.9009900990099011E-3</v>
      </c>
      <c r="C67" s="52">
        <f>MAX(C66-E66,0)</f>
        <v>0</v>
      </c>
      <c r="D67" s="70">
        <v>1</v>
      </c>
      <c r="E67" s="51">
        <f>MIN(D67,C67)</f>
        <v>0</v>
      </c>
      <c r="F67" s="67">
        <f t="shared" si="7"/>
        <v>45</v>
      </c>
      <c r="G67" s="67">
        <f t="shared" si="2"/>
        <v>0</v>
      </c>
      <c r="H67" s="3"/>
      <c r="I67" s="3"/>
      <c r="J67" s="3"/>
      <c r="K67" s="53">
        <f t="array" ref="K67">SUMPRODUCT(B68:B167,A68:A167-A67)</f>
        <v>10.24752475247525</v>
      </c>
      <c r="L67" s="25">
        <f>C67/K67</f>
        <v>0</v>
      </c>
      <c r="M67" s="26">
        <f>$C67</f>
        <v>0</v>
      </c>
      <c r="N67" s="28">
        <f>$C67-1</f>
        <v>-1</v>
      </c>
      <c r="O67" s="28">
        <f>$C67-2</f>
        <v>-2</v>
      </c>
      <c r="P67" s="28">
        <f>$C67-3</f>
        <v>-3</v>
      </c>
      <c r="Q67" s="27">
        <f>N67/$K67</f>
        <v>-9.7584541062801899E-2</v>
      </c>
      <c r="R67" s="27">
        <f>O67/$K67</f>
        <v>-0.1951690821256038</v>
      </c>
      <c r="S67" s="27">
        <f>P67/$K67</f>
        <v>-0.2927536231884057</v>
      </c>
      <c r="T67" s="27">
        <f t="shared" si="6"/>
        <v>1.097584541062802</v>
      </c>
      <c r="U67" s="27">
        <f t="shared" si="6"/>
        <v>1.1951690821256038</v>
      </c>
      <c r="V67" s="27">
        <f t="shared" si="6"/>
        <v>1.2927536231884056</v>
      </c>
      <c r="W67" s="28">
        <f>IF(C67&gt;2,IF(MIN(T67:V67)=T67,1,IF(MIN(T67:V67)=U67,2,3)),IF(C67&gt;1,IF(MIN(T67:U67)=T67,1,2),IF(C67=1,1,0)))</f>
        <v>0</v>
      </c>
      <c r="X67"/>
    </row>
    <row r="68" spans="1:24" ht="15.75" customHeight="1" x14ac:dyDescent="0.25">
      <c r="A68" s="77">
        <v>106</v>
      </c>
      <c r="B68" s="78">
        <f t="shared" si="1"/>
        <v>9.9009900990099011E-3</v>
      </c>
      <c r="C68" s="52">
        <f>MAX(C67-E67,0)</f>
        <v>0</v>
      </c>
      <c r="D68" s="70">
        <v>1</v>
      </c>
      <c r="E68" s="51">
        <f>MIN(D68,C68)</f>
        <v>0</v>
      </c>
      <c r="F68" s="67">
        <f t="shared" si="7"/>
        <v>44</v>
      </c>
      <c r="G68" s="67">
        <f t="shared" si="2"/>
        <v>0</v>
      </c>
      <c r="H68" s="3"/>
      <c r="I68" s="3"/>
      <c r="J68" s="3"/>
      <c r="K68" s="53">
        <f t="array" ref="K68">SUMPRODUCT(B69:B168,A69:A168-A68)</f>
        <v>9.8019801980198054</v>
      </c>
      <c r="L68" s="25">
        <f>C68/K68</f>
        <v>0</v>
      </c>
      <c r="M68" s="26">
        <f>$C68</f>
        <v>0</v>
      </c>
      <c r="N68" s="28">
        <f>$C68-1</f>
        <v>-1</v>
      </c>
      <c r="O68" s="28">
        <f>$C68-2</f>
        <v>-2</v>
      </c>
      <c r="P68" s="28">
        <f>$C68-3</f>
        <v>-3</v>
      </c>
      <c r="Q68" s="27">
        <f>N68/$K68</f>
        <v>-0.10202020202020198</v>
      </c>
      <c r="R68" s="27">
        <f>O68/$K68</f>
        <v>-0.20404040404040397</v>
      </c>
      <c r="S68" s="27">
        <f>P68/$K68</f>
        <v>-0.30606060606060598</v>
      </c>
      <c r="T68" s="27">
        <f t="shared" si="6"/>
        <v>1.1020202020202019</v>
      </c>
      <c r="U68" s="27">
        <f t="shared" si="6"/>
        <v>1.204040404040404</v>
      </c>
      <c r="V68" s="27">
        <f t="shared" si="6"/>
        <v>1.3060606060606059</v>
      </c>
      <c r="W68" s="28">
        <f>IF(C68&gt;2,IF(MIN(T68:V68)=T68,1,IF(MIN(T68:V68)=U68,2,3)),IF(C68&gt;1,IF(MIN(T68:U68)=T68,1,2),IF(C68=1,1,0)))</f>
        <v>0</v>
      </c>
      <c r="X68"/>
    </row>
    <row r="69" spans="1:24" ht="15.75" customHeight="1" x14ac:dyDescent="0.25">
      <c r="A69" s="77">
        <v>107</v>
      </c>
      <c r="B69" s="78">
        <f t="shared" si="1"/>
        <v>9.9009900990099011E-3</v>
      </c>
      <c r="C69" s="52">
        <f>MAX(C68-E68,0)</f>
        <v>0</v>
      </c>
      <c r="D69" s="70">
        <v>1</v>
      </c>
      <c r="E69" s="51">
        <f>MIN(D69,C69)</f>
        <v>0</v>
      </c>
      <c r="F69" s="67">
        <f t="shared" si="7"/>
        <v>43</v>
      </c>
      <c r="G69" s="67">
        <f t="shared" si="2"/>
        <v>0</v>
      </c>
      <c r="H69" s="3"/>
      <c r="I69" s="3"/>
      <c r="J69" s="3"/>
      <c r="K69" s="53">
        <f t="array" ref="K69">SUMPRODUCT(B70:B169,A70:A169-A69)</f>
        <v>9.3663366336633693</v>
      </c>
      <c r="L69" s="25">
        <f>C69/K69</f>
        <v>0</v>
      </c>
      <c r="M69" s="26">
        <f>$C69</f>
        <v>0</v>
      </c>
      <c r="N69" s="28">
        <f>$C69-1</f>
        <v>-1</v>
      </c>
      <c r="O69" s="28">
        <f>$C69-2</f>
        <v>-2</v>
      </c>
      <c r="P69" s="28">
        <f>$C69-3</f>
        <v>-3</v>
      </c>
      <c r="Q69" s="27">
        <f>N69/$K69</f>
        <v>-0.10676532769556021</v>
      </c>
      <c r="R69" s="27">
        <f>O69/$K69</f>
        <v>-0.21353065539112043</v>
      </c>
      <c r="S69" s="27">
        <f>P69/$K69</f>
        <v>-0.32029598308668067</v>
      </c>
      <c r="T69" s="27">
        <f t="shared" si="6"/>
        <v>1.1067653276955602</v>
      </c>
      <c r="U69" s="27">
        <f t="shared" si="6"/>
        <v>1.2135306553911205</v>
      </c>
      <c r="V69" s="27">
        <f t="shared" si="6"/>
        <v>1.3202959830866807</v>
      </c>
      <c r="W69" s="28">
        <f>IF(C69&gt;2,IF(MIN(T69:V69)=T69,1,IF(MIN(T69:V69)=U69,2,3)),IF(C69&gt;1,IF(MIN(T69:U69)=T69,1,2),IF(C69=1,1,0)))</f>
        <v>0</v>
      </c>
      <c r="X69"/>
    </row>
    <row r="70" spans="1:24" ht="15.75" customHeight="1" x14ac:dyDescent="0.25">
      <c r="A70" s="77">
        <v>108</v>
      </c>
      <c r="B70" s="78">
        <f t="shared" si="1"/>
        <v>9.9009900990099011E-3</v>
      </c>
      <c r="C70" s="52">
        <f>MAX(C69-E69,0)</f>
        <v>0</v>
      </c>
      <c r="D70" s="70">
        <v>1</v>
      </c>
      <c r="E70" s="51">
        <f>MIN(D70,C70)</f>
        <v>0</v>
      </c>
      <c r="F70" s="67">
        <f t="shared" si="7"/>
        <v>42</v>
      </c>
      <c r="G70" s="87">
        <f>C70-E70</f>
        <v>0</v>
      </c>
      <c r="H70" s="3"/>
      <c r="I70" s="3"/>
      <c r="J70" s="3"/>
      <c r="K70" s="53">
        <f t="array" ref="K70">SUMPRODUCT(B71:B170,A71:A170-A70)</f>
        <v>8.9405940594059441</v>
      </c>
      <c r="L70" s="25">
        <f>C70/K70</f>
        <v>0</v>
      </c>
      <c r="M70" s="26">
        <f>$C70</f>
        <v>0</v>
      </c>
      <c r="N70" s="28">
        <f>$C70-1</f>
        <v>-1</v>
      </c>
      <c r="O70" s="28">
        <f>$C70-2</f>
        <v>-2</v>
      </c>
      <c r="P70" s="28">
        <f>$C70-3</f>
        <v>-3</v>
      </c>
      <c r="Q70" s="27">
        <f>N70/$K70</f>
        <v>-0.11184939091915831</v>
      </c>
      <c r="R70" s="27">
        <f>O70/$K70</f>
        <v>-0.22369878183831662</v>
      </c>
      <c r="S70" s="27">
        <f>P70/$K70</f>
        <v>-0.33554817275747495</v>
      </c>
      <c r="T70" s="27">
        <f t="shared" si="6"/>
        <v>1.1118493909191582</v>
      </c>
      <c r="U70" s="27">
        <f t="shared" si="6"/>
        <v>1.2236987818383167</v>
      </c>
      <c r="V70" s="27">
        <f t="shared" si="6"/>
        <v>1.3355481727574749</v>
      </c>
      <c r="W70" s="28">
        <f>IF(C70&gt;2,IF(MIN(T70:V70)=T70,1,IF(MIN(T70:V70)=U70,2,3)),IF(C70&gt;1,IF(MIN(T70:U70)=T70,1,2),IF(C70=1,1,0)))</f>
        <v>0</v>
      </c>
      <c r="X70"/>
    </row>
    <row r="71" spans="1:24" ht="15.75" customHeight="1" x14ac:dyDescent="0.25">
      <c r="A71" s="77">
        <v>109</v>
      </c>
      <c r="B71" s="78">
        <f t="shared" si="1"/>
        <v>9.9009900990099011E-3</v>
      </c>
      <c r="C71" s="52">
        <f>MAX(C70-E70,0)</f>
        <v>0</v>
      </c>
      <c r="D71" s="70">
        <v>1</v>
      </c>
      <c r="E71" s="51">
        <f>MIN(D71,C71)</f>
        <v>0</v>
      </c>
      <c r="F71" s="67">
        <f t="shared" si="7"/>
        <v>41</v>
      </c>
      <c r="G71" s="67">
        <f t="shared" si="2"/>
        <v>0</v>
      </c>
      <c r="H71" s="3"/>
      <c r="I71" s="3"/>
      <c r="J71" s="3"/>
      <c r="K71" s="53">
        <f t="array" ref="K71">SUMPRODUCT(B72:B171,A72:A171-A71)</f>
        <v>8.5247524752475279</v>
      </c>
      <c r="L71" s="25">
        <f>C71/K71</f>
        <v>0</v>
      </c>
      <c r="M71" s="26">
        <f>$C71</f>
        <v>0</v>
      </c>
      <c r="N71" s="28">
        <f>$C71-1</f>
        <v>-1</v>
      </c>
      <c r="O71" s="28">
        <f>$C71-2</f>
        <v>-2</v>
      </c>
      <c r="P71" s="28">
        <f>$C71-3</f>
        <v>-3</v>
      </c>
      <c r="Q71" s="27">
        <f>N71/$K71</f>
        <v>-0.11730545876887336</v>
      </c>
      <c r="R71" s="27">
        <f>O71/$K71</f>
        <v>-0.23461091753774671</v>
      </c>
      <c r="S71" s="27">
        <f>P71/$K71</f>
        <v>-0.35191637630662009</v>
      </c>
      <c r="T71" s="27">
        <f t="shared" si="6"/>
        <v>1.1173054587688733</v>
      </c>
      <c r="U71" s="27">
        <f t="shared" si="6"/>
        <v>1.2346109175377467</v>
      </c>
      <c r="V71" s="27">
        <f t="shared" si="6"/>
        <v>1.3519163763066202</v>
      </c>
      <c r="W71" s="28">
        <f>IF(C71&gt;2,IF(MIN(T71:V71)=T71,1,IF(MIN(T71:V71)=U71,2,3)),IF(C71&gt;1,IF(MIN(T71:U71)=T71,1,2),IF(C71=1,1,0)))</f>
        <v>0</v>
      </c>
      <c r="X71"/>
    </row>
    <row r="72" spans="1:24" ht="15.75" customHeight="1" x14ac:dyDescent="0.25">
      <c r="A72" s="77">
        <v>110</v>
      </c>
      <c r="B72" s="78">
        <f t="shared" si="1"/>
        <v>9.9009900990099011E-3</v>
      </c>
      <c r="C72" s="52">
        <f>MAX(C71-E71,0)</f>
        <v>0</v>
      </c>
      <c r="D72" s="70">
        <v>1</v>
      </c>
      <c r="E72" s="51">
        <f>MIN(D72,C72)</f>
        <v>0</v>
      </c>
      <c r="F72" s="67">
        <f t="shared" si="7"/>
        <v>40</v>
      </c>
      <c r="G72" s="67">
        <f t="shared" si="2"/>
        <v>0</v>
      </c>
      <c r="H72" s="3"/>
      <c r="I72" s="3"/>
      <c r="J72" s="3"/>
      <c r="K72" s="53">
        <f t="array" ref="K72">SUMPRODUCT(B73:B172,A73:A172-A72)</f>
        <v>8.1188118811881225</v>
      </c>
      <c r="L72" s="25">
        <f>C72/K72</f>
        <v>0</v>
      </c>
      <c r="M72" s="26">
        <f>$C72</f>
        <v>0</v>
      </c>
      <c r="N72" s="28">
        <f>$C72-1</f>
        <v>-1</v>
      </c>
      <c r="O72" s="28">
        <f>$C72-2</f>
        <v>-2</v>
      </c>
      <c r="P72" s="28">
        <f>$C72-3</f>
        <v>-3</v>
      </c>
      <c r="Q72" s="27">
        <f>N72/$K72</f>
        <v>-0.12317073170731702</v>
      </c>
      <c r="R72" s="27">
        <f>O72/$K72</f>
        <v>-0.24634146341463403</v>
      </c>
      <c r="S72" s="27">
        <f>P72/$K72</f>
        <v>-0.36951219512195105</v>
      </c>
      <c r="T72" s="27">
        <f t="shared" si="6"/>
        <v>1.123170731707317</v>
      </c>
      <c r="U72" s="27">
        <f t="shared" si="6"/>
        <v>1.2463414634146339</v>
      </c>
      <c r="V72" s="27">
        <f t="shared" si="6"/>
        <v>1.3695121951219511</v>
      </c>
      <c r="W72" s="28">
        <f>IF(C72&gt;2,IF(MIN(T72:V72)=T72,1,IF(MIN(T72:V72)=U72,2,3)),IF(C72&gt;1,IF(MIN(T72:U72)=T72,1,2),IF(C72=1,1,0)))</f>
        <v>0</v>
      </c>
      <c r="X72"/>
    </row>
    <row r="73" spans="1:24" ht="15.75" customHeight="1" x14ac:dyDescent="0.25">
      <c r="A73" s="77">
        <v>111</v>
      </c>
      <c r="B73" s="78">
        <f t="shared" si="1"/>
        <v>9.9009900990099011E-3</v>
      </c>
      <c r="C73" s="52">
        <f>MAX(C72-E72,0)</f>
        <v>0</v>
      </c>
      <c r="D73" s="70">
        <v>1</v>
      </c>
      <c r="E73" s="51">
        <f>MIN(D73,C73)</f>
        <v>0</v>
      </c>
      <c r="F73" s="67">
        <f t="shared" si="7"/>
        <v>39</v>
      </c>
      <c r="G73" s="67">
        <f t="shared" si="2"/>
        <v>0</v>
      </c>
      <c r="H73" s="3"/>
      <c r="I73" s="3"/>
      <c r="J73" s="3"/>
      <c r="K73" s="53">
        <f t="array" ref="K73">SUMPRODUCT(B74:B173,A74:A173-A73)</f>
        <v>7.722772277227727</v>
      </c>
      <c r="L73" s="25">
        <f>C73/K73</f>
        <v>0</v>
      </c>
      <c r="M73" s="26">
        <f>$C73</f>
        <v>0</v>
      </c>
      <c r="N73" s="28">
        <f>$C73-1</f>
        <v>-1</v>
      </c>
      <c r="O73" s="28">
        <f>$C73-2</f>
        <v>-2</v>
      </c>
      <c r="P73" s="28">
        <f>$C73-3</f>
        <v>-3</v>
      </c>
      <c r="Q73" s="27">
        <f>N73/$K73</f>
        <v>-0.12948717948717942</v>
      </c>
      <c r="R73" s="27">
        <f>O73/$K73</f>
        <v>-0.25897435897435883</v>
      </c>
      <c r="S73" s="27">
        <f>P73/$K73</f>
        <v>-0.38846153846153825</v>
      </c>
      <c r="T73" s="27">
        <f t="shared" si="6"/>
        <v>1.1294871794871795</v>
      </c>
      <c r="U73" s="27">
        <f t="shared" si="6"/>
        <v>1.2589743589743589</v>
      </c>
      <c r="V73" s="27">
        <f t="shared" si="6"/>
        <v>1.3884615384615382</v>
      </c>
      <c r="W73" s="28">
        <f>IF(C73&gt;2,IF(MIN(T73:V73)=T73,1,IF(MIN(T73:V73)=U73,2,3)),IF(C73&gt;1,IF(MIN(T73:U73)=T73,1,2),IF(C73=1,1,0)))</f>
        <v>0</v>
      </c>
      <c r="X73"/>
    </row>
    <row r="74" spans="1:24" ht="15.75" customHeight="1" x14ac:dyDescent="0.25">
      <c r="A74" s="77">
        <v>112</v>
      </c>
      <c r="B74" s="78">
        <f t="shared" si="1"/>
        <v>9.9009900990099011E-3</v>
      </c>
      <c r="C74" s="52">
        <f>MAX(C73-E73,0)</f>
        <v>0</v>
      </c>
      <c r="D74" s="70">
        <v>1</v>
      </c>
      <c r="E74" s="51">
        <f>MIN(D74,C74)</f>
        <v>0</v>
      </c>
      <c r="F74" s="67">
        <f t="shared" si="7"/>
        <v>38</v>
      </c>
      <c r="G74" s="67">
        <f t="shared" si="2"/>
        <v>0</v>
      </c>
      <c r="H74" s="3"/>
      <c r="I74" s="3"/>
      <c r="J74" s="3"/>
      <c r="K74" s="53">
        <f t="array" ref="K74">SUMPRODUCT(B75:B174,A75:A174-A74)</f>
        <v>7.3366336633663405</v>
      </c>
      <c r="L74" s="25">
        <f>C74/K74</f>
        <v>0</v>
      </c>
      <c r="M74" s="26">
        <f>$C74</f>
        <v>0</v>
      </c>
      <c r="N74" s="28">
        <f>$C74-1</f>
        <v>-1</v>
      </c>
      <c r="O74" s="28">
        <f>$C74-2</f>
        <v>-2</v>
      </c>
      <c r="P74" s="28">
        <f>$C74-3</f>
        <v>-3</v>
      </c>
      <c r="Q74" s="27">
        <f>N74/$K74</f>
        <v>-0.13630229419703097</v>
      </c>
      <c r="R74" s="27">
        <f>O74/$K74</f>
        <v>-0.27260458839406193</v>
      </c>
      <c r="S74" s="27">
        <f>P74/$K74</f>
        <v>-0.40890688259109292</v>
      </c>
      <c r="T74" s="27">
        <f t="shared" si="6"/>
        <v>1.1363022941970309</v>
      </c>
      <c r="U74" s="27">
        <f t="shared" si="6"/>
        <v>1.272604588394062</v>
      </c>
      <c r="V74" s="27">
        <f t="shared" si="6"/>
        <v>1.4089068825910929</v>
      </c>
      <c r="W74" s="28">
        <f>IF(C74&gt;2,IF(MIN(T74:V74)=T74,1,IF(MIN(T74:V74)=U74,2,3)),IF(C74&gt;1,IF(MIN(T74:U74)=T74,1,2),IF(C74=1,1,0)))</f>
        <v>0</v>
      </c>
      <c r="X74"/>
    </row>
    <row r="75" spans="1:24" ht="15.75" customHeight="1" x14ac:dyDescent="0.25">
      <c r="A75" s="77">
        <v>113</v>
      </c>
      <c r="B75" s="78">
        <f t="shared" si="1"/>
        <v>9.9009900990099011E-3</v>
      </c>
      <c r="C75" s="52">
        <f>MAX(C74-E74,0)</f>
        <v>0</v>
      </c>
      <c r="D75" s="70">
        <v>1</v>
      </c>
      <c r="E75" s="51">
        <f>MIN(D75,C75)</f>
        <v>0</v>
      </c>
      <c r="F75" s="67">
        <f t="shared" si="7"/>
        <v>37</v>
      </c>
      <c r="G75" s="67">
        <f t="shared" si="2"/>
        <v>0</v>
      </c>
      <c r="H75" s="3"/>
      <c r="I75" s="3"/>
      <c r="J75" s="3"/>
      <c r="K75" s="53">
        <f t="array" ref="K75">SUMPRODUCT(B76:B175,A76:A175-A75)</f>
        <v>6.9603960396039639</v>
      </c>
      <c r="L75" s="25">
        <f>C75/K75</f>
        <v>0</v>
      </c>
      <c r="M75" s="26">
        <f>$C75</f>
        <v>0</v>
      </c>
      <c r="N75" s="28">
        <f>$C75-1</f>
        <v>-1</v>
      </c>
      <c r="O75" s="28">
        <f>$C75-2</f>
        <v>-2</v>
      </c>
      <c r="P75" s="28">
        <f>$C75-3</f>
        <v>-3</v>
      </c>
      <c r="Q75" s="27">
        <f>N75/$K75</f>
        <v>-0.14366998577524887</v>
      </c>
      <c r="R75" s="27">
        <f>O75/$K75</f>
        <v>-0.28733997155049773</v>
      </c>
      <c r="S75" s="27">
        <f>P75/$K75</f>
        <v>-0.4310099573257466</v>
      </c>
      <c r="T75" s="27">
        <f t="shared" si="6"/>
        <v>1.1436699857752488</v>
      </c>
      <c r="U75" s="27">
        <f t="shared" si="6"/>
        <v>1.2873399715504976</v>
      </c>
      <c r="V75" s="27">
        <f t="shared" si="6"/>
        <v>1.4310099573257467</v>
      </c>
      <c r="W75" s="28">
        <f>IF(C75&gt;2,IF(MIN(T75:V75)=T75,1,IF(MIN(T75:V75)=U75,2,3)),IF(C75&gt;1,IF(MIN(T75:U75)=T75,1,2),IF(C75=1,1,0)))</f>
        <v>0</v>
      </c>
      <c r="X75"/>
    </row>
    <row r="76" spans="1:24" ht="15.75" customHeight="1" x14ac:dyDescent="0.25">
      <c r="A76" s="77">
        <v>114</v>
      </c>
      <c r="B76" s="78">
        <f t="shared" si="1"/>
        <v>9.9009900990099011E-3</v>
      </c>
      <c r="C76" s="52">
        <f>MAX(C75-E75,0)</f>
        <v>0</v>
      </c>
      <c r="D76" s="70">
        <v>1</v>
      </c>
      <c r="E76" s="51">
        <f>MIN(D76,C76)</f>
        <v>0</v>
      </c>
      <c r="F76" s="67">
        <f t="shared" si="7"/>
        <v>36</v>
      </c>
      <c r="G76" s="67">
        <f t="shared" si="2"/>
        <v>0</v>
      </c>
      <c r="H76" s="3"/>
      <c r="I76" s="3"/>
      <c r="J76" s="3"/>
      <c r="K76" s="53">
        <f t="array" ref="K76">SUMPRODUCT(B77:B176,A77:A176-A76)</f>
        <v>6.5940594059405973</v>
      </c>
      <c r="L76" s="25">
        <f>C76/K76</f>
        <v>0</v>
      </c>
      <c r="M76" s="26">
        <f>$C76</f>
        <v>0</v>
      </c>
      <c r="N76" s="28">
        <f>$C76-1</f>
        <v>-1</v>
      </c>
      <c r="O76" s="28">
        <f>$C76-2</f>
        <v>-2</v>
      </c>
      <c r="P76" s="28">
        <f>$C76-3</f>
        <v>-3</v>
      </c>
      <c r="Q76" s="27">
        <f>N76/$K76</f>
        <v>-0.15165165165165156</v>
      </c>
      <c r="R76" s="27">
        <f>O76/$K76</f>
        <v>-0.30330330330330313</v>
      </c>
      <c r="S76" s="27">
        <f>P76/$K76</f>
        <v>-0.45495495495495475</v>
      </c>
      <c r="T76" s="27">
        <f t="shared" si="6"/>
        <v>1.1516516516516515</v>
      </c>
      <c r="U76" s="27">
        <f t="shared" si="6"/>
        <v>1.303303303303303</v>
      </c>
      <c r="V76" s="27">
        <f t="shared" si="6"/>
        <v>1.4549549549549547</v>
      </c>
      <c r="W76" s="28">
        <f>IF(C76&gt;2,IF(MIN(T76:V76)=T76,1,IF(MIN(T76:V76)=U76,2,3)),IF(C76&gt;1,IF(MIN(T76:U76)=T76,1,2),IF(C76=1,1,0)))</f>
        <v>0</v>
      </c>
      <c r="X76"/>
    </row>
    <row r="77" spans="1:24" ht="15.75" customHeight="1" x14ac:dyDescent="0.25">
      <c r="A77" s="77">
        <v>115</v>
      </c>
      <c r="B77" s="78">
        <f t="shared" si="1"/>
        <v>9.9009900990099011E-3</v>
      </c>
      <c r="C77" s="52">
        <f>MAX(C76-E76,0)</f>
        <v>0</v>
      </c>
      <c r="D77" s="70">
        <v>1</v>
      </c>
      <c r="E77" s="51">
        <f>MIN(D77,C77)</f>
        <v>0</v>
      </c>
      <c r="F77" s="67">
        <f t="shared" si="7"/>
        <v>35</v>
      </c>
      <c r="G77" s="67">
        <f t="shared" ref="G77:G114" si="8">C77-E77</f>
        <v>0</v>
      </c>
      <c r="H77" s="3"/>
      <c r="I77" s="3"/>
      <c r="J77" s="3"/>
      <c r="K77" s="53">
        <f t="array" ref="K77">SUMPRODUCT(B78:B177,A78:A177-A77)</f>
        <v>6.2376237623762405</v>
      </c>
      <c r="L77" s="25">
        <f>C77/K77</f>
        <v>0</v>
      </c>
      <c r="M77" s="26">
        <f>$C77</f>
        <v>0</v>
      </c>
      <c r="N77" s="28">
        <f>$C77-1</f>
        <v>-1</v>
      </c>
      <c r="O77" s="28">
        <f>$C77-2</f>
        <v>-2</v>
      </c>
      <c r="P77" s="28">
        <f>$C77-3</f>
        <v>-3</v>
      </c>
      <c r="Q77" s="27">
        <f>N77/$K77</f>
        <v>-0.16031746031746025</v>
      </c>
      <c r="R77" s="27">
        <f>O77/$K77</f>
        <v>-0.32063492063492049</v>
      </c>
      <c r="S77" s="27">
        <f>P77/$K77</f>
        <v>-0.48095238095238074</v>
      </c>
      <c r="T77" s="27">
        <f t="shared" ref="T77:V92" si="9">ABS(Q77-1)</f>
        <v>1.1603174603174602</v>
      </c>
      <c r="U77" s="27">
        <f t="shared" si="9"/>
        <v>1.3206349206349204</v>
      </c>
      <c r="V77" s="27">
        <f t="shared" si="9"/>
        <v>1.4809523809523808</v>
      </c>
      <c r="W77" s="28">
        <f>IF(C77&gt;2,IF(MIN(T77:V77)=T77,1,IF(MIN(T77:V77)=U77,2,3)),IF(C77&gt;1,IF(MIN(T77:U77)=T77,1,2),IF(C77=1,1,0)))</f>
        <v>0</v>
      </c>
      <c r="X77"/>
    </row>
    <row r="78" spans="1:24" ht="15.75" customHeight="1" x14ac:dyDescent="0.25">
      <c r="A78" s="77">
        <v>116</v>
      </c>
      <c r="B78" s="78">
        <f t="shared" si="1"/>
        <v>9.9009900990099011E-3</v>
      </c>
      <c r="C78" s="52">
        <f>MAX(C77-E77,0)</f>
        <v>0</v>
      </c>
      <c r="D78" s="70">
        <v>1</v>
      </c>
      <c r="E78" s="51">
        <f>MIN(D78,C78)</f>
        <v>0</v>
      </c>
      <c r="F78" s="67">
        <f t="shared" si="7"/>
        <v>34</v>
      </c>
      <c r="G78" s="67">
        <f t="shared" si="8"/>
        <v>0</v>
      </c>
      <c r="H78" s="3"/>
      <c r="I78" s="3"/>
      <c r="J78" s="3"/>
      <c r="K78" s="53">
        <f t="array" ref="K78">SUMPRODUCT(B79:B178,A79:A178-A78)</f>
        <v>5.8910891089108937</v>
      </c>
      <c r="L78" s="25">
        <f>C78/K78</f>
        <v>0</v>
      </c>
      <c r="M78" s="26">
        <f>$C78</f>
        <v>0</v>
      </c>
      <c r="N78" s="28">
        <f>$C78-1</f>
        <v>-1</v>
      </c>
      <c r="O78" s="28">
        <f>$C78-2</f>
        <v>-2</v>
      </c>
      <c r="P78" s="28">
        <f>$C78-3</f>
        <v>-3</v>
      </c>
      <c r="Q78" s="27">
        <f>N78/$K78</f>
        <v>-0.16974789915966379</v>
      </c>
      <c r="R78" s="27">
        <f>O78/$K78</f>
        <v>-0.33949579831932758</v>
      </c>
      <c r="S78" s="27">
        <f>P78/$K78</f>
        <v>-0.50924369747899134</v>
      </c>
      <c r="T78" s="27">
        <f t="shared" si="9"/>
        <v>1.1697478991596637</v>
      </c>
      <c r="U78" s="27">
        <f t="shared" si="9"/>
        <v>1.3394957983193276</v>
      </c>
      <c r="V78" s="27">
        <f t="shared" si="9"/>
        <v>1.5092436974789913</v>
      </c>
      <c r="W78" s="28">
        <f>IF(C78&gt;2,IF(MIN(T78:V78)=T78,1,IF(MIN(T78:V78)=U78,2,3)),IF(C78&gt;1,IF(MIN(T78:U78)=T78,1,2),IF(C78=1,1,0)))</f>
        <v>0</v>
      </c>
      <c r="X78"/>
    </row>
    <row r="79" spans="1:24" ht="15.75" customHeight="1" x14ac:dyDescent="0.25">
      <c r="A79" s="77">
        <v>117</v>
      </c>
      <c r="B79" s="78">
        <f t="shared" si="1"/>
        <v>9.9009900990099011E-3</v>
      </c>
      <c r="C79" s="52">
        <f>MAX(C78-E78,0)</f>
        <v>0</v>
      </c>
      <c r="D79" s="70">
        <v>1</v>
      </c>
      <c r="E79" s="51">
        <f>MIN(D79,C79)</f>
        <v>0</v>
      </c>
      <c r="F79" s="67">
        <f t="shared" si="7"/>
        <v>33</v>
      </c>
      <c r="G79" s="67">
        <f t="shared" si="8"/>
        <v>0</v>
      </c>
      <c r="H79" s="3"/>
      <c r="I79" s="3"/>
      <c r="J79" s="3"/>
      <c r="K79" s="53">
        <f t="array" ref="K79">SUMPRODUCT(B80:B179,A80:A179-A79)</f>
        <v>5.5544554455445567</v>
      </c>
      <c r="L79" s="25">
        <f>C79/K79</f>
        <v>0</v>
      </c>
      <c r="M79" s="26">
        <f>$C79</f>
        <v>0</v>
      </c>
      <c r="N79" s="28">
        <f>$C79-1</f>
        <v>-1</v>
      </c>
      <c r="O79" s="28">
        <f>$C79-2</f>
        <v>-2</v>
      </c>
      <c r="P79" s="28">
        <f>$C79-3</f>
        <v>-3</v>
      </c>
      <c r="Q79" s="27">
        <f>N79/$K79</f>
        <v>-0.18003565062388585</v>
      </c>
      <c r="R79" s="27">
        <f>O79/$K79</f>
        <v>-0.3600713012477717</v>
      </c>
      <c r="S79" s="27">
        <f>P79/$K79</f>
        <v>-0.54010695187165758</v>
      </c>
      <c r="T79" s="27">
        <f t="shared" si="9"/>
        <v>1.1800356506238858</v>
      </c>
      <c r="U79" s="27">
        <f t="shared" si="9"/>
        <v>1.3600713012477716</v>
      </c>
      <c r="V79" s="27">
        <f t="shared" si="9"/>
        <v>1.5401069518716577</v>
      </c>
      <c r="W79" s="28">
        <f>IF(C79&gt;2,IF(MIN(T79:V79)=T79,1,IF(MIN(T79:V79)=U79,2,3)),IF(C79&gt;1,IF(MIN(T79:U79)=T79,1,2),IF(C79=1,1,0)))</f>
        <v>0</v>
      </c>
      <c r="X79"/>
    </row>
    <row r="80" spans="1:24" ht="15.75" customHeight="1" x14ac:dyDescent="0.25">
      <c r="A80" s="77">
        <v>118</v>
      </c>
      <c r="B80" s="78">
        <f t="shared" si="1"/>
        <v>9.9009900990099011E-3</v>
      </c>
      <c r="C80" s="52">
        <f>MAX(C79-E79,0)</f>
        <v>0</v>
      </c>
      <c r="D80" s="70">
        <v>1</v>
      </c>
      <c r="E80" s="51">
        <f>MIN(D80,C80)</f>
        <v>0</v>
      </c>
      <c r="F80" s="67">
        <f t="shared" si="7"/>
        <v>32</v>
      </c>
      <c r="G80" s="67">
        <f t="shared" si="8"/>
        <v>0</v>
      </c>
      <c r="H80" s="3"/>
      <c r="I80" s="3"/>
      <c r="J80" s="3"/>
      <c r="K80" s="53">
        <f t="array" ref="K80">SUMPRODUCT(B81:B180,A81:A180-A80)</f>
        <v>5.2277227722772297</v>
      </c>
      <c r="L80" s="25">
        <f>C80/K80</f>
        <v>0</v>
      </c>
      <c r="M80" s="26">
        <f>$C80</f>
        <v>0</v>
      </c>
      <c r="N80" s="28">
        <f>$C80-1</f>
        <v>-1</v>
      </c>
      <c r="O80" s="28">
        <f>$C80-2</f>
        <v>-2</v>
      </c>
      <c r="P80" s="28">
        <f>$C80-3</f>
        <v>-3</v>
      </c>
      <c r="Q80" s="27">
        <f>N80/$K80</f>
        <v>-0.19128787878787873</v>
      </c>
      <c r="R80" s="27">
        <f>O80/$K80</f>
        <v>-0.38257575757575746</v>
      </c>
      <c r="S80" s="27">
        <f>P80/$K80</f>
        <v>-0.57386363636363613</v>
      </c>
      <c r="T80" s="27">
        <f t="shared" si="9"/>
        <v>1.1912878787878787</v>
      </c>
      <c r="U80" s="27">
        <f t="shared" si="9"/>
        <v>1.3825757575757573</v>
      </c>
      <c r="V80" s="27">
        <f t="shared" si="9"/>
        <v>1.5738636363636362</v>
      </c>
      <c r="W80" s="28">
        <f>IF(C80&gt;2,IF(MIN(T80:V80)=T80,1,IF(MIN(T80:V80)=U80,2,3)),IF(C80&gt;1,IF(MIN(T80:U80)=T80,1,2),IF(C80=1,1,0)))</f>
        <v>0</v>
      </c>
      <c r="X80"/>
    </row>
    <row r="81" spans="1:24" ht="15.75" customHeight="1" x14ac:dyDescent="0.25">
      <c r="A81" s="77">
        <v>119</v>
      </c>
      <c r="B81" s="78">
        <f t="shared" si="1"/>
        <v>9.9009900990099011E-3</v>
      </c>
      <c r="C81" s="52">
        <f>MAX(C80-E80,0)</f>
        <v>0</v>
      </c>
      <c r="D81" s="70">
        <v>1</v>
      </c>
      <c r="E81" s="51">
        <f>MIN(D81,C81)</f>
        <v>0</v>
      </c>
      <c r="F81" s="67">
        <f t="shared" si="7"/>
        <v>31</v>
      </c>
      <c r="G81" s="67">
        <f t="shared" si="8"/>
        <v>0</v>
      </c>
      <c r="H81" s="3"/>
      <c r="I81" s="3"/>
      <c r="J81" s="3"/>
      <c r="K81" s="53">
        <f t="array" ref="K81">SUMPRODUCT(B82:B181,A82:A181-A81)</f>
        <v>4.9108910891089126</v>
      </c>
      <c r="L81" s="25">
        <f>C81/K81</f>
        <v>0</v>
      </c>
      <c r="M81" s="26">
        <f>$C81</f>
        <v>0</v>
      </c>
      <c r="N81" s="28">
        <f>$C81-1</f>
        <v>-1</v>
      </c>
      <c r="O81" s="28">
        <f>$C81-2</f>
        <v>-2</v>
      </c>
      <c r="P81" s="28">
        <f>$C81-3</f>
        <v>-3</v>
      </c>
      <c r="Q81" s="27">
        <f>N81/$K81</f>
        <v>-0.20362903225806445</v>
      </c>
      <c r="R81" s="27">
        <f>O81/$K81</f>
        <v>-0.40725806451612889</v>
      </c>
      <c r="S81" s="27">
        <f>P81/$K81</f>
        <v>-0.61088709677419328</v>
      </c>
      <c r="T81" s="27">
        <f t="shared" si="9"/>
        <v>1.2036290322580645</v>
      </c>
      <c r="U81" s="27">
        <f t="shared" si="9"/>
        <v>1.407258064516129</v>
      </c>
      <c r="V81" s="27">
        <f t="shared" si="9"/>
        <v>1.6108870967741933</v>
      </c>
      <c r="W81" s="28">
        <f>IF(C81&gt;2,IF(MIN(T81:V81)=T81,1,IF(MIN(T81:V81)=U81,2,3)),IF(C81&gt;1,IF(MIN(T81:U81)=T81,1,2),IF(C81=1,1,0)))</f>
        <v>0</v>
      </c>
      <c r="X81"/>
    </row>
    <row r="82" spans="1:24" ht="15.75" customHeight="1" x14ac:dyDescent="0.25">
      <c r="A82" s="77">
        <v>120</v>
      </c>
      <c r="B82" s="78">
        <f t="shared" si="1"/>
        <v>9.9009900990099011E-3</v>
      </c>
      <c r="C82" s="52">
        <f>MAX(C81-E81,0)</f>
        <v>0</v>
      </c>
      <c r="D82" s="70">
        <v>1</v>
      </c>
      <c r="E82" s="51">
        <f>MIN(D82,C82)</f>
        <v>0</v>
      </c>
      <c r="F82" s="67">
        <f t="shared" si="7"/>
        <v>30</v>
      </c>
      <c r="G82" s="67">
        <f t="shared" si="8"/>
        <v>0</v>
      </c>
      <c r="H82" s="3"/>
      <c r="I82" s="3"/>
      <c r="J82" s="3"/>
      <c r="K82" s="53">
        <f t="array" ref="K82">SUMPRODUCT(B83:B182,A83:A182-A82)</f>
        <v>4.6039603960396054</v>
      </c>
      <c r="L82" s="25">
        <f>C82/K82</f>
        <v>0</v>
      </c>
      <c r="M82" s="26">
        <f>$C82</f>
        <v>0</v>
      </c>
      <c r="N82" s="28">
        <f>$C82-1</f>
        <v>-1</v>
      </c>
      <c r="O82" s="28">
        <f>$C82-2</f>
        <v>-2</v>
      </c>
      <c r="P82" s="28">
        <f>$C82-3</f>
        <v>-3</v>
      </c>
      <c r="Q82" s="27">
        <f>N82/$K82</f>
        <v>-0.21720430107526875</v>
      </c>
      <c r="R82" s="27">
        <f>O82/$K82</f>
        <v>-0.4344086021505375</v>
      </c>
      <c r="S82" s="27">
        <f>P82/$K82</f>
        <v>-0.65161290322580623</v>
      </c>
      <c r="T82" s="27">
        <f t="shared" si="9"/>
        <v>1.2172043010752687</v>
      </c>
      <c r="U82" s="27">
        <f t="shared" si="9"/>
        <v>1.4344086021505376</v>
      </c>
      <c r="V82" s="27">
        <f t="shared" si="9"/>
        <v>1.6516129032258062</v>
      </c>
      <c r="W82" s="28">
        <f>IF(C82&gt;2,IF(MIN(T82:V82)=T82,1,IF(MIN(T82:V82)=U82,2,3)),IF(C82&gt;1,IF(MIN(T82:U82)=T82,1,2),IF(C82=1,1,0)))</f>
        <v>0</v>
      </c>
      <c r="X82"/>
    </row>
    <row r="83" spans="1:24" ht="15.75" customHeight="1" x14ac:dyDescent="0.25">
      <c r="A83" s="77">
        <v>121</v>
      </c>
      <c r="B83" s="78">
        <f t="shared" si="1"/>
        <v>9.9009900990099011E-3</v>
      </c>
      <c r="C83" s="52">
        <f>MAX(C82-E82,0)</f>
        <v>0</v>
      </c>
      <c r="D83" s="70">
        <v>1</v>
      </c>
      <c r="E83" s="51">
        <f>MIN(D83,C83)</f>
        <v>0</v>
      </c>
      <c r="F83" s="67">
        <f t="shared" si="7"/>
        <v>29</v>
      </c>
      <c r="G83" s="67">
        <f t="shared" si="8"/>
        <v>0</v>
      </c>
      <c r="H83" s="3"/>
      <c r="I83" s="3"/>
      <c r="J83" s="3"/>
      <c r="K83" s="53">
        <f t="array" ref="K83">SUMPRODUCT(B84:B183,A84:A183-A83)</f>
        <v>4.3069306930693081</v>
      </c>
      <c r="L83" s="25">
        <f>C83/K83</f>
        <v>0</v>
      </c>
      <c r="M83" s="26">
        <f>$C83</f>
        <v>0</v>
      </c>
      <c r="N83" s="28">
        <f>$C83-1</f>
        <v>-1</v>
      </c>
      <c r="O83" s="28">
        <f>$C83-2</f>
        <v>-2</v>
      </c>
      <c r="P83" s="28">
        <f>$C83-3</f>
        <v>-3</v>
      </c>
      <c r="Q83" s="27">
        <f>N83/$K83</f>
        <v>-0.23218390804597694</v>
      </c>
      <c r="R83" s="27">
        <f>O83/$K83</f>
        <v>-0.46436781609195388</v>
      </c>
      <c r="S83" s="27">
        <f>P83/$K83</f>
        <v>-0.69655172413793087</v>
      </c>
      <c r="T83" s="27">
        <f t="shared" si="9"/>
        <v>1.2321839080459769</v>
      </c>
      <c r="U83" s="27">
        <f t="shared" si="9"/>
        <v>1.4643678160919538</v>
      </c>
      <c r="V83" s="27">
        <f t="shared" si="9"/>
        <v>1.6965517241379309</v>
      </c>
      <c r="W83" s="28">
        <f>IF(C83&gt;2,IF(MIN(T83:V83)=T83,1,IF(MIN(T83:V83)=U83,2,3)),IF(C83&gt;1,IF(MIN(T83:U83)=T83,1,2),IF(C83=1,1,0)))</f>
        <v>0</v>
      </c>
      <c r="X83"/>
    </row>
    <row r="84" spans="1:24" ht="15.75" customHeight="1" x14ac:dyDescent="0.25">
      <c r="A84" s="77">
        <v>122</v>
      </c>
      <c r="B84" s="78">
        <f t="shared" si="1"/>
        <v>9.9009900990099011E-3</v>
      </c>
      <c r="C84" s="52">
        <f>MAX(C83-E83,0)</f>
        <v>0</v>
      </c>
      <c r="D84" s="70">
        <v>2</v>
      </c>
      <c r="E84" s="51">
        <f>MIN(D84,C84)</f>
        <v>0</v>
      </c>
      <c r="F84" s="67">
        <f t="shared" si="7"/>
        <v>28</v>
      </c>
      <c r="G84" s="67">
        <f t="shared" si="8"/>
        <v>0</v>
      </c>
      <c r="H84" s="3"/>
      <c r="I84" s="3"/>
      <c r="J84" s="3"/>
      <c r="K84" s="53">
        <f t="array" ref="K84">SUMPRODUCT(B85:B184,A85:A184-A84)</f>
        <v>4.0198019801980207</v>
      </c>
      <c r="L84" s="25">
        <f>C84/K84</f>
        <v>0</v>
      </c>
      <c r="M84" s="26">
        <f>$C84</f>
        <v>0</v>
      </c>
      <c r="N84" s="28">
        <f>$C84-1</f>
        <v>-1</v>
      </c>
      <c r="O84" s="28">
        <f>$C84-2</f>
        <v>-2</v>
      </c>
      <c r="P84" s="28">
        <f>$C84-3</f>
        <v>-3</v>
      </c>
      <c r="Q84" s="27">
        <f>N84/$K84</f>
        <v>-0.24876847290640389</v>
      </c>
      <c r="R84" s="27">
        <f>O84/$K84</f>
        <v>-0.49753694581280777</v>
      </c>
      <c r="S84" s="27">
        <f>P84/$K84</f>
        <v>-0.74630541871921163</v>
      </c>
      <c r="T84" s="27">
        <f t="shared" si="9"/>
        <v>1.2487684729064039</v>
      </c>
      <c r="U84" s="27">
        <f t="shared" si="9"/>
        <v>1.4975369458128078</v>
      </c>
      <c r="V84" s="27">
        <f t="shared" si="9"/>
        <v>1.7463054187192117</v>
      </c>
      <c r="W84" s="28">
        <f>IF(C84&gt;2,IF(MIN(T84:V84)=T84,1,IF(MIN(T84:V84)=U84,2,3)),IF(C84&gt;1,IF(MIN(T84:U84)=T84,1,2),IF(C84=1,1,0)))</f>
        <v>0</v>
      </c>
      <c r="X84"/>
    </row>
    <row r="85" spans="1:24" ht="15.75" customHeight="1" x14ac:dyDescent="0.25">
      <c r="A85" s="77">
        <v>123</v>
      </c>
      <c r="B85" s="78">
        <f t="shared" si="1"/>
        <v>9.9009900990099011E-3</v>
      </c>
      <c r="C85" s="52">
        <f>MAX(C84-E84,0)</f>
        <v>0</v>
      </c>
      <c r="D85" s="70">
        <v>1</v>
      </c>
      <c r="E85" s="51">
        <f>MIN(D85,C85)</f>
        <v>0</v>
      </c>
      <c r="F85" s="67">
        <f t="shared" si="7"/>
        <v>27</v>
      </c>
      <c r="G85" s="67">
        <f t="shared" si="8"/>
        <v>0</v>
      </c>
      <c r="H85" s="3"/>
      <c r="I85" s="3"/>
      <c r="J85" s="3"/>
      <c r="K85" s="53">
        <f t="array" ref="K85">SUMPRODUCT(B86:B185,A86:A185-A85)</f>
        <v>3.7425742574257432</v>
      </c>
      <c r="L85" s="25">
        <f>C85/K85</f>
        <v>0</v>
      </c>
      <c r="M85" s="26">
        <f>$C85</f>
        <v>0</v>
      </c>
      <c r="N85" s="28">
        <f>$C85-1</f>
        <v>-1</v>
      </c>
      <c r="O85" s="28">
        <f>$C85-2</f>
        <v>-2</v>
      </c>
      <c r="P85" s="28">
        <f>$C85-3</f>
        <v>-3</v>
      </c>
      <c r="Q85" s="27">
        <f>N85/$K85</f>
        <v>-0.26719576719576715</v>
      </c>
      <c r="R85" s="27">
        <f>O85/$K85</f>
        <v>-0.53439153439153431</v>
      </c>
      <c r="S85" s="27">
        <f>P85/$K85</f>
        <v>-0.8015873015873014</v>
      </c>
      <c r="T85" s="27">
        <f t="shared" si="9"/>
        <v>1.2671957671957672</v>
      </c>
      <c r="U85" s="27">
        <f t="shared" si="9"/>
        <v>1.5343915343915344</v>
      </c>
      <c r="V85" s="27">
        <f t="shared" si="9"/>
        <v>1.8015873015873014</v>
      </c>
      <c r="W85" s="28">
        <f>IF(C85&gt;2,IF(MIN(T85:V85)=T85,1,IF(MIN(T85:V85)=U85,2,3)),IF(C85&gt;1,IF(MIN(T85:U85)=T85,1,2),IF(C85=1,1,0)))</f>
        <v>0</v>
      </c>
      <c r="X85"/>
    </row>
    <row r="86" spans="1:24" ht="15.75" customHeight="1" x14ac:dyDescent="0.25">
      <c r="A86" s="77">
        <v>124</v>
      </c>
      <c r="B86" s="78">
        <f t="shared" si="1"/>
        <v>9.9009900990099011E-3</v>
      </c>
      <c r="C86" s="52">
        <f>MAX(C85-E85,0)</f>
        <v>0</v>
      </c>
      <c r="D86" s="71">
        <v>2</v>
      </c>
      <c r="E86" s="51">
        <f>MIN(D86,C86)</f>
        <v>0</v>
      </c>
      <c r="F86" s="67">
        <f t="shared" si="7"/>
        <v>26</v>
      </c>
      <c r="G86" s="67">
        <f t="shared" si="8"/>
        <v>0</v>
      </c>
      <c r="H86" s="3"/>
      <c r="I86" s="3"/>
      <c r="J86" s="3"/>
      <c r="K86" s="53">
        <f t="array" ref="K86">SUMPRODUCT(B87:B186,A87:A186-A86)</f>
        <v>3.4752475247524757</v>
      </c>
      <c r="L86" s="25">
        <f>C86/K86</f>
        <v>0</v>
      </c>
      <c r="M86" s="26">
        <f>$C86</f>
        <v>0</v>
      </c>
      <c r="N86" s="28">
        <f>$C86-1</f>
        <v>-1</v>
      </c>
      <c r="O86" s="28">
        <f>$C86-2</f>
        <v>-2</v>
      </c>
      <c r="P86" s="28">
        <f>$C86-3</f>
        <v>-3</v>
      </c>
      <c r="Q86" s="27">
        <f>N86/$K86</f>
        <v>-0.28774928774928771</v>
      </c>
      <c r="R86" s="27">
        <f>O86/$K86</f>
        <v>-0.57549857549857542</v>
      </c>
      <c r="S86" s="27">
        <f>P86/$K86</f>
        <v>-0.86324786324786318</v>
      </c>
      <c r="T86" s="27">
        <f t="shared" si="9"/>
        <v>1.2877492877492878</v>
      </c>
      <c r="U86" s="27">
        <f t="shared" si="9"/>
        <v>1.5754985754985755</v>
      </c>
      <c r="V86" s="27">
        <f t="shared" si="9"/>
        <v>1.8632478632478633</v>
      </c>
      <c r="W86" s="28">
        <f>IF(C86&gt;2,IF(MIN(T86:V86)=T86,1,IF(MIN(T86:V86)=U86,2,3)),IF(C86&gt;1,IF(MIN(T86:U86)=T86,1,2),IF(C86=1,1,0)))</f>
        <v>0</v>
      </c>
      <c r="X86"/>
    </row>
    <row r="87" spans="1:24" ht="15.75" customHeight="1" x14ac:dyDescent="0.25">
      <c r="A87" s="77">
        <v>125</v>
      </c>
      <c r="B87" s="78">
        <f t="shared" si="1"/>
        <v>9.9009900990099011E-3</v>
      </c>
      <c r="C87" s="52">
        <f>MAX(C86-E86,0)</f>
        <v>0</v>
      </c>
      <c r="D87" s="71">
        <v>1</v>
      </c>
      <c r="E87" s="51">
        <f>MIN(D87,C87)</f>
        <v>0</v>
      </c>
      <c r="F87" s="67">
        <f t="shared" si="7"/>
        <v>25</v>
      </c>
      <c r="G87" s="67">
        <f t="shared" si="8"/>
        <v>0</v>
      </c>
      <c r="H87" s="3"/>
      <c r="I87" s="3"/>
      <c r="J87" s="3"/>
      <c r="K87" s="53">
        <f t="array" ref="K87">SUMPRODUCT(B88:B187,A88:A187-A87)</f>
        <v>3.217821782178218</v>
      </c>
      <c r="L87" s="25">
        <f>C87/K87</f>
        <v>0</v>
      </c>
      <c r="M87" s="26">
        <f>$C87</f>
        <v>0</v>
      </c>
      <c r="N87" s="28">
        <f>$C87-1</f>
        <v>-1</v>
      </c>
      <c r="O87" s="28">
        <f>$C87-2</f>
        <v>-2</v>
      </c>
      <c r="P87" s="28">
        <f>$C87-3</f>
        <v>-3</v>
      </c>
      <c r="Q87" s="27">
        <f>N87/$K87</f>
        <v>-0.31076923076923074</v>
      </c>
      <c r="R87" s="27">
        <f>O87/$K87</f>
        <v>-0.62153846153846148</v>
      </c>
      <c r="S87" s="27">
        <f>P87/$K87</f>
        <v>-0.93230769230769228</v>
      </c>
      <c r="T87" s="27">
        <f t="shared" si="9"/>
        <v>1.3107692307692307</v>
      </c>
      <c r="U87" s="27">
        <f t="shared" si="9"/>
        <v>1.6215384615384614</v>
      </c>
      <c r="V87" s="27">
        <f t="shared" si="9"/>
        <v>1.9323076923076923</v>
      </c>
      <c r="W87" s="28">
        <f>IF(C87&gt;2,IF(MIN(T87:V87)=T87,1,IF(MIN(T87:V87)=U87,2,3)),IF(C87&gt;1,IF(MIN(T87:U87)=T87,1,2),IF(C87=1,1,0)))</f>
        <v>0</v>
      </c>
      <c r="X87"/>
    </row>
    <row r="88" spans="1:24" ht="15.75" customHeight="1" x14ac:dyDescent="0.25">
      <c r="A88" s="77">
        <v>126</v>
      </c>
      <c r="B88" s="78">
        <f t="shared" si="1"/>
        <v>9.9009900990099011E-3</v>
      </c>
      <c r="C88" s="52">
        <f>MAX(C87-E87,0)</f>
        <v>0</v>
      </c>
      <c r="D88" s="71">
        <v>1</v>
      </c>
      <c r="E88" s="51">
        <f>MIN(D88,C88)</f>
        <v>0</v>
      </c>
      <c r="F88" s="67">
        <f t="shared" si="7"/>
        <v>24</v>
      </c>
      <c r="G88" s="67">
        <f t="shared" si="8"/>
        <v>0</v>
      </c>
      <c r="H88" s="3"/>
      <c r="I88" s="3"/>
      <c r="J88" s="3"/>
      <c r="K88" s="53">
        <f t="array" ref="K88">SUMPRODUCT(B89:B188,A89:A188-A88)</f>
        <v>2.9702970297029703</v>
      </c>
      <c r="L88" s="25">
        <f>C88/K88</f>
        <v>0</v>
      </c>
      <c r="M88" s="26">
        <f>$C88</f>
        <v>0</v>
      </c>
      <c r="N88" s="28">
        <f>$C88-1</f>
        <v>-1</v>
      </c>
      <c r="O88" s="28">
        <f>$C88-2</f>
        <v>-2</v>
      </c>
      <c r="P88" s="28">
        <f>$C88-3</f>
        <v>-3</v>
      </c>
      <c r="Q88" s="27">
        <f>N88/$K88</f>
        <v>-0.33666666666666667</v>
      </c>
      <c r="R88" s="27">
        <f>O88/$K88</f>
        <v>-0.67333333333333334</v>
      </c>
      <c r="S88" s="27">
        <f>P88/$K88</f>
        <v>-1.01</v>
      </c>
      <c r="T88" s="27">
        <f t="shared" si="9"/>
        <v>1.3366666666666667</v>
      </c>
      <c r="U88" s="27">
        <f t="shared" si="9"/>
        <v>1.6733333333333333</v>
      </c>
      <c r="V88" s="27">
        <f t="shared" si="9"/>
        <v>2.0099999999999998</v>
      </c>
      <c r="W88" s="28">
        <f>IF(C88&gt;2,IF(MIN(T88:V88)=T88,1,IF(MIN(T88:V88)=U88,2,3)),IF(C88&gt;1,IF(MIN(T88:U88)=T88,1,2),IF(C88=1,1,0)))</f>
        <v>0</v>
      </c>
      <c r="X88"/>
    </row>
    <row r="89" spans="1:24" ht="15.75" customHeight="1" x14ac:dyDescent="0.25">
      <c r="A89" s="77">
        <v>127</v>
      </c>
      <c r="B89" s="78">
        <f t="shared" si="1"/>
        <v>9.9009900990099011E-3</v>
      </c>
      <c r="C89" s="52">
        <f>MAX(C88-E88,0)</f>
        <v>0</v>
      </c>
      <c r="D89" s="71">
        <v>1</v>
      </c>
      <c r="E89" s="51">
        <f>MIN(D89,C89)</f>
        <v>0</v>
      </c>
      <c r="F89" s="67">
        <f t="shared" si="7"/>
        <v>23</v>
      </c>
      <c r="G89" s="67">
        <f t="shared" si="8"/>
        <v>0</v>
      </c>
      <c r="H89" s="3"/>
      <c r="I89" s="3"/>
      <c r="J89" s="3"/>
      <c r="K89" s="53">
        <f t="array" ref="K89">SUMPRODUCT(B90:B189,A90:A189-A89)</f>
        <v>2.7326732673267329</v>
      </c>
      <c r="L89" s="25">
        <f>C89/K89</f>
        <v>0</v>
      </c>
      <c r="M89" s="26">
        <f>$C89</f>
        <v>0</v>
      </c>
      <c r="N89" s="28">
        <f>$C89-1</f>
        <v>-1</v>
      </c>
      <c r="O89" s="28">
        <f>$C89-2</f>
        <v>-2</v>
      </c>
      <c r="P89" s="28">
        <f>$C89-3</f>
        <v>-3</v>
      </c>
      <c r="Q89" s="27">
        <f>N89/$K89</f>
        <v>-0.36594202898550721</v>
      </c>
      <c r="R89" s="27">
        <f>O89/$K89</f>
        <v>-0.73188405797101441</v>
      </c>
      <c r="S89" s="27">
        <f>P89/$K89</f>
        <v>-1.0978260869565217</v>
      </c>
      <c r="T89" s="27">
        <f t="shared" si="9"/>
        <v>1.3659420289855073</v>
      </c>
      <c r="U89" s="27">
        <f t="shared" si="9"/>
        <v>1.7318840579710144</v>
      </c>
      <c r="V89" s="27">
        <f t="shared" si="9"/>
        <v>2.0978260869565215</v>
      </c>
      <c r="W89" s="28">
        <f>IF(C89&gt;2,IF(MIN(T89:V89)=T89,1,IF(MIN(T89:V89)=U89,2,3)),IF(C89&gt;1,IF(MIN(T89:U89)=T89,1,2),IF(C89=1,1,0)))</f>
        <v>0</v>
      </c>
      <c r="X89"/>
    </row>
    <row r="90" spans="1:24" ht="15.75" customHeight="1" x14ac:dyDescent="0.25">
      <c r="A90" s="77">
        <v>128</v>
      </c>
      <c r="B90" s="78">
        <f t="shared" si="1"/>
        <v>9.9009900990099011E-3</v>
      </c>
      <c r="C90" s="52">
        <f>MAX(C89-E89,0)</f>
        <v>0</v>
      </c>
      <c r="D90" s="71">
        <v>1</v>
      </c>
      <c r="E90" s="51">
        <f>MIN(D90,C90)</f>
        <v>0</v>
      </c>
      <c r="F90" s="67">
        <f t="shared" si="7"/>
        <v>22</v>
      </c>
      <c r="G90" s="67">
        <f t="shared" si="8"/>
        <v>0</v>
      </c>
      <c r="H90" s="3"/>
      <c r="I90" s="3"/>
      <c r="J90" s="3"/>
      <c r="K90" s="53">
        <f t="array" ref="K90">SUMPRODUCT(B91:B190,A91:A190-A90)</f>
        <v>2.504950495049505</v>
      </c>
      <c r="L90" s="25">
        <f>C90/K90</f>
        <v>0</v>
      </c>
      <c r="M90" s="26">
        <f>$C90</f>
        <v>0</v>
      </c>
      <c r="N90" s="28">
        <f>$C90-1</f>
        <v>-1</v>
      </c>
      <c r="O90" s="28">
        <f>$C90-2</f>
        <v>-2</v>
      </c>
      <c r="P90" s="28">
        <f>$C90-3</f>
        <v>-3</v>
      </c>
      <c r="Q90" s="27">
        <f>N90/$K90</f>
        <v>-0.39920948616600793</v>
      </c>
      <c r="R90" s="27">
        <f>O90/$K90</f>
        <v>-0.79841897233201586</v>
      </c>
      <c r="S90" s="27">
        <f>P90/$K90</f>
        <v>-1.1976284584980237</v>
      </c>
      <c r="T90" s="27">
        <f t="shared" si="9"/>
        <v>1.3992094861660078</v>
      </c>
      <c r="U90" s="27">
        <f t="shared" si="9"/>
        <v>1.7984189723320159</v>
      </c>
      <c r="V90" s="27">
        <f t="shared" si="9"/>
        <v>2.1976284584980235</v>
      </c>
      <c r="W90" s="28">
        <f>IF(C90&gt;2,IF(MIN(T90:V90)=T90,1,IF(MIN(T90:V90)=U90,2,3)),IF(C90&gt;1,IF(MIN(T90:U90)=T90,1,2),IF(C90=1,1,0)))</f>
        <v>0</v>
      </c>
      <c r="X90"/>
    </row>
    <row r="91" spans="1:24" ht="15.75" customHeight="1" x14ac:dyDescent="0.25">
      <c r="A91" s="77">
        <v>129</v>
      </c>
      <c r="B91" s="78">
        <f t="shared" si="1"/>
        <v>9.9009900990099011E-3</v>
      </c>
      <c r="C91" s="52">
        <f>MAX(C90-E90,0)</f>
        <v>0</v>
      </c>
      <c r="D91" s="71">
        <v>1</v>
      </c>
      <c r="E91" s="51">
        <f>MIN(D91,C91)</f>
        <v>0</v>
      </c>
      <c r="F91" s="67">
        <f t="shared" si="7"/>
        <v>21</v>
      </c>
      <c r="G91" s="67">
        <f t="shared" si="8"/>
        <v>0</v>
      </c>
      <c r="H91" s="3"/>
      <c r="I91" s="3"/>
      <c r="J91" s="3"/>
      <c r="K91" s="53">
        <f t="array" ref="K91">SUMPRODUCT(B92:B191,A92:A191-A91)</f>
        <v>2.2871287128712869</v>
      </c>
      <c r="L91" s="25">
        <f>C91/K91</f>
        <v>0</v>
      </c>
      <c r="M91" s="26">
        <f>$C91</f>
        <v>0</v>
      </c>
      <c r="N91" s="28">
        <f>$C91-1</f>
        <v>-1</v>
      </c>
      <c r="O91" s="28">
        <f>$C91-2</f>
        <v>-2</v>
      </c>
      <c r="P91" s="28">
        <f>$C91-3</f>
        <v>-3</v>
      </c>
      <c r="Q91" s="27">
        <f>N91/$K91</f>
        <v>-0.43722943722943725</v>
      </c>
      <c r="R91" s="27">
        <f>O91/$K91</f>
        <v>-0.87445887445887449</v>
      </c>
      <c r="S91" s="27">
        <f>P91/$K91</f>
        <v>-1.3116883116883118</v>
      </c>
      <c r="T91" s="27">
        <f t="shared" si="9"/>
        <v>1.4372294372294372</v>
      </c>
      <c r="U91" s="27">
        <f t="shared" si="9"/>
        <v>1.8744588744588744</v>
      </c>
      <c r="V91" s="27">
        <f t="shared" si="9"/>
        <v>2.3116883116883118</v>
      </c>
      <c r="W91" s="28">
        <f>IF(C91&gt;2,IF(MIN(T91:V91)=T91,1,IF(MIN(T91:V91)=U91,2,3)),IF(C91&gt;1,IF(MIN(T91:U91)=T91,1,2),IF(C91=1,1,0)))</f>
        <v>0</v>
      </c>
      <c r="X91"/>
    </row>
    <row r="92" spans="1:24" ht="15.75" customHeight="1" x14ac:dyDescent="0.25">
      <c r="A92" s="77">
        <v>130</v>
      </c>
      <c r="B92" s="78">
        <f t="shared" si="1"/>
        <v>9.9009900990099011E-3</v>
      </c>
      <c r="C92" s="52">
        <f>MAX(C91-E91,0)</f>
        <v>0</v>
      </c>
      <c r="D92" s="71">
        <v>1</v>
      </c>
      <c r="E92" s="51">
        <f>MIN(D92,C92)</f>
        <v>0</v>
      </c>
      <c r="F92" s="67">
        <f t="shared" si="7"/>
        <v>20</v>
      </c>
      <c r="G92" s="67">
        <f t="shared" si="8"/>
        <v>0</v>
      </c>
      <c r="H92" s="3"/>
      <c r="I92" s="3"/>
      <c r="J92" s="3"/>
      <c r="K92" s="53">
        <f t="array" ref="K92">SUMPRODUCT(B93:B192,A93:A192-A92)</f>
        <v>2.0792079207920788</v>
      </c>
      <c r="L92" s="25">
        <f>C92/K92</f>
        <v>0</v>
      </c>
      <c r="M92" s="26">
        <f>$C92</f>
        <v>0</v>
      </c>
      <c r="N92" s="28">
        <f>$C92-1</f>
        <v>-1</v>
      </c>
      <c r="O92" s="28">
        <f>$C92-2</f>
        <v>-2</v>
      </c>
      <c r="P92" s="28">
        <f>$C92-3</f>
        <v>-3</v>
      </c>
      <c r="Q92" s="27">
        <f>N92/$K92</f>
        <v>-0.48095238095238102</v>
      </c>
      <c r="R92" s="27">
        <f>O92/$K92</f>
        <v>-0.96190476190476204</v>
      </c>
      <c r="S92" s="27">
        <f>P92/$K92</f>
        <v>-1.4428571428571431</v>
      </c>
      <c r="T92" s="27">
        <f t="shared" si="9"/>
        <v>1.480952380952381</v>
      </c>
      <c r="U92" s="27">
        <f t="shared" si="9"/>
        <v>1.961904761904762</v>
      </c>
      <c r="V92" s="27">
        <f t="shared" si="9"/>
        <v>2.4428571428571431</v>
      </c>
      <c r="W92" s="28">
        <f>IF(C92&gt;2,IF(MIN(T92:V92)=T92,1,IF(MIN(T92:V92)=U92,2,3)),IF(C92&gt;1,IF(MIN(T92:U92)=T92,1,2),IF(C92=1,1,0)))</f>
        <v>0</v>
      </c>
      <c r="X92"/>
    </row>
    <row r="93" spans="1:24" ht="15.75" customHeight="1" x14ac:dyDescent="0.25">
      <c r="A93" s="77">
        <v>131</v>
      </c>
      <c r="B93" s="78">
        <f t="shared" si="1"/>
        <v>9.9009900990099011E-3</v>
      </c>
      <c r="C93" s="52">
        <f>MAX(C92-E92,0)</f>
        <v>0</v>
      </c>
      <c r="D93" s="71">
        <v>3</v>
      </c>
      <c r="E93" s="51">
        <f>MIN(D93,C93)</f>
        <v>0</v>
      </c>
      <c r="F93" s="67">
        <f t="shared" si="7"/>
        <v>19</v>
      </c>
      <c r="G93" s="67">
        <f t="shared" si="8"/>
        <v>0</v>
      </c>
      <c r="H93" s="3"/>
      <c r="I93" s="3"/>
      <c r="J93" s="3"/>
      <c r="K93" s="53">
        <f t="array" ref="K93">SUMPRODUCT(B94:B193,A94:A193-A93)</f>
        <v>1.8811881188118809</v>
      </c>
      <c r="L93" s="25">
        <f>C93/K93</f>
        <v>0</v>
      </c>
      <c r="M93" s="26">
        <f>$C93</f>
        <v>0</v>
      </c>
      <c r="N93" s="28">
        <f>$C93-1</f>
        <v>-1</v>
      </c>
      <c r="O93" s="28">
        <f>$C93-2</f>
        <v>-2</v>
      </c>
      <c r="P93" s="28">
        <f>$C93-3</f>
        <v>-3</v>
      </c>
      <c r="Q93" s="27">
        <f>N93/$K93</f>
        <v>-0.53157894736842115</v>
      </c>
      <c r="R93" s="27">
        <f>O93/$K93</f>
        <v>-1.0631578947368423</v>
      </c>
      <c r="S93" s="27">
        <f>P93/$K93</f>
        <v>-1.5947368421052635</v>
      </c>
      <c r="T93" s="27">
        <f t="shared" ref="T93:V108" si="10">ABS(Q93-1)</f>
        <v>1.5315789473684212</v>
      </c>
      <c r="U93" s="27">
        <f t="shared" si="10"/>
        <v>2.0631578947368423</v>
      </c>
      <c r="V93" s="27">
        <f t="shared" si="10"/>
        <v>2.5947368421052635</v>
      </c>
      <c r="W93" s="28">
        <f>IF(C93&gt;2,IF(MIN(T93:V93)=T93,1,IF(MIN(T93:V93)=U93,2,3)),IF(C93&gt;1,IF(MIN(T93:U93)=T93,1,2),IF(C93=1,1,0)))</f>
        <v>0</v>
      </c>
      <c r="X93"/>
    </row>
    <row r="94" spans="1:24" ht="15.75" customHeight="1" x14ac:dyDescent="0.25">
      <c r="A94" s="77">
        <v>132</v>
      </c>
      <c r="B94" s="78">
        <f t="shared" si="1"/>
        <v>9.9009900990099011E-3</v>
      </c>
      <c r="C94" s="52">
        <f>MAX(C93-E93,0)</f>
        <v>0</v>
      </c>
      <c r="D94" s="71">
        <v>2</v>
      </c>
      <c r="E94" s="51">
        <f>MIN(D94,C94)</f>
        <v>0</v>
      </c>
      <c r="F94" s="67">
        <f t="shared" si="7"/>
        <v>18</v>
      </c>
      <c r="G94" s="67">
        <f t="shared" si="8"/>
        <v>0</v>
      </c>
      <c r="H94" s="3"/>
      <c r="I94" s="3"/>
      <c r="J94" s="3"/>
      <c r="K94" s="53">
        <f t="array" ref="K94">SUMPRODUCT(B95:B194,A95:A194-A94)</f>
        <v>1.6930693069306928</v>
      </c>
      <c r="L94" s="25">
        <f>C94/K94</f>
        <v>0</v>
      </c>
      <c r="M94" s="26">
        <f>$C94</f>
        <v>0</v>
      </c>
      <c r="N94" s="28">
        <f>$C94-1</f>
        <v>-1</v>
      </c>
      <c r="O94" s="28">
        <f>$C94-2</f>
        <v>-2</v>
      </c>
      <c r="P94" s="28">
        <f>$C94-3</f>
        <v>-3</v>
      </c>
      <c r="Q94" s="27">
        <f>N94/$K94</f>
        <v>-0.5906432748538013</v>
      </c>
      <c r="R94" s="27">
        <f>O94/$K94</f>
        <v>-1.1812865497076026</v>
      </c>
      <c r="S94" s="27">
        <f>P94/$K94</f>
        <v>-1.7719298245614037</v>
      </c>
      <c r="T94" s="27">
        <f t="shared" si="10"/>
        <v>1.5906432748538013</v>
      </c>
      <c r="U94" s="27">
        <f t="shared" si="10"/>
        <v>2.1812865497076026</v>
      </c>
      <c r="V94" s="27">
        <f t="shared" si="10"/>
        <v>2.7719298245614037</v>
      </c>
      <c r="W94" s="28">
        <f>IF(C94&gt;2,IF(MIN(T94:V94)=T94,1,IF(MIN(T94:V94)=U94,2,3)),IF(C94&gt;1,IF(MIN(T94:U94)=T94,1,2),IF(C94=1,1,0)))</f>
        <v>0</v>
      </c>
      <c r="X94"/>
    </row>
    <row r="95" spans="1:24" ht="15.75" customHeight="1" x14ac:dyDescent="0.25">
      <c r="A95" s="77">
        <v>133</v>
      </c>
      <c r="B95" s="78">
        <f t="shared" si="1"/>
        <v>9.9009900990099011E-3</v>
      </c>
      <c r="C95" s="52">
        <f>MAX(C94-E94,0)</f>
        <v>0</v>
      </c>
      <c r="D95" s="71">
        <v>1</v>
      </c>
      <c r="E95" s="51">
        <f>MIN(D95,C95)</f>
        <v>0</v>
      </c>
      <c r="F95" s="67">
        <f t="shared" si="7"/>
        <v>17</v>
      </c>
      <c r="G95" s="67">
        <f t="shared" si="8"/>
        <v>0</v>
      </c>
      <c r="H95" s="3"/>
      <c r="I95" s="3"/>
      <c r="J95" s="3"/>
      <c r="K95" s="53">
        <f t="array" ref="K95">SUMPRODUCT(B96:B195,A96:A195-A95)</f>
        <v>1.5148514851485146</v>
      </c>
      <c r="L95" s="25">
        <f>C95/K95</f>
        <v>0</v>
      </c>
      <c r="M95" s="26">
        <f>$C95</f>
        <v>0</v>
      </c>
      <c r="N95" s="28">
        <f>$C95-1</f>
        <v>-1</v>
      </c>
      <c r="O95" s="28">
        <f>$C95-2</f>
        <v>-2</v>
      </c>
      <c r="P95" s="28">
        <f>$C95-3</f>
        <v>-3</v>
      </c>
      <c r="Q95" s="27">
        <f>N95/$K95</f>
        <v>-0.66013071895424846</v>
      </c>
      <c r="R95" s="27">
        <f>O95/$K95</f>
        <v>-1.3202614379084969</v>
      </c>
      <c r="S95" s="27">
        <f>P95/$K95</f>
        <v>-1.9803921568627454</v>
      </c>
      <c r="T95" s="27">
        <f t="shared" si="10"/>
        <v>1.6601307189542485</v>
      </c>
      <c r="U95" s="27">
        <f t="shared" si="10"/>
        <v>2.3202614379084969</v>
      </c>
      <c r="V95" s="27">
        <f t="shared" si="10"/>
        <v>2.9803921568627452</v>
      </c>
      <c r="W95" s="28">
        <f>IF(C95&gt;2,IF(MIN(T95:V95)=T95,1,IF(MIN(T95:V95)=U95,2,3)),IF(C95&gt;1,IF(MIN(T95:U95)=T95,1,2),IF(C95=1,1,0)))</f>
        <v>0</v>
      </c>
      <c r="X95"/>
    </row>
    <row r="96" spans="1:24" ht="15.75" customHeight="1" x14ac:dyDescent="0.25">
      <c r="A96" s="77">
        <v>134</v>
      </c>
      <c r="B96" s="78">
        <f t="shared" si="1"/>
        <v>9.9009900990099011E-3</v>
      </c>
      <c r="C96" s="52">
        <f>MAX(C95-E95,0)</f>
        <v>0</v>
      </c>
      <c r="D96" s="71">
        <v>1</v>
      </c>
      <c r="E96" s="51">
        <f>MIN(D96,C96)</f>
        <v>0</v>
      </c>
      <c r="F96" s="67">
        <f t="shared" si="7"/>
        <v>16</v>
      </c>
      <c r="G96" s="67">
        <f t="shared" si="8"/>
        <v>0</v>
      </c>
      <c r="H96" s="3"/>
      <c r="I96" s="3"/>
      <c r="J96" s="3"/>
      <c r="K96" s="53">
        <f t="array" ref="K96">SUMPRODUCT(B97:B196,A97:A196-A96)</f>
        <v>1.3465346534653464</v>
      </c>
      <c r="L96" s="25">
        <f>C96/K96</f>
        <v>0</v>
      </c>
      <c r="M96" s="26">
        <f>$C96</f>
        <v>0</v>
      </c>
      <c r="N96" s="28">
        <f>$C96-1</f>
        <v>-1</v>
      </c>
      <c r="O96" s="28">
        <f>$C96-2</f>
        <v>-2</v>
      </c>
      <c r="P96" s="28">
        <f>$C96-3</f>
        <v>-3</v>
      </c>
      <c r="Q96" s="27">
        <f>N96/$K96</f>
        <v>-0.74264705882352944</v>
      </c>
      <c r="R96" s="27">
        <f>O96/$K96</f>
        <v>-1.4852941176470589</v>
      </c>
      <c r="S96" s="27">
        <f>P96/$K96</f>
        <v>-2.2279411764705883</v>
      </c>
      <c r="T96" s="27">
        <f t="shared" si="10"/>
        <v>1.7426470588235294</v>
      </c>
      <c r="U96" s="27">
        <f t="shared" si="10"/>
        <v>2.4852941176470589</v>
      </c>
      <c r="V96" s="27">
        <f t="shared" si="10"/>
        <v>3.2279411764705883</v>
      </c>
      <c r="W96" s="28">
        <f>IF(C96&gt;2,IF(MIN(T96:V96)=T96,1,IF(MIN(T96:V96)=U96,2,3)),IF(C96&gt;1,IF(MIN(T96:U96)=T96,1,2),IF(C96=1,1,0)))</f>
        <v>0</v>
      </c>
      <c r="X96"/>
    </row>
    <row r="97" spans="1:24" ht="15.75" customHeight="1" x14ac:dyDescent="0.25">
      <c r="A97" s="77">
        <v>135</v>
      </c>
      <c r="B97" s="78">
        <f t="shared" si="1"/>
        <v>9.9009900990099011E-3</v>
      </c>
      <c r="C97" s="52">
        <f>MAX(C96-E96,0)</f>
        <v>0</v>
      </c>
      <c r="D97" s="71">
        <v>2</v>
      </c>
      <c r="E97" s="51">
        <f>MIN(D97,C97)</f>
        <v>0</v>
      </c>
      <c r="F97" s="67">
        <f t="shared" si="7"/>
        <v>15</v>
      </c>
      <c r="G97" s="67">
        <f t="shared" si="8"/>
        <v>0</v>
      </c>
      <c r="H97" s="3"/>
      <c r="I97" s="3"/>
      <c r="J97" s="3"/>
      <c r="K97" s="53">
        <f t="array" ref="K97">SUMPRODUCT(B98:B197,A98:A197-A97)</f>
        <v>1.1881188118811881</v>
      </c>
      <c r="L97" s="25">
        <f>C97/K97</f>
        <v>0</v>
      </c>
      <c r="M97" s="26">
        <f>$C97</f>
        <v>0</v>
      </c>
      <c r="N97" s="28">
        <f>$C97-1</f>
        <v>-1</v>
      </c>
      <c r="O97" s="28">
        <f>$C97-2</f>
        <v>-2</v>
      </c>
      <c r="P97" s="28">
        <f>$C97-3</f>
        <v>-3</v>
      </c>
      <c r="Q97" s="27">
        <f>N97/$K97</f>
        <v>-0.84166666666666667</v>
      </c>
      <c r="R97" s="27">
        <f>O97/$K97</f>
        <v>-1.6833333333333333</v>
      </c>
      <c r="S97" s="27">
        <f>P97/$K97</f>
        <v>-2.5249999999999999</v>
      </c>
      <c r="T97" s="27">
        <f t="shared" si="10"/>
        <v>1.8416666666666668</v>
      </c>
      <c r="U97" s="27">
        <f t="shared" si="10"/>
        <v>2.6833333333333336</v>
      </c>
      <c r="V97" s="27">
        <f t="shared" si="10"/>
        <v>3.5249999999999999</v>
      </c>
      <c r="W97" s="28">
        <f>IF(C97&gt;2,IF(MIN(T97:V97)=T97,1,IF(MIN(T97:V97)=U97,2,3)),IF(C97&gt;1,IF(MIN(T97:U97)=T97,1,2),IF(C97=1,1,0)))</f>
        <v>0</v>
      </c>
      <c r="X97"/>
    </row>
    <row r="98" spans="1:24" ht="15.75" customHeight="1" x14ac:dyDescent="0.25">
      <c r="A98" s="77">
        <v>136</v>
      </c>
      <c r="B98" s="78">
        <f t="shared" si="1"/>
        <v>9.9009900990099011E-3</v>
      </c>
      <c r="C98" s="52">
        <f>MAX(C97-E97,0)</f>
        <v>0</v>
      </c>
      <c r="D98" s="71">
        <v>1</v>
      </c>
      <c r="E98" s="51">
        <f>MIN(D98,C98)</f>
        <v>0</v>
      </c>
      <c r="F98" s="67">
        <f t="shared" si="7"/>
        <v>14</v>
      </c>
      <c r="G98" s="67">
        <f t="shared" si="8"/>
        <v>0</v>
      </c>
      <c r="H98" s="3"/>
      <c r="I98" s="3"/>
      <c r="J98" s="3"/>
      <c r="K98" s="53">
        <f t="array" ref="K98">SUMPRODUCT(B99:B198,A99:A198-A98)</f>
        <v>1.0396039603960396</v>
      </c>
      <c r="L98" s="25">
        <f>C98/K98</f>
        <v>0</v>
      </c>
      <c r="M98" s="26">
        <f>$C98</f>
        <v>0</v>
      </c>
      <c r="N98" s="28">
        <f>$C98-1</f>
        <v>-1</v>
      </c>
      <c r="O98" s="28">
        <f>$C98-2</f>
        <v>-2</v>
      </c>
      <c r="P98" s="28">
        <f>$C98-3</f>
        <v>-3</v>
      </c>
      <c r="Q98" s="27">
        <f>N98/$K98</f>
        <v>-0.96190476190476182</v>
      </c>
      <c r="R98" s="27">
        <f>O98/$K98</f>
        <v>-1.9238095238095236</v>
      </c>
      <c r="S98" s="27">
        <f>P98/$K98</f>
        <v>-2.8857142857142857</v>
      </c>
      <c r="T98" s="27">
        <f t="shared" si="10"/>
        <v>1.9619047619047618</v>
      </c>
      <c r="U98" s="27">
        <f t="shared" si="10"/>
        <v>2.9238095238095236</v>
      </c>
      <c r="V98" s="27">
        <f t="shared" si="10"/>
        <v>3.8857142857142857</v>
      </c>
      <c r="W98" s="28">
        <f>IF(C98&gt;2,IF(MIN(T98:V98)=T98,1,IF(MIN(T98:V98)=U98,2,3)),IF(C98&gt;1,IF(MIN(T98:U98)=T98,1,2),IF(C98=1,1,0)))</f>
        <v>0</v>
      </c>
      <c r="X98"/>
    </row>
    <row r="99" spans="1:24" ht="15.75" customHeight="1" x14ac:dyDescent="0.25">
      <c r="A99" s="77">
        <v>137</v>
      </c>
      <c r="B99" s="78">
        <f t="shared" si="1"/>
        <v>9.9009900990099011E-3</v>
      </c>
      <c r="C99" s="52">
        <f>MAX(C98-E98,0)</f>
        <v>0</v>
      </c>
      <c r="D99" s="71">
        <v>1</v>
      </c>
      <c r="E99" s="51">
        <f>MIN(D99,C99)</f>
        <v>0</v>
      </c>
      <c r="F99" s="67">
        <f t="shared" si="7"/>
        <v>13</v>
      </c>
      <c r="G99" s="67">
        <f t="shared" si="8"/>
        <v>0</v>
      </c>
      <c r="H99" s="3"/>
      <c r="I99" s="3"/>
      <c r="J99" s="3"/>
      <c r="K99" s="53">
        <f t="array" ref="K99">SUMPRODUCT(B100:B199,A100:A199-A99)</f>
        <v>0.90099009900990101</v>
      </c>
      <c r="L99" s="25">
        <f>C99/K99</f>
        <v>0</v>
      </c>
      <c r="M99" s="26">
        <f>$C99</f>
        <v>0</v>
      </c>
      <c r="N99" s="28">
        <f>$C99-1</f>
        <v>-1</v>
      </c>
      <c r="O99" s="28">
        <f>$C99-2</f>
        <v>-2</v>
      </c>
      <c r="P99" s="28">
        <f>$C99-3</f>
        <v>-3</v>
      </c>
      <c r="Q99" s="27">
        <f>N99/$K99</f>
        <v>-1.1098901098901099</v>
      </c>
      <c r="R99" s="27">
        <f>O99/$K99</f>
        <v>-2.2197802197802199</v>
      </c>
      <c r="S99" s="27">
        <f>P99/$K99</f>
        <v>-3.3296703296703294</v>
      </c>
      <c r="T99" s="27">
        <f t="shared" si="10"/>
        <v>2.1098901098901099</v>
      </c>
      <c r="U99" s="27">
        <f t="shared" si="10"/>
        <v>3.2197802197802199</v>
      </c>
      <c r="V99" s="27">
        <f t="shared" si="10"/>
        <v>4.3296703296703294</v>
      </c>
      <c r="W99" s="28">
        <f>IF(C99&gt;2,IF(MIN(T99:V99)=T99,1,IF(MIN(T99:V99)=U99,2,3)),IF(C99&gt;1,IF(MIN(T99:U99)=T99,1,2),IF(C99=1,1,0)))</f>
        <v>0</v>
      </c>
      <c r="X99"/>
    </row>
    <row r="100" spans="1:24" ht="15.75" customHeight="1" x14ac:dyDescent="0.25">
      <c r="A100" s="77">
        <v>138</v>
      </c>
      <c r="B100" s="78">
        <f t="shared" si="1"/>
        <v>9.9009900990099011E-3</v>
      </c>
      <c r="C100" s="52">
        <f>MAX(C99-E99,0)</f>
        <v>0</v>
      </c>
      <c r="D100" s="71">
        <v>1</v>
      </c>
      <c r="E100" s="51">
        <f>MIN(D100,C100)</f>
        <v>0</v>
      </c>
      <c r="F100" s="67">
        <f t="shared" si="7"/>
        <v>12</v>
      </c>
      <c r="G100" s="67">
        <f t="shared" si="8"/>
        <v>0</v>
      </c>
      <c r="H100" s="3"/>
      <c r="I100" s="3"/>
      <c r="J100" s="3"/>
      <c r="K100" s="53">
        <f t="array" ref="K100">SUMPRODUCT(B101:B200,A101:A200-A100)</f>
        <v>0.7722772277227723</v>
      </c>
      <c r="L100" s="25">
        <f>C100/K100</f>
        <v>0</v>
      </c>
      <c r="M100" s="26">
        <f>$C100</f>
        <v>0</v>
      </c>
      <c r="N100" s="28">
        <f>$C100-1</f>
        <v>-1</v>
      </c>
      <c r="O100" s="28">
        <f>$C100-2</f>
        <v>-2</v>
      </c>
      <c r="P100" s="28">
        <f>$C100-3</f>
        <v>-3</v>
      </c>
      <c r="Q100" s="27">
        <f>N100/$K100</f>
        <v>-1.2948717948717949</v>
      </c>
      <c r="R100" s="27">
        <f>O100/$K100</f>
        <v>-2.5897435897435899</v>
      </c>
      <c r="S100" s="27">
        <f>P100/$K100</f>
        <v>-3.8846153846153846</v>
      </c>
      <c r="T100" s="27">
        <f t="shared" si="10"/>
        <v>2.2948717948717947</v>
      </c>
      <c r="U100" s="27">
        <f t="shared" si="10"/>
        <v>3.5897435897435899</v>
      </c>
      <c r="V100" s="27">
        <f t="shared" si="10"/>
        <v>4.884615384615385</v>
      </c>
      <c r="W100" s="28">
        <f>IF(C100&gt;2,IF(MIN(T100:V100)=T100,1,IF(MIN(T100:V100)=U100,2,3)),IF(C100&gt;1,IF(MIN(T100:U100)=T100,1,2),IF(C100=1,1,0)))</f>
        <v>0</v>
      </c>
      <c r="X100"/>
    </row>
    <row r="101" spans="1:24" ht="15.75" customHeight="1" x14ac:dyDescent="0.25">
      <c r="A101" s="77">
        <v>139</v>
      </c>
      <c r="B101" s="78">
        <f t="shared" si="1"/>
        <v>9.9009900990099011E-3</v>
      </c>
      <c r="C101" s="52">
        <f>MAX(C100-E100,0)</f>
        <v>0</v>
      </c>
      <c r="D101" s="71">
        <v>1</v>
      </c>
      <c r="E101" s="51">
        <f>MIN(D101,C101)</f>
        <v>0</v>
      </c>
      <c r="F101" s="67">
        <f t="shared" si="7"/>
        <v>11</v>
      </c>
      <c r="G101" s="67">
        <f t="shared" si="8"/>
        <v>0</v>
      </c>
      <c r="H101" s="3"/>
      <c r="I101" s="3"/>
      <c r="J101" s="3"/>
      <c r="K101" s="53">
        <f t="array" ref="K101">SUMPRODUCT(B102:B201,A102:A201-A101)</f>
        <v>0.65346534653465349</v>
      </c>
      <c r="L101" s="25">
        <f>C101/K101</f>
        <v>0</v>
      </c>
      <c r="M101" s="26">
        <f>$C101</f>
        <v>0</v>
      </c>
      <c r="N101" s="28">
        <f>$C101-1</f>
        <v>-1</v>
      </c>
      <c r="O101" s="28">
        <f>$C101-2</f>
        <v>-2</v>
      </c>
      <c r="P101" s="28">
        <f>$C101-3</f>
        <v>-3</v>
      </c>
      <c r="Q101" s="27">
        <f>N101/$K101</f>
        <v>-1.5303030303030303</v>
      </c>
      <c r="R101" s="27">
        <f>O101/$K101</f>
        <v>-3.0606060606060606</v>
      </c>
      <c r="S101" s="27">
        <f>P101/$K101</f>
        <v>-4.5909090909090908</v>
      </c>
      <c r="T101" s="27">
        <f t="shared" si="10"/>
        <v>2.5303030303030303</v>
      </c>
      <c r="U101" s="27">
        <f t="shared" si="10"/>
        <v>4.0606060606060606</v>
      </c>
      <c r="V101" s="27">
        <f t="shared" si="10"/>
        <v>5.5909090909090908</v>
      </c>
      <c r="W101" s="28">
        <f>IF(C101&gt;2,IF(MIN(T101:V101)=T101,1,IF(MIN(T101:V101)=U101,2,3)),IF(C101&gt;1,IF(MIN(T101:U101)=T101,1,2),IF(C101=1,1,0)))</f>
        <v>0</v>
      </c>
      <c r="X101"/>
    </row>
    <row r="102" spans="1:24" ht="15.75" customHeight="1" x14ac:dyDescent="0.25">
      <c r="A102" s="77">
        <v>140</v>
      </c>
      <c r="B102" s="78">
        <f t="shared" si="1"/>
        <v>9.9009900990099011E-3</v>
      </c>
      <c r="C102" s="52">
        <f>MAX(C101-E101,0)</f>
        <v>0</v>
      </c>
      <c r="D102" s="71">
        <v>1</v>
      </c>
      <c r="E102" s="51">
        <f>MIN(D102,C102)</f>
        <v>0</v>
      </c>
      <c r="F102" s="67">
        <f t="shared" si="7"/>
        <v>10</v>
      </c>
      <c r="G102" s="67">
        <f t="shared" si="8"/>
        <v>0</v>
      </c>
      <c r="H102" s="3"/>
      <c r="I102" s="3"/>
      <c r="J102" s="3"/>
      <c r="K102" s="53">
        <f t="array" ref="K102">SUMPRODUCT(B103:B202,A103:A202-A102)</f>
        <v>0.54455445544554459</v>
      </c>
      <c r="L102" s="25">
        <f>C102/K102</f>
        <v>0</v>
      </c>
      <c r="M102" s="26">
        <f>$C102</f>
        <v>0</v>
      </c>
      <c r="N102" s="28">
        <f>$C102-1</f>
        <v>-1</v>
      </c>
      <c r="O102" s="28">
        <f>$C102-2</f>
        <v>-2</v>
      </c>
      <c r="P102" s="28">
        <f>$C102-3</f>
        <v>-3</v>
      </c>
      <c r="Q102" s="27">
        <f>N102/$K102</f>
        <v>-1.8363636363636362</v>
      </c>
      <c r="R102" s="27">
        <f>O102/$K102</f>
        <v>-3.6727272727272724</v>
      </c>
      <c r="S102" s="27">
        <f>P102/$K102</f>
        <v>-5.5090909090909088</v>
      </c>
      <c r="T102" s="27">
        <f t="shared" si="10"/>
        <v>2.836363636363636</v>
      </c>
      <c r="U102" s="27">
        <f t="shared" si="10"/>
        <v>4.672727272727272</v>
      </c>
      <c r="V102" s="27">
        <f t="shared" si="10"/>
        <v>6.5090909090909088</v>
      </c>
      <c r="W102" s="28">
        <f>IF(C102&gt;2,IF(MIN(T102:V102)=T102,1,IF(MIN(T102:V102)=U102,2,3)),IF(C102&gt;1,IF(MIN(T102:U102)=T102,1,2),IF(C102=1,1,0)))</f>
        <v>0</v>
      </c>
      <c r="X102"/>
    </row>
    <row r="103" spans="1:24" ht="15.75" customHeight="1" x14ac:dyDescent="0.25">
      <c r="A103" s="77">
        <v>141</v>
      </c>
      <c r="B103" s="78">
        <f t="shared" si="1"/>
        <v>9.9009900990099011E-3</v>
      </c>
      <c r="C103" s="52">
        <f>MAX(C102-E102,0)</f>
        <v>0</v>
      </c>
      <c r="D103" s="71">
        <v>2</v>
      </c>
      <c r="E103" s="51">
        <f>MIN(D103,C103)</f>
        <v>0</v>
      </c>
      <c r="F103" s="67">
        <f t="shared" si="7"/>
        <v>9</v>
      </c>
      <c r="G103" s="67">
        <f t="shared" si="8"/>
        <v>0</v>
      </c>
      <c r="H103" s="3"/>
      <c r="I103" s="3"/>
      <c r="J103" s="3"/>
      <c r="K103" s="53">
        <f t="array" ref="K103">SUMPRODUCT(B104:B203,A104:A203-A103)</f>
        <v>0.44554455445544561</v>
      </c>
      <c r="L103" s="25">
        <f>C103/K103</f>
        <v>0</v>
      </c>
      <c r="M103" s="26">
        <f>$C103</f>
        <v>0</v>
      </c>
      <c r="N103" s="28">
        <f>$C103-1</f>
        <v>-1</v>
      </c>
      <c r="O103" s="28">
        <f>$C103-2</f>
        <v>-2</v>
      </c>
      <c r="P103" s="28">
        <f>$C103-3</f>
        <v>-3</v>
      </c>
      <c r="Q103" s="27">
        <f>N103/$K103</f>
        <v>-2.244444444444444</v>
      </c>
      <c r="R103" s="27">
        <f>O103/$K103</f>
        <v>-4.488888888888888</v>
      </c>
      <c r="S103" s="27">
        <f>P103/$K103</f>
        <v>-6.7333333333333325</v>
      </c>
      <c r="T103" s="27">
        <f t="shared" si="10"/>
        <v>3.244444444444444</v>
      </c>
      <c r="U103" s="27">
        <f t="shared" si="10"/>
        <v>5.488888888888888</v>
      </c>
      <c r="V103" s="27">
        <f t="shared" si="10"/>
        <v>7.7333333333333325</v>
      </c>
      <c r="W103" s="28">
        <f>IF(C103&gt;2,IF(MIN(T103:V103)=T103,1,IF(MIN(T103:V103)=U103,2,3)),IF(C103&gt;1,IF(MIN(T103:U103)=T103,1,2),IF(C103=1,1,0)))</f>
        <v>0</v>
      </c>
      <c r="X103"/>
    </row>
    <row r="104" spans="1:24" ht="15.75" customHeight="1" x14ac:dyDescent="0.25">
      <c r="A104" s="77">
        <v>142</v>
      </c>
      <c r="B104" s="78">
        <f t="shared" si="1"/>
        <v>9.9009900990099011E-3</v>
      </c>
      <c r="C104" s="52">
        <f>MAX(C103-E103,0)</f>
        <v>0</v>
      </c>
      <c r="D104" s="71">
        <v>1</v>
      </c>
      <c r="E104" s="51">
        <f>MIN(D104,C104)</f>
        <v>0</v>
      </c>
      <c r="F104" s="67">
        <f t="shared" si="7"/>
        <v>8</v>
      </c>
      <c r="G104" s="67">
        <f t="shared" si="8"/>
        <v>0</v>
      </c>
      <c r="H104" s="3"/>
      <c r="I104" s="3"/>
      <c r="J104" s="3"/>
      <c r="K104" s="53">
        <f t="array" ref="K104">SUMPRODUCT(B105:B204,A105:A204-A104)</f>
        <v>0.35643564356435647</v>
      </c>
      <c r="L104" s="25">
        <f>C104/K104</f>
        <v>0</v>
      </c>
      <c r="M104" s="26">
        <f>$C104</f>
        <v>0</v>
      </c>
      <c r="N104" s="28">
        <f>$C104-1</f>
        <v>-1</v>
      </c>
      <c r="O104" s="28">
        <f>$C104-2</f>
        <v>-2</v>
      </c>
      <c r="P104" s="28">
        <f>$C104-3</f>
        <v>-3</v>
      </c>
      <c r="Q104" s="27">
        <f>N104/$K104</f>
        <v>-2.8055555555555554</v>
      </c>
      <c r="R104" s="27">
        <f>O104/$K104</f>
        <v>-5.6111111111111107</v>
      </c>
      <c r="S104" s="27">
        <f>P104/$K104</f>
        <v>-8.4166666666666661</v>
      </c>
      <c r="T104" s="27">
        <f t="shared" si="10"/>
        <v>3.8055555555555554</v>
      </c>
      <c r="U104" s="27">
        <f t="shared" si="10"/>
        <v>6.6111111111111107</v>
      </c>
      <c r="V104" s="27">
        <f t="shared" si="10"/>
        <v>9.4166666666666661</v>
      </c>
      <c r="W104" s="28">
        <f>IF(C104&gt;2,IF(MIN(T104:V104)=T104,1,IF(MIN(T104:V104)=U104,2,3)),IF(C104&gt;1,IF(MIN(T104:U104)=T104,1,2),IF(C104=1,1,0)))</f>
        <v>0</v>
      </c>
      <c r="X104"/>
    </row>
    <row r="105" spans="1:24" ht="15.75" customHeight="1" x14ac:dyDescent="0.25">
      <c r="A105" s="77">
        <v>143</v>
      </c>
      <c r="B105" s="78">
        <f t="shared" si="1"/>
        <v>9.9009900990099011E-3</v>
      </c>
      <c r="C105" s="52">
        <f>MAX(C104-E104,0)</f>
        <v>0</v>
      </c>
      <c r="D105" s="71">
        <v>2</v>
      </c>
      <c r="E105" s="51">
        <f>MIN(D105,C105)</f>
        <v>0</v>
      </c>
      <c r="F105" s="67">
        <f t="shared" si="7"/>
        <v>7</v>
      </c>
      <c r="G105" s="67">
        <f t="shared" si="8"/>
        <v>0</v>
      </c>
      <c r="H105" s="3"/>
      <c r="I105" s="3"/>
      <c r="J105" s="3"/>
      <c r="K105" s="53">
        <f t="array" ref="K105">SUMPRODUCT(B106:B205,A106:A205-A105)</f>
        <v>0.27722772277227725</v>
      </c>
      <c r="L105" s="25">
        <f>C105/K105</f>
        <v>0</v>
      </c>
      <c r="M105" s="26">
        <f>$C105</f>
        <v>0</v>
      </c>
      <c r="N105" s="28">
        <f>$C105-1</f>
        <v>-1</v>
      </c>
      <c r="O105" s="28">
        <f>$C105-2</f>
        <v>-2</v>
      </c>
      <c r="P105" s="28">
        <f>$C105-3</f>
        <v>-3</v>
      </c>
      <c r="Q105" s="27">
        <f>N105/$K105</f>
        <v>-3.6071428571428568</v>
      </c>
      <c r="R105" s="27">
        <f>O105/$K105</f>
        <v>-7.2142857142857135</v>
      </c>
      <c r="S105" s="27">
        <f>P105/$K105</f>
        <v>-10.821428571428571</v>
      </c>
      <c r="T105" s="27">
        <f t="shared" si="10"/>
        <v>4.6071428571428568</v>
      </c>
      <c r="U105" s="27">
        <f t="shared" si="10"/>
        <v>8.2142857142857135</v>
      </c>
      <c r="V105" s="27">
        <f t="shared" si="10"/>
        <v>11.821428571428571</v>
      </c>
      <c r="W105" s="28">
        <f>IF(C105&gt;2,IF(MIN(T105:V105)=T105,1,IF(MIN(T105:V105)=U105,2,3)),IF(C105&gt;1,IF(MIN(T105:U105)=T105,1,2),IF(C105=1,1,0)))</f>
        <v>0</v>
      </c>
      <c r="X105"/>
    </row>
    <row r="106" spans="1:24" ht="15.75" customHeight="1" x14ac:dyDescent="0.25">
      <c r="A106" s="77">
        <v>144</v>
      </c>
      <c r="B106" s="78">
        <f t="shared" si="1"/>
        <v>9.9009900990099011E-3</v>
      </c>
      <c r="C106" s="52">
        <f>MAX(C105-E105,0)</f>
        <v>0</v>
      </c>
      <c r="D106" s="71">
        <v>1</v>
      </c>
      <c r="E106" s="51">
        <f>MIN(D106,C106)</f>
        <v>0</v>
      </c>
      <c r="F106" s="67">
        <f t="shared" si="7"/>
        <v>6</v>
      </c>
      <c r="G106" s="67">
        <f t="shared" si="8"/>
        <v>0</v>
      </c>
      <c r="H106" s="3"/>
      <c r="I106" s="3"/>
      <c r="J106" s="3"/>
      <c r="K106" s="53">
        <f t="array" ref="K106">SUMPRODUCT(B107:B206,A107:A206-A106)</f>
        <v>0.20792079207920794</v>
      </c>
      <c r="L106" s="25">
        <f>C106/K106</f>
        <v>0</v>
      </c>
      <c r="M106" s="26">
        <f>$C106</f>
        <v>0</v>
      </c>
      <c r="N106" s="28">
        <f>$C106-1</f>
        <v>-1</v>
      </c>
      <c r="O106" s="28">
        <f>$C106-2</f>
        <v>-2</v>
      </c>
      <c r="P106" s="28">
        <f>$C106-3</f>
        <v>-3</v>
      </c>
      <c r="Q106" s="27">
        <f>N106/$K106</f>
        <v>-4.8095238095238093</v>
      </c>
      <c r="R106" s="27">
        <f>O106/$K106</f>
        <v>-9.6190476190476186</v>
      </c>
      <c r="S106" s="27">
        <f>P106/$K106</f>
        <v>-14.428571428571427</v>
      </c>
      <c r="T106" s="27">
        <f t="shared" si="10"/>
        <v>5.8095238095238093</v>
      </c>
      <c r="U106" s="27">
        <f t="shared" si="10"/>
        <v>10.619047619047619</v>
      </c>
      <c r="V106" s="27">
        <f t="shared" si="10"/>
        <v>15.428571428571427</v>
      </c>
      <c r="W106" s="28">
        <f>IF(C106&gt;2,IF(MIN(T106:V106)=T106,1,IF(MIN(T106:V106)=U106,2,3)),IF(C106&gt;1,IF(MIN(T106:U106)=T106,1,2),IF(C106=1,1,0)))</f>
        <v>0</v>
      </c>
      <c r="X106"/>
    </row>
    <row r="107" spans="1:24" ht="15.75" customHeight="1" x14ac:dyDescent="0.25">
      <c r="A107" s="77">
        <v>145</v>
      </c>
      <c r="B107" s="78">
        <f t="shared" si="1"/>
        <v>9.9009900990099011E-3</v>
      </c>
      <c r="C107" s="52">
        <f>MAX(C106-E106,0)</f>
        <v>0</v>
      </c>
      <c r="D107" s="71">
        <v>1</v>
      </c>
      <c r="E107" s="51">
        <f>MIN(D107,C107)</f>
        <v>0</v>
      </c>
      <c r="F107" s="67">
        <f t="shared" si="7"/>
        <v>5</v>
      </c>
      <c r="G107" s="67">
        <f t="shared" si="8"/>
        <v>0</v>
      </c>
      <c r="H107" s="3"/>
      <c r="I107" s="3"/>
      <c r="J107" s="3"/>
      <c r="K107" s="53">
        <f t="array" ref="K107">SUMPRODUCT(B108:B207,A108:A207-A107)</f>
        <v>0.14851485148514854</v>
      </c>
      <c r="L107" s="25">
        <f>C107/K107</f>
        <v>0</v>
      </c>
      <c r="M107" s="26">
        <f>$C107</f>
        <v>0</v>
      </c>
      <c r="N107" s="28">
        <f>$C107-1</f>
        <v>-1</v>
      </c>
      <c r="O107" s="28">
        <f>$C107-2</f>
        <v>-2</v>
      </c>
      <c r="P107" s="28">
        <f>$C107-3</f>
        <v>-3</v>
      </c>
      <c r="Q107" s="27">
        <f>N107/$K107</f>
        <v>-6.7333333333333325</v>
      </c>
      <c r="R107" s="27">
        <f>O107/$K107</f>
        <v>-13.466666666666665</v>
      </c>
      <c r="S107" s="27">
        <f>P107/$K107</f>
        <v>-20.199999999999996</v>
      </c>
      <c r="T107" s="27">
        <f t="shared" si="10"/>
        <v>7.7333333333333325</v>
      </c>
      <c r="U107" s="27">
        <f t="shared" si="10"/>
        <v>14.466666666666665</v>
      </c>
      <c r="V107" s="27">
        <f t="shared" si="10"/>
        <v>21.199999999999996</v>
      </c>
      <c r="W107" s="28">
        <f>IF(C107&gt;2,IF(MIN(T107:V107)=T107,1,IF(MIN(T107:V107)=U107,2,3)),IF(C107&gt;1,IF(MIN(T107:U107)=T107,1,2),IF(C107=1,1,0)))</f>
        <v>0</v>
      </c>
      <c r="X107"/>
    </row>
    <row r="108" spans="1:24" ht="15.75" customHeight="1" x14ac:dyDescent="0.25">
      <c r="A108" s="77">
        <v>146</v>
      </c>
      <c r="B108" s="78">
        <f t="shared" si="1"/>
        <v>9.9009900990099011E-3</v>
      </c>
      <c r="C108" s="52">
        <f>MAX(C107-E107,0)</f>
        <v>0</v>
      </c>
      <c r="D108" s="71">
        <v>2</v>
      </c>
      <c r="E108" s="51">
        <f>MIN(D108,C108)</f>
        <v>0</v>
      </c>
      <c r="F108" s="67">
        <f t="shared" si="7"/>
        <v>4</v>
      </c>
      <c r="G108" s="67">
        <f t="shared" si="8"/>
        <v>0</v>
      </c>
      <c r="H108" s="3"/>
      <c r="I108" s="3"/>
      <c r="J108" s="3"/>
      <c r="K108" s="53">
        <f t="array" ref="K108">SUMPRODUCT(B109:B208,A109:A208-A108)</f>
        <v>9.9009900990099015E-2</v>
      </c>
      <c r="L108" s="25">
        <f>C108/K108</f>
        <v>0</v>
      </c>
      <c r="M108" s="26">
        <f>$C108</f>
        <v>0</v>
      </c>
      <c r="N108" s="28">
        <f>$C108-1</f>
        <v>-1</v>
      </c>
      <c r="O108" s="28">
        <f>$C108-2</f>
        <v>-2</v>
      </c>
      <c r="P108" s="28">
        <f>$C108-3</f>
        <v>-3</v>
      </c>
      <c r="Q108" s="27">
        <f>N108/$K108</f>
        <v>-10.1</v>
      </c>
      <c r="R108" s="27">
        <f>O108/$K108</f>
        <v>-20.2</v>
      </c>
      <c r="S108" s="27">
        <f>P108/$K108</f>
        <v>-30.299999999999997</v>
      </c>
      <c r="T108" s="27">
        <f t="shared" si="10"/>
        <v>11.1</v>
      </c>
      <c r="U108" s="27">
        <f t="shared" si="10"/>
        <v>21.2</v>
      </c>
      <c r="V108" s="27">
        <f t="shared" si="10"/>
        <v>31.299999999999997</v>
      </c>
      <c r="W108" s="28">
        <f>IF(C108&gt;2,IF(MIN(T108:V108)=T108,1,IF(MIN(T108:V108)=U108,2,3)),IF(C108&gt;1,IF(MIN(T108:U108)=T108,1,2),IF(C108=1,1,0)))</f>
        <v>0</v>
      </c>
      <c r="X108"/>
    </row>
    <row r="109" spans="1:24" ht="15.75" customHeight="1" x14ac:dyDescent="0.25">
      <c r="A109" s="77">
        <v>147</v>
      </c>
      <c r="B109" s="78">
        <f t="shared" si="1"/>
        <v>9.9009900990099011E-3</v>
      </c>
      <c r="C109" s="52">
        <f>MAX(C108-E108,0)</f>
        <v>0</v>
      </c>
      <c r="D109" s="71">
        <v>1</v>
      </c>
      <c r="E109" s="51">
        <f>MIN(D109,C109)</f>
        <v>0</v>
      </c>
      <c r="F109" s="67">
        <f t="shared" si="7"/>
        <v>3</v>
      </c>
      <c r="G109" s="67">
        <f t="shared" si="8"/>
        <v>0</v>
      </c>
      <c r="H109" s="3"/>
      <c r="I109" s="3"/>
      <c r="J109" s="3"/>
      <c r="K109" s="53">
        <f t="array" ref="K109">SUMPRODUCT(B110:B209,A110:A209-A109)</f>
        <v>5.9405940594059403E-2</v>
      </c>
      <c r="L109" s="25">
        <f>C109/K109</f>
        <v>0</v>
      </c>
      <c r="M109" s="26">
        <f>$C109</f>
        <v>0</v>
      </c>
      <c r="N109" s="28">
        <f>$C109-1</f>
        <v>-1</v>
      </c>
      <c r="O109" s="28">
        <f>$C109-2</f>
        <v>-2</v>
      </c>
      <c r="P109" s="28">
        <f>$C109-3</f>
        <v>-3</v>
      </c>
      <c r="Q109" s="27">
        <f>N109/$K109</f>
        <v>-16.833333333333336</v>
      </c>
      <c r="R109" s="27">
        <f>O109/$K109</f>
        <v>-33.666666666666671</v>
      </c>
      <c r="S109" s="27">
        <f>P109/$K109</f>
        <v>-50.5</v>
      </c>
      <c r="T109" s="27">
        <f t="shared" ref="T109:V112" si="11">ABS(Q109-1)</f>
        <v>17.833333333333336</v>
      </c>
      <c r="U109" s="27">
        <f t="shared" si="11"/>
        <v>34.666666666666671</v>
      </c>
      <c r="V109" s="27">
        <f t="shared" si="11"/>
        <v>51.5</v>
      </c>
      <c r="W109" s="28">
        <f>IF(C109&gt;2,IF(MIN(T109:V109)=T109,1,IF(MIN(T109:V109)=U109,2,3)),IF(C109&gt;1,IF(MIN(T109:U109)=T109,1,2),IF(C109=1,1,0)))</f>
        <v>0</v>
      </c>
      <c r="X109"/>
    </row>
    <row r="110" spans="1:24" ht="15.75" customHeight="1" x14ac:dyDescent="0.25">
      <c r="A110" s="77">
        <v>148</v>
      </c>
      <c r="B110" s="78">
        <f t="shared" si="1"/>
        <v>9.9009900990099011E-3</v>
      </c>
      <c r="C110" s="52">
        <f>MAX(C109-E109,0)</f>
        <v>0</v>
      </c>
      <c r="D110" s="71">
        <v>1</v>
      </c>
      <c r="E110" s="51">
        <f>MIN(D110,C110)</f>
        <v>0</v>
      </c>
      <c r="F110" s="67">
        <f t="shared" si="7"/>
        <v>2</v>
      </c>
      <c r="G110" s="67">
        <f t="shared" si="8"/>
        <v>0</v>
      </c>
      <c r="H110" s="3"/>
      <c r="I110" s="3"/>
      <c r="J110" s="3"/>
      <c r="K110" s="53">
        <f t="array" ref="K110">SUMPRODUCT(B111:B210,A111:A210-A110)</f>
        <v>2.9702970297029702E-2</v>
      </c>
      <c r="L110" s="25">
        <f>C110/K110</f>
        <v>0</v>
      </c>
      <c r="M110" s="26">
        <f>$C110</f>
        <v>0</v>
      </c>
      <c r="N110" s="28">
        <f>$C110-1</f>
        <v>-1</v>
      </c>
      <c r="O110" s="28">
        <f>$C110-2</f>
        <v>-2</v>
      </c>
      <c r="P110" s="28">
        <f>$C110-3</f>
        <v>-3</v>
      </c>
      <c r="Q110" s="27">
        <f>N110/$K110</f>
        <v>-33.666666666666671</v>
      </c>
      <c r="R110" s="27">
        <f>O110/$K110</f>
        <v>-67.333333333333343</v>
      </c>
      <c r="S110" s="27">
        <f>P110/$K110</f>
        <v>-101</v>
      </c>
      <c r="T110" s="27">
        <f t="shared" si="11"/>
        <v>34.666666666666671</v>
      </c>
      <c r="U110" s="27">
        <f t="shared" si="11"/>
        <v>68.333333333333343</v>
      </c>
      <c r="V110" s="27">
        <f t="shared" si="11"/>
        <v>102</v>
      </c>
      <c r="W110" s="28">
        <f>IF(C110&gt;2,IF(MIN(T110:V110)=T110,1,IF(MIN(T110:V110)=U110,2,3)),IF(C110&gt;1,IF(MIN(T110:U110)=T110,1,2),IF(C110=1,1,0)))</f>
        <v>0</v>
      </c>
      <c r="X110"/>
    </row>
    <row r="111" spans="1:24" ht="15.75" customHeight="1" x14ac:dyDescent="0.25">
      <c r="A111" s="77">
        <v>149</v>
      </c>
      <c r="B111" s="78">
        <f>1/COUNT($A$12:$A$112)</f>
        <v>9.9009900990099011E-3</v>
      </c>
      <c r="C111" s="52">
        <f>MAX(C110-E110,0)</f>
        <v>0</v>
      </c>
      <c r="D111" s="71">
        <v>2</v>
      </c>
      <c r="E111" s="51">
        <f>MIN(D111,C111)</f>
        <v>0</v>
      </c>
      <c r="F111" s="67">
        <f t="shared" si="7"/>
        <v>1</v>
      </c>
      <c r="G111" s="67">
        <f t="shared" si="8"/>
        <v>0</v>
      </c>
      <c r="H111" s="3"/>
      <c r="I111" s="3"/>
      <c r="J111" s="3"/>
      <c r="K111" s="53">
        <f t="array" ref="K111">SUMPRODUCT(B112:B211,A112:A211-A111)</f>
        <v>9.9009900990099011E-3</v>
      </c>
      <c r="L111" s="25">
        <f>C111/K111</f>
        <v>0</v>
      </c>
      <c r="M111" s="26">
        <f>$C111</f>
        <v>0</v>
      </c>
      <c r="N111" s="28">
        <f>$C111-1</f>
        <v>-1</v>
      </c>
      <c r="O111" s="28">
        <f>$C111-2</f>
        <v>-2</v>
      </c>
      <c r="P111" s="28">
        <f>$C111-3</f>
        <v>-3</v>
      </c>
      <c r="Q111" s="27">
        <f>N111/$K111</f>
        <v>-101</v>
      </c>
      <c r="R111" s="27">
        <f>O111/$K111</f>
        <v>-202</v>
      </c>
      <c r="S111" s="27">
        <f>P111/$K111</f>
        <v>-303</v>
      </c>
      <c r="T111" s="27">
        <f t="shared" si="11"/>
        <v>102</v>
      </c>
      <c r="U111" s="27">
        <f t="shared" si="11"/>
        <v>203</v>
      </c>
      <c r="V111" s="27">
        <f t="shared" si="11"/>
        <v>304</v>
      </c>
      <c r="W111" s="28">
        <f>IF(C111&gt;2,IF(MIN(T111:V111)=T111,1,IF(MIN(T111:V111)=U111,2,3)),IF(C111&gt;1,IF(MIN(T111:U111)=T111,1,2),IF(C111=1,1,0)))</f>
        <v>0</v>
      </c>
      <c r="X111"/>
    </row>
    <row r="112" spans="1:24" ht="15.75" customHeight="1" thickBot="1" x14ac:dyDescent="0.3">
      <c r="A112" s="79">
        <v>150</v>
      </c>
      <c r="B112" s="80">
        <f t="shared" ref="B112" si="12">1/COUNT($A$12:$A$112)</f>
        <v>9.9009900990099011E-3</v>
      </c>
      <c r="C112" s="55">
        <f>MAX(C111-E111,0)</f>
        <v>0</v>
      </c>
      <c r="D112" s="72">
        <v>1</v>
      </c>
      <c r="E112" s="54">
        <f>MIN(D112,C112)</f>
        <v>0</v>
      </c>
      <c r="F112" s="67">
        <f t="shared" si="7"/>
        <v>0</v>
      </c>
      <c r="G112" s="68">
        <f t="shared" si="8"/>
        <v>0</v>
      </c>
      <c r="H112" s="3"/>
      <c r="I112" s="3"/>
      <c r="J112" s="3"/>
      <c r="K112" s="56">
        <f t="array" ref="K112">SUMPRODUCT(B113:B212,A113:A212-A112)</f>
        <v>0</v>
      </c>
      <c r="L112" s="25" t="e">
        <f>C112/K112</f>
        <v>#DIV/0!</v>
      </c>
      <c r="M112" s="26">
        <f>$C112</f>
        <v>0</v>
      </c>
      <c r="N112" s="28">
        <f>$C112-1</f>
        <v>-1</v>
      </c>
      <c r="O112" s="28">
        <f>$C112-2</f>
        <v>-2</v>
      </c>
      <c r="P112" s="28">
        <f>$C112-3</f>
        <v>-3</v>
      </c>
      <c r="Q112" s="27" t="e">
        <f>N112/$K112</f>
        <v>#DIV/0!</v>
      </c>
      <c r="R112" s="27" t="e">
        <f>O112/$K112</f>
        <v>#DIV/0!</v>
      </c>
      <c r="S112" s="27" t="e">
        <f>P112/$K112</f>
        <v>#DIV/0!</v>
      </c>
      <c r="T112" s="27" t="e">
        <f t="shared" si="11"/>
        <v>#DIV/0!</v>
      </c>
      <c r="U112" s="27" t="e">
        <f t="shared" si="11"/>
        <v>#DIV/0!</v>
      </c>
      <c r="V112" s="27" t="e">
        <f t="shared" si="11"/>
        <v>#DIV/0!</v>
      </c>
      <c r="W112" s="28">
        <f>IF(C112&gt;2,IF(MIN(T112:V112)=T112,1,IF(MIN(T112:V112)=U112,2,3)),IF(C112&gt;1,IF(MIN(T112:U112)=T112,1,2),IF(C112=1,1,0)))</f>
        <v>0</v>
      </c>
      <c r="X112"/>
    </row>
    <row r="113" spans="2:18" ht="15.75" customHeight="1" x14ac:dyDescent="0.25">
      <c r="B113" s="9"/>
      <c r="D113" s="83" t="s">
        <v>24</v>
      </c>
      <c r="E113" s="83"/>
      <c r="F113" s="8"/>
      <c r="G113" s="8"/>
      <c r="O113" s="26">
        <f>$F113</f>
        <v>0</v>
      </c>
      <c r="P113" s="28"/>
      <c r="Q113" s="28"/>
      <c r="R113" s="28"/>
    </row>
    <row r="114" spans="2:18" ht="15.75" customHeight="1" x14ac:dyDescent="0.25">
      <c r="D114" s="84"/>
      <c r="E114" s="84"/>
      <c r="F114" s="2"/>
      <c r="G114" s="2"/>
    </row>
    <row r="115" spans="2:18" ht="15.75" hidden="1" customHeight="1" x14ac:dyDescent="0.25">
      <c r="D115" s="84"/>
      <c r="E115" s="84"/>
      <c r="G115" s="5"/>
    </row>
    <row r="116" spans="2:18" ht="15.75" hidden="1" customHeight="1" x14ac:dyDescent="0.25">
      <c r="D116" s="84"/>
      <c r="E116" s="84"/>
      <c r="F116" s="5"/>
      <c r="G116" s="5"/>
    </row>
    <row r="117" spans="2:18" ht="15.75" hidden="1" customHeight="1" x14ac:dyDescent="0.25">
      <c r="D117" s="84"/>
      <c r="E117" s="84"/>
      <c r="F117" s="5"/>
      <c r="G117" s="5"/>
    </row>
    <row r="118" spans="2:18" ht="15.75" customHeight="1" x14ac:dyDescent="0.25">
      <c r="D118" s="84"/>
      <c r="E118" s="84"/>
      <c r="G118" s="5"/>
    </row>
    <row r="119" spans="2:18" ht="15.75" customHeight="1" x14ac:dyDescent="0.25">
      <c r="G119" s="5"/>
    </row>
    <row r="120" spans="2:18" ht="15.75" customHeight="1" x14ac:dyDescent="0.25">
      <c r="G120" s="5"/>
    </row>
    <row r="121" spans="2:18" ht="15.75" customHeight="1" x14ac:dyDescent="0.25">
      <c r="F121" s="5"/>
      <c r="G121" s="5"/>
    </row>
    <row r="122" spans="2:18" ht="15.75" customHeight="1" x14ac:dyDescent="0.25">
      <c r="F122" s="5"/>
      <c r="G122" s="5"/>
    </row>
    <row r="123" spans="2:18" ht="15.75" customHeight="1" x14ac:dyDescent="0.25">
      <c r="F123" s="5"/>
      <c r="G123" s="5"/>
    </row>
    <row r="124" spans="2:18" ht="15.75" customHeight="1" x14ac:dyDescent="0.25">
      <c r="F124" s="5"/>
      <c r="G124" s="5"/>
    </row>
    <row r="125" spans="2:18" ht="15.75" customHeight="1" x14ac:dyDescent="0.25">
      <c r="F125" s="5"/>
      <c r="G125" s="5"/>
    </row>
    <row r="126" spans="2:18" ht="15.75" customHeight="1" x14ac:dyDescent="0.25">
      <c r="F126" s="5"/>
      <c r="G126" s="5"/>
    </row>
    <row r="127" spans="2:18" ht="15.75" customHeight="1" x14ac:dyDescent="0.25">
      <c r="F127" s="5"/>
      <c r="G127" s="5"/>
    </row>
    <row r="128" spans="2:18" ht="15.75" customHeight="1" x14ac:dyDescent="0.25">
      <c r="F128" s="5"/>
      <c r="G128" s="5"/>
    </row>
    <row r="129" spans="6:7" ht="15.75" customHeight="1" x14ac:dyDescent="0.25">
      <c r="F129" s="5"/>
      <c r="G129" s="5"/>
    </row>
    <row r="130" spans="6:7" ht="15.75" customHeight="1" x14ac:dyDescent="0.25">
      <c r="F130" s="5"/>
      <c r="G130" s="5"/>
    </row>
    <row r="131" spans="6:7" ht="15.75" customHeight="1" x14ac:dyDescent="0.25">
      <c r="F131" s="5"/>
      <c r="G131" s="5"/>
    </row>
    <row r="132" spans="6:7" ht="15.75" customHeight="1" x14ac:dyDescent="0.25">
      <c r="F132" s="5"/>
      <c r="G132" s="5"/>
    </row>
    <row r="133" spans="6:7" ht="15.75" customHeight="1" x14ac:dyDescent="0.25">
      <c r="F133" s="5"/>
      <c r="G133" s="5"/>
    </row>
    <row r="134" spans="6:7" ht="15.75" customHeight="1" x14ac:dyDescent="0.25">
      <c r="F134" s="5"/>
      <c r="G134" s="5"/>
    </row>
    <row r="135" spans="6:7" ht="15.75" customHeight="1" x14ac:dyDescent="0.25">
      <c r="F135" s="5"/>
      <c r="G135" s="5"/>
    </row>
    <row r="136" spans="6:7" ht="15.75" customHeight="1" x14ac:dyDescent="0.25">
      <c r="F136" s="5"/>
      <c r="G136" s="5"/>
    </row>
    <row r="137" spans="6:7" ht="15.75" customHeight="1" x14ac:dyDescent="0.25">
      <c r="F137" s="5"/>
      <c r="G137" s="5"/>
    </row>
    <row r="138" spans="6:7" ht="15.75" customHeight="1" x14ac:dyDescent="0.25">
      <c r="F138" s="5"/>
      <c r="G138" s="5"/>
    </row>
    <row r="139" spans="6:7" ht="15.75" customHeight="1" x14ac:dyDescent="0.25">
      <c r="F139" s="5"/>
      <c r="G139" s="5"/>
    </row>
    <row r="140" spans="6:7" ht="15.75" customHeight="1" x14ac:dyDescent="0.25">
      <c r="F140" s="5"/>
      <c r="G140" s="5"/>
    </row>
    <row r="141" spans="6:7" ht="15.75" customHeight="1" x14ac:dyDescent="0.25">
      <c r="F141" s="5"/>
      <c r="G141" s="5"/>
    </row>
    <row r="142" spans="6:7" ht="15.75" customHeight="1" x14ac:dyDescent="0.25">
      <c r="F142" s="5"/>
      <c r="G142" s="5"/>
    </row>
    <row r="143" spans="6:7" ht="15.75" customHeight="1" x14ac:dyDescent="0.25">
      <c r="F143" s="5"/>
      <c r="G143" s="5"/>
    </row>
    <row r="144" spans="6:7" ht="15.75" customHeight="1" x14ac:dyDescent="0.25">
      <c r="F144" s="5"/>
      <c r="G144" s="5"/>
    </row>
    <row r="145" spans="6:7" ht="15.75" customHeight="1" x14ac:dyDescent="0.25">
      <c r="F145" s="5"/>
      <c r="G145" s="5"/>
    </row>
    <row r="146" spans="6:7" ht="15.75" customHeight="1" x14ac:dyDescent="0.25">
      <c r="F146" s="5"/>
      <c r="G146" s="5"/>
    </row>
    <row r="147" spans="6:7" ht="15.75" customHeight="1" x14ac:dyDescent="0.25">
      <c r="F147" s="5"/>
      <c r="G147" s="5"/>
    </row>
    <row r="148" spans="6:7" ht="15.75" customHeight="1" x14ac:dyDescent="0.25">
      <c r="F148" s="5"/>
      <c r="G148" s="5"/>
    </row>
    <row r="149" spans="6:7" ht="15.75" customHeight="1" x14ac:dyDescent="0.25">
      <c r="F149" s="5"/>
      <c r="G149" s="5"/>
    </row>
    <row r="150" spans="6:7" ht="15.75" customHeight="1" x14ac:dyDescent="0.25">
      <c r="F150" s="5"/>
      <c r="G150" s="5"/>
    </row>
    <row r="151" spans="6:7" ht="15.75" customHeight="1" x14ac:dyDescent="0.25">
      <c r="F151" s="5"/>
      <c r="G151" s="5"/>
    </row>
    <row r="152" spans="6:7" ht="15.75" customHeight="1" x14ac:dyDescent="0.25">
      <c r="F152" s="5"/>
      <c r="G152" s="5"/>
    </row>
    <row r="153" spans="6:7" ht="15.75" customHeight="1" x14ac:dyDescent="0.25">
      <c r="F153" s="5"/>
      <c r="G153" s="5"/>
    </row>
    <row r="154" spans="6:7" ht="15.75" customHeight="1" x14ac:dyDescent="0.25">
      <c r="F154" s="5"/>
      <c r="G154" s="5"/>
    </row>
    <row r="155" spans="6:7" ht="15.75" customHeight="1" x14ac:dyDescent="0.25">
      <c r="F155" s="5"/>
      <c r="G155" s="5"/>
    </row>
    <row r="156" spans="6:7" ht="15.75" customHeight="1" x14ac:dyDescent="0.25">
      <c r="F156" s="5"/>
      <c r="G156" s="5"/>
    </row>
    <row r="157" spans="6:7" ht="15.75" customHeight="1" x14ac:dyDescent="0.25">
      <c r="F157" s="5"/>
      <c r="G157" s="5"/>
    </row>
    <row r="158" spans="6:7" ht="15.75" customHeight="1" x14ac:dyDescent="0.25">
      <c r="F158" s="5"/>
      <c r="G158" s="5"/>
    </row>
    <row r="159" spans="6:7" ht="15.75" customHeight="1" x14ac:dyDescent="0.25">
      <c r="F159" s="5"/>
      <c r="G159" s="5"/>
    </row>
    <row r="160" spans="6:7" ht="15.75" customHeight="1" x14ac:dyDescent="0.25">
      <c r="F160" s="5"/>
      <c r="G160" s="5"/>
    </row>
    <row r="161" spans="6:7" ht="15.75" customHeight="1" x14ac:dyDescent="0.25">
      <c r="F161" s="5"/>
      <c r="G161" s="5"/>
    </row>
    <row r="162" spans="6:7" ht="15.75" customHeight="1" x14ac:dyDescent="0.25">
      <c r="F162" s="5"/>
      <c r="G162" s="5"/>
    </row>
    <row r="163" spans="6:7" ht="15.75" customHeight="1" x14ac:dyDescent="0.25">
      <c r="F163" s="5"/>
      <c r="G163" s="5"/>
    </row>
    <row r="164" spans="6:7" ht="15.75" customHeight="1" x14ac:dyDescent="0.25">
      <c r="F164" s="5"/>
      <c r="G164" s="5"/>
    </row>
    <row r="165" spans="6:7" ht="15.75" customHeight="1" x14ac:dyDescent="0.25">
      <c r="F165" s="5"/>
      <c r="G165" s="5"/>
    </row>
    <row r="166" spans="6:7" ht="15.75" customHeight="1" x14ac:dyDescent="0.25">
      <c r="F166" s="5"/>
      <c r="G166" s="5"/>
    </row>
    <row r="167" spans="6:7" ht="15.75" customHeight="1" x14ac:dyDescent="0.25">
      <c r="F167" s="5"/>
      <c r="G167" s="5"/>
    </row>
    <row r="168" spans="6:7" ht="15.75" customHeight="1" x14ac:dyDescent="0.25">
      <c r="F168" s="5"/>
      <c r="G168" s="5"/>
    </row>
    <row r="169" spans="6:7" ht="15.75" customHeight="1" x14ac:dyDescent="0.25">
      <c r="F169" s="5"/>
      <c r="G169" s="5"/>
    </row>
    <row r="170" spans="6:7" ht="15.75" customHeight="1" x14ac:dyDescent="0.25">
      <c r="F170" s="5"/>
      <c r="G170" s="5"/>
    </row>
    <row r="171" spans="6:7" ht="15.75" customHeight="1" x14ac:dyDescent="0.25">
      <c r="F171" s="5"/>
      <c r="G171" s="5"/>
    </row>
    <row r="172" spans="6:7" ht="15.75" customHeight="1" x14ac:dyDescent="0.25">
      <c r="F172" s="5"/>
      <c r="G172" s="5"/>
    </row>
    <row r="173" spans="6:7" ht="15.75" customHeight="1" x14ac:dyDescent="0.25">
      <c r="F173" s="5"/>
      <c r="G173" s="5"/>
    </row>
    <row r="174" spans="6:7" ht="15.75" customHeight="1" x14ac:dyDescent="0.25">
      <c r="F174" s="5"/>
      <c r="G174" s="5"/>
    </row>
    <row r="175" spans="6:7" ht="15.75" customHeight="1" x14ac:dyDescent="0.25">
      <c r="F175" s="5"/>
      <c r="G175" s="5"/>
    </row>
    <row r="176" spans="6:7" ht="15.75" customHeight="1" x14ac:dyDescent="0.25">
      <c r="F176" s="5"/>
      <c r="G176" s="5"/>
    </row>
    <row r="177" spans="6:7" ht="15.75" customHeight="1" x14ac:dyDescent="0.25">
      <c r="F177" s="5"/>
      <c r="G177" s="5"/>
    </row>
    <row r="178" spans="6:7" ht="15.75" customHeight="1" x14ac:dyDescent="0.25">
      <c r="F178" s="5"/>
      <c r="G178" s="5"/>
    </row>
    <row r="179" spans="6:7" ht="15.75" customHeight="1" x14ac:dyDescent="0.25">
      <c r="F179" s="5"/>
      <c r="G179" s="5"/>
    </row>
    <row r="180" spans="6:7" ht="15.75" customHeight="1" x14ac:dyDescent="0.25">
      <c r="F180" s="5"/>
      <c r="G180" s="5"/>
    </row>
    <row r="181" spans="6:7" ht="15.75" customHeight="1" x14ac:dyDescent="0.25">
      <c r="F181" s="5"/>
      <c r="G181" s="5"/>
    </row>
    <row r="182" spans="6:7" ht="15.75" customHeight="1" x14ac:dyDescent="0.25">
      <c r="F182" s="5"/>
      <c r="G182" s="5"/>
    </row>
    <row r="183" spans="6:7" ht="15.75" customHeight="1" x14ac:dyDescent="0.25">
      <c r="F183" s="5"/>
      <c r="G183" s="5"/>
    </row>
    <row r="184" spans="6:7" ht="15.75" customHeight="1" x14ac:dyDescent="0.25">
      <c r="F184" s="5"/>
      <c r="G184" s="5"/>
    </row>
    <row r="185" spans="6:7" ht="15.75" customHeight="1" x14ac:dyDescent="0.25">
      <c r="F185" s="5"/>
      <c r="G185" s="5"/>
    </row>
    <row r="186" spans="6:7" ht="15.75" customHeight="1" x14ac:dyDescent="0.25">
      <c r="F186" s="5"/>
      <c r="G186" s="5"/>
    </row>
    <row r="187" spans="6:7" ht="15.75" customHeight="1" x14ac:dyDescent="0.25">
      <c r="F187" s="5"/>
      <c r="G187" s="5"/>
    </row>
    <row r="188" spans="6:7" ht="15.75" customHeight="1" x14ac:dyDescent="0.25">
      <c r="F188" s="5"/>
      <c r="G188" s="5"/>
    </row>
    <row r="189" spans="6:7" ht="15.75" customHeight="1" x14ac:dyDescent="0.25">
      <c r="F189" s="5"/>
      <c r="G189" s="5"/>
    </row>
    <row r="190" spans="6:7" ht="15.75" customHeight="1" x14ac:dyDescent="0.25">
      <c r="F190" s="5"/>
      <c r="G190" s="5"/>
    </row>
    <row r="191" spans="6:7" ht="15.75" customHeight="1" x14ac:dyDescent="0.25">
      <c r="F191" s="5"/>
      <c r="G191" s="5"/>
    </row>
    <row r="192" spans="6:7" ht="15.75" customHeight="1" x14ac:dyDescent="0.25">
      <c r="F192" s="5"/>
      <c r="G192" s="5"/>
    </row>
    <row r="193" spans="6:7" ht="15.75" customHeight="1" x14ac:dyDescent="0.25">
      <c r="F193" s="5"/>
      <c r="G193" s="5"/>
    </row>
    <row r="194" spans="6:7" ht="15.75" customHeight="1" x14ac:dyDescent="0.25">
      <c r="F194" s="5"/>
      <c r="G194" s="5"/>
    </row>
    <row r="195" spans="6:7" ht="15.75" customHeight="1" x14ac:dyDescent="0.25">
      <c r="F195" s="5"/>
      <c r="G195" s="5"/>
    </row>
    <row r="196" spans="6:7" ht="15.75" customHeight="1" x14ac:dyDescent="0.25">
      <c r="F196" s="5"/>
      <c r="G196" s="5"/>
    </row>
    <row r="197" spans="6:7" ht="15.75" customHeight="1" x14ac:dyDescent="0.25">
      <c r="F197" s="5"/>
      <c r="G197" s="5"/>
    </row>
    <row r="198" spans="6:7" ht="15.75" customHeight="1" x14ac:dyDescent="0.25">
      <c r="F198" s="5"/>
      <c r="G198" s="5"/>
    </row>
    <row r="199" spans="6:7" ht="15.75" customHeight="1" x14ac:dyDescent="0.25">
      <c r="F199" s="5"/>
      <c r="G199" s="5"/>
    </row>
    <row r="200" spans="6:7" ht="15.75" customHeight="1" x14ac:dyDescent="0.25">
      <c r="F200" s="5"/>
      <c r="G200" s="5"/>
    </row>
    <row r="201" spans="6:7" ht="15.75" customHeight="1" x14ac:dyDescent="0.25">
      <c r="F201" s="5"/>
      <c r="G201" s="5"/>
    </row>
    <row r="202" spans="6:7" ht="15.75" customHeight="1" x14ac:dyDescent="0.25">
      <c r="F202" s="5"/>
      <c r="G202" s="5"/>
    </row>
    <row r="203" spans="6:7" ht="15.75" customHeight="1" x14ac:dyDescent="0.25">
      <c r="F203" s="5"/>
      <c r="G203" s="5"/>
    </row>
    <row r="204" spans="6:7" ht="15.75" customHeight="1" x14ac:dyDescent="0.25">
      <c r="F204" s="5"/>
      <c r="G204" s="5"/>
    </row>
    <row r="205" spans="6:7" ht="15.75" customHeight="1" x14ac:dyDescent="0.25">
      <c r="F205" s="5"/>
      <c r="G205" s="5"/>
    </row>
    <row r="206" spans="6:7" ht="15.75" customHeight="1" x14ac:dyDescent="0.25">
      <c r="F206" s="5"/>
      <c r="G206" s="5"/>
    </row>
    <row r="207" spans="6:7" ht="15.75" customHeight="1" x14ac:dyDescent="0.25">
      <c r="F207" s="5"/>
      <c r="G207" s="5"/>
    </row>
    <row r="208" spans="6:7" ht="15.75" customHeight="1" x14ac:dyDescent="0.25">
      <c r="F208" s="5"/>
      <c r="G208" s="5"/>
    </row>
    <row r="209" spans="6:7" ht="15.75" customHeight="1" x14ac:dyDescent="0.25">
      <c r="F209" s="5"/>
      <c r="G209" s="5"/>
    </row>
    <row r="210" spans="6:7" ht="15.75" customHeight="1" x14ac:dyDescent="0.25">
      <c r="F210" s="5"/>
      <c r="G210" s="5"/>
    </row>
    <row r="211" spans="6:7" ht="15.75" customHeight="1" x14ac:dyDescent="0.25">
      <c r="F211" s="5"/>
      <c r="G211" s="5"/>
    </row>
    <row r="212" spans="6:7" ht="15.75" customHeight="1" x14ac:dyDescent="0.25">
      <c r="F212" s="5"/>
      <c r="G212" s="5"/>
    </row>
    <row r="213" spans="6:7" ht="15.75" customHeight="1" x14ac:dyDescent="0.25">
      <c r="F213" s="5"/>
      <c r="G213" s="5"/>
    </row>
    <row r="214" spans="6:7" ht="15.75" customHeight="1" x14ac:dyDescent="0.25">
      <c r="F214" s="5"/>
      <c r="G214" s="5"/>
    </row>
    <row r="215" spans="6:7" ht="15.75" customHeight="1" x14ac:dyDescent="0.25">
      <c r="F215" s="5"/>
      <c r="G215" s="5"/>
    </row>
    <row r="216" spans="6:7" ht="15.75" customHeight="1" x14ac:dyDescent="0.25">
      <c r="F216" s="5"/>
      <c r="G216" s="5"/>
    </row>
    <row r="217" spans="6:7" ht="15.75" customHeight="1" x14ac:dyDescent="0.25">
      <c r="F217" s="5"/>
      <c r="G217" s="5"/>
    </row>
    <row r="218" spans="6:7" ht="15.75" customHeight="1" x14ac:dyDescent="0.25">
      <c r="F218" s="5"/>
      <c r="G218" s="5"/>
    </row>
    <row r="219" spans="6:7" ht="15.75" customHeight="1" x14ac:dyDescent="0.25">
      <c r="F219" s="5"/>
      <c r="G219" s="5"/>
    </row>
    <row r="220" spans="6:7" ht="15.75" customHeight="1" x14ac:dyDescent="0.25">
      <c r="F220" s="5"/>
      <c r="G220" s="5"/>
    </row>
    <row r="221" spans="6:7" ht="15.75" customHeight="1" x14ac:dyDescent="0.25">
      <c r="F221" s="5"/>
      <c r="G221" s="5"/>
    </row>
    <row r="222" spans="6:7" ht="15.75" customHeight="1" x14ac:dyDescent="0.25">
      <c r="F222" s="5"/>
      <c r="G222" s="5"/>
    </row>
    <row r="223" spans="6:7" ht="15.75" customHeight="1" x14ac:dyDescent="0.25">
      <c r="F223" s="5"/>
      <c r="G223" s="5"/>
    </row>
    <row r="224" spans="6:7" ht="15.75" customHeight="1" x14ac:dyDescent="0.25">
      <c r="F224" s="5"/>
      <c r="G224" s="5"/>
    </row>
    <row r="225" spans="6:7" ht="15.75" customHeight="1" x14ac:dyDescent="0.25">
      <c r="F225" s="5"/>
      <c r="G225" s="5"/>
    </row>
    <row r="226" spans="6:7" ht="15.75" customHeight="1" x14ac:dyDescent="0.25">
      <c r="F226" s="5"/>
      <c r="G226" s="5"/>
    </row>
    <row r="227" spans="6:7" ht="15.75" customHeight="1" x14ac:dyDescent="0.25">
      <c r="F227" s="5"/>
      <c r="G227" s="5"/>
    </row>
    <row r="228" spans="6:7" ht="15.75" customHeight="1" x14ac:dyDescent="0.25">
      <c r="F228" s="5"/>
      <c r="G228" s="5"/>
    </row>
    <row r="229" spans="6:7" ht="15.75" customHeight="1" x14ac:dyDescent="0.25">
      <c r="F229" s="5"/>
      <c r="G229" s="5"/>
    </row>
    <row r="230" spans="6:7" ht="15.75" customHeight="1" x14ac:dyDescent="0.25">
      <c r="F230" s="5"/>
      <c r="G230" s="5"/>
    </row>
    <row r="231" spans="6:7" ht="15.75" customHeight="1" x14ac:dyDescent="0.25">
      <c r="F231" s="5"/>
      <c r="G231" s="5"/>
    </row>
    <row r="232" spans="6:7" ht="15.75" customHeight="1" x14ac:dyDescent="0.25">
      <c r="F232" s="5"/>
      <c r="G232" s="5"/>
    </row>
    <row r="233" spans="6:7" ht="15.75" customHeight="1" x14ac:dyDescent="0.25">
      <c r="F233" s="5"/>
      <c r="G233" s="5"/>
    </row>
    <row r="234" spans="6:7" ht="15.75" customHeight="1" x14ac:dyDescent="0.25">
      <c r="F234" s="5"/>
      <c r="G234" s="5"/>
    </row>
    <row r="235" spans="6:7" ht="15.75" customHeight="1" x14ac:dyDescent="0.25">
      <c r="F235" s="5"/>
      <c r="G235" s="5"/>
    </row>
    <row r="236" spans="6:7" ht="15.75" customHeight="1" x14ac:dyDescent="0.25">
      <c r="F236" s="5"/>
      <c r="G236" s="5"/>
    </row>
    <row r="237" spans="6:7" ht="15.75" customHeight="1" x14ac:dyDescent="0.25">
      <c r="F237" s="5"/>
      <c r="G237" s="5"/>
    </row>
    <row r="238" spans="6:7" ht="15.75" customHeight="1" x14ac:dyDescent="0.25">
      <c r="F238" s="5"/>
      <c r="G238" s="5"/>
    </row>
    <row r="239" spans="6:7" ht="15.75" customHeight="1" x14ac:dyDescent="0.25">
      <c r="F239" s="5"/>
      <c r="G239" s="5"/>
    </row>
    <row r="240" spans="6:7" ht="15.75" customHeight="1" x14ac:dyDescent="0.25">
      <c r="F240" s="5"/>
      <c r="G240" s="5"/>
    </row>
    <row r="241" spans="6:7" ht="15.75" customHeight="1" x14ac:dyDescent="0.25">
      <c r="F241" s="5"/>
      <c r="G241" s="5"/>
    </row>
    <row r="242" spans="6:7" ht="15.75" customHeight="1" x14ac:dyDescent="0.25">
      <c r="F242" s="5"/>
      <c r="G242" s="5"/>
    </row>
    <row r="243" spans="6:7" ht="15.75" customHeight="1" x14ac:dyDescent="0.25">
      <c r="F243" s="5"/>
      <c r="G243" s="5"/>
    </row>
    <row r="244" spans="6:7" ht="15.75" customHeight="1" x14ac:dyDescent="0.25">
      <c r="F244" s="5"/>
      <c r="G244" s="5"/>
    </row>
    <row r="245" spans="6:7" ht="15.75" customHeight="1" x14ac:dyDescent="0.25">
      <c r="F245" s="5"/>
      <c r="G245" s="5"/>
    </row>
    <row r="246" spans="6:7" ht="15.75" customHeight="1" x14ac:dyDescent="0.25">
      <c r="F246" s="5"/>
      <c r="G246" s="5"/>
    </row>
    <row r="247" spans="6:7" ht="15.75" customHeight="1" x14ac:dyDescent="0.25">
      <c r="F247" s="5"/>
      <c r="G247" s="5"/>
    </row>
    <row r="248" spans="6:7" ht="15.75" customHeight="1" x14ac:dyDescent="0.25">
      <c r="F248" s="5"/>
      <c r="G248" s="5"/>
    </row>
    <row r="249" spans="6:7" ht="15.75" customHeight="1" x14ac:dyDescent="0.25">
      <c r="F249" s="5"/>
      <c r="G249" s="5"/>
    </row>
    <row r="250" spans="6:7" ht="15.75" customHeight="1" x14ac:dyDescent="0.25">
      <c r="F250" s="5"/>
      <c r="G250" s="5"/>
    </row>
    <row r="251" spans="6:7" ht="15.75" customHeight="1" x14ac:dyDescent="0.25">
      <c r="F251" s="5"/>
      <c r="G251" s="5"/>
    </row>
    <row r="252" spans="6:7" ht="15.75" customHeight="1" x14ac:dyDescent="0.25">
      <c r="F252" s="5"/>
      <c r="G252" s="5"/>
    </row>
    <row r="253" spans="6:7" ht="15.75" customHeight="1" x14ac:dyDescent="0.25">
      <c r="F253" s="5"/>
      <c r="G253" s="5"/>
    </row>
    <row r="254" spans="6:7" ht="15.75" customHeight="1" x14ac:dyDescent="0.25">
      <c r="F254" s="5"/>
      <c r="G254" s="5"/>
    </row>
    <row r="255" spans="6:7" ht="15.75" customHeight="1" x14ac:dyDescent="0.25">
      <c r="F255" s="5"/>
      <c r="G255" s="5"/>
    </row>
    <row r="256" spans="6:7" ht="15.75" customHeight="1" x14ac:dyDescent="0.25">
      <c r="F256" s="5"/>
      <c r="G256" s="5"/>
    </row>
    <row r="257" spans="6:7" ht="15.75" customHeight="1" x14ac:dyDescent="0.25">
      <c r="F257" s="5"/>
      <c r="G257" s="5"/>
    </row>
    <row r="258" spans="6:7" ht="15.75" customHeight="1" x14ac:dyDescent="0.25">
      <c r="F258" s="5"/>
      <c r="G258" s="5"/>
    </row>
    <row r="259" spans="6:7" ht="15.75" customHeight="1" x14ac:dyDescent="0.25">
      <c r="F259" s="5"/>
      <c r="G259" s="5"/>
    </row>
    <row r="260" spans="6:7" ht="15.75" customHeight="1" x14ac:dyDescent="0.25">
      <c r="F260" s="5"/>
      <c r="G260" s="5"/>
    </row>
    <row r="261" spans="6:7" ht="15.75" customHeight="1" x14ac:dyDescent="0.25">
      <c r="F261" s="5"/>
      <c r="G261" s="5"/>
    </row>
    <row r="262" spans="6:7" ht="15.75" customHeight="1" x14ac:dyDescent="0.25">
      <c r="F262" s="5"/>
      <c r="G262" s="5"/>
    </row>
    <row r="263" spans="6:7" ht="15.75" customHeight="1" x14ac:dyDescent="0.25">
      <c r="F263" s="5"/>
      <c r="G263" s="5"/>
    </row>
    <row r="264" spans="6:7" ht="15.75" customHeight="1" x14ac:dyDescent="0.25">
      <c r="F264" s="5"/>
      <c r="G264" s="5"/>
    </row>
    <row r="265" spans="6:7" ht="15.75" customHeight="1" x14ac:dyDescent="0.25">
      <c r="F265" s="5"/>
      <c r="G265" s="5"/>
    </row>
    <row r="266" spans="6:7" ht="15.75" customHeight="1" x14ac:dyDescent="0.25">
      <c r="F266" s="5"/>
      <c r="G266" s="5"/>
    </row>
    <row r="267" spans="6:7" ht="15.75" customHeight="1" x14ac:dyDescent="0.25">
      <c r="F267" s="5"/>
      <c r="G267" s="5"/>
    </row>
    <row r="268" spans="6:7" ht="15.75" customHeight="1" x14ac:dyDescent="0.25">
      <c r="F268" s="5"/>
      <c r="G268" s="5"/>
    </row>
    <row r="269" spans="6:7" ht="15.75" customHeight="1" x14ac:dyDescent="0.25">
      <c r="F269" s="5"/>
      <c r="G269" s="5"/>
    </row>
    <row r="270" spans="6:7" ht="15.75" customHeight="1" x14ac:dyDescent="0.25">
      <c r="F270" s="5"/>
      <c r="G270" s="5"/>
    </row>
    <row r="271" spans="6:7" ht="15.75" customHeight="1" x14ac:dyDescent="0.25">
      <c r="F271" s="5"/>
      <c r="G271" s="5"/>
    </row>
    <row r="272" spans="6:7" ht="15.75" customHeight="1" x14ac:dyDescent="0.25">
      <c r="F272" s="5"/>
      <c r="G272" s="5"/>
    </row>
    <row r="273" spans="6:7" ht="15.75" customHeight="1" x14ac:dyDescent="0.25">
      <c r="F273" s="5"/>
      <c r="G273" s="5"/>
    </row>
    <row r="274" spans="6:7" ht="15.75" customHeight="1" x14ac:dyDescent="0.25">
      <c r="F274" s="5"/>
      <c r="G274" s="5"/>
    </row>
    <row r="275" spans="6:7" ht="15.75" customHeight="1" x14ac:dyDescent="0.25">
      <c r="F275" s="5"/>
      <c r="G275" s="5"/>
    </row>
    <row r="276" spans="6:7" ht="15.75" customHeight="1" x14ac:dyDescent="0.25">
      <c r="F276" s="5"/>
      <c r="G276" s="5"/>
    </row>
    <row r="277" spans="6:7" ht="15.75" customHeight="1" x14ac:dyDescent="0.25">
      <c r="F277" s="5"/>
      <c r="G277" s="5"/>
    </row>
    <row r="278" spans="6:7" ht="15.75" customHeight="1" x14ac:dyDescent="0.25">
      <c r="F278" s="5"/>
      <c r="G278" s="5"/>
    </row>
    <row r="279" spans="6:7" ht="15.75" customHeight="1" x14ac:dyDescent="0.25">
      <c r="F279" s="5"/>
      <c r="G279" s="5"/>
    </row>
    <row r="280" spans="6:7" ht="15.75" customHeight="1" x14ac:dyDescent="0.25">
      <c r="F280" s="5"/>
      <c r="G280" s="5"/>
    </row>
    <row r="281" spans="6:7" ht="15.75" customHeight="1" x14ac:dyDescent="0.25">
      <c r="F281" s="5"/>
      <c r="G281" s="5"/>
    </row>
    <row r="282" spans="6:7" ht="15.75" customHeight="1" x14ac:dyDescent="0.25">
      <c r="F282" s="5"/>
      <c r="G282" s="5"/>
    </row>
    <row r="283" spans="6:7" ht="15.75" customHeight="1" x14ac:dyDescent="0.25">
      <c r="F283" s="5"/>
      <c r="G283" s="5"/>
    </row>
    <row r="284" spans="6:7" ht="15.75" customHeight="1" x14ac:dyDescent="0.25">
      <c r="F284" s="5"/>
      <c r="G284" s="5"/>
    </row>
    <row r="285" spans="6:7" ht="15.75" customHeight="1" x14ac:dyDescent="0.25">
      <c r="F285" s="5"/>
      <c r="G285" s="5"/>
    </row>
    <row r="286" spans="6:7" ht="15.75" customHeight="1" x14ac:dyDescent="0.25">
      <c r="F286" s="5"/>
      <c r="G286" s="5"/>
    </row>
    <row r="287" spans="6:7" ht="15.75" customHeight="1" x14ac:dyDescent="0.25">
      <c r="F287" s="5"/>
      <c r="G287" s="5"/>
    </row>
    <row r="288" spans="6:7" ht="15.75" customHeight="1" x14ac:dyDescent="0.25">
      <c r="F288" s="5"/>
      <c r="G288" s="5"/>
    </row>
    <row r="289" spans="6:7" ht="15.75" customHeight="1" x14ac:dyDescent="0.25">
      <c r="F289" s="5"/>
      <c r="G289" s="5"/>
    </row>
    <row r="290" spans="6:7" ht="15.75" customHeight="1" x14ac:dyDescent="0.25">
      <c r="F290" s="5"/>
      <c r="G290" s="5"/>
    </row>
    <row r="291" spans="6:7" ht="15.75" customHeight="1" x14ac:dyDescent="0.25">
      <c r="F291" s="5"/>
      <c r="G291" s="5"/>
    </row>
    <row r="292" spans="6:7" ht="15.75" customHeight="1" x14ac:dyDescent="0.25">
      <c r="F292" s="5"/>
      <c r="G292" s="5"/>
    </row>
    <row r="293" spans="6:7" ht="15.75" customHeight="1" x14ac:dyDescent="0.25">
      <c r="F293" s="5"/>
      <c r="G293" s="5"/>
    </row>
    <row r="294" spans="6:7" ht="15.75" customHeight="1" x14ac:dyDescent="0.25">
      <c r="F294" s="5"/>
      <c r="G294" s="5"/>
    </row>
    <row r="295" spans="6:7" ht="15.75" customHeight="1" x14ac:dyDescent="0.25">
      <c r="F295" s="5"/>
      <c r="G295" s="5"/>
    </row>
    <row r="296" spans="6:7" ht="15.75" customHeight="1" x14ac:dyDescent="0.25">
      <c r="F296" s="5"/>
      <c r="G296" s="5"/>
    </row>
    <row r="297" spans="6:7" ht="15.75" customHeight="1" x14ac:dyDescent="0.25">
      <c r="F297" s="5"/>
      <c r="G297" s="5"/>
    </row>
    <row r="298" spans="6:7" ht="15.75" customHeight="1" x14ac:dyDescent="0.25">
      <c r="F298" s="5"/>
      <c r="G298" s="5"/>
    </row>
    <row r="299" spans="6:7" ht="15.75" customHeight="1" x14ac:dyDescent="0.25">
      <c r="F299" s="5"/>
      <c r="G299" s="5"/>
    </row>
    <row r="300" spans="6:7" ht="15.75" customHeight="1" x14ac:dyDescent="0.25">
      <c r="F300" s="5"/>
      <c r="G300" s="5"/>
    </row>
    <row r="301" spans="6:7" ht="15.75" customHeight="1" x14ac:dyDescent="0.25">
      <c r="F301" s="5"/>
      <c r="G301" s="5"/>
    </row>
    <row r="302" spans="6:7" ht="15.75" customHeight="1" x14ac:dyDescent="0.25">
      <c r="F302" s="5"/>
      <c r="G302" s="5"/>
    </row>
    <row r="303" spans="6:7" ht="15.75" customHeight="1" x14ac:dyDescent="0.25">
      <c r="F303" s="5"/>
      <c r="G303" s="5"/>
    </row>
    <row r="304" spans="6:7" ht="15.75" customHeight="1" x14ac:dyDescent="0.25">
      <c r="F304" s="5"/>
      <c r="G304" s="5"/>
    </row>
    <row r="305" spans="6:7" ht="15.75" customHeight="1" x14ac:dyDescent="0.25">
      <c r="F305" s="5"/>
      <c r="G305" s="5"/>
    </row>
    <row r="306" spans="6:7" ht="15.75" customHeight="1" x14ac:dyDescent="0.25">
      <c r="F306" s="5"/>
      <c r="G306" s="5"/>
    </row>
    <row r="307" spans="6:7" ht="15.75" customHeight="1" x14ac:dyDescent="0.25">
      <c r="F307" s="5"/>
      <c r="G307" s="5"/>
    </row>
    <row r="308" spans="6:7" ht="15.75" customHeight="1" x14ac:dyDescent="0.25">
      <c r="F308" s="5"/>
      <c r="G308" s="5"/>
    </row>
    <row r="309" spans="6:7" ht="15.75" customHeight="1" x14ac:dyDescent="0.25">
      <c r="F309" s="5"/>
      <c r="G309" s="5"/>
    </row>
    <row r="310" spans="6:7" ht="15.75" customHeight="1" x14ac:dyDescent="0.25">
      <c r="F310" s="5"/>
      <c r="G310" s="5"/>
    </row>
    <row r="311" spans="6:7" ht="15.75" customHeight="1" x14ac:dyDescent="0.25">
      <c r="F311" s="5"/>
      <c r="G311" s="5"/>
    </row>
    <row r="312" spans="6:7" ht="15.75" customHeight="1" x14ac:dyDescent="0.25">
      <c r="F312" s="5"/>
      <c r="G312" s="5"/>
    </row>
    <row r="313" spans="6:7" ht="15.75" customHeight="1" x14ac:dyDescent="0.25">
      <c r="F313" s="5"/>
      <c r="G313" s="5"/>
    </row>
    <row r="314" spans="6:7" ht="15.75" customHeight="1" x14ac:dyDescent="0.25">
      <c r="F314" s="5"/>
      <c r="G314" s="5"/>
    </row>
    <row r="315" spans="6:7" ht="15.75" customHeight="1" x14ac:dyDescent="0.25">
      <c r="F315" s="5"/>
      <c r="G315" s="5"/>
    </row>
    <row r="316" spans="6:7" ht="15.75" customHeight="1" x14ac:dyDescent="0.25">
      <c r="F316" s="5"/>
      <c r="G316" s="5"/>
    </row>
    <row r="317" spans="6:7" ht="15.75" customHeight="1" x14ac:dyDescent="0.25">
      <c r="F317" s="5"/>
      <c r="G317" s="5"/>
    </row>
    <row r="318" spans="6:7" ht="15.75" customHeight="1" x14ac:dyDescent="0.25">
      <c r="F318" s="5"/>
      <c r="G318" s="5"/>
    </row>
    <row r="319" spans="6:7" ht="15.75" customHeight="1" x14ac:dyDescent="0.25">
      <c r="F319" s="5"/>
      <c r="G319" s="5"/>
    </row>
    <row r="320" spans="6:7" ht="15.75" customHeight="1" x14ac:dyDescent="0.25">
      <c r="F320" s="5"/>
      <c r="G320" s="5"/>
    </row>
    <row r="321" spans="6:7" ht="15.75" customHeight="1" x14ac:dyDescent="0.25">
      <c r="F321" s="5"/>
      <c r="G321" s="5"/>
    </row>
    <row r="322" spans="6:7" ht="15.75" customHeight="1" x14ac:dyDescent="0.25">
      <c r="F322" s="5"/>
      <c r="G322" s="5"/>
    </row>
    <row r="323" spans="6:7" ht="15.75" customHeight="1" x14ac:dyDescent="0.25">
      <c r="F323" s="5"/>
      <c r="G323" s="5"/>
    </row>
    <row r="324" spans="6:7" ht="15.75" customHeight="1" x14ac:dyDescent="0.25">
      <c r="F324" s="5"/>
      <c r="G324" s="5"/>
    </row>
    <row r="325" spans="6:7" ht="15.75" customHeight="1" x14ac:dyDescent="0.25">
      <c r="F325" s="5"/>
      <c r="G325" s="5"/>
    </row>
    <row r="326" spans="6:7" ht="15.75" customHeight="1" x14ac:dyDescent="0.25">
      <c r="F326" s="5"/>
      <c r="G326" s="5"/>
    </row>
    <row r="327" spans="6:7" ht="15.75" customHeight="1" x14ac:dyDescent="0.25">
      <c r="F327" s="5"/>
      <c r="G327" s="5"/>
    </row>
    <row r="328" spans="6:7" ht="15.75" customHeight="1" x14ac:dyDescent="0.25">
      <c r="F328" s="5"/>
      <c r="G328" s="5"/>
    </row>
    <row r="329" spans="6:7" ht="15.75" customHeight="1" x14ac:dyDescent="0.25">
      <c r="F329" s="5"/>
      <c r="G329" s="5"/>
    </row>
    <row r="330" spans="6:7" ht="15.75" customHeight="1" x14ac:dyDescent="0.25">
      <c r="F330" s="5"/>
      <c r="G330" s="5"/>
    </row>
    <row r="331" spans="6:7" ht="15.75" customHeight="1" x14ac:dyDescent="0.25">
      <c r="F331" s="5"/>
      <c r="G331" s="5"/>
    </row>
    <row r="332" spans="6:7" ht="15.75" customHeight="1" x14ac:dyDescent="0.25">
      <c r="F332" s="5"/>
      <c r="G332" s="5"/>
    </row>
    <row r="333" spans="6:7" ht="15.75" customHeight="1" x14ac:dyDescent="0.25">
      <c r="F333" s="5"/>
      <c r="G333" s="5"/>
    </row>
    <row r="334" spans="6:7" ht="15.75" customHeight="1" x14ac:dyDescent="0.25">
      <c r="F334" s="5"/>
      <c r="G334" s="5"/>
    </row>
    <row r="335" spans="6:7" ht="15.75" customHeight="1" x14ac:dyDescent="0.25">
      <c r="F335" s="5"/>
      <c r="G335" s="5"/>
    </row>
    <row r="336" spans="6:7" ht="15.75" customHeight="1" x14ac:dyDescent="0.25">
      <c r="F336" s="5"/>
      <c r="G336" s="5"/>
    </row>
    <row r="337" spans="6:7" ht="15.75" customHeight="1" x14ac:dyDescent="0.25">
      <c r="F337" s="5"/>
      <c r="G337" s="5"/>
    </row>
    <row r="338" spans="6:7" ht="15.75" customHeight="1" x14ac:dyDescent="0.25">
      <c r="F338" s="5"/>
      <c r="G338" s="5"/>
    </row>
    <row r="339" spans="6:7" ht="15.75" customHeight="1" x14ac:dyDescent="0.25">
      <c r="F339" s="5"/>
      <c r="G339" s="5"/>
    </row>
    <row r="340" spans="6:7" ht="15.75" customHeight="1" x14ac:dyDescent="0.25">
      <c r="F340" s="5"/>
      <c r="G340" s="5"/>
    </row>
    <row r="341" spans="6:7" ht="15.75" customHeight="1" x14ac:dyDescent="0.25">
      <c r="F341" s="5"/>
      <c r="G341" s="5"/>
    </row>
    <row r="342" spans="6:7" ht="15.75" customHeight="1" x14ac:dyDescent="0.25">
      <c r="F342" s="5"/>
      <c r="G342" s="5"/>
    </row>
    <row r="343" spans="6:7" ht="15.75" customHeight="1" x14ac:dyDescent="0.25">
      <c r="F343" s="5"/>
      <c r="G343" s="5"/>
    </row>
    <row r="344" spans="6:7" ht="15.75" customHeight="1" x14ac:dyDescent="0.25">
      <c r="F344" s="5"/>
      <c r="G344" s="5"/>
    </row>
    <row r="345" spans="6:7" ht="15.75" customHeight="1" x14ac:dyDescent="0.25">
      <c r="F345" s="5"/>
      <c r="G345" s="5"/>
    </row>
    <row r="346" spans="6:7" ht="15.75" customHeight="1" x14ac:dyDescent="0.25">
      <c r="F346" s="5"/>
      <c r="G346" s="5"/>
    </row>
    <row r="347" spans="6:7" ht="15.75" customHeight="1" x14ac:dyDescent="0.25">
      <c r="F347" s="5"/>
      <c r="G347" s="5"/>
    </row>
    <row r="348" spans="6:7" ht="15.75" customHeight="1" x14ac:dyDescent="0.25">
      <c r="F348" s="5"/>
      <c r="G348" s="5"/>
    </row>
    <row r="349" spans="6:7" ht="15.75" customHeight="1" x14ac:dyDescent="0.25">
      <c r="F349" s="5"/>
      <c r="G349" s="5"/>
    </row>
    <row r="350" spans="6:7" ht="15.75" customHeight="1" x14ac:dyDescent="0.25">
      <c r="F350" s="5"/>
      <c r="G350" s="5"/>
    </row>
    <row r="351" spans="6:7" ht="15.75" customHeight="1" x14ac:dyDescent="0.25">
      <c r="F351" s="5"/>
      <c r="G351" s="5"/>
    </row>
    <row r="352" spans="6:7" ht="15.75" customHeight="1" x14ac:dyDescent="0.25">
      <c r="F352" s="5"/>
      <c r="G352" s="5"/>
    </row>
    <row r="353" spans="6:7" ht="15.75" customHeight="1" x14ac:dyDescent="0.25">
      <c r="F353" s="5"/>
      <c r="G353" s="5"/>
    </row>
    <row r="354" spans="6:7" ht="15.75" customHeight="1" x14ac:dyDescent="0.25">
      <c r="F354" s="5"/>
      <c r="G354" s="5"/>
    </row>
    <row r="355" spans="6:7" ht="15.75" customHeight="1" x14ac:dyDescent="0.25">
      <c r="F355" s="5"/>
      <c r="G355" s="5"/>
    </row>
    <row r="356" spans="6:7" ht="15.75" customHeight="1" x14ac:dyDescent="0.25">
      <c r="F356" s="5"/>
      <c r="G356" s="5"/>
    </row>
    <row r="357" spans="6:7" ht="15.75" customHeight="1" x14ac:dyDescent="0.25">
      <c r="F357" s="5"/>
      <c r="G357" s="5"/>
    </row>
    <row r="358" spans="6:7" ht="15.75" customHeight="1" x14ac:dyDescent="0.25">
      <c r="F358" s="5"/>
      <c r="G358" s="5"/>
    </row>
    <row r="359" spans="6:7" ht="15.75" customHeight="1" x14ac:dyDescent="0.25">
      <c r="F359" s="5"/>
      <c r="G359" s="5"/>
    </row>
    <row r="360" spans="6:7" ht="15.75" customHeight="1" x14ac:dyDescent="0.25">
      <c r="F360" s="5"/>
      <c r="G360" s="5"/>
    </row>
    <row r="361" spans="6:7" ht="15.75" customHeight="1" x14ac:dyDescent="0.25">
      <c r="F361" s="5"/>
      <c r="G361" s="5"/>
    </row>
    <row r="362" spans="6:7" ht="15.75" customHeight="1" x14ac:dyDescent="0.25">
      <c r="F362" s="5"/>
      <c r="G362" s="5"/>
    </row>
    <row r="363" spans="6:7" ht="15.75" customHeight="1" x14ac:dyDescent="0.25">
      <c r="F363" s="5"/>
      <c r="G363" s="5"/>
    </row>
    <row r="364" spans="6:7" ht="15.75" customHeight="1" x14ac:dyDescent="0.25">
      <c r="F364" s="5"/>
      <c r="G364" s="5"/>
    </row>
    <row r="365" spans="6:7" ht="15.75" customHeight="1" x14ac:dyDescent="0.25">
      <c r="F365" s="5"/>
      <c r="G365" s="5"/>
    </row>
    <row r="366" spans="6:7" ht="15.75" customHeight="1" x14ac:dyDescent="0.25">
      <c r="F366" s="5"/>
      <c r="G366" s="5"/>
    </row>
    <row r="367" spans="6:7" ht="15.75" customHeight="1" x14ac:dyDescent="0.25">
      <c r="F367" s="5"/>
      <c r="G367" s="5"/>
    </row>
    <row r="368" spans="6:7" ht="15.75" customHeight="1" x14ac:dyDescent="0.25">
      <c r="F368" s="5"/>
      <c r="G368" s="5"/>
    </row>
    <row r="369" spans="6:7" ht="15.75" customHeight="1" x14ac:dyDescent="0.25">
      <c r="F369" s="5"/>
      <c r="G369" s="5"/>
    </row>
    <row r="370" spans="6:7" ht="15.75" customHeight="1" x14ac:dyDescent="0.25">
      <c r="F370" s="5"/>
      <c r="G370" s="5"/>
    </row>
    <row r="371" spans="6:7" ht="15.75" customHeight="1" x14ac:dyDescent="0.25">
      <c r="F371" s="5"/>
      <c r="G371" s="5"/>
    </row>
    <row r="372" spans="6:7" ht="15.75" customHeight="1" x14ac:dyDescent="0.25">
      <c r="F372" s="5"/>
      <c r="G372" s="5"/>
    </row>
    <row r="373" spans="6:7" ht="15.75" customHeight="1" x14ac:dyDescent="0.25">
      <c r="F373" s="5"/>
      <c r="G373" s="5"/>
    </row>
    <row r="374" spans="6:7" ht="15.75" customHeight="1" x14ac:dyDescent="0.25">
      <c r="F374" s="5"/>
      <c r="G374" s="5"/>
    </row>
    <row r="375" spans="6:7" ht="15.75" customHeight="1" x14ac:dyDescent="0.25">
      <c r="F375" s="5"/>
      <c r="G375" s="5"/>
    </row>
    <row r="376" spans="6:7" ht="15.75" customHeight="1" x14ac:dyDescent="0.25">
      <c r="F376" s="5"/>
      <c r="G376" s="5"/>
    </row>
    <row r="377" spans="6:7" ht="15.75" customHeight="1" x14ac:dyDescent="0.25">
      <c r="F377" s="5"/>
      <c r="G377" s="5"/>
    </row>
    <row r="378" spans="6:7" ht="15.75" customHeight="1" x14ac:dyDescent="0.25">
      <c r="F378" s="5"/>
      <c r="G378" s="5"/>
    </row>
    <row r="379" spans="6:7" ht="15.75" customHeight="1" x14ac:dyDescent="0.25">
      <c r="F379" s="5"/>
      <c r="G379" s="5"/>
    </row>
    <row r="380" spans="6:7" ht="15.75" customHeight="1" x14ac:dyDescent="0.25">
      <c r="F380" s="5"/>
      <c r="G380" s="5"/>
    </row>
    <row r="381" spans="6:7" ht="15.75" customHeight="1" x14ac:dyDescent="0.25">
      <c r="F381" s="5"/>
      <c r="G381" s="5"/>
    </row>
    <row r="382" spans="6:7" ht="15.75" customHeight="1" x14ac:dyDescent="0.25">
      <c r="F382" s="5"/>
      <c r="G382" s="5"/>
    </row>
    <row r="383" spans="6:7" ht="15.75" customHeight="1" x14ac:dyDescent="0.25">
      <c r="F383" s="5"/>
      <c r="G383" s="5"/>
    </row>
    <row r="384" spans="6:7" ht="15.75" customHeight="1" x14ac:dyDescent="0.25">
      <c r="F384" s="5"/>
      <c r="G384" s="5"/>
    </row>
    <row r="385" spans="6:7" ht="15.75" customHeight="1" x14ac:dyDescent="0.25">
      <c r="F385" s="5"/>
      <c r="G385" s="5"/>
    </row>
    <row r="386" spans="6:7" ht="15.75" customHeight="1" x14ac:dyDescent="0.25">
      <c r="F386" s="5"/>
      <c r="G386" s="5"/>
    </row>
    <row r="387" spans="6:7" ht="15.75" customHeight="1" x14ac:dyDescent="0.25">
      <c r="F387" s="5"/>
      <c r="G387" s="5"/>
    </row>
    <row r="388" spans="6:7" ht="15.75" customHeight="1" x14ac:dyDescent="0.25">
      <c r="F388" s="5"/>
      <c r="G388" s="5"/>
    </row>
    <row r="389" spans="6:7" ht="15.75" customHeight="1" x14ac:dyDescent="0.25">
      <c r="F389" s="5"/>
      <c r="G389" s="5"/>
    </row>
    <row r="390" spans="6:7" ht="15.75" customHeight="1" x14ac:dyDescent="0.25">
      <c r="F390" s="5"/>
      <c r="G390" s="5"/>
    </row>
    <row r="391" spans="6:7" ht="15.75" customHeight="1" x14ac:dyDescent="0.25">
      <c r="F391" s="5"/>
      <c r="G391" s="5"/>
    </row>
    <row r="392" spans="6:7" ht="15.75" customHeight="1" x14ac:dyDescent="0.25">
      <c r="F392" s="5"/>
      <c r="G392" s="5"/>
    </row>
    <row r="393" spans="6:7" ht="15.75" customHeight="1" x14ac:dyDescent="0.25">
      <c r="F393" s="5"/>
      <c r="G393" s="5"/>
    </row>
    <row r="394" spans="6:7" ht="15.75" customHeight="1" x14ac:dyDescent="0.25">
      <c r="F394" s="5"/>
      <c r="G394" s="5"/>
    </row>
    <row r="395" spans="6:7" ht="15.75" customHeight="1" x14ac:dyDescent="0.25">
      <c r="F395" s="5"/>
      <c r="G395" s="5"/>
    </row>
    <row r="396" spans="6:7" ht="15.75" customHeight="1" x14ac:dyDescent="0.25">
      <c r="F396" s="5"/>
      <c r="G396" s="5"/>
    </row>
    <row r="397" spans="6:7" ht="15.75" customHeight="1" x14ac:dyDescent="0.25">
      <c r="F397" s="5"/>
      <c r="G397" s="5"/>
    </row>
    <row r="398" spans="6:7" ht="15.75" customHeight="1" x14ac:dyDescent="0.25">
      <c r="F398" s="5"/>
      <c r="G398" s="5"/>
    </row>
    <row r="399" spans="6:7" ht="15.75" customHeight="1" x14ac:dyDescent="0.25">
      <c r="F399" s="5"/>
      <c r="G399" s="5"/>
    </row>
    <row r="400" spans="6:7" ht="15.75" customHeight="1" x14ac:dyDescent="0.25">
      <c r="F400" s="5"/>
      <c r="G400" s="5"/>
    </row>
    <row r="401" spans="6:7" ht="15.75" customHeight="1" x14ac:dyDescent="0.25">
      <c r="F401" s="5"/>
      <c r="G401" s="5"/>
    </row>
    <row r="402" spans="6:7" ht="15.75" customHeight="1" x14ac:dyDescent="0.25">
      <c r="F402" s="5"/>
      <c r="G402" s="5"/>
    </row>
    <row r="403" spans="6:7" ht="15.75" customHeight="1" x14ac:dyDescent="0.25">
      <c r="F403" s="5"/>
      <c r="G403" s="5"/>
    </row>
    <row r="404" spans="6:7" ht="15.75" customHeight="1" x14ac:dyDescent="0.25">
      <c r="F404" s="5"/>
      <c r="G404" s="5"/>
    </row>
    <row r="405" spans="6:7" ht="15.75" customHeight="1" x14ac:dyDescent="0.25">
      <c r="F405" s="5"/>
      <c r="G405" s="5"/>
    </row>
    <row r="406" spans="6:7" ht="15.75" customHeight="1" x14ac:dyDescent="0.25">
      <c r="F406" s="5"/>
      <c r="G406" s="5"/>
    </row>
    <row r="407" spans="6:7" ht="15.75" customHeight="1" x14ac:dyDescent="0.25">
      <c r="F407" s="5"/>
      <c r="G407" s="5"/>
    </row>
    <row r="408" spans="6:7" ht="15.75" customHeight="1" x14ac:dyDescent="0.25">
      <c r="F408" s="5"/>
      <c r="G408" s="5"/>
    </row>
    <row r="409" spans="6:7" ht="15.75" customHeight="1" x14ac:dyDescent="0.25">
      <c r="F409" s="5"/>
      <c r="G409" s="5"/>
    </row>
    <row r="410" spans="6:7" ht="15.75" customHeight="1" x14ac:dyDescent="0.25">
      <c r="F410" s="5"/>
      <c r="G410" s="5"/>
    </row>
    <row r="411" spans="6:7" ht="15.75" customHeight="1" x14ac:dyDescent="0.25">
      <c r="F411" s="5"/>
      <c r="G411" s="5"/>
    </row>
    <row r="412" spans="6:7" ht="15.75" customHeight="1" x14ac:dyDescent="0.25">
      <c r="F412" s="5"/>
      <c r="G412" s="5"/>
    </row>
    <row r="413" spans="6:7" ht="15.75" customHeight="1" x14ac:dyDescent="0.25">
      <c r="F413" s="5"/>
      <c r="G413" s="5"/>
    </row>
    <row r="414" spans="6:7" ht="15.75" customHeight="1" x14ac:dyDescent="0.25">
      <c r="F414" s="5"/>
      <c r="G414" s="5"/>
    </row>
    <row r="415" spans="6:7" ht="15.75" customHeight="1" x14ac:dyDescent="0.25">
      <c r="F415" s="5"/>
      <c r="G415" s="5"/>
    </row>
    <row r="416" spans="6:7" ht="15.75" customHeight="1" x14ac:dyDescent="0.25">
      <c r="F416" s="5"/>
      <c r="G416" s="5"/>
    </row>
    <row r="417" spans="6:7" ht="15.75" customHeight="1" x14ac:dyDescent="0.25">
      <c r="F417" s="5"/>
      <c r="G417" s="5"/>
    </row>
    <row r="418" spans="6:7" ht="15.75" customHeight="1" x14ac:dyDescent="0.25">
      <c r="F418" s="5"/>
      <c r="G418" s="5"/>
    </row>
    <row r="419" spans="6:7" ht="15.75" customHeight="1" x14ac:dyDescent="0.25">
      <c r="F419" s="5"/>
      <c r="G419" s="5"/>
    </row>
    <row r="420" spans="6:7" ht="15.75" customHeight="1" x14ac:dyDescent="0.25">
      <c r="F420" s="5"/>
      <c r="G420" s="5"/>
    </row>
    <row r="421" spans="6:7" ht="15.75" customHeight="1" x14ac:dyDescent="0.25">
      <c r="F421" s="5"/>
      <c r="G421" s="5"/>
    </row>
    <row r="422" spans="6:7" ht="15.75" customHeight="1" x14ac:dyDescent="0.25">
      <c r="F422" s="5"/>
      <c r="G422" s="5"/>
    </row>
    <row r="423" spans="6:7" ht="15.75" customHeight="1" x14ac:dyDescent="0.25">
      <c r="F423" s="5"/>
      <c r="G423" s="5"/>
    </row>
    <row r="424" spans="6:7" ht="15.75" customHeight="1" x14ac:dyDescent="0.25">
      <c r="F424" s="5"/>
      <c r="G424" s="5"/>
    </row>
    <row r="425" spans="6:7" ht="15.75" customHeight="1" x14ac:dyDescent="0.25">
      <c r="F425" s="5"/>
      <c r="G425" s="5"/>
    </row>
    <row r="426" spans="6:7" ht="15.75" customHeight="1" x14ac:dyDescent="0.25">
      <c r="F426" s="5"/>
      <c r="G426" s="5"/>
    </row>
    <row r="427" spans="6:7" ht="15.75" customHeight="1" x14ac:dyDescent="0.25">
      <c r="F427" s="5"/>
      <c r="G427" s="5"/>
    </row>
    <row r="428" spans="6:7" ht="15.75" customHeight="1" x14ac:dyDescent="0.25">
      <c r="F428" s="5"/>
      <c r="G428" s="5"/>
    </row>
    <row r="429" spans="6:7" ht="15.75" customHeight="1" x14ac:dyDescent="0.25">
      <c r="F429" s="5"/>
      <c r="G429" s="5"/>
    </row>
    <row r="430" spans="6:7" ht="15.75" customHeight="1" x14ac:dyDescent="0.25">
      <c r="F430" s="5"/>
      <c r="G430" s="5"/>
    </row>
    <row r="431" spans="6:7" ht="15.75" customHeight="1" x14ac:dyDescent="0.25">
      <c r="F431" s="5"/>
      <c r="G431" s="5"/>
    </row>
    <row r="432" spans="6:7" ht="15.75" customHeight="1" x14ac:dyDescent="0.25">
      <c r="F432" s="5"/>
      <c r="G432" s="5"/>
    </row>
    <row r="433" spans="6:7" ht="15.75" customHeight="1" x14ac:dyDescent="0.25">
      <c r="F433" s="5"/>
      <c r="G433" s="5"/>
    </row>
    <row r="434" spans="6:7" ht="15.75" customHeight="1" x14ac:dyDescent="0.25">
      <c r="F434" s="5"/>
      <c r="G434" s="5"/>
    </row>
    <row r="435" spans="6:7" ht="15.75" customHeight="1" x14ac:dyDescent="0.25">
      <c r="F435" s="5"/>
      <c r="G435" s="5"/>
    </row>
    <row r="436" spans="6:7" ht="15.75" customHeight="1" x14ac:dyDescent="0.25">
      <c r="F436" s="5"/>
      <c r="G436" s="5"/>
    </row>
    <row r="437" spans="6:7" ht="15.75" customHeight="1" x14ac:dyDescent="0.25">
      <c r="F437" s="5"/>
      <c r="G437" s="5"/>
    </row>
    <row r="438" spans="6:7" ht="15.75" customHeight="1" x14ac:dyDescent="0.25">
      <c r="F438" s="5"/>
      <c r="G438" s="5"/>
    </row>
    <row r="439" spans="6:7" ht="15.75" customHeight="1" x14ac:dyDescent="0.25">
      <c r="F439" s="5"/>
      <c r="G439" s="5"/>
    </row>
    <row r="440" spans="6:7" ht="15.75" customHeight="1" x14ac:dyDescent="0.25">
      <c r="F440" s="5"/>
      <c r="G440" s="5"/>
    </row>
    <row r="441" spans="6:7" ht="15.75" customHeight="1" x14ac:dyDescent="0.25">
      <c r="F441" s="5"/>
      <c r="G441" s="5"/>
    </row>
    <row r="442" spans="6:7" ht="15.75" customHeight="1" x14ac:dyDescent="0.25">
      <c r="F442" s="5"/>
      <c r="G442" s="5"/>
    </row>
    <row r="443" spans="6:7" ht="15.75" customHeight="1" x14ac:dyDescent="0.25">
      <c r="F443" s="5"/>
      <c r="G443" s="5"/>
    </row>
    <row r="444" spans="6:7" ht="15.75" customHeight="1" x14ac:dyDescent="0.25">
      <c r="F444" s="5"/>
      <c r="G444" s="5"/>
    </row>
    <row r="445" spans="6:7" ht="15.75" customHeight="1" x14ac:dyDescent="0.25">
      <c r="F445" s="5"/>
      <c r="G445" s="5"/>
    </row>
    <row r="446" spans="6:7" ht="15.75" customHeight="1" x14ac:dyDescent="0.25">
      <c r="F446" s="5"/>
      <c r="G446" s="5"/>
    </row>
    <row r="447" spans="6:7" ht="15.75" customHeight="1" x14ac:dyDescent="0.25">
      <c r="F447" s="5"/>
      <c r="G447" s="5"/>
    </row>
    <row r="448" spans="6:7" ht="15.75" customHeight="1" x14ac:dyDescent="0.25">
      <c r="F448" s="5"/>
      <c r="G448" s="5"/>
    </row>
    <row r="449" spans="6:7" ht="15.75" customHeight="1" x14ac:dyDescent="0.25">
      <c r="F449" s="5"/>
      <c r="G449" s="5"/>
    </row>
    <row r="450" spans="6:7" ht="15.75" customHeight="1" x14ac:dyDescent="0.25">
      <c r="F450" s="5"/>
      <c r="G450" s="5"/>
    </row>
    <row r="451" spans="6:7" ht="15.75" customHeight="1" x14ac:dyDescent="0.25">
      <c r="F451" s="5"/>
      <c r="G451" s="5"/>
    </row>
    <row r="452" spans="6:7" ht="15.75" customHeight="1" x14ac:dyDescent="0.25">
      <c r="F452" s="5"/>
      <c r="G452" s="5"/>
    </row>
    <row r="453" spans="6:7" ht="15.75" customHeight="1" x14ac:dyDescent="0.25">
      <c r="F453" s="5"/>
      <c r="G453" s="5"/>
    </row>
    <row r="454" spans="6:7" ht="15.75" customHeight="1" x14ac:dyDescent="0.25">
      <c r="F454" s="5"/>
      <c r="G454" s="5"/>
    </row>
    <row r="455" spans="6:7" ht="15.75" customHeight="1" x14ac:dyDescent="0.25">
      <c r="F455" s="5"/>
      <c r="G455" s="5"/>
    </row>
    <row r="456" spans="6:7" ht="15.75" customHeight="1" x14ac:dyDescent="0.25">
      <c r="F456" s="5"/>
      <c r="G456" s="5"/>
    </row>
    <row r="457" spans="6:7" ht="15.75" customHeight="1" x14ac:dyDescent="0.25">
      <c r="F457" s="5"/>
      <c r="G457" s="5"/>
    </row>
    <row r="458" spans="6:7" ht="15.75" customHeight="1" x14ac:dyDescent="0.25">
      <c r="F458" s="5"/>
      <c r="G458" s="5"/>
    </row>
    <row r="459" spans="6:7" ht="15.75" customHeight="1" x14ac:dyDescent="0.25">
      <c r="F459" s="5"/>
      <c r="G459" s="5"/>
    </row>
    <row r="460" spans="6:7" ht="15.75" customHeight="1" x14ac:dyDescent="0.25">
      <c r="F460" s="5"/>
      <c r="G460" s="5"/>
    </row>
    <row r="461" spans="6:7" ht="15.75" customHeight="1" x14ac:dyDescent="0.25">
      <c r="F461" s="5"/>
      <c r="G461" s="5"/>
    </row>
    <row r="462" spans="6:7" ht="15.75" customHeight="1" x14ac:dyDescent="0.25">
      <c r="F462" s="5"/>
      <c r="G462" s="5"/>
    </row>
    <row r="463" spans="6:7" ht="15.75" customHeight="1" x14ac:dyDescent="0.25">
      <c r="F463" s="5"/>
      <c r="G463" s="5"/>
    </row>
    <row r="464" spans="6:7" ht="15.75" customHeight="1" x14ac:dyDescent="0.25">
      <c r="F464" s="5"/>
      <c r="G464" s="5"/>
    </row>
    <row r="465" spans="6:7" ht="15.75" customHeight="1" x14ac:dyDescent="0.25">
      <c r="F465" s="5"/>
      <c r="G465" s="5"/>
    </row>
    <row r="466" spans="6:7" ht="15.75" customHeight="1" x14ac:dyDescent="0.25">
      <c r="F466" s="5"/>
      <c r="G466" s="5"/>
    </row>
    <row r="467" spans="6:7" ht="15.75" customHeight="1" x14ac:dyDescent="0.25">
      <c r="F467" s="5"/>
      <c r="G467" s="5"/>
    </row>
    <row r="468" spans="6:7" ht="15.75" customHeight="1" x14ac:dyDescent="0.25">
      <c r="F468" s="5"/>
      <c r="G468" s="5"/>
    </row>
    <row r="469" spans="6:7" ht="15.75" customHeight="1" x14ac:dyDescent="0.25">
      <c r="F469" s="5"/>
      <c r="G469" s="5"/>
    </row>
    <row r="470" spans="6:7" ht="15.75" customHeight="1" x14ac:dyDescent="0.25">
      <c r="F470" s="5"/>
      <c r="G470" s="5"/>
    </row>
    <row r="471" spans="6:7" ht="15.75" customHeight="1" x14ac:dyDescent="0.25">
      <c r="F471" s="5"/>
      <c r="G471" s="5"/>
    </row>
    <row r="472" spans="6:7" ht="15.75" customHeight="1" x14ac:dyDescent="0.25">
      <c r="F472" s="5"/>
      <c r="G472" s="5"/>
    </row>
    <row r="473" spans="6:7" ht="15.75" customHeight="1" x14ac:dyDescent="0.25">
      <c r="F473" s="5"/>
      <c r="G473" s="5"/>
    </row>
    <row r="474" spans="6:7" ht="15.75" customHeight="1" x14ac:dyDescent="0.25">
      <c r="F474" s="5"/>
      <c r="G474" s="5"/>
    </row>
    <row r="475" spans="6:7" ht="15.75" customHeight="1" x14ac:dyDescent="0.25">
      <c r="F475" s="5"/>
      <c r="G475" s="5"/>
    </row>
    <row r="476" spans="6:7" ht="15.75" customHeight="1" x14ac:dyDescent="0.25">
      <c r="F476" s="5"/>
      <c r="G476" s="5"/>
    </row>
    <row r="477" spans="6:7" ht="15.75" customHeight="1" x14ac:dyDescent="0.25">
      <c r="F477" s="5"/>
      <c r="G477" s="5"/>
    </row>
    <row r="478" spans="6:7" ht="15.75" customHeight="1" x14ac:dyDescent="0.25">
      <c r="F478" s="5"/>
      <c r="G478" s="5"/>
    </row>
    <row r="479" spans="6:7" ht="15.75" customHeight="1" x14ac:dyDescent="0.25">
      <c r="F479" s="5"/>
      <c r="G479" s="5"/>
    </row>
    <row r="480" spans="6:7" ht="15.75" customHeight="1" x14ac:dyDescent="0.25">
      <c r="F480" s="5"/>
      <c r="G480" s="5"/>
    </row>
    <row r="481" spans="6:7" ht="15.75" customHeight="1" x14ac:dyDescent="0.25">
      <c r="F481" s="5"/>
      <c r="G481" s="5"/>
    </row>
    <row r="482" spans="6:7" ht="15.75" customHeight="1" x14ac:dyDescent="0.25">
      <c r="F482" s="5"/>
      <c r="G482" s="5"/>
    </row>
    <row r="483" spans="6:7" ht="15.75" customHeight="1" x14ac:dyDescent="0.25">
      <c r="F483" s="5"/>
      <c r="G483" s="5"/>
    </row>
    <row r="484" spans="6:7" ht="15.75" customHeight="1" x14ac:dyDescent="0.25">
      <c r="F484" s="5"/>
      <c r="G484" s="5"/>
    </row>
    <row r="485" spans="6:7" ht="15.75" customHeight="1" x14ac:dyDescent="0.25">
      <c r="F485" s="5"/>
      <c r="G485" s="5"/>
    </row>
    <row r="486" spans="6:7" ht="15.75" customHeight="1" x14ac:dyDescent="0.25">
      <c r="F486" s="5"/>
      <c r="G486" s="5"/>
    </row>
    <row r="487" spans="6:7" ht="15.75" customHeight="1" x14ac:dyDescent="0.25">
      <c r="F487" s="5"/>
      <c r="G487" s="5"/>
    </row>
    <row r="488" spans="6:7" ht="15.75" customHeight="1" x14ac:dyDescent="0.25">
      <c r="F488" s="5"/>
      <c r="G488" s="5"/>
    </row>
    <row r="489" spans="6:7" ht="15.75" customHeight="1" x14ac:dyDescent="0.25">
      <c r="F489" s="5"/>
      <c r="G489" s="5"/>
    </row>
    <row r="490" spans="6:7" ht="15.75" customHeight="1" x14ac:dyDescent="0.25">
      <c r="F490" s="5"/>
      <c r="G490" s="5"/>
    </row>
    <row r="491" spans="6:7" ht="15.75" customHeight="1" x14ac:dyDescent="0.25">
      <c r="F491" s="5"/>
      <c r="G491" s="5"/>
    </row>
    <row r="492" spans="6:7" ht="15.75" customHeight="1" x14ac:dyDescent="0.25">
      <c r="F492" s="5"/>
      <c r="G492" s="5"/>
    </row>
    <row r="493" spans="6:7" ht="15.75" customHeight="1" x14ac:dyDescent="0.25">
      <c r="F493" s="5"/>
      <c r="G493" s="5"/>
    </row>
    <row r="494" spans="6:7" ht="15.75" customHeight="1" x14ac:dyDescent="0.25">
      <c r="F494" s="5"/>
      <c r="G494" s="5"/>
    </row>
    <row r="495" spans="6:7" ht="15.75" customHeight="1" x14ac:dyDescent="0.25">
      <c r="F495" s="5"/>
      <c r="G495" s="5"/>
    </row>
    <row r="496" spans="6:7" ht="15.75" customHeight="1" x14ac:dyDescent="0.25">
      <c r="F496" s="5"/>
      <c r="G496" s="5"/>
    </row>
    <row r="497" spans="6:7" ht="15.75" customHeight="1" x14ac:dyDescent="0.25">
      <c r="F497" s="5"/>
      <c r="G497" s="5"/>
    </row>
    <row r="498" spans="6:7" ht="15.75" customHeight="1" x14ac:dyDescent="0.25">
      <c r="F498" s="5"/>
      <c r="G498" s="5"/>
    </row>
    <row r="499" spans="6:7" ht="15.75" customHeight="1" x14ac:dyDescent="0.25">
      <c r="F499" s="5"/>
      <c r="G499" s="5"/>
    </row>
    <row r="500" spans="6:7" ht="15.75" customHeight="1" x14ac:dyDescent="0.25">
      <c r="F500" s="5"/>
      <c r="G500" s="5"/>
    </row>
    <row r="501" spans="6:7" ht="15.75" customHeight="1" x14ac:dyDescent="0.25">
      <c r="F501" s="5"/>
      <c r="G501" s="5"/>
    </row>
    <row r="502" spans="6:7" ht="15.75" customHeight="1" x14ac:dyDescent="0.25">
      <c r="F502" s="5"/>
      <c r="G502" s="5"/>
    </row>
    <row r="503" spans="6:7" ht="15.75" customHeight="1" x14ac:dyDescent="0.25">
      <c r="F503" s="5"/>
      <c r="G503" s="5"/>
    </row>
    <row r="504" spans="6:7" ht="15.75" customHeight="1" x14ac:dyDescent="0.25">
      <c r="F504" s="5"/>
      <c r="G504" s="5"/>
    </row>
    <row r="505" spans="6:7" ht="15.75" customHeight="1" x14ac:dyDescent="0.25">
      <c r="F505" s="5"/>
      <c r="G505" s="5"/>
    </row>
    <row r="506" spans="6:7" ht="15.75" customHeight="1" x14ac:dyDescent="0.25">
      <c r="F506" s="5"/>
      <c r="G506" s="5"/>
    </row>
    <row r="507" spans="6:7" ht="15.75" customHeight="1" x14ac:dyDescent="0.25">
      <c r="F507" s="5"/>
      <c r="G507" s="5"/>
    </row>
    <row r="508" spans="6:7" ht="15.75" customHeight="1" x14ac:dyDescent="0.25">
      <c r="F508" s="5"/>
      <c r="G508" s="5"/>
    </row>
    <row r="509" spans="6:7" ht="15.75" customHeight="1" x14ac:dyDescent="0.25">
      <c r="F509" s="5"/>
      <c r="G509" s="5"/>
    </row>
    <row r="510" spans="6:7" ht="15.75" customHeight="1" x14ac:dyDescent="0.25">
      <c r="F510" s="5"/>
      <c r="G510" s="5"/>
    </row>
    <row r="511" spans="6:7" ht="15.75" customHeight="1" x14ac:dyDescent="0.25">
      <c r="F511" s="5"/>
      <c r="G511" s="5"/>
    </row>
    <row r="512" spans="6:7" ht="15.75" customHeight="1" x14ac:dyDescent="0.25">
      <c r="F512" s="5"/>
      <c r="G512" s="5"/>
    </row>
    <row r="513" spans="6:7" ht="15.75" customHeight="1" x14ac:dyDescent="0.25">
      <c r="F513" s="5"/>
      <c r="G513" s="5"/>
    </row>
    <row r="514" spans="6:7" ht="15.75" customHeight="1" x14ac:dyDescent="0.25">
      <c r="F514" s="5"/>
      <c r="G514" s="5"/>
    </row>
    <row r="515" spans="6:7" ht="15.75" customHeight="1" x14ac:dyDescent="0.25">
      <c r="F515" s="5"/>
      <c r="G515" s="5"/>
    </row>
    <row r="516" spans="6:7" ht="15.75" customHeight="1" x14ac:dyDescent="0.25">
      <c r="F516" s="5"/>
      <c r="G516" s="5"/>
    </row>
    <row r="517" spans="6:7" ht="15.75" customHeight="1" x14ac:dyDescent="0.25">
      <c r="F517" s="5"/>
      <c r="G517" s="5"/>
    </row>
    <row r="518" spans="6:7" ht="15.75" customHeight="1" x14ac:dyDescent="0.25">
      <c r="F518" s="5"/>
      <c r="G518" s="5"/>
    </row>
    <row r="519" spans="6:7" ht="15.75" customHeight="1" x14ac:dyDescent="0.25">
      <c r="F519" s="5"/>
      <c r="G519" s="5"/>
    </row>
    <row r="520" spans="6:7" ht="15.75" customHeight="1" x14ac:dyDescent="0.25">
      <c r="F520" s="5"/>
      <c r="G520" s="5"/>
    </row>
    <row r="521" spans="6:7" ht="15.75" customHeight="1" x14ac:dyDescent="0.25">
      <c r="F521" s="5"/>
      <c r="G521" s="5"/>
    </row>
    <row r="522" spans="6:7" ht="15.75" customHeight="1" x14ac:dyDescent="0.25">
      <c r="F522" s="5"/>
      <c r="G522" s="5"/>
    </row>
    <row r="523" spans="6:7" ht="15.75" customHeight="1" x14ac:dyDescent="0.25">
      <c r="F523" s="5"/>
      <c r="G523" s="5"/>
    </row>
    <row r="524" spans="6:7" ht="15.75" customHeight="1" x14ac:dyDescent="0.25">
      <c r="F524" s="5"/>
      <c r="G524" s="5"/>
    </row>
    <row r="525" spans="6:7" ht="15.75" customHeight="1" x14ac:dyDescent="0.25">
      <c r="F525" s="5"/>
      <c r="G525" s="5"/>
    </row>
    <row r="526" spans="6:7" ht="15.75" customHeight="1" x14ac:dyDescent="0.25">
      <c r="F526" s="5"/>
      <c r="G526" s="5"/>
    </row>
    <row r="527" spans="6:7" ht="15.75" customHeight="1" x14ac:dyDescent="0.25">
      <c r="F527" s="5"/>
      <c r="G527" s="5"/>
    </row>
    <row r="528" spans="6:7" ht="15.75" customHeight="1" x14ac:dyDescent="0.25">
      <c r="F528" s="5"/>
      <c r="G528" s="5"/>
    </row>
    <row r="529" spans="6:7" ht="15.75" customHeight="1" x14ac:dyDescent="0.25">
      <c r="F529" s="5"/>
      <c r="G529" s="5"/>
    </row>
    <row r="530" spans="6:7" ht="15.75" customHeight="1" x14ac:dyDescent="0.25">
      <c r="F530" s="5"/>
      <c r="G530" s="5"/>
    </row>
    <row r="531" spans="6:7" ht="15.75" customHeight="1" x14ac:dyDescent="0.25">
      <c r="F531" s="5"/>
      <c r="G531" s="5"/>
    </row>
    <row r="532" spans="6:7" ht="15.75" customHeight="1" x14ac:dyDescent="0.25">
      <c r="F532" s="5"/>
      <c r="G532" s="5"/>
    </row>
    <row r="533" spans="6:7" ht="15.75" customHeight="1" x14ac:dyDescent="0.25">
      <c r="F533" s="5"/>
      <c r="G533" s="5"/>
    </row>
    <row r="534" spans="6:7" ht="15.75" customHeight="1" x14ac:dyDescent="0.25">
      <c r="F534" s="5"/>
      <c r="G534" s="5"/>
    </row>
    <row r="535" spans="6:7" ht="15.75" customHeight="1" x14ac:dyDescent="0.25">
      <c r="F535" s="5"/>
      <c r="G535" s="5"/>
    </row>
    <row r="536" spans="6:7" ht="15.75" customHeight="1" x14ac:dyDescent="0.25">
      <c r="F536" s="5"/>
      <c r="G536" s="5"/>
    </row>
    <row r="537" spans="6:7" ht="15.75" customHeight="1" x14ac:dyDescent="0.25">
      <c r="F537" s="5"/>
      <c r="G537" s="5"/>
    </row>
    <row r="538" spans="6:7" ht="15.75" customHeight="1" x14ac:dyDescent="0.25">
      <c r="F538" s="5"/>
      <c r="G538" s="5"/>
    </row>
    <row r="539" spans="6:7" ht="15.75" customHeight="1" x14ac:dyDescent="0.25">
      <c r="F539" s="5"/>
      <c r="G539" s="5"/>
    </row>
    <row r="540" spans="6:7" ht="15.75" customHeight="1" x14ac:dyDescent="0.25">
      <c r="F540" s="5"/>
      <c r="G540" s="5"/>
    </row>
    <row r="541" spans="6:7" ht="15.75" customHeight="1" x14ac:dyDescent="0.25">
      <c r="F541" s="5"/>
      <c r="G541" s="5"/>
    </row>
    <row r="542" spans="6:7" ht="15.75" customHeight="1" x14ac:dyDescent="0.25">
      <c r="F542" s="5"/>
      <c r="G542" s="5"/>
    </row>
    <row r="543" spans="6:7" ht="15.75" customHeight="1" x14ac:dyDescent="0.25">
      <c r="F543" s="5"/>
      <c r="G543" s="5"/>
    </row>
    <row r="544" spans="6:7" ht="15.75" customHeight="1" x14ac:dyDescent="0.25">
      <c r="F544" s="5"/>
      <c r="G544" s="5"/>
    </row>
    <row r="545" spans="6:7" ht="15.75" customHeight="1" x14ac:dyDescent="0.25">
      <c r="F545" s="5"/>
      <c r="G545" s="5"/>
    </row>
    <row r="546" spans="6:7" ht="15.75" customHeight="1" x14ac:dyDescent="0.25">
      <c r="F546" s="5"/>
      <c r="G546" s="5"/>
    </row>
    <row r="547" spans="6:7" ht="15.75" customHeight="1" x14ac:dyDescent="0.25">
      <c r="F547" s="5"/>
      <c r="G547" s="5"/>
    </row>
    <row r="548" spans="6:7" ht="15.75" customHeight="1" x14ac:dyDescent="0.25">
      <c r="F548" s="5"/>
      <c r="G548" s="5"/>
    </row>
    <row r="549" spans="6:7" ht="15.75" customHeight="1" x14ac:dyDescent="0.25">
      <c r="F549" s="5"/>
      <c r="G549" s="5"/>
    </row>
    <row r="550" spans="6:7" ht="15.75" customHeight="1" x14ac:dyDescent="0.25">
      <c r="F550" s="5"/>
      <c r="G550" s="5"/>
    </row>
    <row r="551" spans="6:7" ht="15.75" customHeight="1" x14ac:dyDescent="0.25">
      <c r="F551" s="5"/>
      <c r="G551" s="5"/>
    </row>
    <row r="552" spans="6:7" ht="15.75" customHeight="1" x14ac:dyDescent="0.25">
      <c r="F552" s="5"/>
      <c r="G552" s="5"/>
    </row>
    <row r="553" spans="6:7" ht="15.75" customHeight="1" x14ac:dyDescent="0.25">
      <c r="F553" s="5"/>
      <c r="G553" s="5"/>
    </row>
    <row r="554" spans="6:7" ht="15.75" customHeight="1" x14ac:dyDescent="0.25">
      <c r="F554" s="5"/>
      <c r="G554" s="5"/>
    </row>
    <row r="555" spans="6:7" ht="15.75" customHeight="1" x14ac:dyDescent="0.25">
      <c r="F555" s="5"/>
      <c r="G555" s="5"/>
    </row>
    <row r="556" spans="6:7" ht="15.75" customHeight="1" x14ac:dyDescent="0.25">
      <c r="F556" s="5"/>
      <c r="G556" s="5"/>
    </row>
    <row r="557" spans="6:7" ht="15.75" customHeight="1" x14ac:dyDescent="0.25">
      <c r="F557" s="5"/>
      <c r="G557" s="5"/>
    </row>
    <row r="558" spans="6:7" ht="15.75" customHeight="1" x14ac:dyDescent="0.25">
      <c r="F558" s="5"/>
      <c r="G558" s="5"/>
    </row>
    <row r="559" spans="6:7" ht="15.75" customHeight="1" x14ac:dyDescent="0.25">
      <c r="F559" s="5"/>
      <c r="G559" s="5"/>
    </row>
    <row r="560" spans="6:7" ht="15.75" customHeight="1" x14ac:dyDescent="0.25">
      <c r="F560" s="5"/>
      <c r="G560" s="5"/>
    </row>
    <row r="561" spans="6:7" ht="15.75" customHeight="1" x14ac:dyDescent="0.25">
      <c r="F561" s="5"/>
      <c r="G561" s="5"/>
    </row>
    <row r="562" spans="6:7" ht="15.75" customHeight="1" x14ac:dyDescent="0.25">
      <c r="F562" s="5"/>
      <c r="G562" s="5"/>
    </row>
    <row r="563" spans="6:7" ht="15.75" customHeight="1" x14ac:dyDescent="0.25">
      <c r="F563" s="5"/>
      <c r="G563" s="5"/>
    </row>
    <row r="564" spans="6:7" ht="15.75" customHeight="1" x14ac:dyDescent="0.25">
      <c r="F564" s="5"/>
      <c r="G564" s="5"/>
    </row>
    <row r="565" spans="6:7" ht="15.75" customHeight="1" x14ac:dyDescent="0.25">
      <c r="F565" s="5"/>
      <c r="G565" s="5"/>
    </row>
    <row r="566" spans="6:7" ht="15.75" customHeight="1" x14ac:dyDescent="0.25">
      <c r="F566" s="5"/>
      <c r="G566" s="5"/>
    </row>
    <row r="567" spans="6:7" ht="15.75" customHeight="1" x14ac:dyDescent="0.25">
      <c r="F567" s="5"/>
      <c r="G567" s="5"/>
    </row>
    <row r="568" spans="6:7" ht="15.75" customHeight="1" x14ac:dyDescent="0.25">
      <c r="F568" s="5"/>
      <c r="G568" s="5"/>
    </row>
    <row r="569" spans="6:7" ht="15.75" customHeight="1" x14ac:dyDescent="0.25">
      <c r="F569" s="5"/>
      <c r="G569" s="5"/>
    </row>
    <row r="570" spans="6:7" ht="15.75" customHeight="1" x14ac:dyDescent="0.25">
      <c r="F570" s="5"/>
      <c r="G570" s="5"/>
    </row>
    <row r="571" spans="6:7" ht="15.75" customHeight="1" x14ac:dyDescent="0.25">
      <c r="F571" s="5"/>
      <c r="G571" s="5"/>
    </row>
    <row r="572" spans="6:7" ht="15.75" customHeight="1" x14ac:dyDescent="0.25">
      <c r="F572" s="5"/>
      <c r="G572" s="5"/>
    </row>
    <row r="573" spans="6:7" ht="15.75" customHeight="1" x14ac:dyDescent="0.25">
      <c r="F573" s="5"/>
      <c r="G573" s="5"/>
    </row>
    <row r="574" spans="6:7" ht="15.75" customHeight="1" x14ac:dyDescent="0.25">
      <c r="F574" s="5"/>
      <c r="G574" s="5"/>
    </row>
    <row r="575" spans="6:7" ht="15.75" customHeight="1" x14ac:dyDescent="0.25">
      <c r="F575" s="5"/>
      <c r="G575" s="5"/>
    </row>
    <row r="576" spans="6:7" ht="15.75" customHeight="1" x14ac:dyDescent="0.25">
      <c r="F576" s="5"/>
      <c r="G576" s="5"/>
    </row>
    <row r="577" spans="6:7" ht="15.75" customHeight="1" x14ac:dyDescent="0.25">
      <c r="F577" s="5"/>
      <c r="G577" s="5"/>
    </row>
    <row r="578" spans="6:7" ht="15.75" customHeight="1" x14ac:dyDescent="0.25">
      <c r="F578" s="5"/>
      <c r="G578" s="5"/>
    </row>
    <row r="579" spans="6:7" ht="15.75" customHeight="1" x14ac:dyDescent="0.25">
      <c r="F579" s="5"/>
      <c r="G579" s="5"/>
    </row>
    <row r="580" spans="6:7" ht="15.75" customHeight="1" x14ac:dyDescent="0.25">
      <c r="F580" s="5"/>
      <c r="G580" s="5"/>
    </row>
    <row r="581" spans="6:7" ht="15.75" customHeight="1" x14ac:dyDescent="0.25">
      <c r="F581" s="5"/>
      <c r="G581" s="5"/>
    </row>
    <row r="582" spans="6:7" ht="15.75" customHeight="1" x14ac:dyDescent="0.25">
      <c r="F582" s="5"/>
      <c r="G582" s="5"/>
    </row>
    <row r="583" spans="6:7" ht="15.75" customHeight="1" x14ac:dyDescent="0.25">
      <c r="F583" s="5"/>
      <c r="G583" s="5"/>
    </row>
    <row r="584" spans="6:7" ht="15.75" customHeight="1" x14ac:dyDescent="0.25">
      <c r="F584" s="5"/>
      <c r="G584" s="5"/>
    </row>
    <row r="585" spans="6:7" ht="15.75" customHeight="1" x14ac:dyDescent="0.25">
      <c r="F585" s="5"/>
      <c r="G585" s="5"/>
    </row>
    <row r="586" spans="6:7" ht="15.75" customHeight="1" x14ac:dyDescent="0.25">
      <c r="F586" s="5"/>
      <c r="G586" s="5"/>
    </row>
    <row r="587" spans="6:7" ht="15.75" customHeight="1" x14ac:dyDescent="0.25">
      <c r="F587" s="5"/>
      <c r="G587" s="5"/>
    </row>
    <row r="588" spans="6:7" ht="15.75" customHeight="1" x14ac:dyDescent="0.25">
      <c r="F588" s="5"/>
      <c r="G588" s="5"/>
    </row>
    <row r="589" spans="6:7" ht="15.75" customHeight="1" x14ac:dyDescent="0.25">
      <c r="F589" s="5"/>
      <c r="G589" s="5"/>
    </row>
    <row r="590" spans="6:7" ht="15.75" customHeight="1" x14ac:dyDescent="0.25">
      <c r="F590" s="5"/>
      <c r="G590" s="5"/>
    </row>
    <row r="591" spans="6:7" ht="15.75" customHeight="1" x14ac:dyDescent="0.25">
      <c r="F591" s="5"/>
      <c r="G591" s="5"/>
    </row>
    <row r="592" spans="6:7" ht="15.75" customHeight="1" x14ac:dyDescent="0.25">
      <c r="F592" s="5"/>
      <c r="G592" s="5"/>
    </row>
    <row r="593" spans="6:7" ht="15.75" customHeight="1" x14ac:dyDescent="0.25">
      <c r="F593" s="5"/>
      <c r="G593" s="5"/>
    </row>
    <row r="594" spans="6:7" ht="15.75" customHeight="1" x14ac:dyDescent="0.25">
      <c r="F594" s="5"/>
      <c r="G594" s="5"/>
    </row>
    <row r="595" spans="6:7" ht="15.75" customHeight="1" x14ac:dyDescent="0.25">
      <c r="F595" s="5"/>
      <c r="G595" s="5"/>
    </row>
    <row r="596" spans="6:7" ht="15.75" customHeight="1" x14ac:dyDescent="0.25">
      <c r="F596" s="5"/>
      <c r="G596" s="5"/>
    </row>
    <row r="597" spans="6:7" ht="15.75" customHeight="1" x14ac:dyDescent="0.25">
      <c r="F597" s="5"/>
      <c r="G597" s="5"/>
    </row>
    <row r="598" spans="6:7" ht="15.75" customHeight="1" x14ac:dyDescent="0.25">
      <c r="F598" s="5"/>
      <c r="G598" s="5"/>
    </row>
    <row r="599" spans="6:7" ht="15.75" customHeight="1" x14ac:dyDescent="0.25">
      <c r="F599" s="5"/>
      <c r="G599" s="5"/>
    </row>
    <row r="600" spans="6:7" ht="15.75" customHeight="1" x14ac:dyDescent="0.25">
      <c r="F600" s="5"/>
      <c r="G600" s="5"/>
    </row>
    <row r="601" spans="6:7" ht="15.75" customHeight="1" x14ac:dyDescent="0.25">
      <c r="F601" s="5"/>
      <c r="G601" s="5"/>
    </row>
    <row r="602" spans="6:7" ht="15.75" customHeight="1" x14ac:dyDescent="0.25">
      <c r="F602" s="5"/>
      <c r="G602" s="5"/>
    </row>
    <row r="603" spans="6:7" ht="15.75" customHeight="1" x14ac:dyDescent="0.25">
      <c r="F603" s="5"/>
      <c r="G603" s="5"/>
    </row>
    <row r="604" spans="6:7" ht="15.75" customHeight="1" x14ac:dyDescent="0.25">
      <c r="F604" s="5"/>
      <c r="G604" s="5"/>
    </row>
    <row r="605" spans="6:7" ht="15.75" customHeight="1" x14ac:dyDescent="0.25">
      <c r="F605" s="5"/>
      <c r="G605" s="5"/>
    </row>
    <row r="606" spans="6:7" ht="15.75" customHeight="1" x14ac:dyDescent="0.25">
      <c r="F606" s="5"/>
      <c r="G606" s="5"/>
    </row>
    <row r="607" spans="6:7" ht="15.75" customHeight="1" x14ac:dyDescent="0.25">
      <c r="F607" s="5"/>
      <c r="G607" s="5"/>
    </row>
    <row r="608" spans="6:7" ht="15.75" customHeight="1" x14ac:dyDescent="0.25">
      <c r="F608" s="5"/>
      <c r="G608" s="5"/>
    </row>
    <row r="609" spans="6:7" ht="15.75" customHeight="1" x14ac:dyDescent="0.25">
      <c r="F609" s="5"/>
      <c r="G609" s="5"/>
    </row>
    <row r="610" spans="6:7" ht="15.75" customHeight="1" x14ac:dyDescent="0.25">
      <c r="F610" s="5"/>
      <c r="G610" s="5"/>
    </row>
    <row r="611" spans="6:7" ht="15.75" customHeight="1" x14ac:dyDescent="0.25">
      <c r="F611" s="5"/>
      <c r="G611" s="5"/>
    </row>
    <row r="612" spans="6:7" ht="15.75" customHeight="1" x14ac:dyDescent="0.25">
      <c r="F612" s="5"/>
      <c r="G612" s="5"/>
    </row>
    <row r="613" spans="6:7" ht="15.75" customHeight="1" x14ac:dyDescent="0.25">
      <c r="F613" s="5"/>
      <c r="G613" s="5"/>
    </row>
    <row r="614" spans="6:7" ht="15.75" customHeight="1" x14ac:dyDescent="0.25">
      <c r="F614" s="5"/>
      <c r="G614" s="5"/>
    </row>
    <row r="615" spans="6:7" ht="15.75" customHeight="1" x14ac:dyDescent="0.25">
      <c r="F615" s="5"/>
      <c r="G615" s="5"/>
    </row>
    <row r="616" spans="6:7" ht="15.75" customHeight="1" x14ac:dyDescent="0.25">
      <c r="F616" s="5"/>
      <c r="G616" s="5"/>
    </row>
    <row r="617" spans="6:7" ht="15.75" customHeight="1" x14ac:dyDescent="0.25">
      <c r="F617" s="5"/>
      <c r="G617" s="5"/>
    </row>
    <row r="618" spans="6:7" ht="15.75" customHeight="1" x14ac:dyDescent="0.25">
      <c r="F618" s="5"/>
      <c r="G618" s="5"/>
    </row>
    <row r="619" spans="6:7" ht="15.75" customHeight="1" x14ac:dyDescent="0.25">
      <c r="F619" s="5"/>
      <c r="G619" s="5"/>
    </row>
    <row r="620" spans="6:7" ht="15.75" customHeight="1" x14ac:dyDescent="0.25">
      <c r="F620" s="5"/>
      <c r="G620" s="5"/>
    </row>
    <row r="621" spans="6:7" ht="15.75" customHeight="1" x14ac:dyDescent="0.25">
      <c r="F621" s="5"/>
      <c r="G621" s="5"/>
    </row>
    <row r="622" spans="6:7" ht="15.75" customHeight="1" x14ac:dyDescent="0.25">
      <c r="F622" s="5"/>
      <c r="G622" s="5"/>
    </row>
    <row r="623" spans="6:7" ht="15.75" customHeight="1" x14ac:dyDescent="0.25">
      <c r="F623" s="5"/>
      <c r="G623" s="5"/>
    </row>
    <row r="624" spans="6:7" ht="15.75" customHeight="1" x14ac:dyDescent="0.25">
      <c r="F624" s="5"/>
      <c r="G624" s="5"/>
    </row>
    <row r="625" spans="6:7" ht="15.75" customHeight="1" x14ac:dyDescent="0.25">
      <c r="F625" s="5"/>
      <c r="G625" s="5"/>
    </row>
    <row r="626" spans="6:7" ht="15.75" customHeight="1" x14ac:dyDescent="0.25">
      <c r="F626" s="5"/>
      <c r="G626" s="5"/>
    </row>
    <row r="627" spans="6:7" ht="15.75" customHeight="1" x14ac:dyDescent="0.25">
      <c r="F627" s="5"/>
      <c r="G627" s="5"/>
    </row>
    <row r="628" spans="6:7" ht="15.75" customHeight="1" x14ac:dyDescent="0.25">
      <c r="F628" s="5"/>
      <c r="G628" s="5"/>
    </row>
    <row r="629" spans="6:7" ht="15.75" customHeight="1" x14ac:dyDescent="0.25">
      <c r="F629" s="5"/>
      <c r="G629" s="5"/>
    </row>
    <row r="630" spans="6:7" ht="15.75" customHeight="1" x14ac:dyDescent="0.25">
      <c r="F630" s="5"/>
      <c r="G630" s="5"/>
    </row>
    <row r="631" spans="6:7" ht="15.75" customHeight="1" x14ac:dyDescent="0.25">
      <c r="F631" s="5"/>
      <c r="G631" s="5"/>
    </row>
    <row r="632" spans="6:7" ht="15.75" customHeight="1" x14ac:dyDescent="0.25">
      <c r="F632" s="5"/>
      <c r="G632" s="5"/>
    </row>
    <row r="633" spans="6:7" ht="15.75" customHeight="1" x14ac:dyDescent="0.25">
      <c r="F633" s="5"/>
      <c r="G633" s="5"/>
    </row>
    <row r="634" spans="6:7" ht="15.75" customHeight="1" x14ac:dyDescent="0.25">
      <c r="F634" s="5"/>
      <c r="G634" s="5"/>
    </row>
    <row r="635" spans="6:7" ht="15.75" customHeight="1" x14ac:dyDescent="0.25">
      <c r="F635" s="5"/>
      <c r="G635" s="5"/>
    </row>
    <row r="636" spans="6:7" ht="15.75" customHeight="1" x14ac:dyDescent="0.25">
      <c r="F636" s="5"/>
      <c r="G636" s="5"/>
    </row>
    <row r="637" spans="6:7" ht="15.75" customHeight="1" x14ac:dyDescent="0.25">
      <c r="F637" s="5"/>
      <c r="G637" s="5"/>
    </row>
    <row r="638" spans="6:7" ht="15.75" customHeight="1" x14ac:dyDescent="0.25">
      <c r="F638" s="5"/>
      <c r="G638" s="5"/>
    </row>
    <row r="639" spans="6:7" ht="15.75" customHeight="1" x14ac:dyDescent="0.25">
      <c r="F639" s="5"/>
      <c r="G639" s="5"/>
    </row>
    <row r="640" spans="6:7" ht="15.75" customHeight="1" x14ac:dyDescent="0.25">
      <c r="F640" s="5"/>
      <c r="G640" s="5"/>
    </row>
    <row r="641" spans="6:7" ht="15.75" customHeight="1" x14ac:dyDescent="0.25">
      <c r="F641" s="5"/>
      <c r="G641" s="5"/>
    </row>
    <row r="642" spans="6:7" ht="15.75" customHeight="1" x14ac:dyDescent="0.25">
      <c r="F642" s="5"/>
      <c r="G642" s="5"/>
    </row>
    <row r="643" spans="6:7" ht="15.75" customHeight="1" x14ac:dyDescent="0.25">
      <c r="F643" s="5"/>
      <c r="G643" s="5"/>
    </row>
    <row r="644" spans="6:7" ht="15.75" customHeight="1" x14ac:dyDescent="0.25">
      <c r="F644" s="5"/>
      <c r="G644" s="5"/>
    </row>
    <row r="645" spans="6:7" ht="15.75" customHeight="1" x14ac:dyDescent="0.25">
      <c r="F645" s="5"/>
      <c r="G645" s="5"/>
    </row>
    <row r="646" spans="6:7" ht="15.75" customHeight="1" x14ac:dyDescent="0.25">
      <c r="F646" s="5"/>
      <c r="G646" s="5"/>
    </row>
    <row r="647" spans="6:7" ht="15.75" customHeight="1" x14ac:dyDescent="0.25">
      <c r="F647" s="5"/>
      <c r="G647" s="5"/>
    </row>
    <row r="648" spans="6:7" ht="15.75" customHeight="1" x14ac:dyDescent="0.25">
      <c r="F648" s="5"/>
      <c r="G648" s="5"/>
    </row>
    <row r="649" spans="6:7" ht="15.75" customHeight="1" x14ac:dyDescent="0.25">
      <c r="F649" s="5"/>
      <c r="G649" s="5"/>
    </row>
    <row r="650" spans="6:7" ht="15.75" customHeight="1" x14ac:dyDescent="0.25">
      <c r="F650" s="5"/>
      <c r="G650" s="5"/>
    </row>
    <row r="651" spans="6:7" ht="15.75" customHeight="1" x14ac:dyDescent="0.25">
      <c r="F651" s="5"/>
      <c r="G651" s="5"/>
    </row>
    <row r="652" spans="6:7" ht="15.75" customHeight="1" x14ac:dyDescent="0.25">
      <c r="F652" s="5"/>
      <c r="G652" s="5"/>
    </row>
    <row r="653" spans="6:7" ht="15.75" customHeight="1" x14ac:dyDescent="0.25">
      <c r="F653" s="5"/>
      <c r="G653" s="5"/>
    </row>
    <row r="654" spans="6:7" ht="15.75" customHeight="1" x14ac:dyDescent="0.25">
      <c r="F654" s="5"/>
      <c r="G654" s="5"/>
    </row>
    <row r="655" spans="6:7" ht="15.75" customHeight="1" x14ac:dyDescent="0.25">
      <c r="F655" s="5"/>
      <c r="G655" s="5"/>
    </row>
    <row r="656" spans="6:7" ht="15.75" customHeight="1" x14ac:dyDescent="0.25">
      <c r="F656" s="5"/>
      <c r="G656" s="5"/>
    </row>
    <row r="657" spans="6:7" ht="15.75" customHeight="1" x14ac:dyDescent="0.25">
      <c r="F657" s="5"/>
      <c r="G657" s="5"/>
    </row>
    <row r="658" spans="6:7" ht="15.75" customHeight="1" x14ac:dyDescent="0.25">
      <c r="F658" s="5"/>
      <c r="G658" s="5"/>
    </row>
    <row r="659" spans="6:7" ht="15.75" customHeight="1" x14ac:dyDescent="0.25">
      <c r="F659" s="5"/>
      <c r="G659" s="5"/>
    </row>
    <row r="660" spans="6:7" ht="15.75" customHeight="1" x14ac:dyDescent="0.25">
      <c r="F660" s="5"/>
      <c r="G660" s="5"/>
    </row>
    <row r="661" spans="6:7" ht="15.75" customHeight="1" x14ac:dyDescent="0.25">
      <c r="F661" s="5"/>
      <c r="G661" s="5"/>
    </row>
    <row r="662" spans="6:7" ht="15.75" customHeight="1" x14ac:dyDescent="0.25">
      <c r="F662" s="5"/>
      <c r="G662" s="5"/>
    </row>
    <row r="663" spans="6:7" ht="15.75" customHeight="1" x14ac:dyDescent="0.25">
      <c r="F663" s="5"/>
      <c r="G663" s="5"/>
    </row>
    <row r="664" spans="6:7" ht="15.75" customHeight="1" x14ac:dyDescent="0.25">
      <c r="F664" s="5"/>
      <c r="G664" s="5"/>
    </row>
    <row r="665" spans="6:7" ht="15.75" customHeight="1" x14ac:dyDescent="0.25">
      <c r="F665" s="5"/>
      <c r="G665" s="5"/>
    </row>
    <row r="666" spans="6:7" ht="15.75" customHeight="1" x14ac:dyDescent="0.25">
      <c r="F666" s="5"/>
      <c r="G666" s="5"/>
    </row>
    <row r="667" spans="6:7" ht="15.75" customHeight="1" x14ac:dyDescent="0.25">
      <c r="F667" s="5"/>
      <c r="G667" s="5"/>
    </row>
    <row r="668" spans="6:7" ht="15.75" customHeight="1" x14ac:dyDescent="0.25">
      <c r="F668" s="5"/>
      <c r="G668" s="5"/>
    </row>
    <row r="669" spans="6:7" ht="15.75" customHeight="1" x14ac:dyDescent="0.25">
      <c r="F669" s="5"/>
      <c r="G669" s="5"/>
    </row>
    <row r="670" spans="6:7" ht="15.75" customHeight="1" x14ac:dyDescent="0.25">
      <c r="F670" s="5"/>
      <c r="G670" s="5"/>
    </row>
    <row r="671" spans="6:7" ht="15.75" customHeight="1" x14ac:dyDescent="0.25">
      <c r="F671" s="5"/>
      <c r="G671" s="5"/>
    </row>
    <row r="672" spans="6:7" ht="15.75" customHeight="1" x14ac:dyDescent="0.25">
      <c r="F672" s="5"/>
      <c r="G672" s="5"/>
    </row>
    <row r="673" spans="6:7" ht="15.75" customHeight="1" x14ac:dyDescent="0.25">
      <c r="F673" s="5"/>
      <c r="G673" s="5"/>
    </row>
    <row r="674" spans="6:7" ht="15.75" customHeight="1" x14ac:dyDescent="0.25">
      <c r="F674" s="5"/>
      <c r="G674" s="5"/>
    </row>
    <row r="675" spans="6:7" ht="15.75" customHeight="1" x14ac:dyDescent="0.25">
      <c r="F675" s="5"/>
      <c r="G675" s="5"/>
    </row>
    <row r="676" spans="6:7" ht="15.75" customHeight="1" x14ac:dyDescent="0.25">
      <c r="F676" s="5"/>
      <c r="G676" s="5"/>
    </row>
    <row r="677" spans="6:7" ht="15.75" customHeight="1" x14ac:dyDescent="0.25">
      <c r="F677" s="5"/>
      <c r="G677" s="5"/>
    </row>
    <row r="678" spans="6:7" ht="15.75" customHeight="1" x14ac:dyDescent="0.25">
      <c r="F678" s="5"/>
      <c r="G678" s="5"/>
    </row>
    <row r="679" spans="6:7" ht="15.75" customHeight="1" x14ac:dyDescent="0.25">
      <c r="F679" s="5"/>
      <c r="G679" s="5"/>
    </row>
    <row r="680" spans="6:7" ht="15.75" customHeight="1" x14ac:dyDescent="0.25">
      <c r="F680" s="5"/>
      <c r="G680" s="5"/>
    </row>
    <row r="681" spans="6:7" ht="15.75" customHeight="1" x14ac:dyDescent="0.25">
      <c r="F681" s="5"/>
      <c r="G681" s="5"/>
    </row>
    <row r="682" spans="6:7" ht="15.75" customHeight="1" x14ac:dyDescent="0.25">
      <c r="F682" s="5"/>
      <c r="G682" s="5"/>
    </row>
    <row r="683" spans="6:7" ht="15.75" customHeight="1" x14ac:dyDescent="0.25">
      <c r="F683" s="5"/>
      <c r="G683" s="5"/>
    </row>
    <row r="684" spans="6:7" ht="15.75" customHeight="1" x14ac:dyDescent="0.25">
      <c r="F684" s="5"/>
      <c r="G684" s="5"/>
    </row>
    <row r="685" spans="6:7" ht="15.75" customHeight="1" x14ac:dyDescent="0.25">
      <c r="F685" s="5"/>
      <c r="G685" s="5"/>
    </row>
    <row r="686" spans="6:7" ht="15.75" customHeight="1" x14ac:dyDescent="0.25">
      <c r="F686" s="5"/>
      <c r="G686" s="5"/>
    </row>
    <row r="687" spans="6:7" ht="15.75" customHeight="1" x14ac:dyDescent="0.25">
      <c r="F687" s="5"/>
      <c r="G687" s="5"/>
    </row>
    <row r="688" spans="6:7" ht="15.75" customHeight="1" x14ac:dyDescent="0.25">
      <c r="F688" s="5"/>
      <c r="G688" s="5"/>
    </row>
    <row r="689" spans="6:7" ht="15.75" customHeight="1" x14ac:dyDescent="0.25">
      <c r="F689" s="5"/>
      <c r="G689" s="5"/>
    </row>
    <row r="690" spans="6:7" ht="15.75" customHeight="1" x14ac:dyDescent="0.25">
      <c r="F690" s="5"/>
      <c r="G690" s="5"/>
    </row>
    <row r="691" spans="6:7" ht="15.75" customHeight="1" x14ac:dyDescent="0.25">
      <c r="F691" s="5"/>
      <c r="G691" s="5"/>
    </row>
    <row r="692" spans="6:7" ht="15.75" customHeight="1" x14ac:dyDescent="0.25">
      <c r="F692" s="5"/>
      <c r="G692" s="5"/>
    </row>
    <row r="693" spans="6:7" ht="15.75" customHeight="1" x14ac:dyDescent="0.25">
      <c r="F693" s="5"/>
      <c r="G693" s="5"/>
    </row>
    <row r="694" spans="6:7" ht="15.75" customHeight="1" x14ac:dyDescent="0.25">
      <c r="F694" s="5"/>
      <c r="G694" s="5"/>
    </row>
    <row r="695" spans="6:7" ht="15.75" customHeight="1" x14ac:dyDescent="0.25">
      <c r="F695" s="5"/>
      <c r="G695" s="5"/>
    </row>
    <row r="696" spans="6:7" ht="15.75" customHeight="1" x14ac:dyDescent="0.25">
      <c r="F696" s="5"/>
      <c r="G696" s="5"/>
    </row>
    <row r="697" spans="6:7" ht="15.75" customHeight="1" x14ac:dyDescent="0.25">
      <c r="F697" s="5"/>
      <c r="G697" s="5"/>
    </row>
    <row r="698" spans="6:7" ht="15.75" customHeight="1" x14ac:dyDescent="0.25">
      <c r="F698" s="5"/>
      <c r="G698" s="5"/>
    </row>
    <row r="699" spans="6:7" ht="15.75" customHeight="1" x14ac:dyDescent="0.25">
      <c r="F699" s="5"/>
      <c r="G699" s="5"/>
    </row>
    <row r="700" spans="6:7" ht="15.75" customHeight="1" x14ac:dyDescent="0.25">
      <c r="F700" s="5"/>
      <c r="G700" s="5"/>
    </row>
    <row r="701" spans="6:7" ht="15.75" customHeight="1" x14ac:dyDescent="0.25">
      <c r="F701" s="5"/>
      <c r="G701" s="5"/>
    </row>
    <row r="702" spans="6:7" ht="15.75" customHeight="1" x14ac:dyDescent="0.25">
      <c r="F702" s="5"/>
      <c r="G702" s="5"/>
    </row>
    <row r="703" spans="6:7" ht="15.75" customHeight="1" x14ac:dyDescent="0.25">
      <c r="F703" s="5"/>
      <c r="G703" s="5"/>
    </row>
    <row r="704" spans="6:7" ht="15.75" customHeight="1" x14ac:dyDescent="0.25">
      <c r="F704" s="5"/>
      <c r="G704" s="5"/>
    </row>
    <row r="705" spans="6:7" ht="15.75" customHeight="1" x14ac:dyDescent="0.25">
      <c r="F705" s="5"/>
      <c r="G705" s="5"/>
    </row>
    <row r="706" spans="6:7" ht="15.75" customHeight="1" x14ac:dyDescent="0.25">
      <c r="F706" s="5"/>
      <c r="G706" s="5"/>
    </row>
    <row r="707" spans="6:7" ht="15.75" customHeight="1" x14ac:dyDescent="0.25">
      <c r="F707" s="5"/>
      <c r="G707" s="5"/>
    </row>
    <row r="708" spans="6:7" ht="15.75" customHeight="1" x14ac:dyDescent="0.25">
      <c r="F708" s="5"/>
      <c r="G708" s="5"/>
    </row>
    <row r="709" spans="6:7" ht="15.75" customHeight="1" x14ac:dyDescent="0.25">
      <c r="F709" s="5"/>
      <c r="G709" s="5"/>
    </row>
    <row r="710" spans="6:7" ht="15.75" customHeight="1" x14ac:dyDescent="0.25">
      <c r="F710" s="5"/>
      <c r="G710" s="5"/>
    </row>
    <row r="711" spans="6:7" ht="15.75" customHeight="1" x14ac:dyDescent="0.25">
      <c r="F711" s="5"/>
      <c r="G711" s="5"/>
    </row>
    <row r="712" spans="6:7" ht="15.75" customHeight="1" x14ac:dyDescent="0.25">
      <c r="F712" s="5"/>
      <c r="G712" s="5"/>
    </row>
    <row r="713" spans="6:7" ht="15.75" customHeight="1" x14ac:dyDescent="0.25">
      <c r="F713" s="5"/>
      <c r="G713" s="5"/>
    </row>
    <row r="714" spans="6:7" ht="15.75" customHeight="1" x14ac:dyDescent="0.25">
      <c r="F714" s="5"/>
      <c r="G714" s="5"/>
    </row>
    <row r="715" spans="6:7" ht="15.75" customHeight="1" x14ac:dyDescent="0.25">
      <c r="F715" s="5"/>
      <c r="G715" s="5"/>
    </row>
    <row r="716" spans="6:7" ht="15.75" customHeight="1" x14ac:dyDescent="0.25">
      <c r="F716" s="5"/>
      <c r="G716" s="5"/>
    </row>
    <row r="717" spans="6:7" ht="15.75" customHeight="1" x14ac:dyDescent="0.25">
      <c r="F717" s="5"/>
      <c r="G717" s="5"/>
    </row>
    <row r="718" spans="6:7" ht="15.75" customHeight="1" x14ac:dyDescent="0.25">
      <c r="F718" s="5"/>
      <c r="G718" s="5"/>
    </row>
    <row r="719" spans="6:7" ht="15.75" customHeight="1" x14ac:dyDescent="0.25">
      <c r="F719" s="5"/>
      <c r="G719" s="5"/>
    </row>
    <row r="720" spans="6:7" ht="15.75" customHeight="1" x14ac:dyDescent="0.25">
      <c r="F720" s="5"/>
      <c r="G720" s="5"/>
    </row>
    <row r="721" spans="6:7" ht="15.75" customHeight="1" x14ac:dyDescent="0.25">
      <c r="F721" s="5"/>
      <c r="G721" s="5"/>
    </row>
    <row r="722" spans="6:7" ht="15.75" customHeight="1" x14ac:dyDescent="0.25">
      <c r="F722" s="5"/>
      <c r="G722" s="5"/>
    </row>
    <row r="723" spans="6:7" ht="15.75" customHeight="1" x14ac:dyDescent="0.25">
      <c r="F723" s="5"/>
      <c r="G723" s="5"/>
    </row>
    <row r="724" spans="6:7" ht="15.75" customHeight="1" x14ac:dyDescent="0.25">
      <c r="F724" s="5"/>
      <c r="G724" s="5"/>
    </row>
    <row r="725" spans="6:7" ht="15.75" customHeight="1" x14ac:dyDescent="0.25">
      <c r="F725" s="5"/>
      <c r="G725" s="5"/>
    </row>
    <row r="726" spans="6:7" ht="15.75" customHeight="1" x14ac:dyDescent="0.25">
      <c r="F726" s="5"/>
      <c r="G726" s="5"/>
    </row>
    <row r="727" spans="6:7" ht="15.75" customHeight="1" x14ac:dyDescent="0.25">
      <c r="F727" s="5"/>
      <c r="G727" s="5"/>
    </row>
    <row r="728" spans="6:7" ht="15.75" customHeight="1" x14ac:dyDescent="0.25">
      <c r="F728" s="5"/>
      <c r="G728" s="5"/>
    </row>
    <row r="729" spans="6:7" ht="15.75" customHeight="1" x14ac:dyDescent="0.25">
      <c r="F729" s="5"/>
      <c r="G729" s="5"/>
    </row>
    <row r="730" spans="6:7" ht="15.75" customHeight="1" x14ac:dyDescent="0.25">
      <c r="F730" s="5"/>
      <c r="G730" s="5"/>
    </row>
    <row r="731" spans="6:7" ht="15.75" customHeight="1" x14ac:dyDescent="0.25">
      <c r="F731" s="5"/>
      <c r="G731" s="5"/>
    </row>
    <row r="732" spans="6:7" ht="15.75" customHeight="1" x14ac:dyDescent="0.25">
      <c r="F732" s="5"/>
      <c r="G732" s="5"/>
    </row>
    <row r="733" spans="6:7" ht="15.75" customHeight="1" x14ac:dyDescent="0.25">
      <c r="F733" s="5"/>
      <c r="G733" s="5"/>
    </row>
    <row r="734" spans="6:7" ht="15.75" customHeight="1" x14ac:dyDescent="0.25">
      <c r="F734" s="5"/>
      <c r="G734" s="5"/>
    </row>
    <row r="735" spans="6:7" ht="15.75" customHeight="1" x14ac:dyDescent="0.25">
      <c r="F735" s="5"/>
      <c r="G735" s="5"/>
    </row>
    <row r="736" spans="6:7" ht="15.75" customHeight="1" x14ac:dyDescent="0.25">
      <c r="F736" s="5"/>
      <c r="G736" s="5"/>
    </row>
    <row r="737" spans="6:7" ht="15.75" customHeight="1" x14ac:dyDescent="0.25">
      <c r="F737" s="5"/>
      <c r="G737" s="5"/>
    </row>
    <row r="738" spans="6:7" ht="15.75" customHeight="1" x14ac:dyDescent="0.25">
      <c r="F738" s="5"/>
      <c r="G738" s="5"/>
    </row>
    <row r="739" spans="6:7" ht="15.75" customHeight="1" x14ac:dyDescent="0.25">
      <c r="F739" s="5"/>
      <c r="G739" s="5"/>
    </row>
    <row r="740" spans="6:7" ht="15.75" customHeight="1" x14ac:dyDescent="0.25">
      <c r="F740" s="5"/>
      <c r="G740" s="5"/>
    </row>
    <row r="741" spans="6:7" ht="15.75" customHeight="1" x14ac:dyDescent="0.25">
      <c r="F741" s="5"/>
      <c r="G741" s="5"/>
    </row>
    <row r="742" spans="6:7" ht="15.75" customHeight="1" x14ac:dyDescent="0.25">
      <c r="F742" s="5"/>
      <c r="G742" s="5"/>
    </row>
    <row r="743" spans="6:7" ht="15.75" customHeight="1" x14ac:dyDescent="0.25">
      <c r="F743" s="5"/>
      <c r="G743" s="5"/>
    </row>
    <row r="744" spans="6:7" ht="15.75" customHeight="1" x14ac:dyDescent="0.25">
      <c r="F744" s="5"/>
      <c r="G744" s="5"/>
    </row>
    <row r="745" spans="6:7" ht="15.75" customHeight="1" x14ac:dyDescent="0.25">
      <c r="F745" s="5"/>
      <c r="G745" s="5"/>
    </row>
    <row r="746" spans="6:7" ht="15.75" customHeight="1" x14ac:dyDescent="0.25">
      <c r="F746" s="5"/>
      <c r="G746" s="5"/>
    </row>
    <row r="747" spans="6:7" ht="15.75" customHeight="1" x14ac:dyDescent="0.25">
      <c r="F747" s="5"/>
      <c r="G747" s="5"/>
    </row>
    <row r="748" spans="6:7" ht="15.75" customHeight="1" x14ac:dyDescent="0.25">
      <c r="F748" s="5"/>
      <c r="G748" s="5"/>
    </row>
    <row r="749" spans="6:7" ht="15.75" customHeight="1" x14ac:dyDescent="0.25">
      <c r="F749" s="5"/>
      <c r="G749" s="5"/>
    </row>
    <row r="750" spans="6:7" ht="15.75" customHeight="1" x14ac:dyDescent="0.25">
      <c r="F750" s="5"/>
      <c r="G750" s="5"/>
    </row>
    <row r="751" spans="6:7" ht="15.75" customHeight="1" x14ac:dyDescent="0.25">
      <c r="F751" s="5"/>
      <c r="G751" s="5"/>
    </row>
    <row r="752" spans="6:7" ht="15.75" customHeight="1" x14ac:dyDescent="0.25">
      <c r="F752" s="5"/>
      <c r="G752" s="5"/>
    </row>
    <row r="753" spans="6:7" ht="15.75" customHeight="1" x14ac:dyDescent="0.25">
      <c r="F753" s="5"/>
      <c r="G753" s="5"/>
    </row>
    <row r="754" spans="6:7" ht="15.75" customHeight="1" x14ac:dyDescent="0.25">
      <c r="F754" s="5"/>
      <c r="G754" s="5"/>
    </row>
    <row r="755" spans="6:7" ht="15.75" customHeight="1" x14ac:dyDescent="0.25">
      <c r="F755" s="5"/>
      <c r="G755" s="5"/>
    </row>
    <row r="756" spans="6:7" ht="15.75" customHeight="1" x14ac:dyDescent="0.25">
      <c r="F756" s="5"/>
      <c r="G756" s="5"/>
    </row>
    <row r="757" spans="6:7" ht="15.75" customHeight="1" x14ac:dyDescent="0.25">
      <c r="F757" s="5"/>
      <c r="G757" s="5"/>
    </row>
    <row r="758" spans="6:7" ht="15.75" customHeight="1" x14ac:dyDescent="0.25">
      <c r="F758" s="5"/>
      <c r="G758" s="5"/>
    </row>
    <row r="759" spans="6:7" ht="15.75" customHeight="1" x14ac:dyDescent="0.25">
      <c r="F759" s="5"/>
      <c r="G759" s="5"/>
    </row>
    <row r="760" spans="6:7" ht="15.75" customHeight="1" x14ac:dyDescent="0.25">
      <c r="F760" s="5"/>
      <c r="G760" s="5"/>
    </row>
    <row r="761" spans="6:7" ht="15.75" customHeight="1" x14ac:dyDescent="0.25">
      <c r="F761" s="5"/>
      <c r="G761" s="5"/>
    </row>
    <row r="762" spans="6:7" ht="15.75" customHeight="1" x14ac:dyDescent="0.25">
      <c r="F762" s="5"/>
      <c r="G762" s="5"/>
    </row>
    <row r="763" spans="6:7" ht="15.75" customHeight="1" x14ac:dyDescent="0.25">
      <c r="F763" s="5"/>
      <c r="G763" s="5"/>
    </row>
    <row r="764" spans="6:7" ht="15.75" customHeight="1" x14ac:dyDescent="0.25">
      <c r="F764" s="5"/>
      <c r="G764" s="5"/>
    </row>
    <row r="765" spans="6:7" ht="15.75" customHeight="1" x14ac:dyDescent="0.25">
      <c r="F765" s="5"/>
      <c r="G765" s="5"/>
    </row>
    <row r="766" spans="6:7" ht="15.75" customHeight="1" x14ac:dyDescent="0.25">
      <c r="F766" s="5"/>
      <c r="G766" s="5"/>
    </row>
    <row r="767" spans="6:7" ht="15.75" customHeight="1" x14ac:dyDescent="0.25">
      <c r="F767" s="5"/>
      <c r="G767" s="5"/>
    </row>
    <row r="768" spans="6:7" ht="15.75" customHeight="1" x14ac:dyDescent="0.25">
      <c r="F768" s="5"/>
      <c r="G768" s="5"/>
    </row>
    <row r="769" spans="6:7" ht="15.75" customHeight="1" x14ac:dyDescent="0.25">
      <c r="F769" s="5"/>
      <c r="G769" s="5"/>
    </row>
    <row r="770" spans="6:7" ht="15.75" customHeight="1" x14ac:dyDescent="0.25">
      <c r="F770" s="5"/>
      <c r="G770" s="5"/>
    </row>
    <row r="771" spans="6:7" ht="15.75" customHeight="1" x14ac:dyDescent="0.25">
      <c r="F771" s="5"/>
      <c r="G771" s="5"/>
    </row>
    <row r="772" spans="6:7" ht="15.75" customHeight="1" x14ac:dyDescent="0.25">
      <c r="F772" s="5"/>
      <c r="G772" s="5"/>
    </row>
    <row r="773" spans="6:7" ht="15.75" customHeight="1" x14ac:dyDescent="0.25">
      <c r="F773" s="5"/>
      <c r="G773" s="5"/>
    </row>
    <row r="774" spans="6:7" ht="15.75" customHeight="1" x14ac:dyDescent="0.25">
      <c r="F774" s="5"/>
      <c r="G774" s="5"/>
    </row>
    <row r="775" spans="6:7" ht="15.75" customHeight="1" x14ac:dyDescent="0.25">
      <c r="F775" s="5"/>
      <c r="G775" s="5"/>
    </row>
    <row r="776" spans="6:7" ht="15.75" customHeight="1" x14ac:dyDescent="0.25">
      <c r="F776" s="5"/>
      <c r="G776" s="5"/>
    </row>
    <row r="777" spans="6:7" ht="15.75" customHeight="1" x14ac:dyDescent="0.25">
      <c r="F777" s="5"/>
      <c r="G777" s="5"/>
    </row>
    <row r="778" spans="6:7" ht="15.75" customHeight="1" x14ac:dyDescent="0.25">
      <c r="F778" s="5"/>
      <c r="G778" s="5"/>
    </row>
    <row r="779" spans="6:7" ht="15.75" customHeight="1" x14ac:dyDescent="0.25">
      <c r="F779" s="5"/>
      <c r="G779" s="5"/>
    </row>
    <row r="780" spans="6:7" ht="15.75" customHeight="1" x14ac:dyDescent="0.25">
      <c r="F780" s="5"/>
      <c r="G780" s="5"/>
    </row>
    <row r="781" spans="6:7" ht="15.75" customHeight="1" x14ac:dyDescent="0.25">
      <c r="F781" s="5"/>
      <c r="G781" s="5"/>
    </row>
    <row r="782" spans="6:7" ht="15.75" customHeight="1" x14ac:dyDescent="0.25">
      <c r="F782" s="5"/>
      <c r="G782" s="5"/>
    </row>
    <row r="783" spans="6:7" ht="15.75" customHeight="1" x14ac:dyDescent="0.25">
      <c r="F783" s="5"/>
      <c r="G783" s="5"/>
    </row>
    <row r="784" spans="6:7" ht="15.75" customHeight="1" x14ac:dyDescent="0.25">
      <c r="F784" s="5"/>
      <c r="G784" s="5"/>
    </row>
    <row r="785" spans="6:7" ht="15.75" customHeight="1" x14ac:dyDescent="0.25">
      <c r="F785" s="5"/>
      <c r="G785" s="5"/>
    </row>
    <row r="786" spans="6:7" ht="15.75" customHeight="1" x14ac:dyDescent="0.25">
      <c r="F786" s="5"/>
      <c r="G786" s="5"/>
    </row>
    <row r="787" spans="6:7" ht="15.75" customHeight="1" x14ac:dyDescent="0.25">
      <c r="F787" s="5"/>
      <c r="G787" s="5"/>
    </row>
    <row r="788" spans="6:7" ht="15.75" customHeight="1" x14ac:dyDescent="0.25">
      <c r="F788" s="5"/>
      <c r="G788" s="5"/>
    </row>
    <row r="789" spans="6:7" ht="15.75" customHeight="1" x14ac:dyDescent="0.25">
      <c r="F789" s="5"/>
      <c r="G789" s="5"/>
    </row>
    <row r="790" spans="6:7" ht="15.75" customHeight="1" x14ac:dyDescent="0.25">
      <c r="F790" s="5"/>
      <c r="G790" s="5"/>
    </row>
    <row r="791" spans="6:7" ht="15.75" customHeight="1" x14ac:dyDescent="0.25">
      <c r="F791" s="5"/>
      <c r="G791" s="5"/>
    </row>
    <row r="792" spans="6:7" ht="15.75" customHeight="1" x14ac:dyDescent="0.25">
      <c r="F792" s="5"/>
      <c r="G792" s="5"/>
    </row>
    <row r="793" spans="6:7" ht="15.75" customHeight="1" x14ac:dyDescent="0.25">
      <c r="F793" s="5"/>
      <c r="G793" s="5"/>
    </row>
    <row r="794" spans="6:7" ht="15.75" customHeight="1" x14ac:dyDescent="0.25">
      <c r="F794" s="5"/>
      <c r="G794" s="5"/>
    </row>
    <row r="795" spans="6:7" ht="15.75" customHeight="1" x14ac:dyDescent="0.25">
      <c r="F795" s="5"/>
      <c r="G795" s="5"/>
    </row>
    <row r="796" spans="6:7" ht="15.75" customHeight="1" x14ac:dyDescent="0.25">
      <c r="F796" s="5"/>
      <c r="G796" s="5"/>
    </row>
    <row r="797" spans="6:7" ht="15.75" customHeight="1" x14ac:dyDescent="0.25">
      <c r="F797" s="5"/>
      <c r="G797" s="5"/>
    </row>
    <row r="798" spans="6:7" ht="15.75" customHeight="1" x14ac:dyDescent="0.25">
      <c r="F798" s="5"/>
      <c r="G798" s="5"/>
    </row>
    <row r="799" spans="6:7" ht="15.75" customHeight="1" x14ac:dyDescent="0.25">
      <c r="F799" s="5"/>
      <c r="G799" s="5"/>
    </row>
    <row r="800" spans="6:7" ht="15.75" customHeight="1" x14ac:dyDescent="0.25">
      <c r="F800" s="5"/>
      <c r="G800" s="5"/>
    </row>
    <row r="801" spans="6:7" ht="15.75" customHeight="1" x14ac:dyDescent="0.25">
      <c r="F801" s="5"/>
      <c r="G801" s="5"/>
    </row>
    <row r="802" spans="6:7" ht="15.75" customHeight="1" x14ac:dyDescent="0.25">
      <c r="F802" s="5"/>
      <c r="G802" s="5"/>
    </row>
    <row r="803" spans="6:7" ht="15.75" customHeight="1" x14ac:dyDescent="0.25">
      <c r="F803" s="5"/>
      <c r="G803" s="5"/>
    </row>
    <row r="804" spans="6:7" ht="15.75" customHeight="1" x14ac:dyDescent="0.25">
      <c r="F804" s="5"/>
      <c r="G804" s="5"/>
    </row>
    <row r="805" spans="6:7" ht="15.75" customHeight="1" x14ac:dyDescent="0.25">
      <c r="F805" s="5"/>
      <c r="G805" s="5"/>
    </row>
    <row r="806" spans="6:7" ht="15.75" customHeight="1" x14ac:dyDescent="0.25">
      <c r="F806" s="5"/>
      <c r="G806" s="5"/>
    </row>
    <row r="807" spans="6:7" ht="15.75" customHeight="1" x14ac:dyDescent="0.25">
      <c r="F807" s="5"/>
      <c r="G807" s="5"/>
    </row>
    <row r="808" spans="6:7" ht="15.75" customHeight="1" x14ac:dyDescent="0.25">
      <c r="F808" s="5"/>
      <c r="G808" s="5"/>
    </row>
    <row r="809" spans="6:7" ht="15.75" customHeight="1" x14ac:dyDescent="0.25">
      <c r="F809" s="5"/>
      <c r="G809" s="5"/>
    </row>
    <row r="810" spans="6:7" ht="15.75" customHeight="1" x14ac:dyDescent="0.25">
      <c r="F810" s="5"/>
      <c r="G810" s="5"/>
    </row>
    <row r="811" spans="6:7" ht="15.75" customHeight="1" x14ac:dyDescent="0.25">
      <c r="F811" s="5"/>
      <c r="G811" s="5"/>
    </row>
    <row r="812" spans="6:7" ht="15.75" customHeight="1" x14ac:dyDescent="0.25">
      <c r="F812" s="5"/>
      <c r="G812" s="5"/>
    </row>
    <row r="813" spans="6:7" ht="15.75" customHeight="1" x14ac:dyDescent="0.25">
      <c r="F813" s="5"/>
      <c r="G813" s="5"/>
    </row>
    <row r="814" spans="6:7" ht="15.75" customHeight="1" x14ac:dyDescent="0.25">
      <c r="F814" s="5"/>
      <c r="G814" s="5"/>
    </row>
    <row r="815" spans="6:7" ht="15.75" customHeight="1" x14ac:dyDescent="0.25">
      <c r="F815" s="5"/>
      <c r="G815" s="5"/>
    </row>
    <row r="816" spans="6:7" ht="15.75" customHeight="1" x14ac:dyDescent="0.25">
      <c r="F816" s="5"/>
      <c r="G816" s="5"/>
    </row>
    <row r="817" spans="6:7" ht="15.75" customHeight="1" x14ac:dyDescent="0.25">
      <c r="F817" s="5"/>
      <c r="G817" s="5"/>
    </row>
    <row r="818" spans="6:7" ht="15.75" customHeight="1" x14ac:dyDescent="0.25">
      <c r="F818" s="5"/>
      <c r="G818" s="5"/>
    </row>
    <row r="819" spans="6:7" ht="15.75" customHeight="1" x14ac:dyDescent="0.25">
      <c r="F819" s="5"/>
      <c r="G819" s="5"/>
    </row>
    <row r="820" spans="6:7" ht="15.75" customHeight="1" x14ac:dyDescent="0.25">
      <c r="F820" s="5"/>
      <c r="G820" s="5"/>
    </row>
    <row r="821" spans="6:7" ht="15.75" customHeight="1" x14ac:dyDescent="0.25">
      <c r="F821" s="5"/>
      <c r="G821" s="5"/>
    </row>
    <row r="822" spans="6:7" ht="15.75" customHeight="1" x14ac:dyDescent="0.25">
      <c r="F822" s="5"/>
      <c r="G822" s="5"/>
    </row>
    <row r="823" spans="6:7" ht="15.75" customHeight="1" x14ac:dyDescent="0.25">
      <c r="F823" s="5"/>
      <c r="G823" s="5"/>
    </row>
    <row r="824" spans="6:7" ht="15.75" customHeight="1" x14ac:dyDescent="0.25">
      <c r="F824" s="5"/>
      <c r="G824" s="5"/>
    </row>
    <row r="825" spans="6:7" ht="15.75" customHeight="1" x14ac:dyDescent="0.25">
      <c r="F825" s="5"/>
      <c r="G825" s="5"/>
    </row>
    <row r="826" spans="6:7" ht="15.75" customHeight="1" x14ac:dyDescent="0.25">
      <c r="F826" s="5"/>
      <c r="G826" s="5"/>
    </row>
    <row r="827" spans="6:7" ht="15.75" customHeight="1" x14ac:dyDescent="0.25">
      <c r="F827" s="5"/>
      <c r="G827" s="5"/>
    </row>
    <row r="828" spans="6:7" ht="15.75" customHeight="1" x14ac:dyDescent="0.25">
      <c r="F828" s="5"/>
      <c r="G828" s="5"/>
    </row>
    <row r="829" spans="6:7" ht="15.75" customHeight="1" x14ac:dyDescent="0.25">
      <c r="F829" s="5"/>
      <c r="G829" s="5"/>
    </row>
    <row r="830" spans="6:7" ht="15.75" customHeight="1" x14ac:dyDescent="0.25">
      <c r="F830" s="5"/>
      <c r="G830" s="5"/>
    </row>
    <row r="831" spans="6:7" ht="15.75" customHeight="1" x14ac:dyDescent="0.25">
      <c r="F831" s="5"/>
      <c r="G831" s="5"/>
    </row>
    <row r="832" spans="6:7" ht="15.75" customHeight="1" x14ac:dyDescent="0.25">
      <c r="F832" s="5"/>
      <c r="G832" s="5"/>
    </row>
    <row r="833" spans="6:7" ht="15.75" customHeight="1" x14ac:dyDescent="0.25">
      <c r="F833" s="5"/>
      <c r="G833" s="5"/>
    </row>
    <row r="834" spans="6:7" ht="15.75" customHeight="1" x14ac:dyDescent="0.25">
      <c r="F834" s="5"/>
      <c r="G834" s="5"/>
    </row>
    <row r="835" spans="6:7" ht="15.75" customHeight="1" x14ac:dyDescent="0.25">
      <c r="F835" s="5"/>
      <c r="G835" s="5"/>
    </row>
    <row r="836" spans="6:7" ht="15.75" customHeight="1" x14ac:dyDescent="0.25">
      <c r="F836" s="5"/>
      <c r="G836" s="5"/>
    </row>
    <row r="837" spans="6:7" ht="15.75" customHeight="1" x14ac:dyDescent="0.25">
      <c r="F837" s="5"/>
      <c r="G837" s="5"/>
    </row>
    <row r="838" spans="6:7" ht="15.75" customHeight="1" x14ac:dyDescent="0.25">
      <c r="F838" s="5"/>
      <c r="G838" s="5"/>
    </row>
    <row r="839" spans="6:7" ht="15.75" customHeight="1" x14ac:dyDescent="0.25">
      <c r="F839" s="5"/>
      <c r="G839" s="5"/>
    </row>
    <row r="840" spans="6:7" ht="15.75" customHeight="1" x14ac:dyDescent="0.25">
      <c r="F840" s="5"/>
      <c r="G840" s="5"/>
    </row>
    <row r="841" spans="6:7" ht="15.75" customHeight="1" x14ac:dyDescent="0.25">
      <c r="F841" s="5"/>
      <c r="G841" s="5"/>
    </row>
    <row r="842" spans="6:7" ht="15.75" customHeight="1" x14ac:dyDescent="0.25">
      <c r="F842" s="5"/>
      <c r="G842" s="5"/>
    </row>
    <row r="843" spans="6:7" ht="15.75" customHeight="1" x14ac:dyDescent="0.25">
      <c r="F843" s="5"/>
      <c r="G843" s="5"/>
    </row>
    <row r="844" spans="6:7" ht="15.75" customHeight="1" x14ac:dyDescent="0.25">
      <c r="F844" s="5"/>
      <c r="G844" s="5"/>
    </row>
    <row r="845" spans="6:7" ht="15.75" customHeight="1" x14ac:dyDescent="0.25">
      <c r="F845" s="5"/>
      <c r="G845" s="5"/>
    </row>
    <row r="846" spans="6:7" ht="15.75" customHeight="1" x14ac:dyDescent="0.25">
      <c r="F846" s="5"/>
      <c r="G846" s="5"/>
    </row>
    <row r="847" spans="6:7" ht="15.75" customHeight="1" x14ac:dyDescent="0.25">
      <c r="F847" s="5"/>
      <c r="G847" s="5"/>
    </row>
    <row r="848" spans="6:7" ht="15.75" customHeight="1" x14ac:dyDescent="0.25">
      <c r="F848" s="5"/>
      <c r="G848" s="5"/>
    </row>
    <row r="849" spans="6:7" ht="15.75" customHeight="1" x14ac:dyDescent="0.25">
      <c r="F849" s="5"/>
      <c r="G849" s="5"/>
    </row>
    <row r="850" spans="6:7" ht="15.75" customHeight="1" x14ac:dyDescent="0.25">
      <c r="F850" s="5"/>
      <c r="G850" s="5"/>
    </row>
    <row r="851" spans="6:7" ht="15.75" customHeight="1" x14ac:dyDescent="0.25">
      <c r="F851" s="5"/>
      <c r="G851" s="5"/>
    </row>
    <row r="852" spans="6:7" ht="15.75" customHeight="1" x14ac:dyDescent="0.25">
      <c r="F852" s="5"/>
      <c r="G852" s="5"/>
    </row>
    <row r="853" spans="6:7" ht="15.75" customHeight="1" x14ac:dyDescent="0.25">
      <c r="F853" s="5"/>
      <c r="G853" s="5"/>
    </row>
    <row r="854" spans="6:7" ht="15.75" customHeight="1" x14ac:dyDescent="0.25">
      <c r="F854" s="5"/>
      <c r="G854" s="5"/>
    </row>
    <row r="855" spans="6:7" ht="15.75" customHeight="1" x14ac:dyDescent="0.25">
      <c r="F855" s="5"/>
      <c r="G855" s="5"/>
    </row>
    <row r="856" spans="6:7" ht="15.75" customHeight="1" x14ac:dyDescent="0.25">
      <c r="F856" s="5"/>
      <c r="G856" s="5"/>
    </row>
    <row r="857" spans="6:7" ht="15.75" customHeight="1" x14ac:dyDescent="0.25">
      <c r="F857" s="5"/>
      <c r="G857" s="5"/>
    </row>
    <row r="858" spans="6:7" ht="15.75" customHeight="1" x14ac:dyDescent="0.25">
      <c r="F858" s="5"/>
      <c r="G858" s="5"/>
    </row>
    <row r="859" spans="6:7" ht="15.75" customHeight="1" x14ac:dyDescent="0.25">
      <c r="F859" s="5"/>
      <c r="G859" s="5"/>
    </row>
    <row r="860" spans="6:7" ht="15.75" customHeight="1" x14ac:dyDescent="0.25">
      <c r="F860" s="5"/>
      <c r="G860" s="5"/>
    </row>
    <row r="861" spans="6:7" ht="15.75" customHeight="1" x14ac:dyDescent="0.25">
      <c r="F861" s="5"/>
      <c r="G861" s="5"/>
    </row>
    <row r="862" spans="6:7" ht="15.75" customHeight="1" x14ac:dyDescent="0.25">
      <c r="F862" s="5"/>
      <c r="G862" s="5"/>
    </row>
    <row r="863" spans="6:7" ht="15.75" customHeight="1" x14ac:dyDescent="0.25">
      <c r="F863" s="5"/>
      <c r="G863" s="5"/>
    </row>
    <row r="864" spans="6:7" ht="15.75" customHeight="1" x14ac:dyDescent="0.25">
      <c r="F864" s="5"/>
      <c r="G864" s="5"/>
    </row>
    <row r="865" spans="6:7" ht="15.75" customHeight="1" x14ac:dyDescent="0.25">
      <c r="F865" s="5"/>
      <c r="G865" s="5"/>
    </row>
    <row r="866" spans="6:7" ht="15.75" customHeight="1" x14ac:dyDescent="0.25">
      <c r="F866" s="5"/>
      <c r="G866" s="5"/>
    </row>
    <row r="867" spans="6:7" ht="15.75" customHeight="1" x14ac:dyDescent="0.25">
      <c r="F867" s="5"/>
      <c r="G867" s="5"/>
    </row>
    <row r="868" spans="6:7" ht="15.75" customHeight="1" x14ac:dyDescent="0.25">
      <c r="F868" s="5"/>
      <c r="G868" s="5"/>
    </row>
    <row r="869" spans="6:7" ht="15.75" customHeight="1" x14ac:dyDescent="0.25">
      <c r="F869" s="5"/>
      <c r="G869" s="5"/>
    </row>
    <row r="870" spans="6:7" ht="15.75" customHeight="1" x14ac:dyDescent="0.25">
      <c r="F870" s="5"/>
      <c r="G870" s="5"/>
    </row>
    <row r="871" spans="6:7" ht="15.75" customHeight="1" x14ac:dyDescent="0.25">
      <c r="F871" s="5"/>
      <c r="G871" s="5"/>
    </row>
    <row r="872" spans="6:7" ht="15.75" customHeight="1" x14ac:dyDescent="0.25">
      <c r="F872" s="5"/>
      <c r="G872" s="5"/>
    </row>
    <row r="873" spans="6:7" ht="15.75" customHeight="1" x14ac:dyDescent="0.25">
      <c r="F873" s="5"/>
      <c r="G873" s="5"/>
    </row>
    <row r="874" spans="6:7" ht="15.75" customHeight="1" x14ac:dyDescent="0.25">
      <c r="F874" s="5"/>
      <c r="G874" s="5"/>
    </row>
    <row r="875" spans="6:7" ht="15.75" customHeight="1" x14ac:dyDescent="0.25">
      <c r="F875" s="5"/>
      <c r="G875" s="5"/>
    </row>
    <row r="876" spans="6:7" ht="15.75" customHeight="1" x14ac:dyDescent="0.25">
      <c r="F876" s="5"/>
      <c r="G876" s="5"/>
    </row>
    <row r="877" spans="6:7" ht="15.75" customHeight="1" x14ac:dyDescent="0.25">
      <c r="F877" s="5"/>
      <c r="G877" s="5"/>
    </row>
    <row r="878" spans="6:7" ht="15.75" customHeight="1" x14ac:dyDescent="0.25">
      <c r="F878" s="5"/>
      <c r="G878" s="5"/>
    </row>
    <row r="879" spans="6:7" ht="15.75" customHeight="1" x14ac:dyDescent="0.25">
      <c r="F879" s="5"/>
      <c r="G879" s="5"/>
    </row>
    <row r="880" spans="6:7" ht="15.75" customHeight="1" x14ac:dyDescent="0.25">
      <c r="F880" s="5"/>
      <c r="G880" s="5"/>
    </row>
    <row r="881" spans="6:7" ht="15.75" customHeight="1" x14ac:dyDescent="0.25">
      <c r="F881" s="5"/>
      <c r="G881" s="5"/>
    </row>
    <row r="882" spans="6:7" ht="15.75" customHeight="1" x14ac:dyDescent="0.25">
      <c r="F882" s="5"/>
      <c r="G882" s="5"/>
    </row>
    <row r="883" spans="6:7" ht="15.75" customHeight="1" x14ac:dyDescent="0.25">
      <c r="F883" s="5"/>
      <c r="G883" s="5"/>
    </row>
    <row r="884" spans="6:7" ht="15.75" customHeight="1" x14ac:dyDescent="0.25">
      <c r="F884" s="5"/>
      <c r="G884" s="5"/>
    </row>
    <row r="885" spans="6:7" ht="15.75" customHeight="1" x14ac:dyDescent="0.25">
      <c r="F885" s="5"/>
      <c r="G885" s="5"/>
    </row>
    <row r="886" spans="6:7" ht="15.75" customHeight="1" x14ac:dyDescent="0.25">
      <c r="F886" s="5"/>
      <c r="G886" s="5"/>
    </row>
    <row r="887" spans="6:7" ht="15.75" customHeight="1" x14ac:dyDescent="0.25">
      <c r="F887" s="5"/>
      <c r="G887" s="5"/>
    </row>
    <row r="888" spans="6:7" ht="15.75" customHeight="1" x14ac:dyDescent="0.25">
      <c r="F888" s="5"/>
      <c r="G888" s="5"/>
    </row>
    <row r="889" spans="6:7" ht="15.75" customHeight="1" x14ac:dyDescent="0.25">
      <c r="F889" s="5"/>
      <c r="G889" s="5"/>
    </row>
    <row r="890" spans="6:7" ht="15.75" customHeight="1" x14ac:dyDescent="0.25">
      <c r="F890" s="5"/>
      <c r="G890" s="5"/>
    </row>
    <row r="891" spans="6:7" ht="15.75" customHeight="1" x14ac:dyDescent="0.25">
      <c r="F891" s="5"/>
      <c r="G891" s="5"/>
    </row>
    <row r="892" spans="6:7" ht="15.75" customHeight="1" x14ac:dyDescent="0.25">
      <c r="F892" s="5"/>
      <c r="G892" s="5"/>
    </row>
    <row r="893" spans="6:7" ht="15.75" customHeight="1" x14ac:dyDescent="0.25">
      <c r="F893" s="5"/>
      <c r="G893" s="5"/>
    </row>
    <row r="894" spans="6:7" ht="15.75" customHeight="1" x14ac:dyDescent="0.25">
      <c r="F894" s="5"/>
      <c r="G894" s="5"/>
    </row>
    <row r="895" spans="6:7" ht="15.75" customHeight="1" x14ac:dyDescent="0.25">
      <c r="F895" s="5"/>
      <c r="G895" s="5"/>
    </row>
    <row r="896" spans="6:7" ht="15.75" customHeight="1" x14ac:dyDescent="0.25">
      <c r="F896" s="5"/>
      <c r="G896" s="5"/>
    </row>
    <row r="897" spans="6:7" ht="15.75" customHeight="1" x14ac:dyDescent="0.25">
      <c r="F897" s="5"/>
      <c r="G897" s="5"/>
    </row>
    <row r="898" spans="6:7" ht="15.75" customHeight="1" x14ac:dyDescent="0.25">
      <c r="F898" s="5"/>
      <c r="G898" s="5"/>
    </row>
    <row r="899" spans="6:7" ht="15.75" customHeight="1" x14ac:dyDescent="0.25">
      <c r="F899" s="5"/>
      <c r="G899" s="5"/>
    </row>
    <row r="900" spans="6:7" ht="15.75" customHeight="1" x14ac:dyDescent="0.25">
      <c r="F900" s="5"/>
      <c r="G900" s="5"/>
    </row>
    <row r="901" spans="6:7" ht="15.75" customHeight="1" x14ac:dyDescent="0.25">
      <c r="F901" s="5"/>
      <c r="G901" s="5"/>
    </row>
    <row r="902" spans="6:7" ht="15.75" customHeight="1" x14ac:dyDescent="0.25">
      <c r="F902" s="5"/>
      <c r="G902" s="5"/>
    </row>
    <row r="903" spans="6:7" ht="15.75" customHeight="1" x14ac:dyDescent="0.25">
      <c r="F903" s="5"/>
      <c r="G903" s="5"/>
    </row>
    <row r="904" spans="6:7" ht="15.75" customHeight="1" x14ac:dyDescent="0.25">
      <c r="F904" s="5"/>
      <c r="G904" s="5"/>
    </row>
    <row r="905" spans="6:7" ht="15.75" customHeight="1" x14ac:dyDescent="0.25">
      <c r="F905" s="5"/>
      <c r="G905" s="5"/>
    </row>
    <row r="906" spans="6:7" ht="15.75" customHeight="1" x14ac:dyDescent="0.25">
      <c r="F906" s="5"/>
      <c r="G906" s="5"/>
    </row>
    <row r="907" spans="6:7" ht="15.75" customHeight="1" x14ac:dyDescent="0.25">
      <c r="F907" s="5"/>
      <c r="G907" s="5"/>
    </row>
    <row r="908" spans="6:7" ht="15.75" customHeight="1" x14ac:dyDescent="0.25">
      <c r="F908" s="5"/>
      <c r="G908" s="5"/>
    </row>
    <row r="909" spans="6:7" ht="15.75" customHeight="1" x14ac:dyDescent="0.25">
      <c r="F909" s="5"/>
      <c r="G909" s="5"/>
    </row>
    <row r="910" spans="6:7" ht="15.75" customHeight="1" x14ac:dyDescent="0.25">
      <c r="F910" s="5"/>
      <c r="G910" s="5"/>
    </row>
    <row r="911" spans="6:7" ht="15.75" customHeight="1" x14ac:dyDescent="0.25">
      <c r="F911" s="5"/>
      <c r="G911" s="5"/>
    </row>
    <row r="912" spans="6:7" ht="15.75" customHeight="1" x14ac:dyDescent="0.25">
      <c r="F912" s="5"/>
      <c r="G912" s="5"/>
    </row>
    <row r="913" spans="6:7" ht="15.75" customHeight="1" x14ac:dyDescent="0.25">
      <c r="F913" s="5"/>
      <c r="G913" s="5"/>
    </row>
    <row r="914" spans="6:7" ht="15.75" customHeight="1" x14ac:dyDescent="0.25">
      <c r="F914" s="5"/>
      <c r="G914" s="5"/>
    </row>
    <row r="915" spans="6:7" ht="15.75" customHeight="1" x14ac:dyDescent="0.25">
      <c r="F915" s="5"/>
      <c r="G915" s="5"/>
    </row>
    <row r="916" spans="6:7" ht="15.75" customHeight="1" x14ac:dyDescent="0.25">
      <c r="F916" s="5"/>
      <c r="G916" s="5"/>
    </row>
    <row r="917" spans="6:7" ht="15.75" customHeight="1" x14ac:dyDescent="0.25">
      <c r="F917" s="5"/>
      <c r="G917" s="5"/>
    </row>
    <row r="918" spans="6:7" ht="15.75" customHeight="1" x14ac:dyDescent="0.25">
      <c r="F918" s="5"/>
      <c r="G918" s="5"/>
    </row>
    <row r="919" spans="6:7" ht="15.75" customHeight="1" x14ac:dyDescent="0.25">
      <c r="F919" s="5"/>
      <c r="G919" s="5"/>
    </row>
    <row r="920" spans="6:7" ht="15.75" customHeight="1" x14ac:dyDescent="0.25">
      <c r="F920" s="5"/>
      <c r="G920" s="5"/>
    </row>
    <row r="921" spans="6:7" ht="15.75" customHeight="1" x14ac:dyDescent="0.25">
      <c r="F921" s="5"/>
      <c r="G921" s="5"/>
    </row>
    <row r="922" spans="6:7" ht="15.75" customHeight="1" x14ac:dyDescent="0.25">
      <c r="F922" s="5"/>
      <c r="G922" s="5"/>
    </row>
    <row r="923" spans="6:7" ht="15.75" customHeight="1" x14ac:dyDescent="0.25">
      <c r="F923" s="5"/>
      <c r="G923" s="5"/>
    </row>
    <row r="924" spans="6:7" ht="15.75" customHeight="1" x14ac:dyDescent="0.25">
      <c r="F924" s="5"/>
      <c r="G924" s="5"/>
    </row>
    <row r="925" spans="6:7" ht="15.75" customHeight="1" x14ac:dyDescent="0.25">
      <c r="F925" s="5"/>
      <c r="G925" s="5"/>
    </row>
    <row r="926" spans="6:7" ht="15.75" customHeight="1" x14ac:dyDescent="0.25">
      <c r="F926" s="5"/>
      <c r="G926" s="5"/>
    </row>
    <row r="927" spans="6:7" ht="15.75" customHeight="1" x14ac:dyDescent="0.25">
      <c r="F927" s="5"/>
      <c r="G927" s="5"/>
    </row>
    <row r="928" spans="6:7" ht="15.75" customHeight="1" x14ac:dyDescent="0.25">
      <c r="F928" s="5"/>
      <c r="G928" s="5"/>
    </row>
    <row r="929" spans="6:7" ht="15.75" customHeight="1" x14ac:dyDescent="0.25">
      <c r="F929" s="5"/>
      <c r="G929" s="5"/>
    </row>
    <row r="930" spans="6:7" ht="15.75" customHeight="1" x14ac:dyDescent="0.25">
      <c r="F930" s="5"/>
      <c r="G930" s="5"/>
    </row>
    <row r="931" spans="6:7" ht="15.75" customHeight="1" x14ac:dyDescent="0.25">
      <c r="F931" s="5"/>
      <c r="G931" s="5"/>
    </row>
    <row r="932" spans="6:7" ht="15.75" customHeight="1" x14ac:dyDescent="0.25">
      <c r="F932" s="5"/>
      <c r="G932" s="5"/>
    </row>
    <row r="933" spans="6:7" ht="15.75" customHeight="1" x14ac:dyDescent="0.25">
      <c r="F933" s="5"/>
      <c r="G933" s="5"/>
    </row>
    <row r="934" spans="6:7" ht="15.75" customHeight="1" x14ac:dyDescent="0.25">
      <c r="F934" s="5"/>
      <c r="G934" s="5"/>
    </row>
    <row r="935" spans="6:7" ht="15.75" customHeight="1" x14ac:dyDescent="0.25">
      <c r="F935" s="5"/>
      <c r="G935" s="5"/>
    </row>
    <row r="936" spans="6:7" ht="15.75" customHeight="1" x14ac:dyDescent="0.25">
      <c r="F936" s="5"/>
      <c r="G936" s="5"/>
    </row>
    <row r="937" spans="6:7" ht="15.75" customHeight="1" x14ac:dyDescent="0.25">
      <c r="F937" s="5"/>
      <c r="G937" s="5"/>
    </row>
    <row r="938" spans="6:7" ht="15.75" customHeight="1" x14ac:dyDescent="0.25">
      <c r="F938" s="5"/>
      <c r="G938" s="5"/>
    </row>
    <row r="939" spans="6:7" ht="15.75" customHeight="1" x14ac:dyDescent="0.25">
      <c r="F939" s="5"/>
      <c r="G939" s="5"/>
    </row>
    <row r="940" spans="6:7" ht="15.75" customHeight="1" x14ac:dyDescent="0.25">
      <c r="F940" s="5"/>
      <c r="G940" s="5"/>
    </row>
    <row r="941" spans="6:7" ht="15.75" customHeight="1" x14ac:dyDescent="0.25">
      <c r="F941" s="5"/>
      <c r="G941" s="5"/>
    </row>
    <row r="942" spans="6:7" ht="15.75" customHeight="1" x14ac:dyDescent="0.25">
      <c r="F942" s="5"/>
      <c r="G942" s="5"/>
    </row>
    <row r="943" spans="6:7" ht="15.75" customHeight="1" x14ac:dyDescent="0.25">
      <c r="F943" s="5"/>
      <c r="G943" s="5"/>
    </row>
    <row r="944" spans="6:7" ht="15.75" customHeight="1" x14ac:dyDescent="0.25">
      <c r="F944" s="5"/>
      <c r="G944" s="5"/>
    </row>
    <row r="945" spans="6:7" ht="15.75" customHeight="1" x14ac:dyDescent="0.25">
      <c r="F945" s="5"/>
      <c r="G945" s="5"/>
    </row>
    <row r="946" spans="6:7" ht="15.75" customHeight="1" x14ac:dyDescent="0.25">
      <c r="F946" s="5"/>
      <c r="G946" s="5"/>
    </row>
    <row r="947" spans="6:7" ht="15.75" customHeight="1" x14ac:dyDescent="0.25">
      <c r="F947" s="5"/>
      <c r="G947" s="5"/>
    </row>
    <row r="948" spans="6:7" ht="15.75" customHeight="1" x14ac:dyDescent="0.25">
      <c r="F948" s="5"/>
      <c r="G948" s="5"/>
    </row>
    <row r="949" spans="6:7" ht="15.75" customHeight="1" x14ac:dyDescent="0.25">
      <c r="F949" s="5"/>
      <c r="G949" s="5"/>
    </row>
    <row r="950" spans="6:7" ht="15.75" customHeight="1" x14ac:dyDescent="0.25">
      <c r="F950" s="5"/>
      <c r="G950" s="5"/>
    </row>
    <row r="951" spans="6:7" ht="15.75" customHeight="1" x14ac:dyDescent="0.25">
      <c r="F951" s="5"/>
      <c r="G951" s="5"/>
    </row>
    <row r="952" spans="6:7" ht="15.75" customHeight="1" x14ac:dyDescent="0.25">
      <c r="F952" s="5"/>
      <c r="G952" s="5"/>
    </row>
    <row r="953" spans="6:7" ht="15.75" customHeight="1" x14ac:dyDescent="0.25">
      <c r="F953" s="5"/>
      <c r="G953" s="5"/>
    </row>
    <row r="954" spans="6:7" ht="15.75" customHeight="1" x14ac:dyDescent="0.25">
      <c r="F954" s="5"/>
      <c r="G954" s="5"/>
    </row>
    <row r="955" spans="6:7" ht="15.75" customHeight="1" x14ac:dyDescent="0.25">
      <c r="F955" s="5"/>
      <c r="G955" s="5"/>
    </row>
    <row r="956" spans="6:7" ht="15.75" customHeight="1" x14ac:dyDescent="0.25">
      <c r="F956" s="5"/>
      <c r="G956" s="5"/>
    </row>
    <row r="957" spans="6:7" ht="15.75" customHeight="1" x14ac:dyDescent="0.25">
      <c r="F957" s="5"/>
      <c r="G957" s="5"/>
    </row>
    <row r="958" spans="6:7" ht="15.75" customHeight="1" x14ac:dyDescent="0.25">
      <c r="F958" s="5"/>
      <c r="G958" s="5"/>
    </row>
    <row r="959" spans="6:7" ht="15.75" customHeight="1" x14ac:dyDescent="0.25">
      <c r="F959" s="5"/>
      <c r="G959" s="5"/>
    </row>
    <row r="960" spans="6:7" ht="15.75" customHeight="1" x14ac:dyDescent="0.25">
      <c r="F960" s="5"/>
      <c r="G960" s="5"/>
    </row>
    <row r="961" spans="6:7" ht="15.75" customHeight="1" x14ac:dyDescent="0.25">
      <c r="F961" s="5"/>
      <c r="G961" s="5"/>
    </row>
    <row r="962" spans="6:7" ht="15.75" customHeight="1" x14ac:dyDescent="0.25">
      <c r="F962" s="5"/>
      <c r="G962" s="5"/>
    </row>
    <row r="963" spans="6:7" ht="15.75" customHeight="1" x14ac:dyDescent="0.25">
      <c r="F963" s="5"/>
      <c r="G963" s="5"/>
    </row>
    <row r="964" spans="6:7" ht="15.75" customHeight="1" x14ac:dyDescent="0.25">
      <c r="F964" s="5"/>
      <c r="G964" s="5"/>
    </row>
    <row r="965" spans="6:7" ht="15.75" customHeight="1" x14ac:dyDescent="0.25">
      <c r="F965" s="5"/>
      <c r="G965" s="5"/>
    </row>
    <row r="966" spans="6:7" ht="15.75" customHeight="1" x14ac:dyDescent="0.25">
      <c r="F966" s="5"/>
      <c r="G966" s="5"/>
    </row>
    <row r="967" spans="6:7" ht="15.75" customHeight="1" x14ac:dyDescent="0.25">
      <c r="F967" s="5"/>
      <c r="G967" s="5"/>
    </row>
    <row r="968" spans="6:7" ht="15.75" customHeight="1" x14ac:dyDescent="0.25">
      <c r="F968" s="5"/>
      <c r="G968" s="5"/>
    </row>
    <row r="969" spans="6:7" ht="15.75" customHeight="1" x14ac:dyDescent="0.25">
      <c r="F969" s="5"/>
      <c r="G969" s="5"/>
    </row>
    <row r="970" spans="6:7" ht="15.75" customHeight="1" x14ac:dyDescent="0.25">
      <c r="F970" s="5"/>
      <c r="G970" s="5"/>
    </row>
    <row r="971" spans="6:7" ht="15.75" customHeight="1" x14ac:dyDescent="0.25">
      <c r="F971" s="5"/>
      <c r="G971" s="5"/>
    </row>
    <row r="972" spans="6:7" ht="15.75" customHeight="1" x14ac:dyDescent="0.25">
      <c r="F972" s="5"/>
      <c r="G972" s="5"/>
    </row>
    <row r="973" spans="6:7" ht="15.75" customHeight="1" x14ac:dyDescent="0.25">
      <c r="F973" s="5"/>
      <c r="G973" s="5"/>
    </row>
    <row r="974" spans="6:7" ht="15.75" customHeight="1" x14ac:dyDescent="0.25">
      <c r="F974" s="5"/>
      <c r="G974" s="5"/>
    </row>
    <row r="975" spans="6:7" ht="15.75" customHeight="1" x14ac:dyDescent="0.25">
      <c r="F975" s="5"/>
      <c r="G975" s="5"/>
    </row>
    <row r="976" spans="6:7" ht="15.75" customHeight="1" x14ac:dyDescent="0.25">
      <c r="F976" s="5"/>
      <c r="G976" s="5"/>
    </row>
    <row r="977" spans="6:7" ht="15.75" customHeight="1" x14ac:dyDescent="0.25">
      <c r="F977" s="5"/>
      <c r="G977" s="5"/>
    </row>
    <row r="978" spans="6:7" ht="15.75" customHeight="1" x14ac:dyDescent="0.25">
      <c r="F978" s="5"/>
      <c r="G978" s="5"/>
    </row>
    <row r="979" spans="6:7" ht="15.75" customHeight="1" x14ac:dyDescent="0.25">
      <c r="F979" s="5"/>
      <c r="G979" s="5"/>
    </row>
    <row r="980" spans="6:7" ht="15.75" customHeight="1" x14ac:dyDescent="0.25">
      <c r="F980" s="5"/>
      <c r="G980" s="5"/>
    </row>
    <row r="981" spans="6:7" ht="15.75" customHeight="1" x14ac:dyDescent="0.25">
      <c r="F981" s="5"/>
      <c r="G981" s="5"/>
    </row>
    <row r="982" spans="6:7" ht="15.75" customHeight="1" x14ac:dyDescent="0.25">
      <c r="F982" s="5"/>
      <c r="G982" s="5"/>
    </row>
    <row r="983" spans="6:7" ht="15.75" customHeight="1" x14ac:dyDescent="0.25">
      <c r="F983" s="5"/>
      <c r="G983" s="5"/>
    </row>
    <row r="984" spans="6:7" ht="15.75" customHeight="1" x14ac:dyDescent="0.25">
      <c r="F984" s="5"/>
      <c r="G984" s="5"/>
    </row>
    <row r="985" spans="6:7" ht="15.75" customHeight="1" x14ac:dyDescent="0.25">
      <c r="F985" s="5"/>
      <c r="G985" s="5"/>
    </row>
    <row r="986" spans="6:7" ht="15.75" customHeight="1" x14ac:dyDescent="0.25">
      <c r="F986" s="5"/>
      <c r="G986" s="5"/>
    </row>
    <row r="987" spans="6:7" ht="15.75" customHeight="1" x14ac:dyDescent="0.25">
      <c r="F987" s="5"/>
      <c r="G987" s="5"/>
    </row>
    <row r="988" spans="6:7" ht="15.75" customHeight="1" x14ac:dyDescent="0.25">
      <c r="F988" s="5"/>
      <c r="G988" s="5"/>
    </row>
    <row r="989" spans="6:7" ht="15.75" customHeight="1" x14ac:dyDescent="0.25">
      <c r="F989" s="5"/>
      <c r="G989" s="5"/>
    </row>
    <row r="990" spans="6:7" ht="15.75" customHeight="1" x14ac:dyDescent="0.25">
      <c r="F990" s="5"/>
      <c r="G990" s="5"/>
    </row>
    <row r="991" spans="6:7" ht="15.75" customHeight="1" x14ac:dyDescent="0.25">
      <c r="F991" s="5"/>
      <c r="G991" s="5"/>
    </row>
    <row r="992" spans="6:7" ht="15.75" customHeight="1" x14ac:dyDescent="0.25">
      <c r="F992" s="5"/>
      <c r="G992" s="5"/>
    </row>
    <row r="993" spans="6:7" ht="15.75" customHeight="1" x14ac:dyDescent="0.25">
      <c r="F993" s="5"/>
      <c r="G993" s="5"/>
    </row>
    <row r="994" spans="6:7" ht="15.75" customHeight="1" x14ac:dyDescent="0.25">
      <c r="F994" s="5"/>
      <c r="G994" s="5"/>
    </row>
    <row r="995" spans="6:7" ht="15.75" customHeight="1" x14ac:dyDescent="0.25">
      <c r="F995" s="5"/>
      <c r="G995" s="5"/>
    </row>
    <row r="996" spans="6:7" ht="15.75" customHeight="1" x14ac:dyDescent="0.25">
      <c r="F996" s="5"/>
      <c r="G996" s="5"/>
    </row>
    <row r="997" spans="6:7" ht="15.75" customHeight="1" x14ac:dyDescent="0.25">
      <c r="F997" s="5"/>
      <c r="G997" s="5"/>
    </row>
    <row r="998" spans="6:7" ht="15.75" customHeight="1" x14ac:dyDescent="0.25">
      <c r="F998" s="5"/>
      <c r="G998" s="5"/>
    </row>
    <row r="999" spans="6:7" ht="15.75" customHeight="1" x14ac:dyDescent="0.25">
      <c r="F999" s="5"/>
      <c r="G999" s="5"/>
    </row>
    <row r="1000" spans="6:7" ht="15.75" customHeight="1" x14ac:dyDescent="0.25">
      <c r="F1000" s="5"/>
      <c r="G1000" s="5"/>
    </row>
    <row r="1001" spans="6:7" ht="15.75" customHeight="1" x14ac:dyDescent="0.25">
      <c r="F1001" s="5"/>
      <c r="G1001" s="5"/>
    </row>
    <row r="1002" spans="6:7" ht="15.75" customHeight="1" x14ac:dyDescent="0.25">
      <c r="F1002" s="5"/>
      <c r="G1002" s="5"/>
    </row>
    <row r="1003" spans="6:7" ht="15.75" customHeight="1" x14ac:dyDescent="0.25">
      <c r="F1003" s="5"/>
      <c r="G1003" s="5"/>
    </row>
    <row r="1004" spans="6:7" ht="15.75" customHeight="1" x14ac:dyDescent="0.25">
      <c r="F1004" s="5"/>
      <c r="G1004" s="5"/>
    </row>
    <row r="1005" spans="6:7" ht="15.75" customHeight="1" x14ac:dyDescent="0.25">
      <c r="F1005" s="5"/>
      <c r="G1005" s="5"/>
    </row>
  </sheetData>
  <mergeCells count="11">
    <mergeCell ref="G3:G7"/>
    <mergeCell ref="C9:E9"/>
    <mergeCell ref="D113:E118"/>
    <mergeCell ref="C3:E6"/>
    <mergeCell ref="B3:B7"/>
    <mergeCell ref="A3:A7"/>
    <mergeCell ref="F3:F7"/>
    <mergeCell ref="O10:R10"/>
    <mergeCell ref="S10:U10"/>
    <mergeCell ref="T11:V11"/>
    <mergeCell ref="M1:X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Cocuzza, Frank</dc:creator>
  <cp:lastModifiedBy>Cocuzza, Frank</cp:lastModifiedBy>
  <dcterms:created xsi:type="dcterms:W3CDTF">2022-11-03T19:49:46Z</dcterms:created>
  <dcterms:modified xsi:type="dcterms:W3CDTF">2022-11-04T14:35:28Z</dcterms:modified>
</cp:coreProperties>
</file>