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MyR\Packages\flrpkgPreproc\inst\extdata\"/>
    </mc:Choice>
  </mc:AlternateContent>
  <xr:revisionPtr revIDLastSave="0" documentId="13_ncr:1_{2C58878B-6E9E-4EF5-8D2A-B091AB1366CB}" xr6:coauthVersionLast="47" xr6:coauthVersionMax="47" xr10:uidLastSave="{00000000-0000-0000-0000-000000000000}"/>
  <bookViews>
    <workbookView xWindow="-28920" yWindow="-120" windowWidth="29040" windowHeight="15720" activeTab="1" xr2:uid="{5797C449-39AA-4F4E-B9E8-85AE9EADE789}"/>
  </bookViews>
  <sheets>
    <sheet name="data" sheetId="1" r:id="rId1"/>
    <sheet name="ddict" sheetId="7" r:id="rId2"/>
    <sheet name="cols" sheetId="8" r:id="rId3"/>
    <sheet name="tbl_text" sheetId="3" r:id="rId4"/>
    <sheet name="tbl_err" sheetId="5" r:id="rId5"/>
    <sheet name="variables" sheetId="4" r:id="rId6"/>
  </sheets>
  <definedNames>
    <definedName name="date_default">variables!$B$4</definedName>
    <definedName name="date_end">variables!$B$3</definedName>
    <definedName name="date_start">variables!$B$2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7" l="1"/>
  <c r="AE1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L30" i="7"/>
  <c r="L29" i="7"/>
  <c r="L28" i="7"/>
  <c r="L27" i="7"/>
  <c r="L26" i="7"/>
  <c r="L24" i="7"/>
  <c r="L23" i="7"/>
  <c r="L22" i="7"/>
  <c r="L21" i="7"/>
  <c r="L20" i="7"/>
  <c r="L19" i="7"/>
  <c r="L18" i="7"/>
  <c r="L16" i="7"/>
  <c r="L15" i="7"/>
  <c r="L14" i="7"/>
  <c r="L13" i="7"/>
  <c r="L12" i="7"/>
  <c r="L11" i="7"/>
  <c r="L10" i="7"/>
  <c r="L9" i="7"/>
  <c r="L8" i="7"/>
  <c r="L5" i="7"/>
  <c r="M30" i="7"/>
  <c r="M28" i="7"/>
  <c r="M27" i="7"/>
  <c r="M26" i="7"/>
  <c r="M25" i="7"/>
  <c r="M24" i="7"/>
  <c r="M23" i="7"/>
  <c r="M22" i="7"/>
  <c r="M21" i="7"/>
  <c r="M20" i="7"/>
  <c r="M19" i="7"/>
  <c r="M18" i="7"/>
  <c r="M17" i="7"/>
  <c r="M15" i="7"/>
  <c r="M13" i="7"/>
  <c r="M12" i="7"/>
  <c r="M11" i="7"/>
  <c r="M10" i="7"/>
  <c r="M9" i="7"/>
  <c r="M8" i="7"/>
  <c r="M6" i="7"/>
  <c r="M5" i="7"/>
  <c r="M4" i="7"/>
  <c r="M3" i="7"/>
  <c r="L3" i="7"/>
  <c r="F15" i="7"/>
  <c r="F14" i="7"/>
  <c r="C30" i="7"/>
  <c r="C29" i="7"/>
  <c r="C28" i="7"/>
  <c r="C27" i="7"/>
  <c r="C25" i="7"/>
  <c r="C24" i="7"/>
  <c r="C23" i="7"/>
  <c r="C22" i="7"/>
  <c r="C21" i="7"/>
  <c r="C20" i="7"/>
  <c r="C19" i="7"/>
  <c r="C18" i="7"/>
  <c r="C17" i="7"/>
  <c r="C13" i="7"/>
  <c r="C12" i="7"/>
  <c r="C11" i="7"/>
  <c r="C10" i="7"/>
  <c r="C9" i="7"/>
  <c r="C8" i="7"/>
  <c r="C6" i="7"/>
  <c r="C5" i="7"/>
  <c r="C4" i="7"/>
  <c r="C3" i="7"/>
  <c r="C2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3" i="7"/>
  <c r="F12" i="7"/>
  <c r="F11" i="7"/>
  <c r="F10" i="7"/>
  <c r="F9" i="7"/>
  <c r="F8" i="7"/>
  <c r="F7" i="7"/>
  <c r="F6" i="7"/>
  <c r="F5" i="7"/>
  <c r="F4" i="7"/>
  <c r="F3" i="7"/>
  <c r="F2" i="7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31" i="1"/>
  <c r="L31" i="1" s="1"/>
  <c r="G30" i="1"/>
  <c r="L30" i="1" s="1"/>
  <c r="G29" i="1"/>
  <c r="L29" i="1" s="1"/>
  <c r="G28" i="1"/>
  <c r="L28" i="1" s="1"/>
  <c r="G27" i="1"/>
  <c r="L27" i="1" s="1"/>
  <c r="G26" i="1"/>
  <c r="L26" i="1" s="1"/>
  <c r="G25" i="1"/>
  <c r="L25" i="1" s="1"/>
  <c r="G24" i="1"/>
  <c r="L24" i="1" s="1"/>
  <c r="G23" i="1"/>
  <c r="L23" i="1" s="1"/>
  <c r="G22" i="1"/>
  <c r="L22" i="1" s="1"/>
  <c r="G21" i="1"/>
  <c r="L21" i="1" s="1"/>
  <c r="G20" i="1"/>
  <c r="L20" i="1" s="1"/>
  <c r="G19" i="1"/>
  <c r="L19" i="1" s="1"/>
  <c r="G18" i="1"/>
  <c r="L18" i="1" s="1"/>
  <c r="G17" i="1"/>
  <c r="L17" i="1" s="1"/>
  <c r="G16" i="1"/>
  <c r="L16" i="1" s="1"/>
  <c r="G15" i="1"/>
  <c r="L15" i="1" s="1"/>
  <c r="G14" i="1"/>
  <c r="L14" i="1" s="1"/>
  <c r="G13" i="1"/>
  <c r="L13" i="1" s="1"/>
  <c r="G12" i="1"/>
  <c r="L12" i="1" s="1"/>
  <c r="G11" i="1"/>
  <c r="L11" i="1" s="1"/>
  <c r="G10" i="1"/>
  <c r="L10" i="1" s="1"/>
  <c r="G9" i="1"/>
  <c r="L9" i="1" s="1"/>
  <c r="G8" i="1"/>
  <c r="L8" i="1" s="1"/>
  <c r="G7" i="1"/>
  <c r="L7" i="1" s="1"/>
  <c r="G6" i="1"/>
  <c r="L6" i="1" s="1"/>
  <c r="G5" i="1"/>
  <c r="L5" i="1" s="1"/>
  <c r="G4" i="1"/>
  <c r="L4" i="1" s="1"/>
  <c r="G2" i="1"/>
  <c r="L2" i="1" s="1"/>
  <c r="G3" i="1"/>
  <c r="L3" i="1" s="1"/>
  <c r="A6" i="5"/>
  <c r="A4" i="5"/>
  <c r="A3" i="5"/>
  <c r="A2" i="5"/>
  <c r="B4" i="4"/>
  <c r="B3" i="4"/>
  <c r="B2" i="4"/>
  <c r="B3" i="3"/>
  <c r="D3" i="3"/>
  <c r="W12" i="1"/>
  <c r="Z12" i="1" s="1"/>
  <c r="AA12" i="1" s="1"/>
  <c r="W8" i="1"/>
  <c r="Z8" i="1" s="1"/>
  <c r="AA8" i="1" s="1"/>
  <c r="W7" i="1"/>
  <c r="Z7" i="1" s="1"/>
  <c r="AA7" i="1" s="1"/>
  <c r="W3" i="1"/>
  <c r="Z3" i="1" s="1"/>
  <c r="AA3" i="1" s="1"/>
  <c r="B2" i="3"/>
  <c r="B4" i="3"/>
  <c r="B5" i="3"/>
  <c r="B8" i="3"/>
  <c r="B9" i="3"/>
  <c r="B10" i="3"/>
  <c r="B11" i="3"/>
  <c r="B12" i="3"/>
  <c r="D2" i="3"/>
  <c r="D4" i="3"/>
  <c r="D5" i="3"/>
  <c r="D9" i="3"/>
  <c r="D10" i="3"/>
  <c r="C12" i="3"/>
  <c r="D12" i="3" s="1"/>
  <c r="C11" i="3"/>
  <c r="D11" i="3" s="1"/>
  <c r="C10" i="3"/>
  <c r="C9" i="3"/>
  <c r="C8" i="3"/>
  <c r="D8" i="3" s="1"/>
  <c r="C7" i="3"/>
  <c r="D7" i="3" s="1"/>
  <c r="C6" i="3"/>
  <c r="D6" i="3" s="1"/>
  <c r="C5" i="3"/>
  <c r="A6" i="3"/>
  <c r="B6" i="3" s="1"/>
  <c r="A8" i="3"/>
  <c r="A7" i="3"/>
  <c r="W27" i="1" s="1"/>
  <c r="A5" i="3"/>
  <c r="W26" i="1" s="1"/>
  <c r="B2" i="1"/>
  <c r="E31" i="1"/>
  <c r="D31" i="1"/>
  <c r="C31" i="1"/>
  <c r="H31" i="1" s="1"/>
  <c r="P31" i="1" s="1"/>
  <c r="E30" i="1"/>
  <c r="D30" i="1"/>
  <c r="C30" i="1"/>
  <c r="J30" i="1" s="1"/>
  <c r="E29" i="1"/>
  <c r="D29" i="1"/>
  <c r="O29" i="1" s="1"/>
  <c r="C29" i="1"/>
  <c r="H29" i="1" s="1"/>
  <c r="P29" i="1" s="1"/>
  <c r="E28" i="1"/>
  <c r="D28" i="1"/>
  <c r="C28" i="1"/>
  <c r="J28" i="1" s="1"/>
  <c r="E27" i="1"/>
  <c r="D27" i="1"/>
  <c r="O27" i="1" s="1"/>
  <c r="C27" i="1"/>
  <c r="J27" i="1" s="1"/>
  <c r="E26" i="1"/>
  <c r="D26" i="1"/>
  <c r="O26" i="1" s="1"/>
  <c r="C26" i="1"/>
  <c r="J26" i="1" s="1"/>
  <c r="E25" i="1"/>
  <c r="D25" i="1"/>
  <c r="O25" i="1" s="1"/>
  <c r="C25" i="1"/>
  <c r="J25" i="1" s="1"/>
  <c r="E24" i="1"/>
  <c r="D24" i="1"/>
  <c r="C24" i="1"/>
  <c r="J24" i="1" s="1"/>
  <c r="E23" i="1"/>
  <c r="D23" i="1"/>
  <c r="O23" i="1" s="1"/>
  <c r="C23" i="1"/>
  <c r="H23" i="1" s="1"/>
  <c r="P23" i="1" s="1"/>
  <c r="E22" i="1"/>
  <c r="D22" i="1"/>
  <c r="C22" i="1"/>
  <c r="J22" i="1" s="1"/>
  <c r="E21" i="1"/>
  <c r="D21" i="1"/>
  <c r="O21" i="1" s="1"/>
  <c r="C21" i="1"/>
  <c r="H21" i="1" s="1"/>
  <c r="P21" i="1" s="1"/>
  <c r="E20" i="1"/>
  <c r="D20" i="1"/>
  <c r="C20" i="1"/>
  <c r="J20" i="1" s="1"/>
  <c r="E19" i="1"/>
  <c r="D19" i="1"/>
  <c r="O19" i="1" s="1"/>
  <c r="C19" i="1"/>
  <c r="J19" i="1" s="1"/>
  <c r="E18" i="1"/>
  <c r="D18" i="1"/>
  <c r="O18" i="1" s="1"/>
  <c r="C18" i="1"/>
  <c r="J18" i="1" s="1"/>
  <c r="E17" i="1"/>
  <c r="D17" i="1"/>
  <c r="O17" i="1" s="1"/>
  <c r="C17" i="1"/>
  <c r="J17" i="1" s="1"/>
  <c r="E16" i="1"/>
  <c r="D16" i="1"/>
  <c r="C16" i="1"/>
  <c r="E15" i="1"/>
  <c r="D15" i="1"/>
  <c r="O15" i="1" s="1"/>
  <c r="C15" i="1"/>
  <c r="H15" i="1" s="1"/>
  <c r="P15" i="1" s="1"/>
  <c r="E14" i="1"/>
  <c r="D14" i="1"/>
  <c r="C14" i="1"/>
  <c r="J14" i="1" s="1"/>
  <c r="E13" i="1"/>
  <c r="D13" i="1"/>
  <c r="O13" i="1" s="1"/>
  <c r="C13" i="1"/>
  <c r="H13" i="1" s="1"/>
  <c r="P13" i="1" s="1"/>
  <c r="E12" i="1"/>
  <c r="D12" i="1"/>
  <c r="C12" i="1"/>
  <c r="J12" i="1" s="1"/>
  <c r="E11" i="1"/>
  <c r="D11" i="1"/>
  <c r="O11" i="1" s="1"/>
  <c r="C11" i="1"/>
  <c r="J11" i="1" s="1"/>
  <c r="E10" i="1"/>
  <c r="D10" i="1"/>
  <c r="O10" i="1" s="1"/>
  <c r="C10" i="1"/>
  <c r="J10" i="1" s="1"/>
  <c r="E9" i="1"/>
  <c r="D9" i="1"/>
  <c r="O9" i="1" s="1"/>
  <c r="C9" i="1"/>
  <c r="J9" i="1" s="1"/>
  <c r="E8" i="1"/>
  <c r="D8" i="1"/>
  <c r="C8" i="1"/>
  <c r="E7" i="1"/>
  <c r="D7" i="1"/>
  <c r="O7" i="1" s="1"/>
  <c r="C7" i="1"/>
  <c r="H7" i="1" s="1"/>
  <c r="P7" i="1" s="1"/>
  <c r="E6" i="1"/>
  <c r="D6" i="1"/>
  <c r="C6" i="1"/>
  <c r="J6" i="1" s="1"/>
  <c r="E5" i="1"/>
  <c r="D5" i="1"/>
  <c r="O5" i="1" s="1"/>
  <c r="C5" i="1"/>
  <c r="H5" i="1" s="1"/>
  <c r="P5" i="1" s="1"/>
  <c r="E4" i="1"/>
  <c r="D4" i="1"/>
  <c r="C4" i="1"/>
  <c r="E3" i="1"/>
  <c r="D3" i="1"/>
  <c r="O3" i="1" s="1"/>
  <c r="C3" i="1"/>
  <c r="J3" i="1" s="1"/>
  <c r="C2" i="1"/>
  <c r="I2" i="1" s="1"/>
  <c r="D2" i="1"/>
  <c r="O2" i="1" s="1"/>
  <c r="E2" i="1"/>
  <c r="A5" i="5"/>
  <c r="M28" i="1" l="1"/>
  <c r="N28" i="1" s="1"/>
  <c r="M12" i="1"/>
  <c r="N12" i="1" s="1"/>
  <c r="M20" i="1"/>
  <c r="N20" i="1" s="1"/>
  <c r="M4" i="1"/>
  <c r="N4" i="1" s="1"/>
  <c r="AB9" i="1"/>
  <c r="AC9" i="1" s="1"/>
  <c r="AB17" i="1"/>
  <c r="AC17" i="1" s="1"/>
  <c r="M6" i="1"/>
  <c r="N6" i="1" s="1"/>
  <c r="M14" i="1"/>
  <c r="N14" i="1" s="1"/>
  <c r="M22" i="1"/>
  <c r="N22" i="1" s="1"/>
  <c r="M30" i="1"/>
  <c r="N30" i="1" s="1"/>
  <c r="M8" i="1"/>
  <c r="N8" i="1" s="1"/>
  <c r="M16" i="1"/>
  <c r="N16" i="1" s="1"/>
  <c r="M24" i="1"/>
  <c r="N24" i="1" s="1"/>
  <c r="O8" i="1"/>
  <c r="O16" i="1"/>
  <c r="O24" i="1"/>
  <c r="O4" i="1"/>
  <c r="O12" i="1"/>
  <c r="O20" i="1"/>
  <c r="O28" i="1"/>
  <c r="O6" i="1"/>
  <c r="O14" i="1"/>
  <c r="O22" i="1"/>
  <c r="O30" i="1"/>
  <c r="M31" i="1"/>
  <c r="N31" i="1" s="1"/>
  <c r="O31" i="1"/>
  <c r="M2" i="1"/>
  <c r="N2" i="1" s="1"/>
  <c r="M23" i="1"/>
  <c r="N23" i="1" s="1"/>
  <c r="M3" i="1"/>
  <c r="N3" i="1" s="1"/>
  <c r="M11" i="1"/>
  <c r="N11" i="1" s="1"/>
  <c r="M19" i="1"/>
  <c r="N19" i="1" s="1"/>
  <c r="M27" i="1"/>
  <c r="N27" i="1" s="1"/>
  <c r="M9" i="1"/>
  <c r="N9" i="1" s="1"/>
  <c r="M17" i="1"/>
  <c r="N17" i="1" s="1"/>
  <c r="M25" i="1"/>
  <c r="N25" i="1" s="1"/>
  <c r="M15" i="1"/>
  <c r="N15" i="1" s="1"/>
  <c r="M7" i="1"/>
  <c r="N7" i="1" s="1"/>
  <c r="M10" i="1"/>
  <c r="N10" i="1" s="1"/>
  <c r="M18" i="1"/>
  <c r="N18" i="1" s="1"/>
  <c r="M26" i="1"/>
  <c r="N26" i="1" s="1"/>
  <c r="M5" i="1"/>
  <c r="N5" i="1" s="1"/>
  <c r="M13" i="1"/>
  <c r="N13" i="1" s="1"/>
  <c r="M21" i="1"/>
  <c r="N21" i="1" s="1"/>
  <c r="M29" i="1"/>
  <c r="N29" i="1" s="1"/>
  <c r="B4" i="1"/>
  <c r="B3" i="1" s="1"/>
  <c r="U20" i="1"/>
  <c r="AB19" i="1"/>
  <c r="AC19" i="1" s="1"/>
  <c r="AB11" i="1"/>
  <c r="AC11" i="1" s="1"/>
  <c r="U22" i="1"/>
  <c r="U30" i="1"/>
  <c r="U25" i="1"/>
  <c r="U18" i="1"/>
  <c r="U12" i="1"/>
  <c r="U27" i="1"/>
  <c r="U24" i="1"/>
  <c r="U6" i="1"/>
  <c r="U3" i="1"/>
  <c r="U10" i="1"/>
  <c r="U14" i="1"/>
  <c r="U26" i="1"/>
  <c r="U28" i="1"/>
  <c r="U17" i="1"/>
  <c r="U9" i="1"/>
  <c r="U11" i="1"/>
  <c r="U19" i="1"/>
  <c r="AB25" i="1"/>
  <c r="AC25" i="1" s="1"/>
  <c r="AB22" i="1"/>
  <c r="AC22" i="1" s="1"/>
  <c r="AB3" i="1"/>
  <c r="AC3" i="1" s="1"/>
  <c r="AB6" i="1"/>
  <c r="AC6" i="1" s="1"/>
  <c r="AB10" i="1"/>
  <c r="AC10" i="1" s="1"/>
  <c r="AB14" i="1"/>
  <c r="AC14" i="1" s="1"/>
  <c r="AB24" i="1"/>
  <c r="AC24" i="1" s="1"/>
  <c r="AB30" i="1"/>
  <c r="AC30" i="1" s="1"/>
  <c r="AB20" i="1"/>
  <c r="AC20" i="1" s="1"/>
  <c r="AB12" i="1"/>
  <c r="AC12" i="1" s="1"/>
  <c r="AB18" i="1"/>
  <c r="AC18" i="1" s="1"/>
  <c r="AB26" i="1"/>
  <c r="AC26" i="1" s="1"/>
  <c r="AB28" i="1"/>
  <c r="AC28" i="1" s="1"/>
  <c r="AB27" i="1"/>
  <c r="AC27" i="1" s="1"/>
  <c r="J7" i="1"/>
  <c r="U7" i="1" s="1"/>
  <c r="J15" i="1"/>
  <c r="U15" i="1" s="1"/>
  <c r="J23" i="1"/>
  <c r="U23" i="1" s="1"/>
  <c r="J31" i="1"/>
  <c r="U31" i="1" s="1"/>
  <c r="J8" i="1"/>
  <c r="U8" i="1" s="1"/>
  <c r="J16" i="1"/>
  <c r="U16" i="1" s="1"/>
  <c r="J2" i="1"/>
  <c r="U2" i="1" s="1"/>
  <c r="J4" i="1"/>
  <c r="U4" i="1" s="1"/>
  <c r="J5" i="1"/>
  <c r="U5" i="1" s="1"/>
  <c r="J13" i="1"/>
  <c r="U13" i="1" s="1"/>
  <c r="J21" i="1"/>
  <c r="U21" i="1" s="1"/>
  <c r="J29" i="1"/>
  <c r="U29" i="1" s="1"/>
  <c r="R5" i="1"/>
  <c r="R13" i="1"/>
  <c r="R21" i="1"/>
  <c r="R29" i="1"/>
  <c r="R7" i="1"/>
  <c r="R15" i="1"/>
  <c r="R23" i="1"/>
  <c r="R31" i="1"/>
  <c r="Z26" i="1"/>
  <c r="AA26" i="1" s="1"/>
  <c r="X26" i="1"/>
  <c r="Y26" i="1" s="1"/>
  <c r="Z27" i="1"/>
  <c r="AA27" i="1" s="1"/>
  <c r="X27" i="1"/>
  <c r="Y27" i="1" s="1"/>
  <c r="B7" i="3"/>
  <c r="X3" i="1"/>
  <c r="Y3" i="1" s="1"/>
  <c r="X8" i="1"/>
  <c r="Y8" i="1" s="1"/>
  <c r="W9" i="1"/>
  <c r="W17" i="1"/>
  <c r="W25" i="1"/>
  <c r="W6" i="1"/>
  <c r="W14" i="1"/>
  <c r="W22" i="1"/>
  <c r="W30" i="1"/>
  <c r="W4" i="1"/>
  <c r="Z4" i="1" s="1"/>
  <c r="AA4" i="1" s="1"/>
  <c r="W20" i="1"/>
  <c r="Z20" i="1" s="1"/>
  <c r="AA20" i="1" s="1"/>
  <c r="W28" i="1"/>
  <c r="Z28" i="1" s="1"/>
  <c r="AA28" i="1" s="1"/>
  <c r="W5" i="1"/>
  <c r="Z5" i="1" s="1"/>
  <c r="AA5" i="1" s="1"/>
  <c r="W13" i="1"/>
  <c r="Z13" i="1" s="1"/>
  <c r="AA13" i="1" s="1"/>
  <c r="W21" i="1"/>
  <c r="Z21" i="1" s="1"/>
  <c r="AA21" i="1" s="1"/>
  <c r="W29" i="1"/>
  <c r="Z29" i="1" s="1"/>
  <c r="AA29" i="1" s="1"/>
  <c r="W2" i="1"/>
  <c r="W10" i="1"/>
  <c r="W18" i="1"/>
  <c r="W15" i="1"/>
  <c r="Z15" i="1" s="1"/>
  <c r="AA15" i="1" s="1"/>
  <c r="W23" i="1"/>
  <c r="Z23" i="1" s="1"/>
  <c r="AA23" i="1" s="1"/>
  <c r="W31" i="1"/>
  <c r="Z31" i="1" s="1"/>
  <c r="AA31" i="1" s="1"/>
  <c r="W11" i="1"/>
  <c r="W16" i="1"/>
  <c r="W19" i="1"/>
  <c r="W24" i="1"/>
  <c r="X7" i="1"/>
  <c r="Y7" i="1" s="1"/>
  <c r="X12" i="1"/>
  <c r="Y12" i="1" s="1"/>
  <c r="I29" i="1"/>
  <c r="H27" i="1"/>
  <c r="B5" i="1"/>
  <c r="I11" i="1"/>
  <c r="I5" i="1"/>
  <c r="I27" i="1"/>
  <c r="H3" i="1"/>
  <c r="H4" i="1"/>
  <c r="I3" i="1"/>
  <c r="I16" i="1"/>
  <c r="H24" i="1"/>
  <c r="I21" i="1"/>
  <c r="H11" i="1"/>
  <c r="I31" i="1"/>
  <c r="I24" i="1"/>
  <c r="I7" i="1"/>
  <c r="H19" i="1"/>
  <c r="H8" i="1"/>
  <c r="I13" i="1"/>
  <c r="I15" i="1"/>
  <c r="I19" i="1"/>
  <c r="I8" i="1"/>
  <c r="H16" i="1"/>
  <c r="I23" i="1"/>
  <c r="I4" i="1"/>
  <c r="I14" i="1"/>
  <c r="H14" i="1"/>
  <c r="I22" i="1"/>
  <c r="H22" i="1"/>
  <c r="I6" i="1"/>
  <c r="H6" i="1"/>
  <c r="I30" i="1"/>
  <c r="H30" i="1"/>
  <c r="H17" i="1"/>
  <c r="H25" i="1"/>
  <c r="H9" i="1"/>
  <c r="I9" i="1"/>
  <c r="H10" i="1"/>
  <c r="I17" i="1"/>
  <c r="H18" i="1"/>
  <c r="I25" i="1"/>
  <c r="H26" i="1"/>
  <c r="I10" i="1"/>
  <c r="I18" i="1"/>
  <c r="I26" i="1"/>
  <c r="H12" i="1"/>
  <c r="H28" i="1"/>
  <c r="H20" i="1"/>
  <c r="I12" i="1"/>
  <c r="I20" i="1"/>
  <c r="I28" i="1"/>
  <c r="H2" i="1"/>
  <c r="AB16" i="1" l="1"/>
  <c r="AC16" i="1" s="1"/>
  <c r="AB8" i="1"/>
  <c r="AC8" i="1" s="1"/>
  <c r="AB29" i="1"/>
  <c r="AC29" i="1" s="1"/>
  <c r="AB31" i="1"/>
  <c r="AC31" i="1" s="1"/>
  <c r="AB21" i="1"/>
  <c r="AC21" i="1" s="1"/>
  <c r="AB23" i="1"/>
  <c r="AC23" i="1" s="1"/>
  <c r="AB13" i="1"/>
  <c r="AC13" i="1" s="1"/>
  <c r="AB15" i="1"/>
  <c r="AC15" i="1" s="1"/>
  <c r="AB5" i="1"/>
  <c r="AC5" i="1" s="1"/>
  <c r="AB7" i="1"/>
  <c r="AC7" i="1" s="1"/>
  <c r="AB4" i="1"/>
  <c r="AC4" i="1" s="1"/>
  <c r="AB2" i="1"/>
  <c r="AC2" i="1" s="1"/>
  <c r="Q29" i="1"/>
  <c r="S29" i="1"/>
  <c r="T29" i="1" s="1"/>
  <c r="Q31" i="1"/>
  <c r="S31" i="1"/>
  <c r="T31" i="1" s="1"/>
  <c r="Q21" i="1"/>
  <c r="S21" i="1"/>
  <c r="T21" i="1" s="1"/>
  <c r="Q23" i="1"/>
  <c r="S23" i="1"/>
  <c r="T23" i="1" s="1"/>
  <c r="Q13" i="1"/>
  <c r="S13" i="1"/>
  <c r="T13" i="1" s="1"/>
  <c r="Q15" i="1"/>
  <c r="S15" i="1"/>
  <c r="T15" i="1" s="1"/>
  <c r="Q5" i="1"/>
  <c r="S5" i="1"/>
  <c r="T5" i="1" s="1"/>
  <c r="Q7" i="1"/>
  <c r="S7" i="1"/>
  <c r="T7" i="1" s="1"/>
  <c r="X21" i="1"/>
  <c r="Y21" i="1" s="1"/>
  <c r="X20" i="1"/>
  <c r="Y20" i="1" s="1"/>
  <c r="P20" i="1"/>
  <c r="Q20" i="1" s="1"/>
  <c r="R20" i="1"/>
  <c r="S20" i="1" s="1"/>
  <c r="T20" i="1" s="1"/>
  <c r="P28" i="1"/>
  <c r="Q28" i="1" s="1"/>
  <c r="R28" i="1"/>
  <c r="P26" i="1"/>
  <c r="Q26" i="1" s="1"/>
  <c r="R26" i="1"/>
  <c r="P6" i="1"/>
  <c r="Q6" i="1" s="1"/>
  <c r="R6" i="1"/>
  <c r="P11" i="1"/>
  <c r="Q11" i="1" s="1"/>
  <c r="R11" i="1"/>
  <c r="P4" i="1"/>
  <c r="Q4" i="1" s="1"/>
  <c r="R4" i="1"/>
  <c r="S4" i="1" s="1"/>
  <c r="T4" i="1" s="1"/>
  <c r="P19" i="1"/>
  <c r="Q19" i="1" s="1"/>
  <c r="R19" i="1"/>
  <c r="S19" i="1" s="1"/>
  <c r="T19" i="1" s="1"/>
  <c r="P9" i="1"/>
  <c r="Q9" i="1" s="1"/>
  <c r="R9" i="1"/>
  <c r="P14" i="1"/>
  <c r="Q14" i="1" s="1"/>
  <c r="R14" i="1"/>
  <c r="P8" i="1"/>
  <c r="Q8" i="1" s="1"/>
  <c r="R8" i="1"/>
  <c r="S8" i="1" s="1"/>
  <c r="T8" i="1" s="1"/>
  <c r="P25" i="1"/>
  <c r="Q25" i="1" s="1"/>
  <c r="R25" i="1"/>
  <c r="S25" i="1" s="1"/>
  <c r="T25" i="1" s="1"/>
  <c r="P3" i="1"/>
  <c r="Q3" i="1" s="1"/>
  <c r="R3" i="1"/>
  <c r="P2" i="1"/>
  <c r="Q2" i="1" s="1"/>
  <c r="R2" i="1"/>
  <c r="S2" i="1" s="1"/>
  <c r="T2" i="1" s="1"/>
  <c r="P17" i="1"/>
  <c r="Q17" i="1" s="1"/>
  <c r="R17" i="1"/>
  <c r="P12" i="1"/>
  <c r="Q12" i="1" s="1"/>
  <c r="R12" i="1"/>
  <c r="P27" i="1"/>
  <c r="Q27" i="1" s="1"/>
  <c r="R27" i="1"/>
  <c r="P18" i="1"/>
  <c r="Q18" i="1" s="1"/>
  <c r="R18" i="1"/>
  <c r="P10" i="1"/>
  <c r="Q10" i="1" s="1"/>
  <c r="R10" i="1"/>
  <c r="S10" i="1" s="1"/>
  <c r="T10" i="1" s="1"/>
  <c r="P22" i="1"/>
  <c r="Q22" i="1" s="1"/>
  <c r="R22" i="1"/>
  <c r="P16" i="1"/>
  <c r="Q16" i="1" s="1"/>
  <c r="R16" i="1"/>
  <c r="P30" i="1"/>
  <c r="Q30" i="1" s="1"/>
  <c r="R30" i="1"/>
  <c r="P24" i="1"/>
  <c r="Q24" i="1" s="1"/>
  <c r="R24" i="1"/>
  <c r="X31" i="1"/>
  <c r="Y31" i="1" s="1"/>
  <c r="X13" i="1"/>
  <c r="Y13" i="1" s="1"/>
  <c r="X4" i="1"/>
  <c r="Y4" i="1" s="1"/>
  <c r="Z18" i="1"/>
  <c r="AA18" i="1" s="1"/>
  <c r="X18" i="1"/>
  <c r="Y18" i="1" s="1"/>
  <c r="Z24" i="1"/>
  <c r="AA24" i="1" s="1"/>
  <c r="X24" i="1"/>
  <c r="Y24" i="1" s="1"/>
  <c r="Z10" i="1"/>
  <c r="AA10" i="1" s="1"/>
  <c r="X10" i="1"/>
  <c r="Y10" i="1" s="1"/>
  <c r="X23" i="1"/>
  <c r="Y23" i="1" s="1"/>
  <c r="Z19" i="1"/>
  <c r="AA19" i="1" s="1"/>
  <c r="X19" i="1"/>
  <c r="Y19" i="1" s="1"/>
  <c r="X2" i="1"/>
  <c r="Y2" i="1" s="1"/>
  <c r="Z2" i="1"/>
  <c r="AA2" i="1" s="1"/>
  <c r="X30" i="1"/>
  <c r="Y30" i="1" s="1"/>
  <c r="Z30" i="1"/>
  <c r="AA30" i="1" s="1"/>
  <c r="X5" i="1"/>
  <c r="Y5" i="1" s="1"/>
  <c r="Z9" i="1"/>
  <c r="AA9" i="1" s="1"/>
  <c r="X9" i="1"/>
  <c r="Y9" i="1" s="1"/>
  <c r="X15" i="1"/>
  <c r="Y15" i="1" s="1"/>
  <c r="X22" i="1"/>
  <c r="Y22" i="1" s="1"/>
  <c r="Z22" i="1"/>
  <c r="AA22" i="1" s="1"/>
  <c r="Z11" i="1"/>
  <c r="AA11" i="1" s="1"/>
  <c r="X11" i="1"/>
  <c r="Y11" i="1" s="1"/>
  <c r="X14" i="1"/>
  <c r="Y14" i="1" s="1"/>
  <c r="Z14" i="1"/>
  <c r="AA14" i="1" s="1"/>
  <c r="Z17" i="1"/>
  <c r="AA17" i="1" s="1"/>
  <c r="X17" i="1"/>
  <c r="Y17" i="1" s="1"/>
  <c r="Z16" i="1"/>
  <c r="AA16" i="1" s="1"/>
  <c r="X16" i="1"/>
  <c r="Y16" i="1" s="1"/>
  <c r="X28" i="1"/>
  <c r="Y28" i="1" s="1"/>
  <c r="X29" i="1"/>
  <c r="Y29" i="1" s="1"/>
  <c r="X6" i="1"/>
  <c r="Y6" i="1" s="1"/>
  <c r="Z6" i="1"/>
  <c r="AA6" i="1" s="1"/>
  <c r="Z25" i="1"/>
  <c r="AA25" i="1" s="1"/>
  <c r="X25" i="1"/>
  <c r="Y25" i="1" s="1"/>
  <c r="B6" i="1"/>
  <c r="S18" i="1" l="1"/>
  <c r="T18" i="1" s="1"/>
  <c r="S12" i="1"/>
  <c r="T12" i="1" s="1"/>
  <c r="S27" i="1"/>
  <c r="T27" i="1" s="1"/>
  <c r="S3" i="1"/>
  <c r="T3" i="1" s="1"/>
  <c r="S26" i="1"/>
  <c r="T26" i="1" s="1"/>
  <c r="S9" i="1"/>
  <c r="T9" i="1" s="1"/>
  <c r="S22" i="1"/>
  <c r="T22" i="1" s="1"/>
  <c r="S24" i="1"/>
  <c r="T24" i="1" s="1"/>
  <c r="S17" i="1"/>
  <c r="T17" i="1" s="1"/>
  <c r="S28" i="1"/>
  <c r="T28" i="1" s="1"/>
  <c r="S6" i="1"/>
  <c r="T6" i="1" s="1"/>
  <c r="S30" i="1"/>
  <c r="T30" i="1" s="1"/>
  <c r="S14" i="1"/>
  <c r="T14" i="1" s="1"/>
  <c r="S11" i="1"/>
  <c r="T11" i="1" s="1"/>
  <c r="S16" i="1"/>
  <c r="T16" i="1" s="1"/>
  <c r="B7" i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Ephel</author>
  </authors>
  <commentList>
    <comment ref="O1" authorId="0" shapeId="0" xr:uid="{706275FC-54A2-4038-AA2C-F3AEAA841FD8}">
      <text>
        <r>
          <rPr>
            <b/>
            <sz val="9"/>
            <color indexed="81"/>
            <rFont val="Tahoma"/>
            <family val="2"/>
          </rPr>
          <t>clean number is in "ran_int"</t>
        </r>
      </text>
    </comment>
    <comment ref="R1" authorId="0" shapeId="0" xr:uid="{3D47D956-1A32-422E-9396-65AFECAD3999}">
      <text>
        <r>
          <rPr>
            <b/>
            <sz val="9"/>
            <color indexed="81"/>
            <rFont val="Tahoma"/>
            <family val="2"/>
          </rPr>
          <t>log is with base 10</t>
        </r>
      </text>
    </comment>
    <comment ref="S1" authorId="0" shapeId="0" xr:uid="{CDDE5B50-D68E-4471-A76E-7884E4FCEA0E}">
      <text>
        <r>
          <rPr>
            <b/>
            <sz val="9"/>
            <color indexed="81"/>
            <rFont val="Tahoma"/>
            <family val="2"/>
          </rPr>
          <t>log is with base 10</t>
        </r>
      </text>
    </comment>
    <comment ref="X1" authorId="0" shapeId="0" xr:uid="{E433C8C5-40F5-41A2-9AC6-F14AE60805F1}">
      <text>
        <r>
          <rPr>
            <sz val="9"/>
            <color indexed="81"/>
            <rFont val="Tahoma"/>
            <family val="2"/>
          </rPr>
          <t>contaminated text</t>
        </r>
      </text>
    </comment>
    <comment ref="AB1" authorId="0" shapeId="0" xr:uid="{77CE6666-05F7-41DF-8E1E-ACBCFBAE305D}">
      <text>
        <r>
          <rPr>
            <sz val="9"/>
            <color indexed="81"/>
            <rFont val="Tahoma"/>
            <charset val="1"/>
          </rPr>
          <t>contaminated date</t>
        </r>
      </text>
    </comment>
  </commentList>
</comments>
</file>

<file path=xl/sharedStrings.xml><?xml version="1.0" encoding="utf-8"?>
<sst xmlns="http://schemas.openxmlformats.org/spreadsheetml/2006/main" count="274" uniqueCount="117">
  <si>
    <t>same_num</t>
  </si>
  <si>
    <t>same_text</t>
  </si>
  <si>
    <t>abc</t>
  </si>
  <si>
    <t>cont_text</t>
  </si>
  <si>
    <t>_NA</t>
  </si>
  <si>
    <t>N \ A</t>
  </si>
  <si>
    <t>clean_text</t>
  </si>
  <si>
    <t>ran_pct</t>
  </si>
  <si>
    <t>ran_int</t>
  </si>
  <si>
    <t>ran_color</t>
  </si>
  <si>
    <t>nzv_num</t>
  </si>
  <si>
    <t>normal_num</t>
  </si>
  <si>
    <t>abnormal_num</t>
  </si>
  <si>
    <t>lognormal_num</t>
  </si>
  <si>
    <t>logabnormal_num</t>
  </si>
  <si>
    <t>ndx</t>
  </si>
  <si>
    <t>not_uniq</t>
  </si>
  <si>
    <t>is_rare</t>
  </si>
  <si>
    <t>len_con_text</t>
  </si>
  <si>
    <t>text</t>
  </si>
  <si>
    <t>ab cd</t>
  </si>
  <si>
    <t>N/A</t>
  </si>
  <si>
    <t>na</t>
  </si>
  <si>
    <t>text_len</t>
  </si>
  <si>
    <t>ab  cd</t>
  </si>
  <si>
    <t>pos_text</t>
  </si>
  <si>
    <t xml:space="preserve"> abc</t>
  </si>
  <si>
    <t>log1ps10</t>
  </si>
  <si>
    <t>bool50</t>
  </si>
  <si>
    <t>bool25</t>
  </si>
  <si>
    <t>bool10</t>
  </si>
  <si>
    <t>cont_date</t>
  </si>
  <si>
    <t>clean_date</t>
  </si>
  <si>
    <t>Description</t>
  </si>
  <si>
    <t>Value</t>
  </si>
  <si>
    <t>start date</t>
  </si>
  <si>
    <t>end date</t>
  </si>
  <si>
    <t>default date</t>
  </si>
  <si>
    <t>err_nm</t>
  </si>
  <si>
    <t>table</t>
  </si>
  <si>
    <t>raw_name</t>
  </si>
  <si>
    <t>name</t>
  </si>
  <si>
    <t>label</t>
  </si>
  <si>
    <t>raw_dtype</t>
  </si>
  <si>
    <t>dtype</t>
  </si>
  <si>
    <t>role</t>
  </si>
  <si>
    <t>process</t>
  </si>
  <si>
    <t>rule</t>
  </si>
  <si>
    <t>desc</t>
  </si>
  <si>
    <t>note</t>
  </si>
  <si>
    <t>data1</t>
  </si>
  <si>
    <t>Primary Key</t>
  </si>
  <si>
    <t>Not Unique</t>
  </si>
  <si>
    <t>Random Pct</t>
  </si>
  <si>
    <t>Random Integer</t>
  </si>
  <si>
    <t>Random Color</t>
  </si>
  <si>
    <t>Random Date</t>
  </si>
  <si>
    <t>Is Rare</t>
  </si>
  <si>
    <t>Is 10%</t>
  </si>
  <si>
    <t>Is 25%</t>
  </si>
  <si>
    <t>Is 50%</t>
  </si>
  <si>
    <t>Same Number</t>
  </si>
  <si>
    <t>Near-Zero Var.</t>
  </si>
  <si>
    <t>Normal Num.</t>
  </si>
  <si>
    <t>Abnormal Num.</t>
  </si>
  <si>
    <t>LogNormal Num.</t>
  </si>
  <si>
    <t>Abnormal LogNormal Num.</t>
  </si>
  <si>
    <t>Log1ps10</t>
  </si>
  <si>
    <t>err_int</t>
  </si>
  <si>
    <t>Error Integer</t>
  </si>
  <si>
    <t>Same Text</t>
  </si>
  <si>
    <t>Text Position</t>
  </si>
  <si>
    <t>Contaminated Text</t>
  </si>
  <si>
    <t>Length Cont. Text</t>
  </si>
  <si>
    <t>Cleaned Text</t>
  </si>
  <si>
    <t>len_clean_text</t>
  </si>
  <si>
    <t>Length Cleaned Text</t>
  </si>
  <si>
    <t>Contaminated Date</t>
  </si>
  <si>
    <t>Cleaned Date</t>
  </si>
  <si>
    <t>character</t>
  </si>
  <si>
    <t>integer</t>
  </si>
  <si>
    <t>numeric</t>
  </si>
  <si>
    <t>POSIXct</t>
  </si>
  <si>
    <t>Date</t>
  </si>
  <si>
    <t>logical</t>
  </si>
  <si>
    <t>ts</t>
  </si>
  <si>
    <t>ym, wk</t>
  </si>
  <si>
    <t>pred</t>
  </si>
  <si>
    <t>lg</t>
  </si>
  <si>
    <t>out</t>
  </si>
  <si>
    <t>cat</t>
  </si>
  <si>
    <t>uniq</t>
  </si>
  <si>
    <t>attr</t>
  </si>
  <si>
    <t>flag</t>
  </si>
  <si>
    <t>rule1</t>
  </si>
  <si>
    <t>rule2</t>
  </si>
  <si>
    <t>rule3</t>
  </si>
  <si>
    <t>name1</t>
  </si>
  <si>
    <t>dtype1</t>
  </si>
  <si>
    <t>int_num</t>
  </si>
  <si>
    <t>clean_int_num</t>
  </si>
  <si>
    <t>Integerish Num.</t>
  </si>
  <si>
    <t>Clean Integerish Num.</t>
  </si>
  <si>
    <t>pk</t>
  </si>
  <si>
    <t>color</t>
  </si>
  <si>
    <t>precentage</t>
  </si>
  <si>
    <t>trx_date</t>
  </si>
  <si>
    <t>inth_num</t>
  </si>
  <si>
    <t>inth</t>
  </si>
  <si>
    <t>Clean Integerish</t>
  </si>
  <si>
    <t>norm_num</t>
  </si>
  <si>
    <t>some text</t>
  </si>
  <si>
    <t>some desc</t>
  </si>
  <si>
    <t>some note</t>
  </si>
  <si>
    <t>cdate_ran_dat</t>
  </si>
  <si>
    <t>ran_dat</t>
  </si>
  <si>
    <t>len_cont_text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</si>
</sst>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14" fontId="1" fillId="2" borderId="0" xfId="0" applyNumberFormat="1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E26A77-2B0E-48EF-ACE4-1F8450FB484C}" name="tbl_text" displayName="tbl_text" ref="A1:D12" totalsRowShown="0">
  <autoFilter ref="A1:D12" xr:uid="{36E26A77-2B0E-48EF-ACE4-1F8450FB484C}"/>
  <tableColumns count="4">
    <tableColumn id="1" xr3:uid="{45992C3C-D98B-4519-8BC0-1D11F4AAD15F}" name="text"/>
    <tableColumn id="2" xr3:uid="{EDF55DEB-6991-4785-BA64-C3E612FD8A2D}" name="text_len" dataDxfId="1">
      <calculatedColumnFormula>LEN(tbl_text[[#This Row],[text]])</calculatedColumnFormula>
    </tableColumn>
    <tableColumn id="3" xr3:uid="{68995703-8ECE-4113-9153-DA4C80B64307}" name="clean_text"/>
    <tableColumn id="4" xr3:uid="{B44E90ED-957A-46F7-AC60-81D27C0CC5C2}" name="len_con_text" dataDxfId="0">
      <calculatedColumnFormula>LEN(tbl_text[[#This Row],[clean_text]])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0E0C8C-6406-426D-BCED-725B6AD665B8}" name="tbl_err" displayName="tbl_err" ref="A1:A6" totalsRowCount="1">
  <autoFilter ref="A1:A5" xr:uid="{470E0C8C-6406-426D-BCED-725B6AD665B8}"/>
  <tableColumns count="1">
    <tableColumn id="1" xr3:uid="{5E22401F-91F7-4F79-90AC-6192C2D5AA63}" name="err_nm" totalsRowFunction="custom">
      <totalsRowFormula>worng()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50F7-836E-4DCF-A644-F6BE05CA6878}">
  <dimension ref="A1:AE31"/>
  <sheetViews>
    <sheetView topLeftCell="M1" workbookViewId="0">
      <pane ySplit="1" topLeftCell="A2" activePane="bottomLeft" state="frozen"/>
      <selection pane="bottomLeft" activeCell="AE2" sqref="AE2"/>
    </sheetView>
  </sheetViews>
  <sheetFormatPr defaultRowHeight="15" x14ac:dyDescent="0.25"/>
  <cols>
    <col min="3" max="5" width="12.7109375" customWidth="1"/>
    <col min="6" max="6" width="15.140625" style="1" customWidth="1"/>
    <col min="7" max="10" width="12.7109375" style="1" customWidth="1"/>
    <col min="11" max="13" width="12.7109375" customWidth="1"/>
    <col min="14" max="15" width="15.28515625" customWidth="1"/>
    <col min="16" max="16" width="12.7109375" customWidth="1"/>
    <col min="17" max="21" width="17" customWidth="1"/>
    <col min="22" max="27" width="12.7109375" customWidth="1"/>
    <col min="28" max="29" width="15.7109375" style="5" customWidth="1"/>
  </cols>
  <sheetData>
    <row r="1" spans="1:31" x14ac:dyDescent="0.25">
      <c r="A1" s="2" t="s">
        <v>15</v>
      </c>
      <c r="B1" s="2" t="s">
        <v>16</v>
      </c>
      <c r="C1" s="2" t="s">
        <v>7</v>
      </c>
      <c r="D1" s="2" t="s">
        <v>8</v>
      </c>
      <c r="E1" s="2" t="s">
        <v>9</v>
      </c>
      <c r="F1" s="3" t="s">
        <v>115</v>
      </c>
      <c r="G1" s="3" t="s">
        <v>17</v>
      </c>
      <c r="H1" s="3" t="s">
        <v>30</v>
      </c>
      <c r="I1" s="3" t="s">
        <v>29</v>
      </c>
      <c r="J1" s="3" t="s">
        <v>28</v>
      </c>
      <c r="K1" s="2" t="s">
        <v>0</v>
      </c>
      <c r="L1" s="2" t="s">
        <v>10</v>
      </c>
      <c r="M1" s="2" t="s">
        <v>99</v>
      </c>
      <c r="N1" s="2" t="s">
        <v>100</v>
      </c>
      <c r="O1" s="2" t="s">
        <v>107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27</v>
      </c>
      <c r="U1" s="2" t="s">
        <v>68</v>
      </c>
      <c r="V1" s="2" t="s">
        <v>1</v>
      </c>
      <c r="W1" s="2" t="s">
        <v>25</v>
      </c>
      <c r="X1" s="2" t="s">
        <v>3</v>
      </c>
      <c r="Y1" s="2" t="s">
        <v>116</v>
      </c>
      <c r="Z1" s="2" t="s">
        <v>6</v>
      </c>
      <c r="AA1" s="2" t="s">
        <v>75</v>
      </c>
      <c r="AB1" s="6" t="s">
        <v>31</v>
      </c>
      <c r="AC1" s="6" t="s">
        <v>32</v>
      </c>
      <c r="AE1">
        <f>COLUMN(AC1)</f>
        <v>29</v>
      </c>
    </row>
    <row r="2" spans="1:31" x14ac:dyDescent="0.25">
      <c r="A2">
        <f>ROW() - 1</f>
        <v>1</v>
      </c>
      <c r="B2">
        <f>IF(G2, 0, A2)</f>
        <v>1</v>
      </c>
      <c r="C2">
        <f ca="1">RAND()</f>
        <v>0.73710025994652895</v>
      </c>
      <c r="D2">
        <f ca="1">RANDBETWEEN(1, 9)</f>
        <v>4</v>
      </c>
      <c r="E2" t="str">
        <f ca="1">CHOOSE(RANDBETWEEN(1, 12), "blue", "red", "yellow", "purple", "green", "orange", "amber", "vermillon", "magenta", "violet", "teal", "chartreuse")</f>
        <v>yellow</v>
      </c>
      <c r="F2" s="1">
        <f ca="1">RANDBETWEEN(DATE(2010, 1, 1), DATE(2040, 12, 31))</f>
        <v>44631</v>
      </c>
      <c r="G2" s="1" t="b">
        <f t="shared" ref="G2" si="0">ROW() = 3</f>
        <v>0</v>
      </c>
      <c r="H2" s="1" t="b">
        <f t="shared" ref="H2:H31" ca="1" si="1">C2 &lt; 0.1</f>
        <v>0</v>
      </c>
      <c r="I2" s="1" t="b">
        <f t="shared" ref="I2:I31" ca="1" si="2">C2 &lt; 0.25</f>
        <v>0</v>
      </c>
      <c r="J2" s="1" t="b">
        <f t="shared" ref="J2:J31" ca="1" si="3">C2 &lt; 0.5</f>
        <v>0</v>
      </c>
      <c r="K2">
        <v>5.0999999999999996</v>
      </c>
      <c r="L2">
        <f t="shared" ref="L2:L31" si="4">IF(G2, 99.1, 1.1)</f>
        <v>1.1000000000000001</v>
      </c>
      <c r="M2">
        <f t="shared" ref="M2:M31" ca="1" si="5">D2 + POWER(C2, 16)</f>
        <v>4.0075932033336805</v>
      </c>
      <c r="N2">
        <f ca="1">ROUND(M2, 6)</f>
        <v>4.007593</v>
      </c>
      <c r="O2">
        <f t="shared" ref="O2:O31" ca="1" si="6">D2 + POWER(10, -10)</f>
        <v>4.0000000001</v>
      </c>
      <c r="P2">
        <f t="shared" ref="P2:P31" ca="1" si="7">IF(H2, NA(), ROUND(_xlfn.NORM.INV(C2, 100, 20), 2))</f>
        <v>112.69</v>
      </c>
      <c r="Q2">
        <f t="shared" ref="Q2:Q3" ca="1" si="8">IF(J2, IF(RAND() &lt; 0.5, 0, -P2), P2)</f>
        <v>112.69</v>
      </c>
      <c r="R2">
        <f t="shared" ref="R2:R31" ca="1" si="9">IF(H2, NA(), ROUND(_xlfn.LOGNORM.INV(C2, 5, 1), 2))</f>
        <v>279.89999999999998</v>
      </c>
      <c r="S2">
        <f ca="1">IF(J2, IF(RAND() &lt; 0.5, 0, -R2), R2)</f>
        <v>279.89999999999998</v>
      </c>
      <c r="T2">
        <f ca="1">SIGN(S2) *LOG10(ABS(S2) + 1)</f>
        <v>2.4485517392015779</v>
      </c>
      <c r="U2">
        <f ca="1">IF(J2, INDEX(tbl_err[err_nm], RANDBETWEEN(1, COUNTA(tbl_err[err_nm]))), D2)</f>
        <v>4</v>
      </c>
      <c r="V2" t="s">
        <v>2</v>
      </c>
      <c r="W2">
        <f ca="1">RANDBETWEEN(1, COUNTA(tbl_text[text]))</f>
        <v>11</v>
      </c>
      <c r="X2" t="str">
        <f ca="1">INDEX(tbl_text[text], W2)</f>
        <v>na</v>
      </c>
      <c r="Y2">
        <f ca="1">LEN(X2)</f>
        <v>2</v>
      </c>
      <c r="Z2" t="e">
        <f ca="1">INDEX(tbl_text[clean_text], W2)</f>
        <v>#N/A</v>
      </c>
      <c r="AA2" t="e">
        <f t="shared" ref="AA2:AA31" ca="1" si="10">LEN(Z2)</f>
        <v>#N/A</v>
      </c>
      <c r="AB2" s="5">
        <f t="shared" ref="AB2:AB31" ca="1" si="11">IF(J2, IF(RAND() &lt; 0.5, NA(), date_default), F2)</f>
        <v>44631</v>
      </c>
      <c r="AC2" s="5">
        <f t="shared" ref="AC2:AC31" ca="1" si="12">IF(AND(AB2 &gt;= date_start, AB2 &lt; date_end), AB2, NA())</f>
        <v>44631</v>
      </c>
    </row>
    <row r="3" spans="1:31" x14ac:dyDescent="0.25">
      <c r="A3">
        <f t="shared" ref="A3:A31" si="13">ROW() - 1</f>
        <v>2</v>
      </c>
      <c r="B3">
        <f>IF(G3, B4, A3)</f>
        <v>3</v>
      </c>
      <c r="C3">
        <f t="shared" ref="C3:C31" ca="1" si="14">RAND()</f>
        <v>0.95061416810594557</v>
      </c>
      <c r="D3">
        <f t="shared" ref="D3:D31" ca="1" si="15">RANDBETWEEN(1, 9)</f>
        <v>6</v>
      </c>
      <c r="E3" t="str">
        <f t="shared" ref="E3:E31" ca="1" si="16">CHOOSE(RANDBETWEEN(1, 12), "blue", "red", "yellow", "purple", "green", "orange", "amber", "vermillon", "magenta", "violet", "teal", "chartreuse")</f>
        <v>purple</v>
      </c>
      <c r="F3" s="1">
        <f t="shared" ref="F3:F31" ca="1" si="17">RANDBETWEEN(DATE(2010, 1, 1), DATE(2040, 12, 31))</f>
        <v>47189</v>
      </c>
      <c r="G3" s="1" t="b">
        <f>ROW() = 3</f>
        <v>1</v>
      </c>
      <c r="H3" s="1" t="b">
        <f t="shared" ca="1" si="1"/>
        <v>0</v>
      </c>
      <c r="I3" s="1" t="b">
        <f t="shared" ca="1" si="2"/>
        <v>0</v>
      </c>
      <c r="J3" s="1" t="b">
        <f t="shared" ca="1" si="3"/>
        <v>0</v>
      </c>
      <c r="K3">
        <v>5.0999999999999996</v>
      </c>
      <c r="L3">
        <f t="shared" si="4"/>
        <v>99.1</v>
      </c>
      <c r="M3">
        <f t="shared" ca="1" si="5"/>
        <v>6.444701428810828</v>
      </c>
      <c r="N3">
        <f t="shared" ref="N3:N31" ca="1" si="18">ROUND(M3, 6)</f>
        <v>6.4447010000000002</v>
      </c>
      <c r="O3">
        <f t="shared" ca="1" si="6"/>
        <v>6.0000000001</v>
      </c>
      <c r="P3">
        <f t="shared" ca="1" si="7"/>
        <v>133.02000000000001</v>
      </c>
      <c r="Q3">
        <f t="shared" ca="1" si="8"/>
        <v>133.02000000000001</v>
      </c>
      <c r="R3">
        <f t="shared" ca="1" si="9"/>
        <v>773.43</v>
      </c>
      <c r="S3">
        <f t="shared" ref="S3:S31" ca="1" si="19">IF(J3, IF(RAND() &lt; 0.5, 0, -R3), R3)</f>
        <v>773.43</v>
      </c>
      <c r="T3">
        <f ca="1">SIGN(S3) *LOG10(ABS(S3) + 1)</f>
        <v>2.8889821683991199</v>
      </c>
      <c r="U3">
        <f ca="1">IF(J3, INDEX(tbl_err[err_nm], RANDBETWEEN(1, COUNTA(tbl_err[err_nm]))), D3)</f>
        <v>6</v>
      </c>
      <c r="V3" t="s">
        <v>2</v>
      </c>
      <c r="W3">
        <f ca="1">RANDBETWEEN(1, COUNTA(tbl_text[text]))</f>
        <v>4</v>
      </c>
      <c r="X3" t="str">
        <f ca="1">INDEX(tbl_text[text], W3)</f>
        <v/>
      </c>
      <c r="Y3">
        <f t="shared" ref="Y3:Y31" ca="1" si="20">LEN(X3)</f>
        <v>0</v>
      </c>
      <c r="Z3" t="e">
        <f ca="1">INDEX(tbl_text[clean_text], W3)</f>
        <v>#N/A</v>
      </c>
      <c r="AA3" t="e">
        <f t="shared" ca="1" si="10"/>
        <v>#N/A</v>
      </c>
      <c r="AB3" s="5">
        <f t="shared" ca="1" si="11"/>
        <v>47189</v>
      </c>
      <c r="AC3" s="5">
        <f t="shared" ca="1" si="12"/>
        <v>47189</v>
      </c>
    </row>
    <row r="4" spans="1:31" x14ac:dyDescent="0.25">
      <c r="A4">
        <f t="shared" si="13"/>
        <v>3</v>
      </c>
      <c r="B4">
        <f t="shared" ref="B4:B31" si="21">IF(G4, B5, A4)</f>
        <v>3</v>
      </c>
      <c r="C4">
        <f t="shared" ca="1" si="14"/>
        <v>0.87654408409878948</v>
      </c>
      <c r="D4">
        <f t="shared" ca="1" si="15"/>
        <v>1</v>
      </c>
      <c r="E4" t="str">
        <f t="shared" ca="1" si="16"/>
        <v>blue</v>
      </c>
      <c r="F4" s="1">
        <f t="shared" ca="1" si="17"/>
        <v>49447</v>
      </c>
      <c r="G4" s="1" t="b">
        <f t="shared" ref="G4:G31" si="22">ROW() = 3</f>
        <v>0</v>
      </c>
      <c r="H4" s="1" t="b">
        <f t="shared" ca="1" si="1"/>
        <v>0</v>
      </c>
      <c r="I4" s="1" t="b">
        <f t="shared" ca="1" si="2"/>
        <v>0</v>
      </c>
      <c r="J4" s="1" t="b">
        <f t="shared" ca="1" si="3"/>
        <v>0</v>
      </c>
      <c r="K4">
        <v>5.0999999999999996</v>
      </c>
      <c r="L4">
        <f t="shared" si="4"/>
        <v>1.1000000000000001</v>
      </c>
      <c r="M4">
        <f t="shared" ca="1" si="5"/>
        <v>1.1214451589855965</v>
      </c>
      <c r="N4">
        <f t="shared" ca="1" si="18"/>
        <v>1.121445</v>
      </c>
      <c r="O4">
        <f t="shared" ca="1" si="6"/>
        <v>1.0000000001</v>
      </c>
      <c r="P4">
        <f t="shared" ca="1" si="7"/>
        <v>123.16</v>
      </c>
      <c r="Q4">
        <f ca="1">IF(J4, IF(RAND() &lt; 0.5, 0, -P4), P4)</f>
        <v>123.16</v>
      </c>
      <c r="R4">
        <f t="shared" ca="1" si="9"/>
        <v>472.43</v>
      </c>
      <c r="S4">
        <f t="shared" ca="1" si="19"/>
        <v>472.43</v>
      </c>
      <c r="T4">
        <f t="shared" ref="T4:T31" ca="1" si="23">SIGN(S4) *LOG10(ABS(S4) + 1)</f>
        <v>2.6752557745513381</v>
      </c>
      <c r="U4">
        <f ca="1">IF(J4, INDEX(tbl_err[err_nm], RANDBETWEEN(1, COUNTA(tbl_err[err_nm]))), D4)</f>
        <v>1</v>
      </c>
      <c r="V4" t="s">
        <v>2</v>
      </c>
      <c r="W4">
        <f ca="1">RANDBETWEEN(1, COUNTA(tbl_text[text]))</f>
        <v>9</v>
      </c>
      <c r="X4" t="str">
        <f ca="1">INDEX(tbl_text[text], W4)</f>
        <v>N \ A</v>
      </c>
      <c r="Y4">
        <f t="shared" ca="1" si="20"/>
        <v>5</v>
      </c>
      <c r="Z4" t="e">
        <f ca="1">INDEX(tbl_text[clean_text], W4)</f>
        <v>#N/A</v>
      </c>
      <c r="AA4" t="e">
        <f t="shared" ca="1" si="10"/>
        <v>#N/A</v>
      </c>
      <c r="AB4" s="5">
        <f t="shared" ca="1" si="11"/>
        <v>49447</v>
      </c>
      <c r="AC4" s="5" t="e">
        <f t="shared" ca="1" si="12"/>
        <v>#N/A</v>
      </c>
    </row>
    <row r="5" spans="1:31" x14ac:dyDescent="0.25">
      <c r="A5">
        <f t="shared" si="13"/>
        <v>4</v>
      </c>
      <c r="B5">
        <f t="shared" si="21"/>
        <v>4</v>
      </c>
      <c r="C5">
        <f t="shared" ca="1" si="14"/>
        <v>0.93797800513313356</v>
      </c>
      <c r="D5">
        <f t="shared" ca="1" si="15"/>
        <v>6</v>
      </c>
      <c r="E5" t="str">
        <f t="shared" ca="1" si="16"/>
        <v>teal</v>
      </c>
      <c r="F5" s="1">
        <f t="shared" ca="1" si="17"/>
        <v>44819</v>
      </c>
      <c r="G5" s="1" t="b">
        <f t="shared" si="22"/>
        <v>0</v>
      </c>
      <c r="H5" s="1" t="b">
        <f t="shared" ca="1" si="1"/>
        <v>0</v>
      </c>
      <c r="I5" s="1" t="b">
        <f t="shared" ca="1" si="2"/>
        <v>0</v>
      </c>
      <c r="J5" s="1" t="b">
        <f t="shared" ca="1" si="3"/>
        <v>0</v>
      </c>
      <c r="K5">
        <v>5.0999999999999996</v>
      </c>
      <c r="L5">
        <f t="shared" si="4"/>
        <v>1.1000000000000001</v>
      </c>
      <c r="M5">
        <f t="shared" ca="1" si="5"/>
        <v>6.3589901016142489</v>
      </c>
      <c r="N5">
        <f t="shared" ca="1" si="18"/>
        <v>6.3589900000000004</v>
      </c>
      <c r="O5">
        <f t="shared" ca="1" si="6"/>
        <v>6.0000000001</v>
      </c>
      <c r="P5">
        <f t="shared" ca="1" si="7"/>
        <v>130.76</v>
      </c>
      <c r="Q5">
        <f t="shared" ref="Q5:Q31" ca="1" si="24">IF(J5, IF(RAND() &lt; 0.5, 0, -P5), P5)</f>
        <v>130.76</v>
      </c>
      <c r="R5">
        <f t="shared" ca="1" si="9"/>
        <v>690.92</v>
      </c>
      <c r="S5">
        <f t="shared" ca="1" si="19"/>
        <v>690.92</v>
      </c>
      <c r="T5">
        <f t="shared" ca="1" si="23"/>
        <v>2.8400558840998138</v>
      </c>
      <c r="U5">
        <f ca="1">IF(J5, INDEX(tbl_err[err_nm], RANDBETWEEN(1, COUNTA(tbl_err[err_nm]))), D5)</f>
        <v>6</v>
      </c>
      <c r="V5" t="s">
        <v>2</v>
      </c>
      <c r="W5">
        <f ca="1">RANDBETWEEN(1, COUNTA(tbl_text[text]))</f>
        <v>9</v>
      </c>
      <c r="X5" t="str">
        <f ca="1">INDEX(tbl_text[text], W5)</f>
        <v>N \ A</v>
      </c>
      <c r="Y5">
        <f t="shared" ca="1" si="20"/>
        <v>5</v>
      </c>
      <c r="Z5" t="e">
        <f ca="1">INDEX(tbl_text[clean_text], W5)</f>
        <v>#N/A</v>
      </c>
      <c r="AA5" t="e">
        <f t="shared" ca="1" si="10"/>
        <v>#N/A</v>
      </c>
      <c r="AB5" s="5">
        <f t="shared" ca="1" si="11"/>
        <v>44819</v>
      </c>
      <c r="AC5" s="5">
        <f t="shared" ca="1" si="12"/>
        <v>44819</v>
      </c>
    </row>
    <row r="6" spans="1:31" x14ac:dyDescent="0.25">
      <c r="A6">
        <f t="shared" si="13"/>
        <v>5</v>
      </c>
      <c r="B6">
        <f t="shared" si="21"/>
        <v>5</v>
      </c>
      <c r="C6">
        <f t="shared" ca="1" si="14"/>
        <v>0.23981492901547019</v>
      </c>
      <c r="D6">
        <f t="shared" ca="1" si="15"/>
        <v>6</v>
      </c>
      <c r="E6" t="str">
        <f t="shared" ca="1" si="16"/>
        <v>purple</v>
      </c>
      <c r="F6" s="1">
        <f t="shared" ca="1" si="17"/>
        <v>50636</v>
      </c>
      <c r="G6" s="1" t="b">
        <f t="shared" si="22"/>
        <v>0</v>
      </c>
      <c r="H6" s="1" t="b">
        <f t="shared" ca="1" si="1"/>
        <v>0</v>
      </c>
      <c r="I6" s="1" t="b">
        <f t="shared" ca="1" si="2"/>
        <v>1</v>
      </c>
      <c r="J6" s="1" t="b">
        <f t="shared" ca="1" si="3"/>
        <v>1</v>
      </c>
      <c r="K6">
        <v>5.0999999999999996</v>
      </c>
      <c r="L6">
        <f t="shared" si="4"/>
        <v>1.1000000000000001</v>
      </c>
      <c r="M6">
        <f t="shared" ca="1" si="5"/>
        <v>6.0000000001196794</v>
      </c>
      <c r="N6">
        <f t="shared" ca="1" si="18"/>
        <v>6</v>
      </c>
      <c r="O6">
        <f t="shared" ca="1" si="6"/>
        <v>6.0000000001</v>
      </c>
      <c r="P6">
        <f t="shared" ca="1" si="7"/>
        <v>85.86</v>
      </c>
      <c r="Q6">
        <f t="shared" ca="1" si="24"/>
        <v>-85.86</v>
      </c>
      <c r="R6">
        <f t="shared" ca="1" si="9"/>
        <v>73.19</v>
      </c>
      <c r="S6">
        <f t="shared" ca="1" si="19"/>
        <v>-73.19</v>
      </c>
      <c r="T6">
        <f t="shared" ca="1" si="23"/>
        <v>-1.8703453710809597</v>
      </c>
      <c r="U6" t="e">
        <f ca="1">IF(J6, INDEX(tbl_err[err_nm], RANDBETWEEN(1, COUNTA(tbl_err[err_nm]))), D6)</f>
        <v>#DIV/0!</v>
      </c>
      <c r="V6" t="s">
        <v>2</v>
      </c>
      <c r="W6">
        <f ca="1">RANDBETWEEN(1, COUNTA(tbl_text[text]))</f>
        <v>2</v>
      </c>
      <c r="X6" t="str">
        <f ca="1">INDEX(tbl_text[text], W6)</f>
        <v xml:space="preserve"> abc</v>
      </c>
      <c r="Y6">
        <f t="shared" ca="1" si="20"/>
        <v>4</v>
      </c>
      <c r="Z6" t="str">
        <f ca="1">INDEX(tbl_text[clean_text], W6)</f>
        <v>abc</v>
      </c>
      <c r="AA6">
        <f t="shared" ca="1" si="10"/>
        <v>3</v>
      </c>
      <c r="AB6" s="5">
        <f t="shared" ca="1" si="11"/>
        <v>1</v>
      </c>
      <c r="AC6" s="5" t="e">
        <f t="shared" ca="1" si="12"/>
        <v>#N/A</v>
      </c>
    </row>
    <row r="7" spans="1:31" x14ac:dyDescent="0.25">
      <c r="A7">
        <f t="shared" si="13"/>
        <v>6</v>
      </c>
      <c r="B7">
        <f t="shared" si="21"/>
        <v>6</v>
      </c>
      <c r="C7">
        <f t="shared" ca="1" si="14"/>
        <v>4.7276059282910232E-2</v>
      </c>
      <c r="D7">
        <f t="shared" ca="1" si="15"/>
        <v>4</v>
      </c>
      <c r="E7" t="str">
        <f t="shared" ca="1" si="16"/>
        <v>green</v>
      </c>
      <c r="F7" s="1">
        <f t="shared" ca="1" si="17"/>
        <v>44137</v>
      </c>
      <c r="G7" s="1" t="b">
        <f t="shared" si="22"/>
        <v>0</v>
      </c>
      <c r="H7" s="1" t="b">
        <f t="shared" ca="1" si="1"/>
        <v>1</v>
      </c>
      <c r="I7" s="1" t="b">
        <f t="shared" ca="1" si="2"/>
        <v>1</v>
      </c>
      <c r="J7" s="1" t="b">
        <f t="shared" ca="1" si="3"/>
        <v>1</v>
      </c>
      <c r="K7">
        <v>5.0999999999999996</v>
      </c>
      <c r="L7">
        <f t="shared" si="4"/>
        <v>1.1000000000000001</v>
      </c>
      <c r="M7">
        <f t="shared" ca="1" si="5"/>
        <v>4</v>
      </c>
      <c r="N7">
        <f t="shared" ca="1" si="18"/>
        <v>4</v>
      </c>
      <c r="O7">
        <f t="shared" ca="1" si="6"/>
        <v>4.0000000001</v>
      </c>
      <c r="P7" t="e">
        <f t="shared" ca="1" si="7"/>
        <v>#N/A</v>
      </c>
      <c r="Q7" t="e">
        <f t="shared" ca="1" si="24"/>
        <v>#N/A</v>
      </c>
      <c r="R7" t="e">
        <f t="shared" ca="1" si="9"/>
        <v>#N/A</v>
      </c>
      <c r="S7" t="e">
        <f t="shared" ca="1" si="19"/>
        <v>#N/A</v>
      </c>
      <c r="T7" t="e">
        <f t="shared" ca="1" si="23"/>
        <v>#N/A</v>
      </c>
      <c r="U7" t="e">
        <f ca="1">IF(J7, INDEX(tbl_err[err_nm], RANDBETWEEN(1, COUNTA(tbl_err[err_nm]))), D7)</f>
        <v>#NUM!</v>
      </c>
      <c r="V7" t="s">
        <v>2</v>
      </c>
      <c r="W7">
        <f ca="1">RANDBETWEEN(1, COUNTA(tbl_text[text]))</f>
        <v>2</v>
      </c>
      <c r="X7" t="str">
        <f ca="1">INDEX(tbl_text[text], W7)</f>
        <v xml:space="preserve"> abc</v>
      </c>
      <c r="Y7">
        <f t="shared" ca="1" si="20"/>
        <v>4</v>
      </c>
      <c r="Z7" t="str">
        <f ca="1">INDEX(tbl_text[clean_text], W7)</f>
        <v>abc</v>
      </c>
      <c r="AA7">
        <f t="shared" ca="1" si="10"/>
        <v>3</v>
      </c>
      <c r="AB7" s="5">
        <f t="shared" ca="1" si="11"/>
        <v>1</v>
      </c>
      <c r="AC7" s="5" t="e">
        <f t="shared" ca="1" si="12"/>
        <v>#N/A</v>
      </c>
    </row>
    <row r="8" spans="1:31" x14ac:dyDescent="0.25">
      <c r="A8">
        <f t="shared" si="13"/>
        <v>7</v>
      </c>
      <c r="B8">
        <f t="shared" si="21"/>
        <v>7</v>
      </c>
      <c r="C8">
        <f t="shared" ca="1" si="14"/>
        <v>0.75725492594976118</v>
      </c>
      <c r="D8">
        <f t="shared" ca="1" si="15"/>
        <v>1</v>
      </c>
      <c r="E8" t="str">
        <f t="shared" ca="1" si="16"/>
        <v>green</v>
      </c>
      <c r="F8" s="1">
        <f t="shared" ca="1" si="17"/>
        <v>43082</v>
      </c>
      <c r="G8" s="1" t="b">
        <f t="shared" si="22"/>
        <v>0</v>
      </c>
      <c r="H8" s="1" t="b">
        <f t="shared" ca="1" si="1"/>
        <v>0</v>
      </c>
      <c r="I8" s="1" t="b">
        <f t="shared" ca="1" si="2"/>
        <v>0</v>
      </c>
      <c r="J8" s="1" t="b">
        <f t="shared" ca="1" si="3"/>
        <v>0</v>
      </c>
      <c r="K8">
        <v>5.0999999999999996</v>
      </c>
      <c r="L8">
        <f t="shared" si="4"/>
        <v>1.1000000000000001</v>
      </c>
      <c r="M8">
        <f t="shared" ca="1" si="5"/>
        <v>1.011691593675121</v>
      </c>
      <c r="N8">
        <f t="shared" ca="1" si="18"/>
        <v>1.011692</v>
      </c>
      <c r="O8">
        <f t="shared" ca="1" si="6"/>
        <v>1.0000000001</v>
      </c>
      <c r="P8">
        <f t="shared" ca="1" si="7"/>
        <v>113.95</v>
      </c>
      <c r="Q8">
        <f t="shared" ca="1" si="24"/>
        <v>113.95</v>
      </c>
      <c r="R8">
        <f t="shared" ca="1" si="9"/>
        <v>298.12</v>
      </c>
      <c r="S8">
        <f t="shared" ca="1" si="19"/>
        <v>298.12</v>
      </c>
      <c r="T8">
        <f t="shared" ca="1" si="23"/>
        <v>2.4758454521461633</v>
      </c>
      <c r="U8">
        <f ca="1">IF(J8, INDEX(tbl_err[err_nm], RANDBETWEEN(1, COUNTA(tbl_err[err_nm]))), D8)</f>
        <v>1</v>
      </c>
      <c r="V8" t="s">
        <v>2</v>
      </c>
      <c r="W8">
        <f ca="1">RANDBETWEEN(1, COUNTA(tbl_text[text]))</f>
        <v>5</v>
      </c>
      <c r="X8" t="str">
        <f ca="1">INDEX(tbl_text[text], W8)</f>
        <v xml:space="preserve"> </v>
      </c>
      <c r="Y8">
        <f t="shared" ca="1" si="20"/>
        <v>1</v>
      </c>
      <c r="Z8" t="e">
        <f ca="1">INDEX(tbl_text[clean_text], W8)</f>
        <v>#N/A</v>
      </c>
      <c r="AA8" t="e">
        <f t="shared" ca="1" si="10"/>
        <v>#N/A</v>
      </c>
      <c r="AB8" s="5">
        <f t="shared" ca="1" si="11"/>
        <v>43082</v>
      </c>
      <c r="AC8" s="5">
        <f t="shared" ca="1" si="12"/>
        <v>43082</v>
      </c>
    </row>
    <row r="9" spans="1:31" x14ac:dyDescent="0.25">
      <c r="A9">
        <f t="shared" si="13"/>
        <v>8</v>
      </c>
      <c r="B9">
        <f t="shared" si="21"/>
        <v>8</v>
      </c>
      <c r="C9">
        <f t="shared" ca="1" si="14"/>
        <v>0.96386056647404117</v>
      </c>
      <c r="D9">
        <f t="shared" ca="1" si="15"/>
        <v>9</v>
      </c>
      <c r="E9" t="str">
        <f t="shared" ca="1" si="16"/>
        <v>purple</v>
      </c>
      <c r="F9" s="1">
        <f t="shared" ca="1" si="17"/>
        <v>44329</v>
      </c>
      <c r="G9" s="1" t="b">
        <f t="shared" si="22"/>
        <v>0</v>
      </c>
      <c r="H9" s="1" t="b">
        <f t="shared" ca="1" si="1"/>
        <v>0</v>
      </c>
      <c r="I9" s="1" t="b">
        <f t="shared" ca="1" si="2"/>
        <v>0</v>
      </c>
      <c r="J9" s="1" t="b">
        <f t="shared" ca="1" si="3"/>
        <v>0</v>
      </c>
      <c r="K9">
        <v>5.0999999999999996</v>
      </c>
      <c r="L9">
        <f t="shared" si="4"/>
        <v>1.1000000000000001</v>
      </c>
      <c r="M9">
        <f t="shared" ca="1" si="5"/>
        <v>9.554916200502019</v>
      </c>
      <c r="N9">
        <f t="shared" ca="1" si="18"/>
        <v>9.5549160000000004</v>
      </c>
      <c r="O9">
        <f t="shared" ca="1" si="6"/>
        <v>9.0000000001</v>
      </c>
      <c r="P9">
        <f t="shared" ca="1" si="7"/>
        <v>135.94999999999999</v>
      </c>
      <c r="Q9">
        <f t="shared" ca="1" si="24"/>
        <v>135.94999999999999</v>
      </c>
      <c r="R9">
        <f t="shared" ca="1" si="9"/>
        <v>895.48</v>
      </c>
      <c r="S9">
        <f t="shared" ca="1" si="19"/>
        <v>895.48</v>
      </c>
      <c r="T9">
        <f t="shared" ca="1" si="23"/>
        <v>2.952540605123493</v>
      </c>
      <c r="U9">
        <f ca="1">IF(J9, INDEX(tbl_err[err_nm], RANDBETWEEN(1, COUNTA(tbl_err[err_nm]))), D9)</f>
        <v>9</v>
      </c>
      <c r="V9" t="s">
        <v>2</v>
      </c>
      <c r="W9">
        <f ca="1">RANDBETWEEN(1, COUNTA(tbl_text[text]))</f>
        <v>7</v>
      </c>
      <c r="X9" t="e">
        <f ca="1">INDEX(tbl_text[text], W9)</f>
        <v>#N/A</v>
      </c>
      <c r="Y9" t="e">
        <f t="shared" ca="1" si="20"/>
        <v>#N/A</v>
      </c>
      <c r="Z9" t="e">
        <f ca="1">INDEX(tbl_text[clean_text], W9)</f>
        <v>#N/A</v>
      </c>
      <c r="AA9" t="e">
        <f t="shared" ca="1" si="10"/>
        <v>#N/A</v>
      </c>
      <c r="AB9" s="5">
        <f t="shared" ca="1" si="11"/>
        <v>44329</v>
      </c>
      <c r="AC9" s="5">
        <f t="shared" ca="1" si="12"/>
        <v>44329</v>
      </c>
    </row>
    <row r="10" spans="1:31" x14ac:dyDescent="0.25">
      <c r="A10">
        <f t="shared" si="13"/>
        <v>9</v>
      </c>
      <c r="B10">
        <f t="shared" si="21"/>
        <v>9</v>
      </c>
      <c r="C10">
        <f t="shared" ca="1" si="14"/>
        <v>0.14193377694165998</v>
      </c>
      <c r="D10">
        <f t="shared" ca="1" si="15"/>
        <v>1</v>
      </c>
      <c r="E10" t="str">
        <f t="shared" ca="1" si="16"/>
        <v>magenta</v>
      </c>
      <c r="F10" s="1">
        <f t="shared" ca="1" si="17"/>
        <v>48018</v>
      </c>
      <c r="G10" s="1" t="b">
        <f t="shared" si="22"/>
        <v>0</v>
      </c>
      <c r="H10" s="1" t="b">
        <f t="shared" ca="1" si="1"/>
        <v>0</v>
      </c>
      <c r="I10" s="1" t="b">
        <f t="shared" ca="1" si="2"/>
        <v>1</v>
      </c>
      <c r="J10" s="1" t="b">
        <f t="shared" ca="1" si="3"/>
        <v>1</v>
      </c>
      <c r="K10">
        <v>5.0999999999999996</v>
      </c>
      <c r="L10">
        <f t="shared" si="4"/>
        <v>1.1000000000000001</v>
      </c>
      <c r="M10">
        <f t="shared" ca="1" si="5"/>
        <v>1.0000000000000271</v>
      </c>
      <c r="N10">
        <f t="shared" ca="1" si="18"/>
        <v>1</v>
      </c>
      <c r="O10">
        <f t="shared" ca="1" si="6"/>
        <v>1.0000000001</v>
      </c>
      <c r="P10">
        <f t="shared" ca="1" si="7"/>
        <v>78.569999999999993</v>
      </c>
      <c r="Q10">
        <f t="shared" ca="1" si="24"/>
        <v>-78.569999999999993</v>
      </c>
      <c r="R10">
        <f t="shared" ca="1" si="9"/>
        <v>50.82</v>
      </c>
      <c r="S10">
        <f t="shared" ca="1" si="19"/>
        <v>-50.82</v>
      </c>
      <c r="T10">
        <f t="shared" ca="1" si="23"/>
        <v>-1.7144974086498059</v>
      </c>
      <c r="U10" t="e">
        <f ca="1">IF(J10, INDEX(tbl_err[err_nm], RANDBETWEEN(1, COUNTA(tbl_err[err_nm]))), D10)</f>
        <v>#NUM!</v>
      </c>
      <c r="V10" t="s">
        <v>2</v>
      </c>
      <c r="W10">
        <f ca="1">RANDBETWEEN(1, COUNTA(tbl_text[text]))</f>
        <v>1</v>
      </c>
      <c r="X10" t="str">
        <f ca="1">INDEX(tbl_text[text], W10)</f>
        <v>abc</v>
      </c>
      <c r="Y10">
        <f t="shared" ca="1" si="20"/>
        <v>3</v>
      </c>
      <c r="Z10" t="str">
        <f ca="1">INDEX(tbl_text[clean_text], W10)</f>
        <v>abc</v>
      </c>
      <c r="AA10">
        <f t="shared" ca="1" si="10"/>
        <v>3</v>
      </c>
      <c r="AB10" s="5">
        <f t="shared" ca="1" si="11"/>
        <v>1</v>
      </c>
      <c r="AC10" s="5" t="e">
        <f t="shared" ca="1" si="12"/>
        <v>#N/A</v>
      </c>
    </row>
    <row r="11" spans="1:31" x14ac:dyDescent="0.25">
      <c r="A11">
        <f t="shared" si="13"/>
        <v>10</v>
      </c>
      <c r="B11">
        <f t="shared" si="21"/>
        <v>10</v>
      </c>
      <c r="C11">
        <f t="shared" ca="1" si="14"/>
        <v>0.60508236672764204</v>
      </c>
      <c r="D11">
        <f t="shared" ca="1" si="15"/>
        <v>9</v>
      </c>
      <c r="E11" t="str">
        <f t="shared" ca="1" si="16"/>
        <v>green</v>
      </c>
      <c r="F11" s="1">
        <f t="shared" ca="1" si="17"/>
        <v>41256</v>
      </c>
      <c r="G11" s="1" t="b">
        <f t="shared" si="22"/>
        <v>0</v>
      </c>
      <c r="H11" s="1" t="b">
        <f t="shared" ca="1" si="1"/>
        <v>0</v>
      </c>
      <c r="I11" s="1" t="b">
        <f t="shared" ca="1" si="2"/>
        <v>0</v>
      </c>
      <c r="J11" s="1" t="b">
        <f t="shared" ca="1" si="3"/>
        <v>0</v>
      </c>
      <c r="K11">
        <v>5.0999999999999996</v>
      </c>
      <c r="L11">
        <f t="shared" si="4"/>
        <v>1.1000000000000001</v>
      </c>
      <c r="M11">
        <f t="shared" ca="1" si="5"/>
        <v>9.000322873165004</v>
      </c>
      <c r="N11">
        <f t="shared" ca="1" si="18"/>
        <v>9.0003229999999999</v>
      </c>
      <c r="O11">
        <f t="shared" ca="1" si="6"/>
        <v>9.0000000001</v>
      </c>
      <c r="P11">
        <f t="shared" ca="1" si="7"/>
        <v>105.33</v>
      </c>
      <c r="Q11">
        <f t="shared" ca="1" si="24"/>
        <v>105.33</v>
      </c>
      <c r="R11">
        <f t="shared" ca="1" si="9"/>
        <v>193.74</v>
      </c>
      <c r="S11">
        <f t="shared" ca="1" si="19"/>
        <v>193.74</v>
      </c>
      <c r="T11">
        <f t="shared" ca="1" si="23"/>
        <v>2.2894551656702844</v>
      </c>
      <c r="U11">
        <f ca="1">IF(J11, INDEX(tbl_err[err_nm], RANDBETWEEN(1, COUNTA(tbl_err[err_nm]))), D11)</f>
        <v>9</v>
      </c>
      <c r="V11" t="s">
        <v>2</v>
      </c>
      <c r="W11">
        <f ca="1">RANDBETWEEN(1, COUNTA(tbl_text[text]))</f>
        <v>3</v>
      </c>
      <c r="X11" t="str">
        <f ca="1">INDEX(tbl_text[text], W11)</f>
        <v>ab  cd</v>
      </c>
      <c r="Y11">
        <f t="shared" ca="1" si="20"/>
        <v>6</v>
      </c>
      <c r="Z11" t="str">
        <f ca="1">INDEX(tbl_text[clean_text], W11)</f>
        <v>ab cd</v>
      </c>
      <c r="AA11">
        <f t="shared" ca="1" si="10"/>
        <v>5</v>
      </c>
      <c r="AB11" s="5">
        <f t="shared" ca="1" si="11"/>
        <v>41256</v>
      </c>
      <c r="AC11" s="5">
        <f t="shared" ca="1" si="12"/>
        <v>41256</v>
      </c>
    </row>
    <row r="12" spans="1:31" x14ac:dyDescent="0.25">
      <c r="A12">
        <f t="shared" si="13"/>
        <v>11</v>
      </c>
      <c r="B12">
        <f t="shared" si="21"/>
        <v>11</v>
      </c>
      <c r="C12">
        <f t="shared" ca="1" si="14"/>
        <v>0.48363995701332141</v>
      </c>
      <c r="D12">
        <f t="shared" ca="1" si="15"/>
        <v>3</v>
      </c>
      <c r="E12" t="str">
        <f t="shared" ca="1" si="16"/>
        <v>blue</v>
      </c>
      <c r="F12" s="1">
        <f t="shared" ca="1" si="17"/>
        <v>50888</v>
      </c>
      <c r="G12" s="1" t="b">
        <f t="shared" si="22"/>
        <v>0</v>
      </c>
      <c r="H12" s="1" t="b">
        <f t="shared" ca="1" si="1"/>
        <v>0</v>
      </c>
      <c r="I12" s="1" t="b">
        <f t="shared" ca="1" si="2"/>
        <v>0</v>
      </c>
      <c r="J12" s="1" t="b">
        <f t="shared" ca="1" si="3"/>
        <v>1</v>
      </c>
      <c r="K12">
        <v>5.0999999999999996</v>
      </c>
      <c r="L12">
        <f t="shared" si="4"/>
        <v>1.1000000000000001</v>
      </c>
      <c r="M12">
        <f t="shared" ca="1" si="5"/>
        <v>3.0000089609650264</v>
      </c>
      <c r="N12">
        <f t="shared" ca="1" si="18"/>
        <v>3.0000089999999999</v>
      </c>
      <c r="O12">
        <f t="shared" ca="1" si="6"/>
        <v>3.0000000001</v>
      </c>
      <c r="P12">
        <f t="shared" ca="1" si="7"/>
        <v>99.18</v>
      </c>
      <c r="Q12">
        <f t="shared" ca="1" si="24"/>
        <v>-99.18</v>
      </c>
      <c r="R12">
        <f t="shared" ca="1" si="9"/>
        <v>142.44999999999999</v>
      </c>
      <c r="S12">
        <f t="shared" ca="1" si="19"/>
        <v>0</v>
      </c>
      <c r="T12">
        <f t="shared" ca="1" si="23"/>
        <v>0</v>
      </c>
      <c r="U12" t="e">
        <f ca="1">IF(J12, INDEX(tbl_err[err_nm], RANDBETWEEN(1, COUNTA(tbl_err[err_nm]))), D12)</f>
        <v>#REF!</v>
      </c>
      <c r="V12" t="s">
        <v>2</v>
      </c>
      <c r="W12">
        <f ca="1">RANDBETWEEN(1, COUNTA(tbl_text[text]))</f>
        <v>7</v>
      </c>
      <c r="X12" t="e">
        <f ca="1">INDEX(tbl_text[text], W12)</f>
        <v>#N/A</v>
      </c>
      <c r="Y12" t="e">
        <f t="shared" ca="1" si="20"/>
        <v>#N/A</v>
      </c>
      <c r="Z12" t="e">
        <f ca="1">INDEX(tbl_text[clean_text], W12)</f>
        <v>#N/A</v>
      </c>
      <c r="AA12" t="e">
        <f t="shared" ca="1" si="10"/>
        <v>#N/A</v>
      </c>
      <c r="AB12" s="5" t="e">
        <f t="shared" ca="1" si="11"/>
        <v>#N/A</v>
      </c>
      <c r="AC12" s="5" t="e">
        <f t="shared" ca="1" si="12"/>
        <v>#N/A</v>
      </c>
    </row>
    <row r="13" spans="1:31" x14ac:dyDescent="0.25">
      <c r="A13">
        <f t="shared" si="13"/>
        <v>12</v>
      </c>
      <c r="B13">
        <f t="shared" si="21"/>
        <v>12</v>
      </c>
      <c r="C13">
        <f t="shared" ca="1" si="14"/>
        <v>0.12798110014145903</v>
      </c>
      <c r="D13">
        <f t="shared" ca="1" si="15"/>
        <v>3</v>
      </c>
      <c r="E13" t="str">
        <f t="shared" ca="1" si="16"/>
        <v>orange</v>
      </c>
      <c r="F13" s="1">
        <f t="shared" ca="1" si="17"/>
        <v>46213</v>
      </c>
      <c r="G13" s="1" t="b">
        <f t="shared" si="22"/>
        <v>0</v>
      </c>
      <c r="H13" s="1" t="b">
        <f t="shared" ca="1" si="1"/>
        <v>0</v>
      </c>
      <c r="I13" s="1" t="b">
        <f t="shared" ca="1" si="2"/>
        <v>1</v>
      </c>
      <c r="J13" s="1" t="b">
        <f t="shared" ca="1" si="3"/>
        <v>1</v>
      </c>
      <c r="K13">
        <v>5.0999999999999996</v>
      </c>
      <c r="L13">
        <f t="shared" si="4"/>
        <v>1.1000000000000001</v>
      </c>
      <c r="M13">
        <f t="shared" ca="1" si="5"/>
        <v>3.0000000000000053</v>
      </c>
      <c r="N13">
        <f t="shared" ca="1" si="18"/>
        <v>3</v>
      </c>
      <c r="O13">
        <f t="shared" ca="1" si="6"/>
        <v>3.0000000001</v>
      </c>
      <c r="P13">
        <f t="shared" ca="1" si="7"/>
        <v>77.28</v>
      </c>
      <c r="Q13">
        <f t="shared" ca="1" si="24"/>
        <v>-77.28</v>
      </c>
      <c r="R13">
        <f t="shared" ca="1" si="9"/>
        <v>47.66</v>
      </c>
      <c r="S13">
        <f t="shared" ca="1" si="19"/>
        <v>-47.66</v>
      </c>
      <c r="T13">
        <f t="shared" ca="1" si="23"/>
        <v>-1.6871721045947996</v>
      </c>
      <c r="U13" t="e">
        <f ca="1">IF(J13, INDEX(tbl_err[err_nm], RANDBETWEEN(1, COUNTA(tbl_err[err_nm]))), D13)</f>
        <v>#REF!</v>
      </c>
      <c r="V13" t="s">
        <v>2</v>
      </c>
      <c r="W13">
        <f ca="1">RANDBETWEEN(1, COUNTA(tbl_text[text]))</f>
        <v>10</v>
      </c>
      <c r="X13" t="str">
        <f ca="1">INDEX(tbl_text[text], W13)</f>
        <v>N/A</v>
      </c>
      <c r="Y13">
        <f t="shared" ca="1" si="20"/>
        <v>3</v>
      </c>
      <c r="Z13" t="e">
        <f ca="1">INDEX(tbl_text[clean_text], W13)</f>
        <v>#N/A</v>
      </c>
      <c r="AA13" t="e">
        <f t="shared" ca="1" si="10"/>
        <v>#N/A</v>
      </c>
      <c r="AB13" s="5">
        <f t="shared" ca="1" si="11"/>
        <v>1</v>
      </c>
      <c r="AC13" s="5" t="e">
        <f t="shared" ca="1" si="12"/>
        <v>#N/A</v>
      </c>
    </row>
    <row r="14" spans="1:31" x14ac:dyDescent="0.25">
      <c r="A14">
        <f t="shared" si="13"/>
        <v>13</v>
      </c>
      <c r="B14">
        <f t="shared" si="21"/>
        <v>13</v>
      </c>
      <c r="C14">
        <f t="shared" ca="1" si="14"/>
        <v>0.13763355845284375</v>
      </c>
      <c r="D14">
        <f t="shared" ca="1" si="15"/>
        <v>4</v>
      </c>
      <c r="E14" t="str">
        <f t="shared" ca="1" si="16"/>
        <v>magenta</v>
      </c>
      <c r="F14" s="1">
        <f t="shared" ca="1" si="17"/>
        <v>50468</v>
      </c>
      <c r="G14" s="1" t="b">
        <f t="shared" si="22"/>
        <v>0</v>
      </c>
      <c r="H14" s="1" t="b">
        <f t="shared" ca="1" si="1"/>
        <v>0</v>
      </c>
      <c r="I14" s="1" t="b">
        <f t="shared" ca="1" si="2"/>
        <v>1</v>
      </c>
      <c r="J14" s="1" t="b">
        <f t="shared" ca="1" si="3"/>
        <v>1</v>
      </c>
      <c r="K14">
        <v>5.0999999999999996</v>
      </c>
      <c r="L14">
        <f t="shared" si="4"/>
        <v>1.1000000000000001</v>
      </c>
      <c r="M14">
        <f t="shared" ca="1" si="5"/>
        <v>4.0000000000000169</v>
      </c>
      <c r="N14">
        <f t="shared" ca="1" si="18"/>
        <v>4</v>
      </c>
      <c r="O14">
        <f t="shared" ca="1" si="6"/>
        <v>4.0000000001</v>
      </c>
      <c r="P14">
        <f t="shared" ca="1" si="7"/>
        <v>78.180000000000007</v>
      </c>
      <c r="Q14">
        <f t="shared" ca="1" si="24"/>
        <v>0</v>
      </c>
      <c r="R14">
        <f t="shared" ca="1" si="9"/>
        <v>49.85</v>
      </c>
      <c r="S14">
        <f t="shared" ca="1" si="19"/>
        <v>-49.85</v>
      </c>
      <c r="T14">
        <f t="shared" ca="1" si="23"/>
        <v>-1.7062909572587635</v>
      </c>
      <c r="U14" t="e">
        <f ca="1">IF(J14, INDEX(tbl_err[err_nm], RANDBETWEEN(1, COUNTA(tbl_err[err_nm]))), D14)</f>
        <v>#NUM!</v>
      </c>
      <c r="V14" t="s">
        <v>2</v>
      </c>
      <c r="W14">
        <f ca="1">RANDBETWEEN(1, COUNTA(tbl_text[text]))</f>
        <v>10</v>
      </c>
      <c r="X14" t="str">
        <f ca="1">INDEX(tbl_text[text], W14)</f>
        <v>N/A</v>
      </c>
      <c r="Y14">
        <f t="shared" ca="1" si="20"/>
        <v>3</v>
      </c>
      <c r="Z14" t="e">
        <f ca="1">INDEX(tbl_text[clean_text], W14)</f>
        <v>#N/A</v>
      </c>
      <c r="AA14" t="e">
        <f t="shared" ca="1" si="10"/>
        <v>#N/A</v>
      </c>
      <c r="AB14" s="5" t="e">
        <f t="shared" ca="1" si="11"/>
        <v>#N/A</v>
      </c>
      <c r="AC14" s="5" t="e">
        <f t="shared" ca="1" si="12"/>
        <v>#N/A</v>
      </c>
    </row>
    <row r="15" spans="1:31" x14ac:dyDescent="0.25">
      <c r="A15">
        <f t="shared" si="13"/>
        <v>14</v>
      </c>
      <c r="B15">
        <f t="shared" si="21"/>
        <v>14</v>
      </c>
      <c r="C15">
        <f t="shared" ca="1" si="14"/>
        <v>0.36295875169543002</v>
      </c>
      <c r="D15">
        <f t="shared" ca="1" si="15"/>
        <v>6</v>
      </c>
      <c r="E15" t="str">
        <f t="shared" ca="1" si="16"/>
        <v>chartreuse</v>
      </c>
      <c r="F15" s="1">
        <f t="shared" ca="1" si="17"/>
        <v>47924</v>
      </c>
      <c r="G15" s="1" t="b">
        <f t="shared" si="22"/>
        <v>0</v>
      </c>
      <c r="H15" s="1" t="b">
        <f t="shared" ca="1" si="1"/>
        <v>0</v>
      </c>
      <c r="I15" s="1" t="b">
        <f t="shared" ca="1" si="2"/>
        <v>0</v>
      </c>
      <c r="J15" s="1" t="b">
        <f t="shared" ca="1" si="3"/>
        <v>1</v>
      </c>
      <c r="K15">
        <v>5.0999999999999996</v>
      </c>
      <c r="L15">
        <f t="shared" si="4"/>
        <v>1.1000000000000001</v>
      </c>
      <c r="M15">
        <f t="shared" ca="1" si="5"/>
        <v>6.0000000907227822</v>
      </c>
      <c r="N15">
        <f t="shared" ca="1" si="18"/>
        <v>6</v>
      </c>
      <c r="O15">
        <f t="shared" ca="1" si="6"/>
        <v>6.0000000001</v>
      </c>
      <c r="P15">
        <f t="shared" ca="1" si="7"/>
        <v>92.99</v>
      </c>
      <c r="Q15">
        <f t="shared" ca="1" si="24"/>
        <v>0</v>
      </c>
      <c r="R15">
        <f t="shared" ca="1" si="9"/>
        <v>104.53</v>
      </c>
      <c r="S15">
        <f t="shared" ca="1" si="19"/>
        <v>0</v>
      </c>
      <c r="T15">
        <f t="shared" ca="1" si="23"/>
        <v>0</v>
      </c>
      <c r="U15" t="e">
        <f ca="1">IF(J15, INDEX(tbl_err[err_nm], RANDBETWEEN(1, COUNTA(tbl_err[err_nm]))), D15)</f>
        <v>#NUM!</v>
      </c>
      <c r="V15" t="s">
        <v>2</v>
      </c>
      <c r="W15">
        <f ca="1">RANDBETWEEN(1, COUNTA(tbl_text[text]))</f>
        <v>9</v>
      </c>
      <c r="X15" t="str">
        <f ca="1">INDEX(tbl_text[text], W15)</f>
        <v>N \ A</v>
      </c>
      <c r="Y15">
        <f t="shared" ca="1" si="20"/>
        <v>5</v>
      </c>
      <c r="Z15" t="e">
        <f ca="1">INDEX(tbl_text[clean_text], W15)</f>
        <v>#N/A</v>
      </c>
      <c r="AA15" t="e">
        <f t="shared" ca="1" si="10"/>
        <v>#N/A</v>
      </c>
      <c r="AB15" s="5">
        <f t="shared" ca="1" si="11"/>
        <v>1</v>
      </c>
      <c r="AC15" s="5" t="e">
        <f t="shared" ca="1" si="12"/>
        <v>#N/A</v>
      </c>
    </row>
    <row r="16" spans="1:31" x14ac:dyDescent="0.25">
      <c r="A16">
        <f t="shared" si="13"/>
        <v>15</v>
      </c>
      <c r="B16">
        <f t="shared" si="21"/>
        <v>15</v>
      </c>
      <c r="C16">
        <f t="shared" ca="1" si="14"/>
        <v>0.33035487451750267</v>
      </c>
      <c r="D16">
        <f t="shared" ca="1" si="15"/>
        <v>6</v>
      </c>
      <c r="E16" t="str">
        <f t="shared" ca="1" si="16"/>
        <v>teal</v>
      </c>
      <c r="F16" s="1">
        <f t="shared" ca="1" si="17"/>
        <v>46162</v>
      </c>
      <c r="G16" s="1" t="b">
        <f t="shared" si="22"/>
        <v>0</v>
      </c>
      <c r="H16" s="1" t="b">
        <f t="shared" ca="1" si="1"/>
        <v>0</v>
      </c>
      <c r="I16" s="1" t="b">
        <f t="shared" ca="1" si="2"/>
        <v>0</v>
      </c>
      <c r="J16" s="1" t="b">
        <f t="shared" ca="1" si="3"/>
        <v>1</v>
      </c>
      <c r="K16">
        <v>5.0999999999999996</v>
      </c>
      <c r="L16">
        <f t="shared" si="4"/>
        <v>1.1000000000000001</v>
      </c>
      <c r="M16">
        <f t="shared" ca="1" si="5"/>
        <v>6.0000000201229433</v>
      </c>
      <c r="N16">
        <f t="shared" ca="1" si="18"/>
        <v>6</v>
      </c>
      <c r="O16">
        <f t="shared" ca="1" si="6"/>
        <v>6.0000000001</v>
      </c>
      <c r="P16">
        <f t="shared" ca="1" si="7"/>
        <v>91.22</v>
      </c>
      <c r="Q16">
        <f t="shared" ca="1" si="24"/>
        <v>-91.22</v>
      </c>
      <c r="R16">
        <f t="shared" ca="1" si="9"/>
        <v>95.69</v>
      </c>
      <c r="S16">
        <f t="shared" ca="1" si="19"/>
        <v>-95.69</v>
      </c>
      <c r="T16">
        <f t="shared" ca="1" si="23"/>
        <v>-1.9853815602319969</v>
      </c>
      <c r="U16" t="e">
        <f ca="1">IF(J16, INDEX(tbl_err[err_nm], RANDBETWEEN(1, COUNTA(tbl_err[err_nm]))), D16)</f>
        <v>#VALUE!</v>
      </c>
      <c r="V16" t="s">
        <v>2</v>
      </c>
      <c r="W16">
        <f ca="1">RANDBETWEEN(1, COUNTA(tbl_text[text]))</f>
        <v>1</v>
      </c>
      <c r="X16" t="str">
        <f ca="1">INDEX(tbl_text[text], W16)</f>
        <v>abc</v>
      </c>
      <c r="Y16">
        <f t="shared" ca="1" si="20"/>
        <v>3</v>
      </c>
      <c r="Z16" t="str">
        <f ca="1">INDEX(tbl_text[clean_text], W16)</f>
        <v>abc</v>
      </c>
      <c r="AA16">
        <f t="shared" ca="1" si="10"/>
        <v>3</v>
      </c>
      <c r="AB16" s="5">
        <f t="shared" ca="1" si="11"/>
        <v>1</v>
      </c>
      <c r="AC16" s="5" t="e">
        <f t="shared" ca="1" si="12"/>
        <v>#N/A</v>
      </c>
    </row>
    <row r="17" spans="1:29" x14ac:dyDescent="0.25">
      <c r="A17">
        <f t="shared" si="13"/>
        <v>16</v>
      </c>
      <c r="B17">
        <f t="shared" si="21"/>
        <v>16</v>
      </c>
      <c r="C17">
        <f t="shared" ca="1" si="14"/>
        <v>0.38825164913803256</v>
      </c>
      <c r="D17">
        <f t="shared" ca="1" si="15"/>
        <v>7</v>
      </c>
      <c r="E17" t="str">
        <f t="shared" ca="1" si="16"/>
        <v>magenta</v>
      </c>
      <c r="F17" s="1">
        <f t="shared" ca="1" si="17"/>
        <v>42925</v>
      </c>
      <c r="G17" s="1" t="b">
        <f t="shared" si="22"/>
        <v>0</v>
      </c>
      <c r="H17" s="1" t="b">
        <f t="shared" ca="1" si="1"/>
        <v>0</v>
      </c>
      <c r="I17" s="1" t="b">
        <f t="shared" ca="1" si="2"/>
        <v>0</v>
      </c>
      <c r="J17" s="1" t="b">
        <f t="shared" ca="1" si="3"/>
        <v>1</v>
      </c>
      <c r="K17">
        <v>5.0999999999999996</v>
      </c>
      <c r="L17">
        <f t="shared" si="4"/>
        <v>1.1000000000000001</v>
      </c>
      <c r="M17">
        <f t="shared" ca="1" si="5"/>
        <v>7.0000002665710275</v>
      </c>
      <c r="N17">
        <f t="shared" ca="1" si="18"/>
        <v>7</v>
      </c>
      <c r="O17">
        <f t="shared" ca="1" si="6"/>
        <v>7.0000000001</v>
      </c>
      <c r="P17">
        <f t="shared" ca="1" si="7"/>
        <v>94.32</v>
      </c>
      <c r="Q17">
        <f t="shared" ca="1" si="24"/>
        <v>-94.32</v>
      </c>
      <c r="R17">
        <f t="shared" ca="1" si="9"/>
        <v>111.73</v>
      </c>
      <c r="S17">
        <f t="shared" ca="1" si="19"/>
        <v>-111.73</v>
      </c>
      <c r="T17">
        <f t="shared" ca="1" si="23"/>
        <v>-2.0520395070014721</v>
      </c>
      <c r="U17" t="e">
        <f ca="1">IF(J17, INDEX(tbl_err[err_nm], RANDBETWEEN(1, COUNTA(tbl_err[err_nm]))), D17)</f>
        <v>#REF!</v>
      </c>
      <c r="V17" t="s">
        <v>2</v>
      </c>
      <c r="W17">
        <f ca="1">RANDBETWEEN(1, COUNTA(tbl_text[text]))</f>
        <v>8</v>
      </c>
      <c r="X17" t="str">
        <f ca="1">INDEX(tbl_text[text], W17)</f>
        <v>_NA</v>
      </c>
      <c r="Y17">
        <f t="shared" ca="1" si="20"/>
        <v>3</v>
      </c>
      <c r="Z17" t="e">
        <f ca="1">INDEX(tbl_text[clean_text], W17)</f>
        <v>#N/A</v>
      </c>
      <c r="AA17" t="e">
        <f t="shared" ca="1" si="10"/>
        <v>#N/A</v>
      </c>
      <c r="AB17" s="5" t="e">
        <f t="shared" ca="1" si="11"/>
        <v>#N/A</v>
      </c>
      <c r="AC17" s="5" t="e">
        <f t="shared" ca="1" si="12"/>
        <v>#N/A</v>
      </c>
    </row>
    <row r="18" spans="1:29" x14ac:dyDescent="0.25">
      <c r="A18">
        <f t="shared" si="13"/>
        <v>17</v>
      </c>
      <c r="B18">
        <f t="shared" si="21"/>
        <v>17</v>
      </c>
      <c r="C18">
        <f t="shared" ca="1" si="14"/>
        <v>0.33129565216621593</v>
      </c>
      <c r="D18">
        <f t="shared" ca="1" si="15"/>
        <v>2</v>
      </c>
      <c r="E18" t="str">
        <f t="shared" ca="1" si="16"/>
        <v>red</v>
      </c>
      <c r="F18" s="1">
        <f t="shared" ca="1" si="17"/>
        <v>46713</v>
      </c>
      <c r="G18" s="1" t="b">
        <f t="shared" si="22"/>
        <v>0</v>
      </c>
      <c r="H18" s="1" t="b">
        <f t="shared" ca="1" si="1"/>
        <v>0</v>
      </c>
      <c r="I18" s="1" t="b">
        <f t="shared" ca="1" si="2"/>
        <v>0</v>
      </c>
      <c r="J18" s="1" t="b">
        <f t="shared" ca="1" si="3"/>
        <v>1</v>
      </c>
      <c r="K18">
        <v>5.0999999999999996</v>
      </c>
      <c r="L18">
        <f t="shared" si="4"/>
        <v>1.1000000000000001</v>
      </c>
      <c r="M18">
        <f t="shared" ca="1" si="5"/>
        <v>2.0000000210596807</v>
      </c>
      <c r="N18">
        <f t="shared" ca="1" si="18"/>
        <v>2</v>
      </c>
      <c r="O18">
        <f t="shared" ca="1" si="6"/>
        <v>2.0000000001</v>
      </c>
      <c r="P18">
        <f t="shared" ca="1" si="7"/>
        <v>91.27</v>
      </c>
      <c r="Q18">
        <f t="shared" ca="1" si="24"/>
        <v>-91.27</v>
      </c>
      <c r="R18">
        <f t="shared" ca="1" si="9"/>
        <v>95.93</v>
      </c>
      <c r="S18">
        <f t="shared" ca="1" si="19"/>
        <v>-95.93</v>
      </c>
      <c r="T18">
        <f t="shared" ca="1" si="23"/>
        <v>-1.9864582127373065</v>
      </c>
      <c r="U18" t="e">
        <f ca="1">IF(J18, INDEX(tbl_err[err_nm], RANDBETWEEN(1, COUNTA(tbl_err[err_nm]))), D18)</f>
        <v>#REF!</v>
      </c>
      <c r="V18" t="s">
        <v>2</v>
      </c>
      <c r="W18">
        <f ca="1">RANDBETWEEN(1, COUNTA(tbl_text[text]))</f>
        <v>4</v>
      </c>
      <c r="X18" t="str">
        <f ca="1">INDEX(tbl_text[text], W18)</f>
        <v/>
      </c>
      <c r="Y18">
        <f t="shared" ca="1" si="20"/>
        <v>0</v>
      </c>
      <c r="Z18" t="e">
        <f ca="1">INDEX(tbl_text[clean_text], W18)</f>
        <v>#N/A</v>
      </c>
      <c r="AA18" t="e">
        <f t="shared" ca="1" si="10"/>
        <v>#N/A</v>
      </c>
      <c r="AB18" s="5">
        <f t="shared" ca="1" si="11"/>
        <v>1</v>
      </c>
      <c r="AC18" s="5" t="e">
        <f t="shared" ca="1" si="12"/>
        <v>#N/A</v>
      </c>
    </row>
    <row r="19" spans="1:29" x14ac:dyDescent="0.25">
      <c r="A19">
        <f t="shared" si="13"/>
        <v>18</v>
      </c>
      <c r="B19">
        <f t="shared" si="21"/>
        <v>18</v>
      </c>
      <c r="C19">
        <f t="shared" ca="1" si="14"/>
        <v>0.36976529347622333</v>
      </c>
      <c r="D19">
        <f t="shared" ca="1" si="15"/>
        <v>9</v>
      </c>
      <c r="E19" t="str">
        <f t="shared" ca="1" si="16"/>
        <v>magenta</v>
      </c>
      <c r="F19" s="1">
        <f t="shared" ca="1" si="17"/>
        <v>47355</v>
      </c>
      <c r="G19" s="1" t="b">
        <f t="shared" si="22"/>
        <v>0</v>
      </c>
      <c r="H19" s="1" t="b">
        <f t="shared" ca="1" si="1"/>
        <v>0</v>
      </c>
      <c r="I19" s="1" t="b">
        <f t="shared" ca="1" si="2"/>
        <v>0</v>
      </c>
      <c r="J19" s="1" t="b">
        <f t="shared" ca="1" si="3"/>
        <v>1</v>
      </c>
      <c r="K19">
        <v>5.0999999999999996</v>
      </c>
      <c r="L19">
        <f t="shared" si="4"/>
        <v>1.1000000000000001</v>
      </c>
      <c r="M19">
        <f t="shared" ca="1" si="5"/>
        <v>9.000000122128867</v>
      </c>
      <c r="N19">
        <f t="shared" ca="1" si="18"/>
        <v>9</v>
      </c>
      <c r="O19">
        <f t="shared" ca="1" si="6"/>
        <v>9.0000000001</v>
      </c>
      <c r="P19">
        <f t="shared" ca="1" si="7"/>
        <v>93.35</v>
      </c>
      <c r="Q19">
        <f t="shared" ca="1" si="24"/>
        <v>-93.35</v>
      </c>
      <c r="R19">
        <f t="shared" ca="1" si="9"/>
        <v>106.43</v>
      </c>
      <c r="S19">
        <f t="shared" ca="1" si="19"/>
        <v>-106.43</v>
      </c>
      <c r="T19">
        <f t="shared" ca="1" si="23"/>
        <v>-2.0311255757315654</v>
      </c>
      <c r="U19" t="e">
        <f ca="1">IF(J19, INDEX(tbl_err[err_nm], RANDBETWEEN(1, COUNTA(tbl_err[err_nm]))), D19)</f>
        <v>#NUM!</v>
      </c>
      <c r="V19" t="s">
        <v>2</v>
      </c>
      <c r="W19">
        <f ca="1">RANDBETWEEN(1, COUNTA(tbl_text[text]))</f>
        <v>11</v>
      </c>
      <c r="X19" t="str">
        <f ca="1">INDEX(tbl_text[text], W19)</f>
        <v>na</v>
      </c>
      <c r="Y19">
        <f t="shared" ca="1" si="20"/>
        <v>2</v>
      </c>
      <c r="Z19" t="e">
        <f ca="1">INDEX(tbl_text[clean_text], W19)</f>
        <v>#N/A</v>
      </c>
      <c r="AA19" t="e">
        <f t="shared" ca="1" si="10"/>
        <v>#N/A</v>
      </c>
      <c r="AB19" s="5" t="e">
        <f t="shared" ca="1" si="11"/>
        <v>#N/A</v>
      </c>
      <c r="AC19" s="5" t="e">
        <f t="shared" ca="1" si="12"/>
        <v>#N/A</v>
      </c>
    </row>
    <row r="20" spans="1:29" x14ac:dyDescent="0.25">
      <c r="A20">
        <f t="shared" si="13"/>
        <v>19</v>
      </c>
      <c r="B20">
        <f t="shared" si="21"/>
        <v>19</v>
      </c>
      <c r="C20">
        <f t="shared" ca="1" si="14"/>
        <v>0.45016239917672307</v>
      </c>
      <c r="D20">
        <f t="shared" ca="1" si="15"/>
        <v>4</v>
      </c>
      <c r="E20" t="str">
        <f t="shared" ca="1" si="16"/>
        <v>magenta</v>
      </c>
      <c r="F20" s="1">
        <f t="shared" ca="1" si="17"/>
        <v>44970</v>
      </c>
      <c r="G20" s="1" t="b">
        <f t="shared" si="22"/>
        <v>0</v>
      </c>
      <c r="H20" s="1" t="b">
        <f t="shared" ca="1" si="1"/>
        <v>0</v>
      </c>
      <c r="I20" s="1" t="b">
        <f t="shared" ca="1" si="2"/>
        <v>0</v>
      </c>
      <c r="J20" s="1" t="b">
        <f t="shared" ca="1" si="3"/>
        <v>1</v>
      </c>
      <c r="K20">
        <v>5.0999999999999996</v>
      </c>
      <c r="L20">
        <f t="shared" si="4"/>
        <v>1.1000000000000001</v>
      </c>
      <c r="M20">
        <f t="shared" ca="1" si="5"/>
        <v>4.0000028438551238</v>
      </c>
      <c r="N20">
        <f t="shared" ca="1" si="18"/>
        <v>4.0000030000000004</v>
      </c>
      <c r="O20">
        <f t="shared" ca="1" si="6"/>
        <v>4.0000000001</v>
      </c>
      <c r="P20">
        <f t="shared" ca="1" si="7"/>
        <v>97.49</v>
      </c>
      <c r="Q20">
        <f t="shared" ca="1" si="24"/>
        <v>-97.49</v>
      </c>
      <c r="R20">
        <f t="shared" ca="1" si="9"/>
        <v>130.94</v>
      </c>
      <c r="S20">
        <f t="shared" ca="1" si="19"/>
        <v>-130.94</v>
      </c>
      <c r="T20">
        <f t="shared" ca="1" si="23"/>
        <v>-2.1203764797444342</v>
      </c>
      <c r="U20" t="e">
        <f ca="1">IF(J20, INDEX(tbl_err[err_nm], RANDBETWEEN(1, COUNTA(tbl_err[err_nm]))), D20)</f>
        <v>#VALUE!</v>
      </c>
      <c r="V20" t="s">
        <v>2</v>
      </c>
      <c r="W20">
        <f ca="1">RANDBETWEEN(1, COUNTA(tbl_text[text]))</f>
        <v>8</v>
      </c>
      <c r="X20" t="str">
        <f ca="1">INDEX(tbl_text[text], W20)</f>
        <v>_NA</v>
      </c>
      <c r="Y20">
        <f t="shared" ca="1" si="20"/>
        <v>3</v>
      </c>
      <c r="Z20" t="e">
        <f ca="1">INDEX(tbl_text[clean_text], W20)</f>
        <v>#N/A</v>
      </c>
      <c r="AA20" t="e">
        <f t="shared" ca="1" si="10"/>
        <v>#N/A</v>
      </c>
      <c r="AB20" s="5" t="e">
        <f t="shared" ca="1" si="11"/>
        <v>#N/A</v>
      </c>
      <c r="AC20" s="5" t="e">
        <f t="shared" ca="1" si="12"/>
        <v>#N/A</v>
      </c>
    </row>
    <row r="21" spans="1:29" x14ac:dyDescent="0.25">
      <c r="A21">
        <f t="shared" si="13"/>
        <v>20</v>
      </c>
      <c r="B21">
        <f t="shared" si="21"/>
        <v>20</v>
      </c>
      <c r="C21">
        <f t="shared" ca="1" si="14"/>
        <v>0.21227452785752166</v>
      </c>
      <c r="D21">
        <f t="shared" ca="1" si="15"/>
        <v>5</v>
      </c>
      <c r="E21" t="str">
        <f t="shared" ca="1" si="16"/>
        <v>blue</v>
      </c>
      <c r="F21" s="1">
        <f t="shared" ca="1" si="17"/>
        <v>43832</v>
      </c>
      <c r="G21" s="1" t="b">
        <f t="shared" si="22"/>
        <v>0</v>
      </c>
      <c r="H21" s="1" t="b">
        <f t="shared" ca="1" si="1"/>
        <v>0</v>
      </c>
      <c r="I21" s="1" t="b">
        <f t="shared" ca="1" si="2"/>
        <v>1</v>
      </c>
      <c r="J21" s="1" t="b">
        <f t="shared" ca="1" si="3"/>
        <v>1</v>
      </c>
      <c r="K21">
        <v>5.0999999999999996</v>
      </c>
      <c r="L21">
        <f t="shared" si="4"/>
        <v>1.1000000000000001</v>
      </c>
      <c r="M21">
        <f t="shared" ca="1" si="5"/>
        <v>5.0000000000169971</v>
      </c>
      <c r="N21">
        <f t="shared" ca="1" si="18"/>
        <v>5</v>
      </c>
      <c r="O21">
        <f t="shared" ca="1" si="6"/>
        <v>5.0000000001</v>
      </c>
      <c r="P21">
        <f t="shared" ca="1" si="7"/>
        <v>84.03</v>
      </c>
      <c r="Q21">
        <f t="shared" ca="1" si="24"/>
        <v>0</v>
      </c>
      <c r="R21">
        <f t="shared" ca="1" si="9"/>
        <v>66.78</v>
      </c>
      <c r="S21">
        <f t="shared" ca="1" si="19"/>
        <v>0</v>
      </c>
      <c r="T21">
        <f t="shared" ca="1" si="23"/>
        <v>0</v>
      </c>
      <c r="U21" t="e">
        <f ca="1">IF(J21, INDEX(tbl_err[err_nm], RANDBETWEEN(1, COUNTA(tbl_err[err_nm]))), D21)</f>
        <v>#REF!</v>
      </c>
      <c r="V21" t="s">
        <v>2</v>
      </c>
      <c r="W21">
        <f ca="1">RANDBETWEEN(1, COUNTA(tbl_text[text]))</f>
        <v>8</v>
      </c>
      <c r="X21" t="str">
        <f ca="1">INDEX(tbl_text[text], W21)</f>
        <v>_NA</v>
      </c>
      <c r="Y21">
        <f t="shared" ca="1" si="20"/>
        <v>3</v>
      </c>
      <c r="Z21" t="e">
        <f ca="1">INDEX(tbl_text[clean_text], W21)</f>
        <v>#N/A</v>
      </c>
      <c r="AA21" t="e">
        <f t="shared" ca="1" si="10"/>
        <v>#N/A</v>
      </c>
      <c r="AB21" s="5" t="e">
        <f t="shared" ca="1" si="11"/>
        <v>#N/A</v>
      </c>
      <c r="AC21" s="5" t="e">
        <f t="shared" ca="1" si="12"/>
        <v>#N/A</v>
      </c>
    </row>
    <row r="22" spans="1:29" x14ac:dyDescent="0.25">
      <c r="A22">
        <f t="shared" si="13"/>
        <v>21</v>
      </c>
      <c r="B22">
        <f t="shared" si="21"/>
        <v>21</v>
      </c>
      <c r="C22">
        <f t="shared" ca="1" si="14"/>
        <v>0.16467994744227898</v>
      </c>
      <c r="D22">
        <f t="shared" ca="1" si="15"/>
        <v>4</v>
      </c>
      <c r="E22" t="str">
        <f t="shared" ca="1" si="16"/>
        <v>magenta</v>
      </c>
      <c r="F22" s="1">
        <f t="shared" ca="1" si="17"/>
        <v>49866</v>
      </c>
      <c r="G22" s="1" t="b">
        <f t="shared" si="22"/>
        <v>0</v>
      </c>
      <c r="H22" s="1" t="b">
        <f t="shared" ca="1" si="1"/>
        <v>0</v>
      </c>
      <c r="I22" s="1" t="b">
        <f t="shared" ca="1" si="2"/>
        <v>1</v>
      </c>
      <c r="J22" s="1" t="b">
        <f t="shared" ca="1" si="3"/>
        <v>1</v>
      </c>
      <c r="K22">
        <v>5.0999999999999996</v>
      </c>
      <c r="L22">
        <f t="shared" si="4"/>
        <v>1.1000000000000001</v>
      </c>
      <c r="M22">
        <f t="shared" ca="1" si="5"/>
        <v>4.0000000000002922</v>
      </c>
      <c r="N22">
        <f t="shared" ca="1" si="18"/>
        <v>4</v>
      </c>
      <c r="O22">
        <f t="shared" ca="1" si="6"/>
        <v>4.0000000001</v>
      </c>
      <c r="P22">
        <f t="shared" ca="1" si="7"/>
        <v>80.489999999999995</v>
      </c>
      <c r="Q22">
        <f t="shared" ca="1" si="24"/>
        <v>-80.489999999999995</v>
      </c>
      <c r="R22">
        <f t="shared" ca="1" si="9"/>
        <v>55.96</v>
      </c>
      <c r="S22">
        <f t="shared" ca="1" si="19"/>
        <v>0</v>
      </c>
      <c r="T22">
        <f t="shared" ca="1" si="23"/>
        <v>0</v>
      </c>
      <c r="U22" t="e">
        <f ca="1">IF(J22, INDEX(tbl_err[err_nm], RANDBETWEEN(1, COUNTA(tbl_err[err_nm]))), D22)</f>
        <v>#DIV/0!</v>
      </c>
      <c r="V22" t="s">
        <v>2</v>
      </c>
      <c r="W22">
        <f ca="1">RANDBETWEEN(1, COUNTA(tbl_text[text]))</f>
        <v>2</v>
      </c>
      <c r="X22" t="str">
        <f ca="1">INDEX(tbl_text[text], W22)</f>
        <v xml:space="preserve"> abc</v>
      </c>
      <c r="Y22">
        <f t="shared" ca="1" si="20"/>
        <v>4</v>
      </c>
      <c r="Z22" t="str">
        <f ca="1">INDEX(tbl_text[clean_text], W22)</f>
        <v>abc</v>
      </c>
      <c r="AA22">
        <f t="shared" ca="1" si="10"/>
        <v>3</v>
      </c>
      <c r="AB22" s="5">
        <f t="shared" ca="1" si="11"/>
        <v>1</v>
      </c>
      <c r="AC22" s="5" t="e">
        <f t="shared" ca="1" si="12"/>
        <v>#N/A</v>
      </c>
    </row>
    <row r="23" spans="1:29" x14ac:dyDescent="0.25">
      <c r="A23">
        <f t="shared" si="13"/>
        <v>22</v>
      </c>
      <c r="B23">
        <f t="shared" si="21"/>
        <v>22</v>
      </c>
      <c r="C23">
        <f t="shared" ca="1" si="14"/>
        <v>7.500777903340794E-2</v>
      </c>
      <c r="D23">
        <f t="shared" ca="1" si="15"/>
        <v>3</v>
      </c>
      <c r="E23" t="str">
        <f t="shared" ca="1" si="16"/>
        <v>amber</v>
      </c>
      <c r="F23" s="1">
        <f t="shared" ca="1" si="17"/>
        <v>47631</v>
      </c>
      <c r="G23" s="1" t="b">
        <f t="shared" si="22"/>
        <v>0</v>
      </c>
      <c r="H23" s="1" t="b">
        <f t="shared" ca="1" si="1"/>
        <v>1</v>
      </c>
      <c r="I23" s="1" t="b">
        <f t="shared" ca="1" si="2"/>
        <v>1</v>
      </c>
      <c r="J23" s="1" t="b">
        <f t="shared" ca="1" si="3"/>
        <v>1</v>
      </c>
      <c r="K23">
        <v>5.0999999999999996</v>
      </c>
      <c r="L23">
        <f t="shared" si="4"/>
        <v>1.1000000000000001</v>
      </c>
      <c r="M23">
        <f t="shared" ca="1" si="5"/>
        <v>3</v>
      </c>
      <c r="N23">
        <f t="shared" ca="1" si="18"/>
        <v>3</v>
      </c>
      <c r="O23">
        <f t="shared" ca="1" si="6"/>
        <v>3.0000000001</v>
      </c>
      <c r="P23" t="e">
        <f t="shared" ca="1" si="7"/>
        <v>#N/A</v>
      </c>
      <c r="Q23">
        <f t="shared" ca="1" si="24"/>
        <v>0</v>
      </c>
      <c r="R23" t="e">
        <f t="shared" ca="1" si="9"/>
        <v>#N/A</v>
      </c>
      <c r="S23" t="e">
        <f t="shared" ca="1" si="19"/>
        <v>#N/A</v>
      </c>
      <c r="T23" t="e">
        <f t="shared" ca="1" si="23"/>
        <v>#N/A</v>
      </c>
      <c r="U23" t="e">
        <f ca="1">IF(J23, INDEX(tbl_err[err_nm], RANDBETWEEN(1, COUNTA(tbl_err[err_nm]))), D23)</f>
        <v>#REF!</v>
      </c>
      <c r="V23" t="s">
        <v>2</v>
      </c>
      <c r="W23">
        <f ca="1">RANDBETWEEN(1, COUNTA(tbl_text[text]))</f>
        <v>3</v>
      </c>
      <c r="X23" t="str">
        <f ca="1">INDEX(tbl_text[text], W23)</f>
        <v>ab  cd</v>
      </c>
      <c r="Y23">
        <f t="shared" ca="1" si="20"/>
        <v>6</v>
      </c>
      <c r="Z23" t="str">
        <f ca="1">INDEX(tbl_text[clean_text], W23)</f>
        <v>ab cd</v>
      </c>
      <c r="AA23">
        <f t="shared" ca="1" si="10"/>
        <v>5</v>
      </c>
      <c r="AB23" s="5" t="e">
        <f t="shared" ca="1" si="11"/>
        <v>#N/A</v>
      </c>
      <c r="AC23" s="5" t="e">
        <f t="shared" ca="1" si="12"/>
        <v>#N/A</v>
      </c>
    </row>
    <row r="24" spans="1:29" x14ac:dyDescent="0.25">
      <c r="A24">
        <f t="shared" si="13"/>
        <v>23</v>
      </c>
      <c r="B24">
        <f t="shared" si="21"/>
        <v>23</v>
      </c>
      <c r="C24">
        <f t="shared" ca="1" si="14"/>
        <v>0.72523913370609039</v>
      </c>
      <c r="D24">
        <f t="shared" ca="1" si="15"/>
        <v>8</v>
      </c>
      <c r="E24" t="str">
        <f t="shared" ca="1" si="16"/>
        <v>purple</v>
      </c>
      <c r="F24" s="1">
        <f t="shared" ca="1" si="17"/>
        <v>50335</v>
      </c>
      <c r="G24" s="1" t="b">
        <f t="shared" si="22"/>
        <v>0</v>
      </c>
      <c r="H24" s="1" t="b">
        <f t="shared" ca="1" si="1"/>
        <v>0</v>
      </c>
      <c r="I24" s="1" t="b">
        <f t="shared" ca="1" si="2"/>
        <v>0</v>
      </c>
      <c r="J24" s="1" t="b">
        <f t="shared" ca="1" si="3"/>
        <v>0</v>
      </c>
      <c r="K24">
        <v>5.0999999999999996</v>
      </c>
      <c r="L24">
        <f t="shared" si="4"/>
        <v>1.1000000000000001</v>
      </c>
      <c r="M24">
        <f t="shared" ca="1" si="5"/>
        <v>8.0058573299293396</v>
      </c>
      <c r="N24">
        <f t="shared" ca="1" si="18"/>
        <v>8.0058570000000007</v>
      </c>
      <c r="O24">
        <f t="shared" ca="1" si="6"/>
        <v>8.0000000001</v>
      </c>
      <c r="P24">
        <f t="shared" ca="1" si="7"/>
        <v>111.97</v>
      </c>
      <c r="Q24">
        <f t="shared" ca="1" si="24"/>
        <v>111.97</v>
      </c>
      <c r="R24">
        <f t="shared" ca="1" si="9"/>
        <v>270.01</v>
      </c>
      <c r="S24">
        <f t="shared" ca="1" si="19"/>
        <v>270.01</v>
      </c>
      <c r="T24">
        <f t="shared" ca="1" si="23"/>
        <v>2.4329853162053756</v>
      </c>
      <c r="U24">
        <f ca="1">IF(J24, INDEX(tbl_err[err_nm], RANDBETWEEN(1, COUNTA(tbl_err[err_nm]))), D24)</f>
        <v>8</v>
      </c>
      <c r="V24" t="s">
        <v>2</v>
      </c>
      <c r="W24">
        <f ca="1">RANDBETWEEN(1, COUNTA(tbl_text[text]))</f>
        <v>2</v>
      </c>
      <c r="X24" t="str">
        <f ca="1">INDEX(tbl_text[text], W24)</f>
        <v xml:space="preserve"> abc</v>
      </c>
      <c r="Y24">
        <f t="shared" ca="1" si="20"/>
        <v>4</v>
      </c>
      <c r="Z24" t="str">
        <f ca="1">INDEX(tbl_text[clean_text], W24)</f>
        <v>abc</v>
      </c>
      <c r="AA24">
        <f t="shared" ca="1" si="10"/>
        <v>3</v>
      </c>
      <c r="AB24" s="5">
        <f t="shared" ca="1" si="11"/>
        <v>50335</v>
      </c>
      <c r="AC24" s="5" t="e">
        <f t="shared" ca="1" si="12"/>
        <v>#N/A</v>
      </c>
    </row>
    <row r="25" spans="1:29" x14ac:dyDescent="0.25">
      <c r="A25">
        <f t="shared" si="13"/>
        <v>24</v>
      </c>
      <c r="B25">
        <f t="shared" si="21"/>
        <v>24</v>
      </c>
      <c r="C25">
        <f t="shared" ca="1" si="14"/>
        <v>0.89852131026387272</v>
      </c>
      <c r="D25">
        <f t="shared" ca="1" si="15"/>
        <v>7</v>
      </c>
      <c r="E25" t="str">
        <f t="shared" ca="1" si="16"/>
        <v>teal</v>
      </c>
      <c r="F25" s="1">
        <f t="shared" ca="1" si="17"/>
        <v>51343</v>
      </c>
      <c r="G25" s="1" t="b">
        <f t="shared" si="22"/>
        <v>0</v>
      </c>
      <c r="H25" s="1" t="b">
        <f t="shared" ca="1" si="1"/>
        <v>0</v>
      </c>
      <c r="I25" s="1" t="b">
        <f t="shared" ca="1" si="2"/>
        <v>0</v>
      </c>
      <c r="J25" s="1" t="b">
        <f t="shared" ca="1" si="3"/>
        <v>0</v>
      </c>
      <c r="K25">
        <v>5.0999999999999996</v>
      </c>
      <c r="L25">
        <f t="shared" si="4"/>
        <v>1.1000000000000001</v>
      </c>
      <c r="M25">
        <f t="shared" ca="1" si="5"/>
        <v>7.1804904002143379</v>
      </c>
      <c r="N25">
        <f t="shared" ca="1" si="18"/>
        <v>7.1804899999999998</v>
      </c>
      <c r="O25">
        <f t="shared" ca="1" si="6"/>
        <v>7.0000000001</v>
      </c>
      <c r="P25">
        <f t="shared" ca="1" si="7"/>
        <v>125.46</v>
      </c>
      <c r="Q25">
        <f t="shared" ca="1" si="24"/>
        <v>125.46</v>
      </c>
      <c r="R25">
        <f t="shared" ca="1" si="9"/>
        <v>530.16</v>
      </c>
      <c r="S25">
        <f t="shared" ca="1" si="19"/>
        <v>530.16</v>
      </c>
      <c r="T25">
        <f t="shared" ca="1" si="23"/>
        <v>2.7252253622308817</v>
      </c>
      <c r="U25">
        <f ca="1">IF(J25, INDEX(tbl_err[err_nm], RANDBETWEEN(1, COUNTA(tbl_err[err_nm]))), D25)</f>
        <v>7</v>
      </c>
      <c r="V25" t="s">
        <v>2</v>
      </c>
      <c r="W25">
        <f ca="1">RANDBETWEEN(1, COUNTA(tbl_text[text]))</f>
        <v>9</v>
      </c>
      <c r="X25" t="str">
        <f ca="1">INDEX(tbl_text[text], W25)</f>
        <v>N \ A</v>
      </c>
      <c r="Y25">
        <f t="shared" ca="1" si="20"/>
        <v>5</v>
      </c>
      <c r="Z25" t="e">
        <f ca="1">INDEX(tbl_text[clean_text], W25)</f>
        <v>#N/A</v>
      </c>
      <c r="AA25" t="e">
        <f t="shared" ca="1" si="10"/>
        <v>#N/A</v>
      </c>
      <c r="AB25" s="5">
        <f t="shared" ca="1" si="11"/>
        <v>51343</v>
      </c>
      <c r="AC25" s="5" t="e">
        <f t="shared" ca="1" si="12"/>
        <v>#N/A</v>
      </c>
    </row>
    <row r="26" spans="1:29" x14ac:dyDescent="0.25">
      <c r="A26">
        <f t="shared" si="13"/>
        <v>25</v>
      </c>
      <c r="B26">
        <f t="shared" si="21"/>
        <v>25</v>
      </c>
      <c r="C26">
        <f t="shared" ca="1" si="14"/>
        <v>0.71603956107617228</v>
      </c>
      <c r="D26">
        <f t="shared" ca="1" si="15"/>
        <v>5</v>
      </c>
      <c r="E26" t="str">
        <f t="shared" ca="1" si="16"/>
        <v>violet</v>
      </c>
      <c r="F26" s="1">
        <f t="shared" ca="1" si="17"/>
        <v>51267</v>
      </c>
      <c r="G26" s="1" t="b">
        <f t="shared" si="22"/>
        <v>0</v>
      </c>
      <c r="H26" s="1" t="b">
        <f t="shared" ca="1" si="1"/>
        <v>0</v>
      </c>
      <c r="I26" s="1" t="b">
        <f t="shared" ca="1" si="2"/>
        <v>0</v>
      </c>
      <c r="J26" s="1" t="b">
        <f t="shared" ca="1" si="3"/>
        <v>0</v>
      </c>
      <c r="K26">
        <v>5.0999999999999996</v>
      </c>
      <c r="L26">
        <f t="shared" si="4"/>
        <v>1.1000000000000001</v>
      </c>
      <c r="M26">
        <f t="shared" ca="1" si="5"/>
        <v>5.0047752078826138</v>
      </c>
      <c r="N26">
        <f t="shared" ca="1" si="18"/>
        <v>5.0047750000000004</v>
      </c>
      <c r="O26">
        <f t="shared" ca="1" si="6"/>
        <v>5.0000000001</v>
      </c>
      <c r="P26">
        <f t="shared" ca="1" si="7"/>
        <v>111.42</v>
      </c>
      <c r="Q26">
        <f t="shared" ca="1" si="24"/>
        <v>111.42</v>
      </c>
      <c r="R26">
        <f t="shared" ca="1" si="9"/>
        <v>262.73</v>
      </c>
      <c r="S26">
        <f t="shared" ca="1" si="19"/>
        <v>262.73</v>
      </c>
      <c r="T26">
        <f t="shared" ca="1" si="23"/>
        <v>2.4211595347740809</v>
      </c>
      <c r="U26">
        <f ca="1">IF(J26, INDEX(tbl_err[err_nm], RANDBETWEEN(1, COUNTA(tbl_err[err_nm]))), D26)</f>
        <v>5</v>
      </c>
      <c r="V26" t="s">
        <v>2</v>
      </c>
      <c r="W26">
        <f ca="1">RANDBETWEEN(1, COUNTA(tbl_text[text]))</f>
        <v>9</v>
      </c>
      <c r="X26" t="str">
        <f ca="1">INDEX(tbl_text[text], W26)</f>
        <v>N \ A</v>
      </c>
      <c r="Y26">
        <f t="shared" ca="1" si="20"/>
        <v>5</v>
      </c>
      <c r="Z26" t="e">
        <f ca="1">INDEX(tbl_text[clean_text], W26)</f>
        <v>#N/A</v>
      </c>
      <c r="AA26" t="e">
        <f t="shared" ca="1" si="10"/>
        <v>#N/A</v>
      </c>
      <c r="AB26" s="5">
        <f t="shared" ca="1" si="11"/>
        <v>51267</v>
      </c>
      <c r="AC26" s="5" t="e">
        <f t="shared" ca="1" si="12"/>
        <v>#N/A</v>
      </c>
    </row>
    <row r="27" spans="1:29" x14ac:dyDescent="0.25">
      <c r="A27">
        <f t="shared" si="13"/>
        <v>26</v>
      </c>
      <c r="B27">
        <f t="shared" si="21"/>
        <v>26</v>
      </c>
      <c r="C27">
        <f t="shared" ca="1" si="14"/>
        <v>0.47701261046138688</v>
      </c>
      <c r="D27">
        <f t="shared" ca="1" si="15"/>
        <v>8</v>
      </c>
      <c r="E27" t="str">
        <f t="shared" ca="1" si="16"/>
        <v>vermillon</v>
      </c>
      <c r="F27" s="1">
        <f t="shared" ca="1" si="17"/>
        <v>46398</v>
      </c>
      <c r="G27" s="1" t="b">
        <f t="shared" si="22"/>
        <v>0</v>
      </c>
      <c r="H27" s="1" t="b">
        <f t="shared" ca="1" si="1"/>
        <v>0</v>
      </c>
      <c r="I27" s="1" t="b">
        <f t="shared" ca="1" si="2"/>
        <v>0</v>
      </c>
      <c r="J27" s="1" t="b">
        <f t="shared" ca="1" si="3"/>
        <v>1</v>
      </c>
      <c r="K27">
        <v>5.0999999999999996</v>
      </c>
      <c r="L27">
        <f t="shared" si="4"/>
        <v>1.1000000000000001</v>
      </c>
      <c r="M27">
        <f t="shared" ca="1" si="5"/>
        <v>8.0000071858436819</v>
      </c>
      <c r="N27">
        <f t="shared" ca="1" si="18"/>
        <v>8.0000070000000001</v>
      </c>
      <c r="O27">
        <f t="shared" ca="1" si="6"/>
        <v>8.0000000001</v>
      </c>
      <c r="P27">
        <f t="shared" ca="1" si="7"/>
        <v>98.85</v>
      </c>
      <c r="Q27">
        <f t="shared" ca="1" si="24"/>
        <v>0</v>
      </c>
      <c r="R27">
        <f t="shared" ca="1" si="9"/>
        <v>140.1</v>
      </c>
      <c r="S27">
        <f t="shared" ca="1" si="19"/>
        <v>-140.1</v>
      </c>
      <c r="T27">
        <f t="shared" ca="1" si="23"/>
        <v>-2.1495270137543478</v>
      </c>
      <c r="U27" t="e">
        <f ca="1">IF(J27, INDEX(tbl_err[err_nm], RANDBETWEEN(1, COUNTA(tbl_err[err_nm]))), D27)</f>
        <v>#NUM!</v>
      </c>
      <c r="V27" t="s">
        <v>2</v>
      </c>
      <c r="W27">
        <f ca="1">RANDBETWEEN(1, COUNTA(tbl_text[text]))</f>
        <v>10</v>
      </c>
      <c r="X27" t="str">
        <f ca="1">INDEX(tbl_text[text], W27)</f>
        <v>N/A</v>
      </c>
      <c r="Y27">
        <f t="shared" ca="1" si="20"/>
        <v>3</v>
      </c>
      <c r="Z27" t="e">
        <f ca="1">INDEX(tbl_text[clean_text], W27)</f>
        <v>#N/A</v>
      </c>
      <c r="AA27" t="e">
        <f t="shared" ca="1" si="10"/>
        <v>#N/A</v>
      </c>
      <c r="AB27" s="5">
        <f t="shared" ca="1" si="11"/>
        <v>1</v>
      </c>
      <c r="AC27" s="5" t="e">
        <f t="shared" ca="1" si="12"/>
        <v>#N/A</v>
      </c>
    </row>
    <row r="28" spans="1:29" x14ac:dyDescent="0.25">
      <c r="A28">
        <f t="shared" si="13"/>
        <v>27</v>
      </c>
      <c r="B28">
        <f t="shared" si="21"/>
        <v>27</v>
      </c>
      <c r="C28">
        <f t="shared" ca="1" si="14"/>
        <v>0.85358182697194485</v>
      </c>
      <c r="D28">
        <f t="shared" ca="1" si="15"/>
        <v>3</v>
      </c>
      <c r="E28" t="str">
        <f t="shared" ca="1" si="16"/>
        <v>orange</v>
      </c>
      <c r="F28" s="1">
        <f t="shared" ca="1" si="17"/>
        <v>45591</v>
      </c>
      <c r="G28" s="1" t="b">
        <f t="shared" si="22"/>
        <v>0</v>
      </c>
      <c r="H28" s="1" t="b">
        <f t="shared" ca="1" si="1"/>
        <v>0</v>
      </c>
      <c r="I28" s="1" t="b">
        <f t="shared" ca="1" si="2"/>
        <v>0</v>
      </c>
      <c r="J28" s="1" t="b">
        <f t="shared" ca="1" si="3"/>
        <v>0</v>
      </c>
      <c r="K28">
        <v>5.0999999999999996</v>
      </c>
      <c r="L28">
        <f t="shared" si="4"/>
        <v>1.1000000000000001</v>
      </c>
      <c r="M28">
        <f t="shared" ca="1" si="5"/>
        <v>3.0794186616185044</v>
      </c>
      <c r="N28">
        <f t="shared" ca="1" si="18"/>
        <v>3.0794190000000001</v>
      </c>
      <c r="O28">
        <f t="shared" ca="1" si="6"/>
        <v>3.0000000001</v>
      </c>
      <c r="P28">
        <f t="shared" ca="1" si="7"/>
        <v>121.04</v>
      </c>
      <c r="Q28">
        <f t="shared" ca="1" si="24"/>
        <v>121.04</v>
      </c>
      <c r="R28">
        <f t="shared" ca="1" si="9"/>
        <v>424.93</v>
      </c>
      <c r="S28">
        <f t="shared" ca="1" si="19"/>
        <v>424.93</v>
      </c>
      <c r="T28">
        <f t="shared" ca="1" si="23"/>
        <v>2.6293382302958883</v>
      </c>
      <c r="U28">
        <f ca="1">IF(J28, INDEX(tbl_err[err_nm], RANDBETWEEN(1, COUNTA(tbl_err[err_nm]))), D28)</f>
        <v>3</v>
      </c>
      <c r="V28" t="s">
        <v>2</v>
      </c>
      <c r="W28">
        <f ca="1">RANDBETWEEN(1, COUNTA(tbl_text[text]))</f>
        <v>10</v>
      </c>
      <c r="X28" t="str">
        <f ca="1">INDEX(tbl_text[text], W28)</f>
        <v>N/A</v>
      </c>
      <c r="Y28">
        <f t="shared" ca="1" si="20"/>
        <v>3</v>
      </c>
      <c r="Z28" t="e">
        <f ca="1">INDEX(tbl_text[clean_text], W28)</f>
        <v>#N/A</v>
      </c>
      <c r="AA28" t="e">
        <f t="shared" ca="1" si="10"/>
        <v>#N/A</v>
      </c>
      <c r="AB28" s="5">
        <f t="shared" ca="1" si="11"/>
        <v>45591</v>
      </c>
      <c r="AC28" s="5">
        <f t="shared" ca="1" si="12"/>
        <v>45591</v>
      </c>
    </row>
    <row r="29" spans="1:29" x14ac:dyDescent="0.25">
      <c r="A29">
        <f t="shared" si="13"/>
        <v>28</v>
      </c>
      <c r="B29">
        <f t="shared" si="21"/>
        <v>28</v>
      </c>
      <c r="C29">
        <f t="shared" ca="1" si="14"/>
        <v>1.1332834869777875E-2</v>
      </c>
      <c r="D29">
        <f t="shared" ca="1" si="15"/>
        <v>8</v>
      </c>
      <c r="E29" t="str">
        <f t="shared" ca="1" si="16"/>
        <v>chartreuse</v>
      </c>
      <c r="F29" s="1">
        <f t="shared" ca="1" si="17"/>
        <v>44938</v>
      </c>
      <c r="G29" s="1" t="b">
        <f t="shared" si="22"/>
        <v>0</v>
      </c>
      <c r="H29" s="1" t="b">
        <f t="shared" ca="1" si="1"/>
        <v>1</v>
      </c>
      <c r="I29" s="1" t="b">
        <f t="shared" ca="1" si="2"/>
        <v>1</v>
      </c>
      <c r="J29" s="1" t="b">
        <f t="shared" ca="1" si="3"/>
        <v>1</v>
      </c>
      <c r="K29">
        <v>5.0999999999999996</v>
      </c>
      <c r="L29">
        <f t="shared" si="4"/>
        <v>1.1000000000000001</v>
      </c>
      <c r="M29">
        <f t="shared" ca="1" si="5"/>
        <v>8</v>
      </c>
      <c r="N29">
        <f t="shared" ca="1" si="18"/>
        <v>8</v>
      </c>
      <c r="O29">
        <f t="shared" ca="1" si="6"/>
        <v>8.0000000001</v>
      </c>
      <c r="P29" t="e">
        <f t="shared" ca="1" si="7"/>
        <v>#N/A</v>
      </c>
      <c r="Q29" t="e">
        <f t="shared" ca="1" si="24"/>
        <v>#N/A</v>
      </c>
      <c r="R29" t="e">
        <f t="shared" ca="1" si="9"/>
        <v>#N/A</v>
      </c>
      <c r="S29" t="e">
        <f t="shared" ca="1" si="19"/>
        <v>#N/A</v>
      </c>
      <c r="T29" t="e">
        <f t="shared" ca="1" si="23"/>
        <v>#N/A</v>
      </c>
      <c r="U29" t="e">
        <f ca="1">IF(J29, INDEX(tbl_err[err_nm], RANDBETWEEN(1, COUNTA(tbl_err[err_nm]))), D29)</f>
        <v>#REF!</v>
      </c>
      <c r="V29" t="s">
        <v>2</v>
      </c>
      <c r="W29">
        <f ca="1">RANDBETWEEN(1, COUNTA(tbl_text[text]))</f>
        <v>11</v>
      </c>
      <c r="X29" t="str">
        <f ca="1">INDEX(tbl_text[text], W29)</f>
        <v>na</v>
      </c>
      <c r="Y29">
        <f t="shared" ca="1" si="20"/>
        <v>2</v>
      </c>
      <c r="Z29" t="e">
        <f ca="1">INDEX(tbl_text[clean_text], W29)</f>
        <v>#N/A</v>
      </c>
      <c r="AA29" t="e">
        <f t="shared" ca="1" si="10"/>
        <v>#N/A</v>
      </c>
      <c r="AB29" s="5">
        <f t="shared" ca="1" si="11"/>
        <v>1</v>
      </c>
      <c r="AC29" s="5" t="e">
        <f t="shared" ca="1" si="12"/>
        <v>#N/A</v>
      </c>
    </row>
    <row r="30" spans="1:29" x14ac:dyDescent="0.25">
      <c r="A30">
        <f t="shared" si="13"/>
        <v>29</v>
      </c>
      <c r="B30">
        <f t="shared" si="21"/>
        <v>29</v>
      </c>
      <c r="C30">
        <f t="shared" ca="1" si="14"/>
        <v>0.21123884398548687</v>
      </c>
      <c r="D30">
        <f t="shared" ca="1" si="15"/>
        <v>5</v>
      </c>
      <c r="E30" t="str">
        <f t="shared" ca="1" si="16"/>
        <v>red</v>
      </c>
      <c r="F30" s="1">
        <f t="shared" ca="1" si="17"/>
        <v>41038</v>
      </c>
      <c r="G30" s="1" t="b">
        <f t="shared" si="22"/>
        <v>0</v>
      </c>
      <c r="H30" s="1" t="b">
        <f t="shared" ca="1" si="1"/>
        <v>0</v>
      </c>
      <c r="I30" s="1" t="b">
        <f t="shared" ca="1" si="2"/>
        <v>1</v>
      </c>
      <c r="J30" s="1" t="b">
        <f t="shared" ca="1" si="3"/>
        <v>1</v>
      </c>
      <c r="K30">
        <v>5.0999999999999996</v>
      </c>
      <c r="L30">
        <f t="shared" si="4"/>
        <v>1.1000000000000001</v>
      </c>
      <c r="M30">
        <f t="shared" ca="1" si="5"/>
        <v>5.0000000000157172</v>
      </c>
      <c r="N30">
        <f t="shared" ca="1" si="18"/>
        <v>5</v>
      </c>
      <c r="O30">
        <f t="shared" ca="1" si="6"/>
        <v>5.0000000001</v>
      </c>
      <c r="P30">
        <f t="shared" ca="1" si="7"/>
        <v>83.96</v>
      </c>
      <c r="Q30">
        <f t="shared" ca="1" si="24"/>
        <v>0</v>
      </c>
      <c r="R30">
        <f t="shared" ca="1" si="9"/>
        <v>66.540000000000006</v>
      </c>
      <c r="S30">
        <f t="shared" ca="1" si="19"/>
        <v>-66.540000000000006</v>
      </c>
      <c r="T30">
        <f t="shared" ca="1" si="23"/>
        <v>-1.8295610562993927</v>
      </c>
      <c r="U30" t="e">
        <f ca="1">IF(J30, INDEX(tbl_err[err_nm], RANDBETWEEN(1, COUNTA(tbl_err[err_nm]))), D30)</f>
        <v>#NUM!</v>
      </c>
      <c r="V30" t="s">
        <v>2</v>
      </c>
      <c r="W30">
        <f ca="1">RANDBETWEEN(1, COUNTA(tbl_text[text]))</f>
        <v>3</v>
      </c>
      <c r="X30" t="str">
        <f ca="1">INDEX(tbl_text[text], W30)</f>
        <v>ab  cd</v>
      </c>
      <c r="Y30">
        <f t="shared" ca="1" si="20"/>
        <v>6</v>
      </c>
      <c r="Z30" t="str">
        <f ca="1">INDEX(tbl_text[clean_text], W30)</f>
        <v>ab cd</v>
      </c>
      <c r="AA30">
        <f t="shared" ca="1" si="10"/>
        <v>5</v>
      </c>
      <c r="AB30" s="5" t="e">
        <f t="shared" ca="1" si="11"/>
        <v>#N/A</v>
      </c>
      <c r="AC30" s="5" t="e">
        <f t="shared" ca="1" si="12"/>
        <v>#N/A</v>
      </c>
    </row>
    <row r="31" spans="1:29" x14ac:dyDescent="0.25">
      <c r="A31">
        <f t="shared" si="13"/>
        <v>30</v>
      </c>
      <c r="B31">
        <f t="shared" si="21"/>
        <v>30</v>
      </c>
      <c r="C31">
        <f t="shared" ca="1" si="14"/>
        <v>0.29515356814010618</v>
      </c>
      <c r="D31">
        <f t="shared" ca="1" si="15"/>
        <v>6</v>
      </c>
      <c r="E31" t="str">
        <f t="shared" ca="1" si="16"/>
        <v>orange</v>
      </c>
      <c r="F31" s="1">
        <f t="shared" ca="1" si="17"/>
        <v>46077</v>
      </c>
      <c r="G31" s="1" t="b">
        <f t="shared" si="22"/>
        <v>0</v>
      </c>
      <c r="H31" s="1" t="b">
        <f t="shared" ca="1" si="1"/>
        <v>0</v>
      </c>
      <c r="I31" s="1" t="b">
        <f t="shared" ca="1" si="2"/>
        <v>0</v>
      </c>
      <c r="J31" s="1" t="b">
        <f t="shared" ca="1" si="3"/>
        <v>1</v>
      </c>
      <c r="K31">
        <v>5.0999999999999996</v>
      </c>
      <c r="L31">
        <f t="shared" si="4"/>
        <v>1.1000000000000001</v>
      </c>
      <c r="M31">
        <f t="shared" ca="1" si="5"/>
        <v>6.0000000033171768</v>
      </c>
      <c r="N31">
        <f t="shared" ca="1" si="18"/>
        <v>6</v>
      </c>
      <c r="O31">
        <f t="shared" ca="1" si="6"/>
        <v>6.0000000001</v>
      </c>
      <c r="P31">
        <f t="shared" ca="1" si="7"/>
        <v>89.23</v>
      </c>
      <c r="Q31">
        <f t="shared" ca="1" si="24"/>
        <v>-89.23</v>
      </c>
      <c r="R31">
        <f t="shared" ca="1" si="9"/>
        <v>86.63</v>
      </c>
      <c r="S31">
        <f t="shared" ca="1" si="19"/>
        <v>-86.63</v>
      </c>
      <c r="T31">
        <f t="shared" ca="1" si="23"/>
        <v>-1.9426528116932122</v>
      </c>
      <c r="U31" t="e">
        <f ca="1">IF(J31, INDEX(tbl_err[err_nm], RANDBETWEEN(1, COUNTA(tbl_err[err_nm]))), D31)</f>
        <v>#NUM!</v>
      </c>
      <c r="V31" t="s">
        <v>2</v>
      </c>
      <c r="W31">
        <f ca="1">RANDBETWEEN(1, COUNTA(tbl_text[text]))</f>
        <v>11</v>
      </c>
      <c r="X31" t="str">
        <f ca="1">INDEX(tbl_text[text], W31)</f>
        <v>na</v>
      </c>
      <c r="Y31">
        <f t="shared" ca="1" si="20"/>
        <v>2</v>
      </c>
      <c r="Z31" t="e">
        <f ca="1">INDEX(tbl_text[clean_text], W31)</f>
        <v>#N/A</v>
      </c>
      <c r="AA31" t="e">
        <f t="shared" ca="1" si="10"/>
        <v>#N/A</v>
      </c>
      <c r="AB31" s="5" t="e">
        <f t="shared" ca="1" si="11"/>
        <v>#N/A</v>
      </c>
      <c r="AC31" s="5" t="e">
        <f t="shared" ca="1" si="12"/>
        <v>#N/A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EE6F-54F8-4031-B4EA-2C20778AAAFF}">
  <dimension ref="A1:P30"/>
  <sheetViews>
    <sheetView tabSelected="1" workbookViewId="0">
      <pane ySplit="1" topLeftCell="A2" activePane="bottomLeft" state="frozen"/>
      <selection pane="bottomLeft" activeCell="P1" sqref="P1"/>
    </sheetView>
  </sheetViews>
  <sheetFormatPr defaultRowHeight="15" x14ac:dyDescent="0.25"/>
  <cols>
    <col min="1" max="3" width="15.7109375" customWidth="1"/>
    <col min="4" max="4" width="22.140625" customWidth="1"/>
    <col min="5" max="13" width="15.7109375" customWidth="1"/>
  </cols>
  <sheetData>
    <row r="1" spans="1:16" x14ac:dyDescent="0.25">
      <c r="A1" s="4" t="s">
        <v>39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97</v>
      </c>
      <c r="M1" s="4" t="s">
        <v>98</v>
      </c>
      <c r="P1">
        <f>COLUMN(M1)</f>
        <v>13</v>
      </c>
    </row>
    <row r="2" spans="1:16" x14ac:dyDescent="0.25">
      <c r="A2" t="s">
        <v>50</v>
      </c>
      <c r="B2" t="s">
        <v>15</v>
      </c>
      <c r="C2" t="str">
        <f>B2</f>
        <v>ndx</v>
      </c>
      <c r="D2" t="s">
        <v>51</v>
      </c>
      <c r="E2" t="s">
        <v>80</v>
      </c>
      <c r="F2" t="str">
        <f>E2</f>
        <v>integer</v>
      </c>
      <c r="G2" t="s">
        <v>91</v>
      </c>
      <c r="J2" t="s">
        <v>112</v>
      </c>
      <c r="K2" t="s">
        <v>113</v>
      </c>
      <c r="L2" s="7" t="s">
        <v>103</v>
      </c>
      <c r="M2" s="7" t="s">
        <v>79</v>
      </c>
    </row>
    <row r="3" spans="1:16" x14ac:dyDescent="0.25">
      <c r="A3" t="s">
        <v>50</v>
      </c>
      <c r="B3" t="s">
        <v>16</v>
      </c>
      <c r="C3" t="str">
        <f t="shared" ref="C3:C30" si="0">B3</f>
        <v>not_uniq</v>
      </c>
      <c r="D3" t="s">
        <v>52</v>
      </c>
      <c r="E3" t="s">
        <v>80</v>
      </c>
      <c r="F3" t="str">
        <f t="shared" ref="F3:F30" si="1">E3</f>
        <v>integer</v>
      </c>
      <c r="G3" t="s">
        <v>91</v>
      </c>
      <c r="L3" t="str">
        <f>B3</f>
        <v>not_uniq</v>
      </c>
      <c r="M3" t="str">
        <f>E3</f>
        <v>integer</v>
      </c>
    </row>
    <row r="4" spans="1:16" x14ac:dyDescent="0.25">
      <c r="A4" t="s">
        <v>50</v>
      </c>
      <c r="B4" t="s">
        <v>7</v>
      </c>
      <c r="C4" t="str">
        <f t="shared" si="0"/>
        <v>ran_pct</v>
      </c>
      <c r="D4" t="s">
        <v>53</v>
      </c>
      <c r="E4" t="s">
        <v>81</v>
      </c>
      <c r="F4" t="str">
        <f t="shared" si="1"/>
        <v>numeric</v>
      </c>
      <c r="G4" t="s">
        <v>92</v>
      </c>
      <c r="J4" t="s">
        <v>112</v>
      </c>
      <c r="L4" s="7" t="s">
        <v>105</v>
      </c>
      <c r="M4" t="str">
        <f t="shared" ref="M4:M6" si="2">E4</f>
        <v>numeric</v>
      </c>
    </row>
    <row r="5" spans="1:16" x14ac:dyDescent="0.25">
      <c r="A5" t="s">
        <v>50</v>
      </c>
      <c r="B5" t="s">
        <v>8</v>
      </c>
      <c r="C5" t="str">
        <f t="shared" si="0"/>
        <v>ran_int</v>
      </c>
      <c r="D5" t="s">
        <v>54</v>
      </c>
      <c r="E5" t="s">
        <v>80</v>
      </c>
      <c r="F5" t="str">
        <f t="shared" si="1"/>
        <v>integer</v>
      </c>
      <c r="G5" t="s">
        <v>90</v>
      </c>
      <c r="K5" t="s">
        <v>113</v>
      </c>
      <c r="L5" t="str">
        <f>B5</f>
        <v>ran_int</v>
      </c>
      <c r="M5" t="str">
        <f t="shared" si="2"/>
        <v>integer</v>
      </c>
    </row>
    <row r="6" spans="1:16" x14ac:dyDescent="0.25">
      <c r="A6" t="s">
        <v>50</v>
      </c>
      <c r="B6" t="s">
        <v>9</v>
      </c>
      <c r="C6" t="str">
        <f t="shared" si="0"/>
        <v>ran_color</v>
      </c>
      <c r="D6" t="s">
        <v>55</v>
      </c>
      <c r="E6" t="s">
        <v>79</v>
      </c>
      <c r="F6" t="str">
        <f t="shared" si="1"/>
        <v>character</v>
      </c>
      <c r="G6" t="s">
        <v>90</v>
      </c>
      <c r="I6" t="s">
        <v>94</v>
      </c>
      <c r="L6" s="7" t="s">
        <v>104</v>
      </c>
      <c r="M6" t="str">
        <f t="shared" si="2"/>
        <v>character</v>
      </c>
    </row>
    <row r="7" spans="1:16" x14ac:dyDescent="0.25">
      <c r="A7" t="s">
        <v>50</v>
      </c>
      <c r="B7" t="s">
        <v>115</v>
      </c>
      <c r="C7" t="s">
        <v>114</v>
      </c>
      <c r="D7" t="s">
        <v>56</v>
      </c>
      <c r="E7" t="s">
        <v>83</v>
      </c>
      <c r="F7" t="str">
        <f t="shared" si="1"/>
        <v>Date</v>
      </c>
      <c r="G7" t="s">
        <v>85</v>
      </c>
      <c r="H7" t="s">
        <v>86</v>
      </c>
      <c r="I7" t="s">
        <v>94</v>
      </c>
      <c r="L7" s="7" t="s">
        <v>106</v>
      </c>
      <c r="M7" s="7" t="s">
        <v>82</v>
      </c>
    </row>
    <row r="8" spans="1:16" x14ac:dyDescent="0.25">
      <c r="A8" t="s">
        <v>50</v>
      </c>
      <c r="B8" t="s">
        <v>17</v>
      </c>
      <c r="C8" t="str">
        <f t="shared" si="0"/>
        <v>is_rare</v>
      </c>
      <c r="D8" t="s">
        <v>57</v>
      </c>
      <c r="E8" t="s">
        <v>84</v>
      </c>
      <c r="F8" t="str">
        <f t="shared" si="1"/>
        <v>logical</v>
      </c>
      <c r="G8" t="s">
        <v>93</v>
      </c>
      <c r="I8" t="s">
        <v>94</v>
      </c>
      <c r="L8" t="str">
        <f t="shared" ref="L8:L16" si="3">B8</f>
        <v>is_rare</v>
      </c>
      <c r="M8" t="str">
        <f t="shared" ref="M8:M30" si="4">E8</f>
        <v>logical</v>
      </c>
    </row>
    <row r="9" spans="1:16" x14ac:dyDescent="0.25">
      <c r="A9" t="s">
        <v>50</v>
      </c>
      <c r="B9" t="s">
        <v>30</v>
      </c>
      <c r="C9" t="str">
        <f t="shared" si="0"/>
        <v>bool10</v>
      </c>
      <c r="D9" t="s">
        <v>58</v>
      </c>
      <c r="E9" t="s">
        <v>84</v>
      </c>
      <c r="F9" t="str">
        <f t="shared" si="1"/>
        <v>logical</v>
      </c>
      <c r="G9" t="s">
        <v>93</v>
      </c>
      <c r="L9" t="str">
        <f t="shared" si="3"/>
        <v>bool10</v>
      </c>
      <c r="M9" t="str">
        <f t="shared" si="4"/>
        <v>logical</v>
      </c>
    </row>
    <row r="10" spans="1:16" x14ac:dyDescent="0.25">
      <c r="A10" t="s">
        <v>50</v>
      </c>
      <c r="B10" t="s">
        <v>29</v>
      </c>
      <c r="C10" t="str">
        <f t="shared" si="0"/>
        <v>bool25</v>
      </c>
      <c r="D10" t="s">
        <v>59</v>
      </c>
      <c r="E10" t="s">
        <v>84</v>
      </c>
      <c r="F10" t="str">
        <f t="shared" si="1"/>
        <v>logical</v>
      </c>
      <c r="G10" t="s">
        <v>93</v>
      </c>
      <c r="L10" t="str">
        <f t="shared" si="3"/>
        <v>bool25</v>
      </c>
      <c r="M10" t="str">
        <f t="shared" si="4"/>
        <v>logical</v>
      </c>
    </row>
    <row r="11" spans="1:16" x14ac:dyDescent="0.25">
      <c r="A11" t="s">
        <v>50</v>
      </c>
      <c r="B11" t="s">
        <v>28</v>
      </c>
      <c r="C11" t="str">
        <f t="shared" si="0"/>
        <v>bool50</v>
      </c>
      <c r="D11" t="s">
        <v>60</v>
      </c>
      <c r="E11" t="s">
        <v>84</v>
      </c>
      <c r="F11" t="str">
        <f t="shared" si="1"/>
        <v>logical</v>
      </c>
      <c r="L11" t="str">
        <f t="shared" si="3"/>
        <v>bool50</v>
      </c>
      <c r="M11" t="str">
        <f t="shared" si="4"/>
        <v>logical</v>
      </c>
    </row>
    <row r="12" spans="1:16" x14ac:dyDescent="0.25">
      <c r="A12" t="s">
        <v>50</v>
      </c>
      <c r="B12" t="s">
        <v>0</v>
      </c>
      <c r="C12" t="str">
        <f t="shared" si="0"/>
        <v>same_num</v>
      </c>
      <c r="D12" t="s">
        <v>61</v>
      </c>
      <c r="E12" t="s">
        <v>81</v>
      </c>
      <c r="F12" t="str">
        <f t="shared" si="1"/>
        <v>numeric</v>
      </c>
      <c r="G12" t="s">
        <v>87</v>
      </c>
      <c r="L12" t="str">
        <f t="shared" si="3"/>
        <v>same_num</v>
      </c>
      <c r="M12" t="str">
        <f t="shared" si="4"/>
        <v>numeric</v>
      </c>
    </row>
    <row r="13" spans="1:16" x14ac:dyDescent="0.25">
      <c r="A13" t="s">
        <v>50</v>
      </c>
      <c r="B13" t="s">
        <v>10</v>
      </c>
      <c r="C13" t="str">
        <f t="shared" si="0"/>
        <v>nzv_num</v>
      </c>
      <c r="D13" t="s">
        <v>62</v>
      </c>
      <c r="E13" t="s">
        <v>81</v>
      </c>
      <c r="F13" t="str">
        <f t="shared" si="1"/>
        <v>numeric</v>
      </c>
      <c r="G13" t="s">
        <v>87</v>
      </c>
      <c r="L13" t="str">
        <f t="shared" si="3"/>
        <v>nzv_num</v>
      </c>
      <c r="M13" t="str">
        <f t="shared" si="4"/>
        <v>numeric</v>
      </c>
    </row>
    <row r="14" spans="1:16" x14ac:dyDescent="0.25">
      <c r="A14" t="s">
        <v>50</v>
      </c>
      <c r="B14" t="s">
        <v>99</v>
      </c>
      <c r="C14" t="s">
        <v>99</v>
      </c>
      <c r="D14" t="s">
        <v>101</v>
      </c>
      <c r="E14" t="s">
        <v>81</v>
      </c>
      <c r="F14" t="str">
        <f t="shared" si="1"/>
        <v>numeric</v>
      </c>
      <c r="G14" t="s">
        <v>87</v>
      </c>
      <c r="L14" t="str">
        <f t="shared" si="3"/>
        <v>int_num</v>
      </c>
      <c r="M14" s="7" t="s">
        <v>79</v>
      </c>
    </row>
    <row r="15" spans="1:16" x14ac:dyDescent="0.25">
      <c r="A15" t="s">
        <v>50</v>
      </c>
      <c r="B15" t="s">
        <v>100</v>
      </c>
      <c r="C15" t="s">
        <v>100</v>
      </c>
      <c r="D15" t="s">
        <v>102</v>
      </c>
      <c r="E15" t="s">
        <v>81</v>
      </c>
      <c r="F15" t="str">
        <f t="shared" si="1"/>
        <v>numeric</v>
      </c>
      <c r="G15" t="s">
        <v>87</v>
      </c>
      <c r="L15" t="str">
        <f t="shared" si="3"/>
        <v>clean_int_num</v>
      </c>
      <c r="M15" t="str">
        <f t="shared" si="4"/>
        <v>numeric</v>
      </c>
    </row>
    <row r="16" spans="1:16" x14ac:dyDescent="0.25">
      <c r="A16" t="s">
        <v>50</v>
      </c>
      <c r="B16" t="s">
        <v>107</v>
      </c>
      <c r="C16" t="s">
        <v>108</v>
      </c>
      <c r="D16" t="s">
        <v>109</v>
      </c>
      <c r="E16" t="s">
        <v>81</v>
      </c>
      <c r="F16" t="s">
        <v>81</v>
      </c>
      <c r="G16" t="s">
        <v>87</v>
      </c>
      <c r="L16" t="str">
        <f t="shared" si="3"/>
        <v>inth_num</v>
      </c>
      <c r="M16" s="7" t="s">
        <v>80</v>
      </c>
    </row>
    <row r="17" spans="1:13" x14ac:dyDescent="0.25">
      <c r="A17" t="s">
        <v>50</v>
      </c>
      <c r="B17" t="s">
        <v>11</v>
      </c>
      <c r="C17" t="str">
        <f t="shared" si="0"/>
        <v>normal_num</v>
      </c>
      <c r="D17" t="s">
        <v>63</v>
      </c>
      <c r="E17" t="s">
        <v>81</v>
      </c>
      <c r="F17" t="str">
        <f t="shared" si="1"/>
        <v>numeric</v>
      </c>
      <c r="G17" t="s">
        <v>87</v>
      </c>
      <c r="H17" t="s">
        <v>88</v>
      </c>
      <c r="L17" s="7" t="s">
        <v>110</v>
      </c>
      <c r="M17" t="str">
        <f t="shared" si="4"/>
        <v>numeric</v>
      </c>
    </row>
    <row r="18" spans="1:13" x14ac:dyDescent="0.25">
      <c r="A18" t="s">
        <v>50</v>
      </c>
      <c r="B18" t="s">
        <v>12</v>
      </c>
      <c r="C18" t="str">
        <f t="shared" si="0"/>
        <v>abnormal_num</v>
      </c>
      <c r="D18" t="s">
        <v>64</v>
      </c>
      <c r="E18" t="s">
        <v>81</v>
      </c>
      <c r="F18" t="str">
        <f t="shared" si="1"/>
        <v>numeric</v>
      </c>
      <c r="G18" t="s">
        <v>87</v>
      </c>
      <c r="H18" t="s">
        <v>88</v>
      </c>
      <c r="L18" t="str">
        <f t="shared" ref="L18:L24" si="5">B18</f>
        <v>abnormal_num</v>
      </c>
      <c r="M18" t="str">
        <f t="shared" si="4"/>
        <v>numeric</v>
      </c>
    </row>
    <row r="19" spans="1:13" x14ac:dyDescent="0.25">
      <c r="A19" t="s">
        <v>50</v>
      </c>
      <c r="B19" t="s">
        <v>13</v>
      </c>
      <c r="C19" t="str">
        <f t="shared" si="0"/>
        <v>lognormal_num</v>
      </c>
      <c r="D19" t="s">
        <v>65</v>
      </c>
      <c r="E19" t="s">
        <v>81</v>
      </c>
      <c r="F19" t="str">
        <f t="shared" si="1"/>
        <v>numeric</v>
      </c>
      <c r="G19" t="s">
        <v>89</v>
      </c>
      <c r="H19" t="s">
        <v>88</v>
      </c>
      <c r="L19" t="str">
        <f t="shared" si="5"/>
        <v>lognormal_num</v>
      </c>
      <c r="M19" t="str">
        <f t="shared" si="4"/>
        <v>numeric</v>
      </c>
    </row>
    <row r="20" spans="1:13" x14ac:dyDescent="0.25">
      <c r="A20" t="s">
        <v>50</v>
      </c>
      <c r="B20" t="s">
        <v>14</v>
      </c>
      <c r="C20" t="str">
        <f t="shared" si="0"/>
        <v>logabnormal_num</v>
      </c>
      <c r="D20" t="s">
        <v>66</v>
      </c>
      <c r="E20" t="s">
        <v>81</v>
      </c>
      <c r="F20" t="str">
        <f t="shared" si="1"/>
        <v>numeric</v>
      </c>
      <c r="G20" t="s">
        <v>89</v>
      </c>
      <c r="H20" t="s">
        <v>88</v>
      </c>
      <c r="I20" t="s">
        <v>95</v>
      </c>
      <c r="L20" t="str">
        <f t="shared" si="5"/>
        <v>logabnormal_num</v>
      </c>
      <c r="M20" t="str">
        <f t="shared" si="4"/>
        <v>numeric</v>
      </c>
    </row>
    <row r="21" spans="1:13" x14ac:dyDescent="0.25">
      <c r="A21" t="s">
        <v>50</v>
      </c>
      <c r="B21" t="s">
        <v>27</v>
      </c>
      <c r="C21" t="str">
        <f t="shared" si="0"/>
        <v>log1ps10</v>
      </c>
      <c r="D21" t="s">
        <v>67</v>
      </c>
      <c r="E21" t="s">
        <v>81</v>
      </c>
      <c r="F21" t="str">
        <f t="shared" si="1"/>
        <v>numeric</v>
      </c>
      <c r="G21" t="s">
        <v>89</v>
      </c>
      <c r="H21" t="s">
        <v>88</v>
      </c>
      <c r="I21" t="s">
        <v>95</v>
      </c>
      <c r="L21" t="str">
        <f t="shared" si="5"/>
        <v>log1ps10</v>
      </c>
      <c r="M21" t="str">
        <f t="shared" si="4"/>
        <v>numeric</v>
      </c>
    </row>
    <row r="22" spans="1:13" x14ac:dyDescent="0.25">
      <c r="A22" t="s">
        <v>50</v>
      </c>
      <c r="B22" t="s">
        <v>68</v>
      </c>
      <c r="C22" t="str">
        <f t="shared" si="0"/>
        <v>err_int</v>
      </c>
      <c r="D22" t="s">
        <v>69</v>
      </c>
      <c r="E22" t="s">
        <v>80</v>
      </c>
      <c r="F22" t="str">
        <f t="shared" si="1"/>
        <v>integer</v>
      </c>
      <c r="I22" t="s">
        <v>95</v>
      </c>
      <c r="L22" t="str">
        <f t="shared" si="5"/>
        <v>err_int</v>
      </c>
      <c r="M22" t="str">
        <f t="shared" si="4"/>
        <v>integer</v>
      </c>
    </row>
    <row r="23" spans="1:13" x14ac:dyDescent="0.25">
      <c r="A23" t="s">
        <v>50</v>
      </c>
      <c r="B23" t="s">
        <v>1</v>
      </c>
      <c r="C23" t="str">
        <f t="shared" si="0"/>
        <v>same_text</v>
      </c>
      <c r="D23" t="s">
        <v>70</v>
      </c>
      <c r="E23" t="s">
        <v>79</v>
      </c>
      <c r="F23" t="str">
        <f t="shared" si="1"/>
        <v>character</v>
      </c>
      <c r="G23" t="s">
        <v>48</v>
      </c>
      <c r="I23" t="s">
        <v>95</v>
      </c>
      <c r="L23" t="str">
        <f t="shared" si="5"/>
        <v>same_text</v>
      </c>
      <c r="M23" t="str">
        <f t="shared" si="4"/>
        <v>character</v>
      </c>
    </row>
    <row r="24" spans="1:13" x14ac:dyDescent="0.25">
      <c r="A24" t="s">
        <v>50</v>
      </c>
      <c r="B24" t="s">
        <v>25</v>
      </c>
      <c r="C24" t="str">
        <f t="shared" si="0"/>
        <v>pos_text</v>
      </c>
      <c r="D24" t="s">
        <v>71</v>
      </c>
      <c r="E24" t="s">
        <v>80</v>
      </c>
      <c r="F24" t="str">
        <f t="shared" si="1"/>
        <v>integer</v>
      </c>
      <c r="G24" t="s">
        <v>48</v>
      </c>
      <c r="L24" t="str">
        <f t="shared" si="5"/>
        <v>pos_text</v>
      </c>
      <c r="M24" t="str">
        <f t="shared" si="4"/>
        <v>integer</v>
      </c>
    </row>
    <row r="25" spans="1:13" x14ac:dyDescent="0.25">
      <c r="A25" t="s">
        <v>50</v>
      </c>
      <c r="B25" t="s">
        <v>3</v>
      </c>
      <c r="C25" t="str">
        <f t="shared" si="0"/>
        <v>cont_text</v>
      </c>
      <c r="D25" t="s">
        <v>72</v>
      </c>
      <c r="E25" t="s">
        <v>79</v>
      </c>
      <c r="F25" t="str">
        <f t="shared" si="1"/>
        <v>character</v>
      </c>
      <c r="G25" t="s">
        <v>48</v>
      </c>
      <c r="L25" s="7" t="s">
        <v>111</v>
      </c>
      <c r="M25" t="str">
        <f t="shared" si="4"/>
        <v>character</v>
      </c>
    </row>
    <row r="26" spans="1:13" x14ac:dyDescent="0.25">
      <c r="A26" t="s">
        <v>50</v>
      </c>
      <c r="B26" t="s">
        <v>116</v>
      </c>
      <c r="C26" t="s">
        <v>116</v>
      </c>
      <c r="D26" t="s">
        <v>73</v>
      </c>
      <c r="E26" t="s">
        <v>80</v>
      </c>
      <c r="F26" t="str">
        <f t="shared" si="1"/>
        <v>integer</v>
      </c>
      <c r="G26" t="s">
        <v>48</v>
      </c>
      <c r="L26" t="str">
        <f t="shared" ref="L26:L30" si="6">B26</f>
        <v>len_cont_text</v>
      </c>
      <c r="M26" t="str">
        <f t="shared" si="4"/>
        <v>integer</v>
      </c>
    </row>
    <row r="27" spans="1:13" x14ac:dyDescent="0.25">
      <c r="A27" t="s">
        <v>50</v>
      </c>
      <c r="B27" t="s">
        <v>6</v>
      </c>
      <c r="C27" t="str">
        <f t="shared" si="0"/>
        <v>clean_text</v>
      </c>
      <c r="D27" t="s">
        <v>74</v>
      </c>
      <c r="E27" t="s">
        <v>79</v>
      </c>
      <c r="F27" t="str">
        <f t="shared" si="1"/>
        <v>character</v>
      </c>
      <c r="G27" t="s">
        <v>48</v>
      </c>
      <c r="L27" t="str">
        <f t="shared" si="6"/>
        <v>clean_text</v>
      </c>
      <c r="M27" t="str">
        <f t="shared" si="4"/>
        <v>character</v>
      </c>
    </row>
    <row r="28" spans="1:13" x14ac:dyDescent="0.25">
      <c r="A28" t="s">
        <v>50</v>
      </c>
      <c r="B28" t="s">
        <v>75</v>
      </c>
      <c r="C28" t="str">
        <f t="shared" si="0"/>
        <v>len_clean_text</v>
      </c>
      <c r="D28" t="s">
        <v>76</v>
      </c>
      <c r="E28" t="s">
        <v>80</v>
      </c>
      <c r="F28" t="str">
        <f t="shared" si="1"/>
        <v>integer</v>
      </c>
      <c r="G28" t="s">
        <v>48</v>
      </c>
      <c r="I28" t="s">
        <v>96</v>
      </c>
      <c r="L28" t="str">
        <f t="shared" si="6"/>
        <v>len_clean_text</v>
      </c>
      <c r="M28" t="str">
        <f t="shared" si="4"/>
        <v>integer</v>
      </c>
    </row>
    <row r="29" spans="1:13" x14ac:dyDescent="0.25">
      <c r="A29" t="s">
        <v>50</v>
      </c>
      <c r="B29" t="s">
        <v>31</v>
      </c>
      <c r="C29" t="str">
        <f t="shared" si="0"/>
        <v>cont_date</v>
      </c>
      <c r="D29" t="s">
        <v>77</v>
      </c>
      <c r="E29" t="s">
        <v>82</v>
      </c>
      <c r="F29" t="str">
        <f t="shared" si="1"/>
        <v>POSIXct</v>
      </c>
      <c r="G29" t="s">
        <v>85</v>
      </c>
      <c r="H29" t="s">
        <v>86</v>
      </c>
      <c r="I29" t="s">
        <v>96</v>
      </c>
      <c r="L29" t="str">
        <f t="shared" si="6"/>
        <v>cont_date</v>
      </c>
      <c r="M29" s="7" t="s">
        <v>79</v>
      </c>
    </row>
    <row r="30" spans="1:13" x14ac:dyDescent="0.25">
      <c r="A30" t="s">
        <v>50</v>
      </c>
      <c r="B30" t="s">
        <v>32</v>
      </c>
      <c r="C30" t="str">
        <f t="shared" si="0"/>
        <v>clean_date</v>
      </c>
      <c r="D30" t="s">
        <v>78</v>
      </c>
      <c r="E30" t="s">
        <v>82</v>
      </c>
      <c r="F30" t="str">
        <f t="shared" si="1"/>
        <v>POSIXct</v>
      </c>
      <c r="G30" t="s">
        <v>85</v>
      </c>
      <c r="H30" t="s">
        <v>86</v>
      </c>
      <c r="I30" t="s">
        <v>96</v>
      </c>
      <c r="L30" t="str">
        <f t="shared" si="6"/>
        <v>clean_date</v>
      </c>
      <c r="M30" t="str">
        <f t="shared" si="4"/>
        <v>POSIXct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579E-B20B-4F81-9554-B3FA11E701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33B6-5EB4-40B6-849D-1849ECCB2220}">
  <dimension ref="A1:D12"/>
  <sheetViews>
    <sheetView workbookViewId="0">
      <selection activeCell="A3" sqref="A3"/>
    </sheetView>
  </sheetViews>
  <sheetFormatPr defaultRowHeight="15" x14ac:dyDescent="0.25"/>
  <cols>
    <col min="1" max="4" width="15.7109375" customWidth="1"/>
  </cols>
  <sheetData>
    <row r="1" spans="1:4" x14ac:dyDescent="0.25">
      <c r="A1" t="s">
        <v>19</v>
      </c>
      <c r="B1" t="s">
        <v>23</v>
      </c>
      <c r="C1" t="s">
        <v>6</v>
      </c>
      <c r="D1" t="s">
        <v>18</v>
      </c>
    </row>
    <row r="2" spans="1:4" x14ac:dyDescent="0.25">
      <c r="A2" t="s">
        <v>2</v>
      </c>
      <c r="B2">
        <f>LEN(tbl_text[[#This Row],[text]])</f>
        <v>3</v>
      </c>
      <c r="C2" t="s">
        <v>2</v>
      </c>
      <c r="D2">
        <f>LEN(tbl_text[[#This Row],[clean_text]])</f>
        <v>3</v>
      </c>
    </row>
    <row r="3" spans="1:4" x14ac:dyDescent="0.25">
      <c r="A3" t="s">
        <v>26</v>
      </c>
      <c r="B3">
        <f>LEN(tbl_text[[#This Row],[text]])</f>
        <v>4</v>
      </c>
      <c r="C3" t="s">
        <v>2</v>
      </c>
      <c r="D3">
        <f>LEN(tbl_text[[#This Row],[clean_text]])</f>
        <v>3</v>
      </c>
    </row>
    <row r="4" spans="1:4" x14ac:dyDescent="0.25">
      <c r="A4" t="s">
        <v>24</v>
      </c>
      <c r="B4">
        <f>LEN(tbl_text[[#This Row],[text]])</f>
        <v>6</v>
      </c>
      <c r="C4" t="s">
        <v>20</v>
      </c>
      <c r="D4">
        <f>LEN(tbl_text[[#This Row],[clean_text]])</f>
        <v>5</v>
      </c>
    </row>
    <row r="5" spans="1:4" x14ac:dyDescent="0.25">
      <c r="A5" t="str">
        <f>""</f>
        <v/>
      </c>
      <c r="B5">
        <f>LEN(tbl_text[[#This Row],[text]])</f>
        <v>0</v>
      </c>
      <c r="C5" t="e">
        <f>NA()</f>
        <v>#N/A</v>
      </c>
      <c r="D5" t="e">
        <f>LEN(tbl_text[[#This Row],[clean_text]])</f>
        <v>#N/A</v>
      </c>
    </row>
    <row r="6" spans="1:4" x14ac:dyDescent="0.25">
      <c r="A6" t="str">
        <f>" "</f>
        <v xml:space="preserve"> </v>
      </c>
      <c r="B6">
        <f>LEN(tbl_text[[#This Row],[text]])</f>
        <v>1</v>
      </c>
      <c r="C6" t="e">
        <f>NA()</f>
        <v>#N/A</v>
      </c>
      <c r="D6" t="e">
        <f>LEN(tbl_text[[#This Row],[clean_text]])</f>
        <v>#N/A</v>
      </c>
    </row>
    <row r="7" spans="1:4" x14ac:dyDescent="0.25">
      <c r="A7" t="str">
        <f>"."</f>
        <v>.</v>
      </c>
      <c r="B7">
        <f>LEN(tbl_text[[#This Row],[text]])</f>
        <v>1</v>
      </c>
      <c r="C7" t="e">
        <f>NA()</f>
        <v>#N/A</v>
      </c>
      <c r="D7" t="e">
        <f>LEN(tbl_text[[#This Row],[clean_text]])</f>
        <v>#N/A</v>
      </c>
    </row>
    <row r="8" spans="1:4" x14ac:dyDescent="0.25">
      <c r="A8" t="e">
        <f>NA()</f>
        <v>#N/A</v>
      </c>
      <c r="B8" t="e">
        <f>LEN(tbl_text[[#This Row],[text]])</f>
        <v>#N/A</v>
      </c>
      <c r="C8" t="e">
        <f>NA()</f>
        <v>#N/A</v>
      </c>
      <c r="D8" t="e">
        <f>LEN(tbl_text[[#This Row],[clean_text]])</f>
        <v>#N/A</v>
      </c>
    </row>
    <row r="9" spans="1:4" x14ac:dyDescent="0.25">
      <c r="A9" t="s">
        <v>4</v>
      </c>
      <c r="B9">
        <f>LEN(tbl_text[[#This Row],[text]])</f>
        <v>3</v>
      </c>
      <c r="C9" t="e">
        <f>NA()</f>
        <v>#N/A</v>
      </c>
      <c r="D9" t="e">
        <f>LEN(tbl_text[[#This Row],[clean_text]])</f>
        <v>#N/A</v>
      </c>
    </row>
    <row r="10" spans="1:4" x14ac:dyDescent="0.25">
      <c r="A10" t="s">
        <v>5</v>
      </c>
      <c r="B10">
        <f>LEN(tbl_text[[#This Row],[text]])</f>
        <v>5</v>
      </c>
      <c r="C10" t="e">
        <f>NA()</f>
        <v>#N/A</v>
      </c>
      <c r="D10" t="e">
        <f>LEN(tbl_text[[#This Row],[clean_text]])</f>
        <v>#N/A</v>
      </c>
    </row>
    <row r="11" spans="1:4" x14ac:dyDescent="0.25">
      <c r="A11" t="s">
        <v>21</v>
      </c>
      <c r="B11">
        <f>LEN(tbl_text[[#This Row],[text]])</f>
        <v>3</v>
      </c>
      <c r="C11" t="e">
        <f>NA()</f>
        <v>#N/A</v>
      </c>
      <c r="D11" t="e">
        <f>LEN(tbl_text[[#This Row],[clean_text]])</f>
        <v>#N/A</v>
      </c>
    </row>
    <row r="12" spans="1:4" x14ac:dyDescent="0.25">
      <c r="A12" t="s">
        <v>22</v>
      </c>
      <c r="B12">
        <f>LEN(tbl_text[[#This Row],[text]])</f>
        <v>2</v>
      </c>
      <c r="C12" t="e">
        <f>NA()</f>
        <v>#N/A</v>
      </c>
      <c r="D12" t="e">
        <f>LEN(tbl_text[[#This Row],[clean_text]])</f>
        <v>#N/A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DC72-8720-462A-B9D1-D3BABD79A7A0}">
  <dimension ref="A1:A6"/>
  <sheetViews>
    <sheetView workbookViewId="0">
      <selection activeCell="A4" sqref="A4"/>
    </sheetView>
  </sheetViews>
  <sheetFormatPr defaultRowHeight="15" x14ac:dyDescent="0.25"/>
  <cols>
    <col min="1" max="1" width="12.5703125" customWidth="1"/>
  </cols>
  <sheetData>
    <row r="1" spans="1:1" x14ac:dyDescent="0.25">
      <c r="A1" t="s">
        <v>38</v>
      </c>
    </row>
    <row r="2" spans="1:1" x14ac:dyDescent="0.25">
      <c r="A2" t="e">
        <f>1 / 0</f>
        <v>#DIV/0!</v>
      </c>
    </row>
    <row r="3" spans="1:1" x14ac:dyDescent="0.25">
      <c r="A3" t="e">
        <f>_xlfn.NUMBERVALUE("text")</f>
        <v>#VALUE!</v>
      </c>
    </row>
    <row r="4" spans="1:1" x14ac:dyDescent="0.25">
      <c r="A4" t="e">
        <f>SQRT(-1)</f>
        <v>#NUM!</v>
      </c>
    </row>
    <row r="5" spans="1:1" x14ac:dyDescent="0.25">
      <c r="A5" t="e">
        <f ca="1">INDIRECT("Wrong!A1")</f>
        <v>#REF!</v>
      </c>
    </row>
    <row r="6" spans="1:1" x14ac:dyDescent="0.25">
      <c r="A6" t="e">
        <f ca="1">worng()</f>
        <v>#NAME?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1982-D1CE-439C-9032-FAFFB489AC51}">
  <dimension ref="A1:B4"/>
  <sheetViews>
    <sheetView workbookViewId="0">
      <selection activeCell="B4" sqref="B4"/>
    </sheetView>
  </sheetViews>
  <sheetFormatPr defaultRowHeight="15" x14ac:dyDescent="0.25"/>
  <cols>
    <col min="1" max="1" width="16.7109375" customWidth="1"/>
    <col min="2" max="2" width="14" customWidth="1"/>
  </cols>
  <sheetData>
    <row r="1" spans="1:2" x14ac:dyDescent="0.25">
      <c r="A1" s="4" t="s">
        <v>33</v>
      </c>
      <c r="B1" s="4" t="s">
        <v>34</v>
      </c>
    </row>
    <row r="2" spans="1:2" x14ac:dyDescent="0.25">
      <c r="A2" t="s">
        <v>35</v>
      </c>
      <c r="B2" s="5">
        <f>DATE(2000, 1, 1)</f>
        <v>36526</v>
      </c>
    </row>
    <row r="3" spans="1:2" x14ac:dyDescent="0.25">
      <c r="A3" t="s">
        <v>36</v>
      </c>
      <c r="B3" s="5">
        <f>DATE(2030, 1, 1)</f>
        <v>47484</v>
      </c>
    </row>
    <row r="4" spans="1:2" x14ac:dyDescent="0.25">
      <c r="A4" t="s">
        <v>37</v>
      </c>
      <c r="B4" s="5">
        <f>DATE(1900, 1, 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data</vt:lpstr>
      <vt:lpstr>ddict</vt:lpstr>
      <vt:lpstr>cols</vt:lpstr>
      <vt:lpstr>tbl_text</vt:lpstr>
      <vt:lpstr>tbl_err</vt:lpstr>
      <vt:lpstr>variables</vt:lpstr>
      <vt:lpstr>date_default</vt:lpstr>
      <vt:lpstr>date_end</vt:lpstr>
      <vt:lpstr>date_start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Lefebvre</dc:creator>
  <cp:lastModifiedBy>Francois Lefebvre</cp:lastModifiedBy>
  <dcterms:created xsi:type="dcterms:W3CDTF">2024-10-08T11:28:49Z</dcterms:created>
  <dcterms:modified xsi:type="dcterms:W3CDTF">2024-10-08T22:47:41Z</dcterms:modified>
</cp:coreProperties>
</file>