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biw\Downloads\gestion-proyectos-master\gestion-proyectos-master\02. Planificacion\"/>
    </mc:Choice>
  </mc:AlternateContent>
  <xr:revisionPtr revIDLastSave="0" documentId="13_ncr:1_{A2EDB417-BEE2-4D00-AE72-D3BBF607118B}" xr6:coauthVersionLast="47" xr6:coauthVersionMax="47" xr10:uidLastSave="{00000000-0000-0000-0000-000000000000}"/>
  <bookViews>
    <workbookView xWindow="-120" yWindow="-120" windowWidth="20730" windowHeight="1104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Producto'!$B:$N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Producto'!$B$5:$N$179</definedName>
    <definedName name="RealizedSpeed">OFFSET(#REF!,1,0,#REF!,1)</definedName>
    <definedName name="Sprint">'Backlog del Producto'!$L$7:$L$179</definedName>
    <definedName name="SprintCount">#REF!</definedName>
    <definedName name="SprintsInTrend">#REF!</definedName>
    <definedName name="SprintTasks">#REF!</definedName>
    <definedName name="Status">'Backlog del Producto'!$M$7:$M$179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3" i="7"/>
  <c r="F4" i="7"/>
  <c r="F5" i="7"/>
  <c r="F6" i="7"/>
  <c r="F7" i="7"/>
  <c r="F3" i="7"/>
  <c r="C4" i="7"/>
  <c r="F18" i="7"/>
  <c r="G9" i="7"/>
  <c r="G10" i="7" s="1"/>
  <c r="G11" i="7" s="1"/>
  <c r="G12" i="7" s="1"/>
  <c r="G13" i="7" s="1"/>
  <c r="G14" i="7" s="1"/>
  <c r="G15" i="7" s="1"/>
  <c r="G16" i="7" s="1"/>
  <c r="G17" i="7" s="1"/>
  <c r="C9" i="7"/>
  <c r="B9" i="7" s="1"/>
  <c r="F9" i="7" s="1"/>
  <c r="E9" i="7" l="1"/>
  <c r="C10" i="7"/>
  <c r="B10" i="7" l="1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  <c r="C5" i="7" l="1"/>
  <c r="C6" i="7" l="1"/>
  <c r="E5" i="7"/>
  <c r="E4" i="7"/>
  <c r="C7" i="7" l="1"/>
  <c r="E7" i="7" s="1"/>
  <c r="E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  <author>Hector Bravo Consultor GE</author>
    <author>Hector Bravo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1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I6" authorId="0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K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L6" authorId="0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<sst xmlns="http://schemas.openxmlformats.org/spreadsheetml/2006/main" count="195" uniqueCount="140">
  <si>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</si>
  <si>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</si>
  <si>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</si>
  <si>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</si>
  <si>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</si>
  <si>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</si>
  <si>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</si>
  <si>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</si>
  <si>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</si>
  <si>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</si>
  <si>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</si>
  <si>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</si>
  <si>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</si>
  <si>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</si>
  <si>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</si>
  <si>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</si>
  <si>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</si>
  <si>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Criterios de Aceptación</t>
  </si>
  <si>
    <t>ID Historia de Usuario</t>
  </si>
  <si>
    <t>Dueño del Producto</t>
  </si>
  <si>
    <t>Como (Rol)</t>
  </si>
  <si>
    <t>Deseo…</t>
  </si>
  <si>
    <t>Para…</t>
  </si>
  <si>
    <t>HISTORIA DE USUARIO</t>
  </si>
  <si>
    <t>Dependencias</t>
  </si>
  <si>
    <t>Backlog Detallado del Producto</t>
  </si>
  <si>
    <t>Descrición de la Tarea</t>
  </si>
  <si>
    <t>TAREA</t>
  </si>
  <si>
    <t>ID Tarea</t>
  </si>
  <si>
    <t>OTROS DATOS DE LA HISTORIA DE USUARIO O TAREA</t>
  </si>
  <si>
    <t>HU01</t>
  </si>
  <si>
    <t>HU02</t>
  </si>
  <si>
    <t>HU03</t>
  </si>
  <si>
    <t>HU04</t>
  </si>
  <si>
    <t>HU05</t>
  </si>
  <si>
    <t>HU06</t>
  </si>
  <si>
    <t>HU07</t>
  </si>
  <si>
    <t>HU08</t>
  </si>
  <si>
    <t>HU09</t>
  </si>
  <si>
    <t>HU10</t>
  </si>
  <si>
    <t>HU11</t>
  </si>
  <si>
    <t>HU12</t>
  </si>
  <si>
    <t>Usuario</t>
  </si>
  <si>
    <t>Desarrollador</t>
  </si>
  <si>
    <t>Administrador del sistema</t>
  </si>
  <si>
    <t>Que AIuda me dé la bienvenida y me informe que es una IA de apoyo emocional</t>
  </si>
  <si>
    <t>Comprender los límites del chatbot y usarlo responsablemente</t>
  </si>
  <si>
    <t>T01</t>
  </si>
  <si>
    <t>T02</t>
  </si>
  <si>
    <t>Redactar mensaje inicial con tono empático y aclaración de límites</t>
  </si>
  <si>
    <t>El mensaje menciona que no reemplaza atención profesional y ofrece líneas de ayuda</t>
  </si>
  <si>
    <t>Programar flujo de bienvenida y presentación</t>
  </si>
  <si>
    <t>El flujo se muestra al iniciar por primera vez</t>
  </si>
  <si>
    <t>Elegir entre ejercicios de respiración o grounding</t>
  </si>
  <si>
    <t>Aplicar la técnica adecuada según mi estado</t>
  </si>
  <si>
    <t>T03</t>
  </si>
  <si>
    <t>T04</t>
  </si>
  <si>
    <t>T05</t>
  </si>
  <si>
    <t>T06</t>
  </si>
  <si>
    <t>Diseñar menú con opciones de respiración y grounding</t>
  </si>
  <si>
    <t>El usuario ve ambas opciones con descripción breve</t>
  </si>
  <si>
    <t>Programar lógica de selección de técnica</t>
  </si>
  <si>
    <t>Selecciona correctamente según la opción elegida</t>
  </si>
  <si>
    <t>Recibir acompañamiento en técnica de respiración guiada</t>
  </si>
  <si>
    <t>Calmarme durante momentos de ansiedad</t>
  </si>
  <si>
    <t>Crear flujo de respiración 4-7-8 o diafragmática</t>
  </si>
  <si>
    <t>Guía paso a paso con temporizador</t>
  </si>
  <si>
    <t>Implementar opción para pausar o repetir ejercicio</t>
  </si>
  <si>
    <t>Funcionalidad activa sin errores</t>
  </si>
  <si>
    <t>Practicar técnica grounding 5-4-3-2-1</t>
  </si>
  <si>
    <t>Recuperar control y volver al presente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</si>
  <si>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</si>
  <si>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</si>
  <si>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</si>
  <si>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</si>
  <si>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</si>
  <si>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</si>
  <si>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</si>
  <si>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</si>
  <si>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</si>
  <si>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</si>
  <si>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Programar guía de grounding con interacción por pasos</t>
  </si>
  <si>
    <t>AIuda espera respuesta del usuario en cada paso</t>
  </si>
  <si>
    <t>Crear mensajes de cierre y refuerzo positivo</t>
  </si>
  <si>
    <t>Mensaje final valida esfuerzo del usuario</t>
  </si>
  <si>
    <t>Que AIuda detecte palabras de riesgo y active protocolo de emergencia</t>
  </si>
  <si>
    <t>Obtener ayuda profesional inmediata</t>
  </si>
  <si>
    <t>Implementar lista de palabras clave sensibles</t>
  </si>
  <si>
    <t>Detecta términos de riesgo sin falsos positivos</t>
  </si>
  <si>
    <t>Configurar respuesta automática con líneas de emergencia</t>
  </si>
  <si>
    <t>Se muestra mensaje empático + contactos de ayuda</t>
  </si>
  <si>
    <t>Escribir pensamientos guiado por preguntas reflexivas</t>
  </si>
  <si>
    <t>Sentirme comprendido y procesar emociones</t>
  </si>
  <si>
    <t>Diseñar flujo con preguntas de journaling terapéutico</t>
  </si>
  <si>
    <t>AIuda formula preguntas abiertas y empáticas</t>
  </si>
  <si>
    <t>Programar guardado temporal y opción de cierre seguro</t>
  </si>
  <si>
    <t>El texto no se almacena tras cerrar la sesión</t>
  </si>
  <si>
    <t>Grabar o integrar audios breves de mindfulness</t>
  </si>
  <si>
    <t>Audios categorizados por duración/tema</t>
  </si>
  <si>
    <t>Crear interfaz para elegir sesión</t>
  </si>
  <si>
    <t>Escuchar sesiones cortas de mindfulness narradas</t>
  </si>
  <si>
    <t>Relajarme o concentrarme según el momento</t>
  </si>
  <si>
    <t>Lista clara y funcional de audios</t>
  </si>
  <si>
    <t>Que las respuestas provengan de base validada (RAG)</t>
  </si>
  <si>
    <t>Asegurar calidad y confianza en contenido</t>
  </si>
  <si>
    <t>Integrar repositorio curado con sistema RAG</t>
  </si>
  <si>
    <t>Todas las respuestas consultan base validada</t>
  </si>
  <si>
    <t>Validar conexión RAG con motor del chatbot</t>
  </si>
  <si>
    <t>Sistema solo responde si encuentra fuente válida</t>
  </si>
  <si>
    <t>Registrar métricas anónimas</t>
  </si>
  <si>
    <t>Analizar desempeño sin almacenar datos personales</t>
  </si>
  <si>
    <t>Programar módulo de registro anónimo</t>
  </si>
  <si>
    <t>T17</t>
  </si>
  <si>
    <t>Registra tipo de interacción y duración</t>
  </si>
  <si>
    <t>T18</t>
  </si>
  <si>
    <t>Exportar métricas en JSON y limpiar texto sensible</t>
  </si>
  <si>
    <t>Archivo JSON sin PII</t>
  </si>
  <si>
    <t>T017</t>
  </si>
  <si>
    <t>Que las conversaciones sean privadas</t>
  </si>
  <si>
    <t>Integrar modelo con RAG y detección de crisis</t>
  </si>
  <si>
    <t>Implementar eliminación automática de datos</t>
  </si>
  <si>
    <t>Sentirme seguro al usar el chatbot</t>
  </si>
  <si>
    <t>Garantizar respuestas seguras</t>
  </si>
  <si>
    <t>Cumplir políticas de privacidad</t>
  </si>
  <si>
    <t>T19</t>
  </si>
  <si>
    <t>T20</t>
  </si>
  <si>
    <t>T21</t>
  </si>
  <si>
    <t>Conectar modelo base, RAG y detector de crisis</t>
  </si>
  <si>
    <t>Flujo correcto entre módulos</t>
  </si>
  <si>
    <t>Diseñar sistema sin almacenamiento persistente</t>
  </si>
  <si>
    <t>No se guarda texto tras sesión</t>
  </si>
  <si>
    <t>Programar borrado automático al cerrar sesión</t>
  </si>
  <si>
    <t>No quedan logs o archivos temporales</t>
  </si>
  <si>
    <t>Chatbot Aiuda</t>
  </si>
  <si>
    <t>Capibara Rial</t>
  </si>
  <si>
    <t>Inicio del proyecto, definición de requisitos, bienvenida y flujo conversacional básico.</t>
  </si>
  <si>
    <t>Desarrollo del núcleo conversacional (MVP) con ejercicios de respiración y grounding.</t>
  </si>
  <si>
    <t>Implementar sistema de detección de crisis, protocolos éticos y seguridad emocional.</t>
  </si>
  <si>
    <t>Integración de la base RAG con contenido psicológico validado y funciones avanzadas.</t>
  </si>
  <si>
    <t>Pruebas piloto, validación con usuarios y entrega final del Release 1.0.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</si>
</sst>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</cellXfs>
  <cellStyles count="1">
    <cellStyle name="Normal" xfId="0" builtinId="0"/>
  </cellStyles>
  <dxfs count="3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Q69"/>
  <sheetViews>
    <sheetView showGridLines="0" tabSelected="1" topLeftCell="H26" zoomScale="90" zoomScaleNormal="80" workbookViewId="0">
      <selection activeCell="K40" sqref="K40"/>
    </sheetView>
  </sheetViews>
  <sheetFormatPr baseColWidth="10" defaultColWidth="9.140625" defaultRowHeight="12.75" x14ac:dyDescent="0.2"/>
  <cols>
    <col min="1" max="1" width="3.42578125" style="6" customWidth="1"/>
    <col min="2" max="2" width="12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56.42578125" style="4" customWidth="1"/>
    <col min="8" max="8" width="53.140625" style="4" customWidth="1"/>
    <col min="9" max="9" width="10.28515625" style="5" customWidth="1"/>
    <col min="10" max="11" width="15" style="5" customWidth="1"/>
    <col min="12" max="12" width="11.42578125" style="5" customWidth="1"/>
    <col min="13" max="13" width="12.5703125" style="5" customWidth="1"/>
    <col min="14" max="14" width="39.5703125" style="4" customWidth="1"/>
    <col min="15" max="15" width="6" style="6" customWidth="1"/>
    <col min="16" max="16384" width="9.140625" style="6"/>
  </cols>
  <sheetData>
    <row r="1" spans="2:17" ht="18" x14ac:dyDescent="0.2">
      <c r="B1" s="28" t="s">
        <v>25</v>
      </c>
      <c r="C1" s="28"/>
      <c r="D1" s="28"/>
      <c r="E1" s="28"/>
      <c r="P1" s="12"/>
      <c r="Q1" s="10" t="s">
        <v>11</v>
      </c>
    </row>
    <row r="2" spans="2:17" customFormat="1" ht="18" customHeight="1" x14ac:dyDescent="0.2">
      <c r="B2" s="48" t="s">
        <v>15</v>
      </c>
      <c r="C2" s="48"/>
      <c r="D2" s="49" t="s">
        <v>133</v>
      </c>
      <c r="E2" s="49"/>
      <c r="F2" s="36"/>
      <c r="G2" s="36"/>
      <c r="H2" s="31"/>
      <c r="I2" s="31"/>
      <c r="J2" s="31"/>
      <c r="K2" s="31"/>
      <c r="L2" s="31"/>
      <c r="M2" s="5"/>
      <c r="N2" s="23"/>
      <c r="O2" s="23"/>
      <c r="P2" s="13"/>
      <c r="Q2" s="10" t="s">
        <v>10</v>
      </c>
    </row>
    <row r="3" spans="2:17" customFormat="1" ht="18" customHeight="1" x14ac:dyDescent="0.2">
      <c r="B3" s="48" t="s">
        <v>19</v>
      </c>
      <c r="C3" s="48"/>
      <c r="D3" s="49" t="s">
        <v>134</v>
      </c>
      <c r="E3" s="49"/>
      <c r="F3" s="36"/>
      <c r="G3" s="36"/>
      <c r="H3" s="31"/>
      <c r="I3" s="31"/>
      <c r="J3" s="31"/>
      <c r="K3" s="31"/>
      <c r="L3" s="31"/>
      <c r="M3" s="5"/>
      <c r="N3" s="23"/>
      <c r="O3" s="23"/>
      <c r="P3" s="11"/>
      <c r="Q3" s="10" t="s">
        <v>9</v>
      </c>
    </row>
    <row r="4" spans="2:17" customFormat="1" ht="18" x14ac:dyDescent="0.2">
      <c r="B4" s="27"/>
      <c r="C4" s="27"/>
      <c r="D4" s="27"/>
      <c r="E4" s="27"/>
      <c r="F4" s="27"/>
      <c r="G4" s="29"/>
      <c r="H4" s="29"/>
      <c r="I4" s="2"/>
      <c r="J4" s="2"/>
      <c r="K4" s="2"/>
      <c r="L4" s="23"/>
      <c r="M4" s="27"/>
      <c r="N4" s="23"/>
      <c r="O4" s="23"/>
      <c r="P4" s="24"/>
      <c r="Q4" s="10" t="s">
        <v>12</v>
      </c>
    </row>
    <row r="5" spans="2:17" ht="12.75" customHeight="1" x14ac:dyDescent="0.2">
      <c r="B5" s="42" t="s">
        <v>23</v>
      </c>
      <c r="C5" s="43"/>
      <c r="D5" s="43"/>
      <c r="E5" s="44"/>
      <c r="F5" s="50" t="s">
        <v>27</v>
      </c>
      <c r="G5" s="51"/>
      <c r="H5" s="45" t="s">
        <v>29</v>
      </c>
      <c r="I5" s="46"/>
      <c r="J5" s="46"/>
      <c r="K5" s="46"/>
      <c r="L5" s="46"/>
      <c r="M5" s="46"/>
      <c r="N5" s="47"/>
    </row>
    <row r="6" spans="2:17" ht="25.5" x14ac:dyDescent="0.2">
      <c r="B6" s="33" t="s">
        <v>18</v>
      </c>
      <c r="C6" s="41" t="s">
        <v>20</v>
      </c>
      <c r="D6" s="41" t="s">
        <v>21</v>
      </c>
      <c r="E6" s="41" t="s">
        <v>22</v>
      </c>
      <c r="F6" s="40" t="s">
        <v>28</v>
      </c>
      <c r="G6" s="40" t="s">
        <v>26</v>
      </c>
      <c r="H6" s="34" t="s">
        <v>17</v>
      </c>
      <c r="I6" s="35" t="s">
        <v>2</v>
      </c>
      <c r="J6" s="35" t="s">
        <v>16</v>
      </c>
      <c r="K6" s="35" t="s">
        <v>24</v>
      </c>
      <c r="L6" s="35" t="s">
        <v>0</v>
      </c>
      <c r="M6" s="35" t="s">
        <v>1</v>
      </c>
      <c r="N6" s="34" t="s">
        <v>3</v>
      </c>
    </row>
    <row r="7" spans="2:17" ht="38.25" x14ac:dyDescent="0.2">
      <c r="B7" s="37" t="s">
        <v>30</v>
      </c>
      <c r="C7" t="s">
        <v>42</v>
      </c>
      <c r="D7" s="37" t="s">
        <v>45</v>
      </c>
      <c r="E7" s="37" t="s">
        <v>46</v>
      </c>
      <c r="F7" s="38"/>
      <c r="G7" s="39"/>
      <c r="H7" s="30"/>
      <c r="I7" s="8"/>
      <c r="J7" s="8"/>
      <c r="K7" s="8"/>
      <c r="L7" s="8"/>
      <c r="M7" s="8"/>
      <c r="N7" s="9"/>
    </row>
    <row r="8" spans="2:17" ht="25.5" x14ac:dyDescent="0.2">
      <c r="B8" s="37"/>
      <c r="C8" s="37"/>
      <c r="D8" s="37"/>
      <c r="E8" s="37"/>
      <c r="F8" s="38" t="s">
        <v>47</v>
      </c>
      <c r="G8" s="37" t="s">
        <v>49</v>
      </c>
      <c r="H8" s="37" t="s">
        <v>50</v>
      </c>
      <c r="I8" s="52">
        <v>1</v>
      </c>
      <c r="J8" s="52">
        <v>10</v>
      </c>
      <c r="K8" s="52"/>
      <c r="L8" s="52">
        <v>1</v>
      </c>
      <c r="M8" s="52" t="s">
        <v>11</v>
      </c>
      <c r="N8" s="37"/>
    </row>
    <row r="9" spans="2:17" x14ac:dyDescent="0.2">
      <c r="B9" s="37"/>
      <c r="C9" s="37"/>
      <c r="D9" s="37"/>
      <c r="E9" s="37"/>
      <c r="F9" s="38" t="s">
        <v>48</v>
      </c>
      <c r="G9" s="37" t="s">
        <v>51</v>
      </c>
      <c r="H9" s="37" t="s">
        <v>52</v>
      </c>
      <c r="I9" s="52">
        <v>1</v>
      </c>
      <c r="J9" s="52">
        <v>8</v>
      </c>
      <c r="K9" s="52" t="s">
        <v>47</v>
      </c>
      <c r="L9" s="52">
        <v>1</v>
      </c>
      <c r="M9" s="52" t="s">
        <v>11</v>
      </c>
      <c r="N9" s="37"/>
    </row>
    <row r="10" spans="2:17" ht="25.5" x14ac:dyDescent="0.2">
      <c r="B10" s="37" t="s">
        <v>31</v>
      </c>
      <c r="C10" t="s">
        <v>42</v>
      </c>
      <c r="D10" s="37" t="s">
        <v>53</v>
      </c>
      <c r="E10" s="37" t="s">
        <v>54</v>
      </c>
      <c r="F10" s="37"/>
      <c r="G10" s="37"/>
      <c r="H10" s="37"/>
      <c r="I10" s="52"/>
      <c r="J10" s="52"/>
      <c r="K10" s="52"/>
      <c r="L10" s="52"/>
      <c r="M10" s="52"/>
      <c r="N10" s="37"/>
    </row>
    <row r="11" spans="2:17" x14ac:dyDescent="0.2">
      <c r="B11" s="37"/>
      <c r="C11" s="37"/>
      <c r="D11" s="37"/>
      <c r="E11" s="37"/>
      <c r="F11" s="37" t="s">
        <v>55</v>
      </c>
      <c r="G11" s="37" t="s">
        <v>59</v>
      </c>
      <c r="H11" s="37" t="s">
        <v>60</v>
      </c>
      <c r="I11" s="52">
        <v>1</v>
      </c>
      <c r="J11" s="52">
        <v>12</v>
      </c>
      <c r="K11" s="52" t="s">
        <v>30</v>
      </c>
      <c r="L11" s="52">
        <v>1</v>
      </c>
      <c r="M11" s="52" t="s">
        <v>11</v>
      </c>
      <c r="N11" s="37"/>
    </row>
    <row r="12" spans="2:17" x14ac:dyDescent="0.2">
      <c r="B12" s="37"/>
      <c r="C12" s="18"/>
      <c r="D12" s="37"/>
      <c r="E12" s="37"/>
      <c r="F12" s="37" t="s">
        <v>56</v>
      </c>
      <c r="G12" s="37" t="s">
        <v>61</v>
      </c>
      <c r="H12" s="37" t="s">
        <v>62</v>
      </c>
      <c r="I12" s="52">
        <v>1</v>
      </c>
      <c r="J12" s="52">
        <v>8</v>
      </c>
      <c r="K12" s="52" t="s">
        <v>55</v>
      </c>
      <c r="L12" s="52">
        <v>1</v>
      </c>
      <c r="M12" s="52" t="s">
        <v>11</v>
      </c>
      <c r="N12" s="37"/>
    </row>
    <row r="13" spans="2:17" ht="25.5" x14ac:dyDescent="0.2">
      <c r="B13" s="37" t="s">
        <v>32</v>
      </c>
      <c r="C13" s="18" t="s">
        <v>42</v>
      </c>
      <c r="D13" s="38" t="s">
        <v>63</v>
      </c>
      <c r="E13" s="38" t="s">
        <v>64</v>
      </c>
      <c r="F13" s="37"/>
      <c r="G13" s="37"/>
      <c r="H13" s="37"/>
      <c r="I13" s="52"/>
      <c r="J13" s="52"/>
      <c r="K13" s="52"/>
      <c r="L13" s="52"/>
      <c r="M13" s="52"/>
      <c r="N13" s="37"/>
    </row>
    <row r="14" spans="2:17" x14ac:dyDescent="0.2">
      <c r="B14" s="37"/>
      <c r="C14" s="18"/>
      <c r="D14" s="38"/>
      <c r="E14" s="38"/>
      <c r="F14" s="37" t="s">
        <v>57</v>
      </c>
      <c r="G14" s="37" t="s">
        <v>65</v>
      </c>
      <c r="H14" s="37" t="s">
        <v>66</v>
      </c>
      <c r="I14" s="52">
        <v>1</v>
      </c>
      <c r="J14" s="52">
        <v>15</v>
      </c>
      <c r="K14" s="52" t="s">
        <v>31</v>
      </c>
      <c r="L14" s="52">
        <v>2</v>
      </c>
      <c r="M14" s="52" t="s">
        <v>11</v>
      </c>
      <c r="N14" s="37"/>
    </row>
    <row r="15" spans="2:17" x14ac:dyDescent="0.2">
      <c r="B15" s="37"/>
      <c r="C15" s="18"/>
      <c r="D15" s="38"/>
      <c r="E15" s="38"/>
      <c r="F15" s="37" t="s">
        <v>58</v>
      </c>
      <c r="G15" s="37" t="s">
        <v>67</v>
      </c>
      <c r="H15" s="37" t="s">
        <v>68</v>
      </c>
      <c r="I15" s="52">
        <v>2</v>
      </c>
      <c r="J15" s="52">
        <v>6</v>
      </c>
      <c r="K15" s="52" t="s">
        <v>57</v>
      </c>
      <c r="L15" s="52">
        <v>2</v>
      </c>
      <c r="M15" s="52" t="s">
        <v>11</v>
      </c>
      <c r="N15" s="37"/>
    </row>
    <row r="16" spans="2:17" ht="25.5" x14ac:dyDescent="0.2">
      <c r="B16" s="37" t="s">
        <v>33</v>
      </c>
      <c r="C16" s="18" t="s">
        <v>42</v>
      </c>
      <c r="D16" s="38" t="s">
        <v>69</v>
      </c>
      <c r="E16" s="38" t="s">
        <v>70</v>
      </c>
      <c r="F16" s="38"/>
      <c r="G16" s="37"/>
      <c r="H16" s="37"/>
      <c r="I16" s="52"/>
      <c r="J16" s="52"/>
      <c r="K16" s="52"/>
      <c r="L16" s="52"/>
      <c r="M16" s="52"/>
      <c r="N16" s="37"/>
    </row>
    <row r="17" spans="2:14" x14ac:dyDescent="0.2">
      <c r="B17" s="37"/>
      <c r="C17" s="18"/>
      <c r="D17" s="38"/>
      <c r="E17" s="38"/>
      <c r="F17" s="38" t="s">
        <v>71</v>
      </c>
      <c r="G17" s="37" t="s">
        <v>81</v>
      </c>
      <c r="H17" s="37" t="s">
        <v>82</v>
      </c>
      <c r="I17" s="52">
        <v>1</v>
      </c>
      <c r="J17" s="52">
        <v>12</v>
      </c>
      <c r="K17" s="52" t="s">
        <v>32</v>
      </c>
      <c r="L17" s="52">
        <v>2</v>
      </c>
      <c r="M17" s="52" t="s">
        <v>11</v>
      </c>
      <c r="N17" s="37"/>
    </row>
    <row r="18" spans="2:14" x14ac:dyDescent="0.2">
      <c r="B18" s="37"/>
      <c r="C18" s="18"/>
      <c r="D18" s="38"/>
      <c r="E18" s="38"/>
      <c r="F18" s="38" t="s">
        <v>72</v>
      </c>
      <c r="G18" s="37" t="s">
        <v>83</v>
      </c>
      <c r="H18" s="37" t="s">
        <v>84</v>
      </c>
      <c r="I18" s="52">
        <v>2</v>
      </c>
      <c r="J18" s="52">
        <v>6</v>
      </c>
      <c r="K18" s="52" t="s">
        <v>71</v>
      </c>
      <c r="L18" s="52">
        <v>2</v>
      </c>
      <c r="M18" s="52" t="s">
        <v>11</v>
      </c>
      <c r="N18" s="37"/>
    </row>
    <row r="19" spans="2:14" ht="25.5" x14ac:dyDescent="0.2">
      <c r="B19" s="37" t="s">
        <v>34</v>
      </c>
      <c r="C19" s="18" t="s">
        <v>42</v>
      </c>
      <c r="D19" s="38" t="s">
        <v>85</v>
      </c>
      <c r="E19" s="38" t="s">
        <v>86</v>
      </c>
      <c r="F19" s="38"/>
      <c r="G19" s="37"/>
      <c r="H19" s="37"/>
      <c r="I19" s="52"/>
      <c r="J19" s="52"/>
      <c r="K19" s="52"/>
      <c r="L19" s="52"/>
      <c r="M19" s="52"/>
      <c r="N19" s="37"/>
    </row>
    <row r="20" spans="2:14" x14ac:dyDescent="0.2">
      <c r="B20" s="37"/>
      <c r="C20" s="18"/>
      <c r="D20" s="38"/>
      <c r="E20" s="38"/>
      <c r="F20" s="38" t="s">
        <v>73</v>
      </c>
      <c r="G20" s="37" t="s">
        <v>87</v>
      </c>
      <c r="H20" s="37" t="s">
        <v>88</v>
      </c>
      <c r="I20" s="52">
        <v>1</v>
      </c>
      <c r="J20" s="52">
        <v>15</v>
      </c>
      <c r="K20" s="52" t="s">
        <v>31</v>
      </c>
      <c r="L20" s="52">
        <v>3</v>
      </c>
      <c r="M20" s="52" t="s">
        <v>11</v>
      </c>
      <c r="N20" s="37"/>
    </row>
    <row r="21" spans="2:14" x14ac:dyDescent="0.2">
      <c r="B21" s="37"/>
      <c r="C21" s="18"/>
      <c r="D21" s="38"/>
      <c r="E21" s="38"/>
      <c r="F21" s="38" t="s">
        <v>74</v>
      </c>
      <c r="G21" s="37" t="s">
        <v>89</v>
      </c>
      <c r="H21" s="37" t="s">
        <v>90</v>
      </c>
      <c r="I21" s="52">
        <v>1</v>
      </c>
      <c r="J21" s="52">
        <v>10</v>
      </c>
      <c r="K21" s="52" t="s">
        <v>73</v>
      </c>
      <c r="L21" s="52">
        <v>3</v>
      </c>
      <c r="M21" s="52" t="s">
        <v>11</v>
      </c>
      <c r="N21" s="37"/>
    </row>
    <row r="22" spans="2:14" ht="25.5" x14ac:dyDescent="0.2">
      <c r="B22" s="37" t="s">
        <v>35</v>
      </c>
      <c r="C22" s="38" t="s">
        <v>42</v>
      </c>
      <c r="D22" s="38" t="s">
        <v>91</v>
      </c>
      <c r="E22" s="38" t="s">
        <v>92</v>
      </c>
      <c r="F22" s="38"/>
      <c r="G22" s="37"/>
      <c r="H22" s="37"/>
      <c r="I22" s="52"/>
      <c r="J22" s="52"/>
      <c r="K22" s="52"/>
      <c r="L22" s="52"/>
      <c r="M22" s="37"/>
      <c r="N22" s="37"/>
    </row>
    <row r="23" spans="2:14" x14ac:dyDescent="0.2">
      <c r="B23" s="37"/>
      <c r="C23" s="38"/>
      <c r="D23" s="38"/>
      <c r="E23" s="38"/>
      <c r="F23" s="38" t="s">
        <v>75</v>
      </c>
      <c r="G23" s="37" t="s">
        <v>93</v>
      </c>
      <c r="H23" s="9" t="s">
        <v>94</v>
      </c>
      <c r="I23" s="8">
        <v>2</v>
      </c>
      <c r="J23" s="8">
        <v>10</v>
      </c>
      <c r="K23" s="8" t="s">
        <v>34</v>
      </c>
      <c r="L23" s="8">
        <v>3</v>
      </c>
      <c r="M23" s="8" t="s">
        <v>11</v>
      </c>
      <c r="N23" s="9"/>
    </row>
    <row r="24" spans="2:14" x14ac:dyDescent="0.2">
      <c r="B24" s="37"/>
      <c r="C24" s="38"/>
      <c r="D24" s="38"/>
      <c r="E24" s="38"/>
      <c r="F24" s="38" t="s">
        <v>76</v>
      </c>
      <c r="G24" s="37" t="s">
        <v>95</v>
      </c>
      <c r="H24" s="9" t="s">
        <v>96</v>
      </c>
      <c r="I24" s="8">
        <v>2</v>
      </c>
      <c r="J24" s="8">
        <v>8</v>
      </c>
      <c r="K24" s="8" t="s">
        <v>75</v>
      </c>
      <c r="L24" s="8">
        <v>3</v>
      </c>
      <c r="M24" s="8" t="s">
        <v>11</v>
      </c>
      <c r="N24" s="9"/>
    </row>
    <row r="25" spans="2:14" ht="25.5" x14ac:dyDescent="0.2">
      <c r="B25" s="37" t="s">
        <v>36</v>
      </c>
      <c r="C25" s="38" t="s">
        <v>42</v>
      </c>
      <c r="D25" s="38" t="s">
        <v>100</v>
      </c>
      <c r="E25" s="38" t="s">
        <v>101</v>
      </c>
      <c r="F25" s="38"/>
      <c r="G25" s="37"/>
      <c r="H25" s="9"/>
      <c r="I25" s="8"/>
      <c r="J25" s="8"/>
      <c r="K25" s="8"/>
      <c r="L25" s="8"/>
      <c r="M25" s="8"/>
      <c r="N25" s="9"/>
    </row>
    <row r="26" spans="2:14" x14ac:dyDescent="0.2">
      <c r="B26" s="37"/>
      <c r="C26" s="38"/>
      <c r="D26" s="38"/>
      <c r="E26" s="38"/>
      <c r="F26" s="38" t="s">
        <v>77</v>
      </c>
      <c r="G26" s="37" t="s">
        <v>97</v>
      </c>
      <c r="H26" s="9" t="s">
        <v>98</v>
      </c>
      <c r="I26" s="8">
        <v>2</v>
      </c>
      <c r="J26" s="8">
        <v>10</v>
      </c>
      <c r="K26" s="8"/>
      <c r="L26" s="8">
        <v>2</v>
      </c>
      <c r="M26" s="8" t="s">
        <v>11</v>
      </c>
      <c r="N26" s="9"/>
    </row>
    <row r="27" spans="2:14" x14ac:dyDescent="0.2">
      <c r="B27" s="37"/>
      <c r="C27" s="38"/>
      <c r="D27" s="38"/>
      <c r="E27" s="38"/>
      <c r="F27" s="38" t="s">
        <v>78</v>
      </c>
      <c r="G27" s="37" t="s">
        <v>99</v>
      </c>
      <c r="H27" s="9" t="s">
        <v>102</v>
      </c>
      <c r="I27" s="8">
        <v>2</v>
      </c>
      <c r="J27" s="8">
        <v>8</v>
      </c>
      <c r="K27" s="8" t="s">
        <v>77</v>
      </c>
      <c r="L27" s="8">
        <v>2</v>
      </c>
      <c r="M27" s="8" t="s">
        <v>11</v>
      </c>
      <c r="N27" s="9"/>
    </row>
    <row r="28" spans="2:14" ht="25.5" x14ac:dyDescent="0.2">
      <c r="B28" s="37" t="s">
        <v>37</v>
      </c>
      <c r="C28" s="38" t="s">
        <v>44</v>
      </c>
      <c r="D28" s="38" t="s">
        <v>103</v>
      </c>
      <c r="E28" s="38" t="s">
        <v>104</v>
      </c>
      <c r="F28" s="38"/>
      <c r="G28" s="37"/>
      <c r="H28" s="9"/>
      <c r="I28" s="8"/>
      <c r="J28" s="8"/>
      <c r="K28" s="8"/>
      <c r="L28" s="8"/>
      <c r="M28" s="8"/>
      <c r="N28" s="9"/>
    </row>
    <row r="29" spans="2:14" x14ac:dyDescent="0.2">
      <c r="B29" s="37"/>
      <c r="C29" s="38"/>
      <c r="D29" s="38"/>
      <c r="E29" s="38"/>
      <c r="F29" s="37" t="s">
        <v>79</v>
      </c>
      <c r="G29" s="37" t="s">
        <v>105</v>
      </c>
      <c r="H29" s="9" t="s">
        <v>106</v>
      </c>
      <c r="I29" s="8">
        <v>1</v>
      </c>
      <c r="J29" s="8">
        <v>20</v>
      </c>
      <c r="K29" s="8" t="s">
        <v>35</v>
      </c>
      <c r="L29" s="8">
        <v>4</v>
      </c>
      <c r="M29" s="8" t="s">
        <v>11</v>
      </c>
      <c r="N29" s="9"/>
    </row>
    <row r="30" spans="2:14" x14ac:dyDescent="0.2">
      <c r="B30" s="38"/>
      <c r="C30" s="38"/>
      <c r="D30" s="38"/>
      <c r="E30" s="38"/>
      <c r="F30" s="37" t="s">
        <v>80</v>
      </c>
      <c r="G30" s="38" t="s">
        <v>107</v>
      </c>
      <c r="H30" s="6" t="s">
        <v>108</v>
      </c>
      <c r="I30" s="8">
        <v>1</v>
      </c>
      <c r="J30" s="8">
        <v>10</v>
      </c>
      <c r="K30" s="8" t="s">
        <v>79</v>
      </c>
      <c r="L30" s="8">
        <v>4</v>
      </c>
      <c r="M30" s="8" t="s">
        <v>11</v>
      </c>
      <c r="N30" s="9"/>
    </row>
    <row r="31" spans="2:14" ht="38.25" x14ac:dyDescent="0.2">
      <c r="B31" s="38" t="s">
        <v>38</v>
      </c>
      <c r="C31" s="38" t="s">
        <v>43</v>
      </c>
      <c r="D31" s="38" t="s">
        <v>109</v>
      </c>
      <c r="E31" s="38" t="s">
        <v>110</v>
      </c>
      <c r="F31" s="38"/>
      <c r="G31" s="38"/>
      <c r="H31" s="9"/>
      <c r="I31" s="8"/>
      <c r="J31" s="8"/>
      <c r="K31" s="8"/>
      <c r="L31" s="8"/>
      <c r="M31" s="8"/>
      <c r="N31" s="9"/>
    </row>
    <row r="32" spans="2:14" x14ac:dyDescent="0.2">
      <c r="B32" s="38"/>
      <c r="C32" s="38"/>
      <c r="D32" s="38"/>
      <c r="E32" s="38"/>
      <c r="F32" s="38" t="s">
        <v>112</v>
      </c>
      <c r="G32" s="38" t="s">
        <v>111</v>
      </c>
      <c r="H32" s="9" t="s">
        <v>113</v>
      </c>
      <c r="I32" s="8">
        <v>2</v>
      </c>
      <c r="J32" s="8">
        <v>8</v>
      </c>
      <c r="K32" s="8" t="s">
        <v>37</v>
      </c>
      <c r="L32" s="8">
        <v>4</v>
      </c>
      <c r="M32" s="8" t="s">
        <v>11</v>
      </c>
      <c r="N32" s="9"/>
    </row>
    <row r="33" spans="2:14" x14ac:dyDescent="0.2">
      <c r="B33" s="38"/>
      <c r="C33" s="38"/>
      <c r="D33" s="38"/>
      <c r="E33" s="38"/>
      <c r="F33" s="56" t="s">
        <v>114</v>
      </c>
      <c r="G33" s="56" t="s">
        <v>115</v>
      </c>
      <c r="H33" s="57" t="s">
        <v>116</v>
      </c>
      <c r="I33" s="8">
        <v>2</v>
      </c>
      <c r="J33" s="8">
        <v>6</v>
      </c>
      <c r="K33" s="8" t="s">
        <v>117</v>
      </c>
      <c r="L33" s="8">
        <v>4</v>
      </c>
      <c r="M33" s="8" t="s">
        <v>11</v>
      </c>
      <c r="N33" s="9"/>
    </row>
    <row r="34" spans="2:14" ht="25.5" x14ac:dyDescent="0.2">
      <c r="B34" s="38" t="s">
        <v>39</v>
      </c>
      <c r="C34" s="38" t="s">
        <v>42</v>
      </c>
      <c r="D34" s="38" t="s">
        <v>118</v>
      </c>
      <c r="E34" s="38" t="s">
        <v>121</v>
      </c>
      <c r="F34" s="38"/>
      <c r="G34" s="38"/>
      <c r="H34" s="9"/>
      <c r="I34" s="8"/>
      <c r="J34" s="8"/>
      <c r="K34" s="8"/>
      <c r="L34" s="8"/>
      <c r="M34" s="8"/>
      <c r="N34" s="9"/>
    </row>
    <row r="35" spans="2:14" x14ac:dyDescent="0.2">
      <c r="B35" s="38"/>
      <c r="C35" s="38"/>
      <c r="D35" s="38"/>
      <c r="E35" s="38"/>
      <c r="F35" s="38" t="s">
        <v>124</v>
      </c>
      <c r="G35" s="38" t="s">
        <v>129</v>
      </c>
      <c r="H35" s="6" t="s">
        <v>130</v>
      </c>
      <c r="I35" s="8">
        <v>1</v>
      </c>
      <c r="J35" s="8">
        <v>10</v>
      </c>
      <c r="K35" s="8" t="s">
        <v>38</v>
      </c>
      <c r="L35" s="8">
        <v>4</v>
      </c>
      <c r="M35" s="8" t="s">
        <v>11</v>
      </c>
      <c r="N35" s="9"/>
    </row>
    <row r="36" spans="2:14" ht="25.5" x14ac:dyDescent="0.2">
      <c r="B36" s="38" t="s">
        <v>40</v>
      </c>
      <c r="C36" s="38" t="s">
        <v>43</v>
      </c>
      <c r="D36" s="38" t="s">
        <v>119</v>
      </c>
      <c r="E36" s="38" t="s">
        <v>122</v>
      </c>
      <c r="F36" s="38"/>
      <c r="G36" s="38"/>
      <c r="H36" s="9"/>
      <c r="I36" s="8"/>
      <c r="J36" s="8"/>
      <c r="K36" s="8"/>
      <c r="L36" s="8">
        <v>4</v>
      </c>
      <c r="M36" s="8"/>
      <c r="N36" s="9"/>
    </row>
    <row r="37" spans="2:14" x14ac:dyDescent="0.2">
      <c r="B37" s="38"/>
      <c r="C37" s="38"/>
      <c r="D37" s="38"/>
      <c r="E37" s="38"/>
      <c r="F37" s="38" t="s">
        <v>125</v>
      </c>
      <c r="G37" s="6" t="s">
        <v>127</v>
      </c>
      <c r="H37" s="9" t="s">
        <v>128</v>
      </c>
      <c r="I37" s="8">
        <v>1</v>
      </c>
      <c r="J37" s="8">
        <v>20</v>
      </c>
      <c r="K37" s="8" t="s">
        <v>37</v>
      </c>
      <c r="L37" s="8">
        <v>3</v>
      </c>
      <c r="M37" s="8" t="s">
        <v>11</v>
      </c>
      <c r="N37" s="9"/>
    </row>
    <row r="38" spans="2:14" ht="25.5" x14ac:dyDescent="0.2">
      <c r="B38" s="38" t="s">
        <v>41</v>
      </c>
      <c r="C38" s="38" t="s">
        <v>43</v>
      </c>
      <c r="D38" s="38" t="s">
        <v>120</v>
      </c>
      <c r="E38" s="38" t="s">
        <v>123</v>
      </c>
      <c r="F38" s="38"/>
      <c r="G38" s="38"/>
      <c r="H38" s="9"/>
      <c r="I38" s="8"/>
      <c r="J38" s="8"/>
      <c r="K38" s="8"/>
      <c r="L38" s="8"/>
      <c r="M38" s="8"/>
      <c r="N38" s="9"/>
    </row>
    <row r="39" spans="2:14" x14ac:dyDescent="0.2">
      <c r="B39" s="38"/>
      <c r="C39" s="38"/>
      <c r="D39" s="38"/>
      <c r="E39" s="38"/>
      <c r="F39" s="38" t="s">
        <v>126</v>
      </c>
      <c r="G39" s="6" t="s">
        <v>131</v>
      </c>
      <c r="H39" s="18" t="s">
        <v>132</v>
      </c>
      <c r="I39" s="8">
        <v>1</v>
      </c>
      <c r="J39" s="8">
        <v>10</v>
      </c>
      <c r="K39" s="8" t="s">
        <v>39</v>
      </c>
      <c r="L39" s="8">
        <v>4</v>
      </c>
      <c r="M39" s="8" t="s">
        <v>11</v>
      </c>
      <c r="N39" s="9"/>
    </row>
    <row r="40" spans="2:14" x14ac:dyDescent="0.2">
      <c r="B40" s="38"/>
      <c r="C40" s="38"/>
      <c r="D40" s="38"/>
      <c r="E40" s="38"/>
      <c r="F40" s="38"/>
      <c r="G40" s="38"/>
      <c r="H40" s="9"/>
      <c r="I40" s="8"/>
      <c r="J40" s="8"/>
      <c r="K40" s="8"/>
      <c r="L40" s="8"/>
      <c r="M40" s="8"/>
      <c r="N40" s="9"/>
    </row>
    <row r="41" spans="2:14" x14ac:dyDescent="0.2">
      <c r="B41" s="38"/>
      <c r="C41" s="38"/>
      <c r="D41" s="38"/>
      <c r="E41" s="38"/>
      <c r="F41" s="38"/>
      <c r="G41" s="38"/>
      <c r="H41" s="9"/>
      <c r="I41" s="8"/>
      <c r="J41" s="8"/>
      <c r="K41" s="8"/>
      <c r="L41" s="8"/>
      <c r="M41" s="8"/>
      <c r="N41" s="9"/>
    </row>
    <row r="45" spans="2:14" x14ac:dyDescent="0.2">
      <c r="G45" s="6"/>
      <c r="H45" s="6"/>
    </row>
    <row r="58" spans="14:14" x14ac:dyDescent="0.2">
      <c r="N58" s="7"/>
    </row>
    <row r="69" spans="2:13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</sheetData>
  <mergeCells count="7">
    <mergeCell ref="B5:E5"/>
    <mergeCell ref="H5:N5"/>
    <mergeCell ref="B2:C2"/>
    <mergeCell ref="B3:C3"/>
    <mergeCell ref="D2:E2"/>
    <mergeCell ref="D3:E3"/>
    <mergeCell ref="F5:G5"/>
  </mergeCells>
  <phoneticPr fontId="2" type="noConversion"/>
  <conditionalFormatting sqref="B11:F11 B7 D7:F7 B10 D10:F10 I7:N7 B8:F9 H23:H29 I23:N40 B12:B19 B25:C31 B41:N114 D12:F16 B17:F29 B30:G31 B32:H34 B35:G36 B40:H40 H37:H38 B37:F39">
    <cfRule type="expression" dxfId="36" priority="41" stopIfTrue="1">
      <formula>$M7="En Progreso"</formula>
    </cfRule>
    <cfRule type="expression" dxfId="35" priority="42" stopIfTrue="1">
      <formula>$M7="Eliminado"</formula>
    </cfRule>
  </conditionalFormatting>
  <conditionalFormatting sqref="B11:F11 B7 D7:F7 B10 D10:F10 I7:N7 B8:F9 H23:H29 I23:N40 B12:B19 B25:C31 B41:N114 D12:F16 B17:F29 B30:G31 B32:H34 B35:G36 B40:H40 H37:H38 B37:F39">
    <cfRule type="expression" dxfId="34" priority="40" stopIfTrue="1">
      <formula>$M7="Terminado"</formula>
    </cfRule>
  </conditionalFormatting>
  <conditionalFormatting sqref="N27">
    <cfRule type="expression" dxfId="33" priority="37" stopIfTrue="1">
      <formula>#REF!="Done"</formula>
    </cfRule>
    <cfRule type="expression" dxfId="32" priority="38" stopIfTrue="1">
      <formula>#REF!="Ongoing"</formula>
    </cfRule>
    <cfRule type="expression" dxfId="31" priority="39" stopIfTrue="1">
      <formula>#REF!="Removed"</formula>
    </cfRule>
  </conditionalFormatting>
  <conditionalFormatting sqref="N58:N59">
    <cfRule type="expression" dxfId="30" priority="34" stopIfTrue="1">
      <formula>#REF!="Done"</formula>
    </cfRule>
    <cfRule type="expression" dxfId="29" priority="35" stopIfTrue="1">
      <formula>#REF!="Ongoing"</formula>
    </cfRule>
    <cfRule type="expression" dxfId="28" priority="36" stopIfTrue="1">
      <formula>#REF!="Removed"</formula>
    </cfRule>
  </conditionalFormatting>
  <conditionalFormatting sqref="N69">
    <cfRule type="expression" dxfId="27" priority="82" stopIfTrue="1">
      <formula>$M59="Done"</formula>
    </cfRule>
    <cfRule type="expression" dxfId="26" priority="83" stopIfTrue="1">
      <formula>$M59="Ongoing"</formula>
    </cfRule>
    <cfRule type="expression" dxfId="25" priority="84" stopIfTrue="1">
      <formula>$M59="Removed"</formula>
    </cfRule>
  </conditionalFormatting>
  <conditionalFormatting sqref="P1">
    <cfRule type="expression" dxfId="24" priority="91" stopIfTrue="1">
      <formula>$M12="Done"</formula>
    </cfRule>
    <cfRule type="expression" dxfId="23" priority="92" stopIfTrue="1">
      <formula>$M12="In Progress"</formula>
    </cfRule>
    <cfRule type="expression" dxfId="22" priority="93" stopIfTrue="1">
      <formula>$M12="Removed"</formula>
    </cfRule>
  </conditionalFormatting>
  <conditionalFormatting sqref="P3">
    <cfRule type="expression" dxfId="21" priority="88" stopIfTrue="1">
      <formula>$M14="Done"</formula>
    </cfRule>
    <cfRule type="expression" dxfId="20" priority="89" stopIfTrue="1">
      <formula>$M14="In Progress"</formula>
    </cfRule>
    <cfRule type="expression" dxfId="19" priority="90" stopIfTrue="1">
      <formula>$M14="Removed"</formula>
    </cfRule>
  </conditionalFormatting>
  <conditionalFormatting sqref="G8:G29">
    <cfRule type="expression" dxfId="18" priority="8" stopIfTrue="1">
      <formula>$M8="En Progreso"</formula>
    </cfRule>
    <cfRule type="expression" dxfId="17" priority="9" stopIfTrue="1">
      <formula>$M8="Eliminado"</formula>
    </cfRule>
  </conditionalFormatting>
  <conditionalFormatting sqref="G8:G29">
    <cfRule type="expression" dxfId="16" priority="7" stopIfTrue="1">
      <formula>$M8="Terminado"</formula>
    </cfRule>
  </conditionalFormatting>
  <conditionalFormatting sqref="H8:N22">
    <cfRule type="expression" dxfId="15" priority="2" stopIfTrue="1">
      <formula>$M8="En Progreso"</formula>
    </cfRule>
    <cfRule type="expression" dxfId="14" priority="3" stopIfTrue="1">
      <formula>$M8="Eliminado"</formula>
    </cfRule>
  </conditionalFormatting>
  <conditionalFormatting sqref="H8:N22">
    <cfRule type="expression" dxfId="13" priority="1" stopIfTrue="1">
      <formula>$M8="Terminado"</formula>
    </cfRule>
  </conditionalFormatting>
  <conditionalFormatting sqref="H31 H36">
    <cfRule type="expression" dxfId="12" priority="96" stopIfTrue="1">
      <formula>$M30="En Progreso"</formula>
    </cfRule>
    <cfRule type="expression" dxfId="11" priority="97" stopIfTrue="1">
      <formula>$M30="Eliminado"</formula>
    </cfRule>
  </conditionalFormatting>
  <conditionalFormatting sqref="H31 H36">
    <cfRule type="expression" dxfId="10" priority="99" stopIfTrue="1">
      <formula>$M30="Terminado"</formula>
    </cfRule>
  </conditionalFormatting>
  <conditionalFormatting sqref="G38">
    <cfRule type="expression" dxfId="4" priority="102" stopIfTrue="1">
      <formula>$M39="En Progreso"</formula>
    </cfRule>
    <cfRule type="expression" dxfId="3" priority="103" stopIfTrue="1">
      <formula>$M39="Eliminado"</formula>
    </cfRule>
  </conditionalFormatting>
  <conditionalFormatting sqref="G38">
    <cfRule type="expression" dxfId="2" priority="105" stopIfTrue="1">
      <formula>$M39="Terminado"</formula>
    </cfRule>
  </conditionalFormatting>
  <dataValidations count="2">
    <dataValidation type="list" allowBlank="1" showInputMessage="1" sqref="M70:M179 M6:M68" xr:uid="{00000000-0002-0000-0000-000000000000}">
      <formula1>"Por Hacer,En Progreso,Terminado,Eliminado"</formula1>
    </dataValidation>
    <dataValidation type="list" allowBlank="1" showInputMessage="1" showErrorMessage="1" sqref="I7:I41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K7" sqref="K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5" t="s">
        <v>0</v>
      </c>
      <c r="C2" s="25" t="s">
        <v>4</v>
      </c>
      <c r="D2" s="25" t="s">
        <v>5</v>
      </c>
      <c r="E2" s="25" t="s">
        <v>6</v>
      </c>
      <c r="F2" s="25" t="s">
        <v>16</v>
      </c>
      <c r="G2" s="26" t="s">
        <v>1</v>
      </c>
      <c r="H2" s="25" t="s">
        <v>7</v>
      </c>
      <c r="I2" s="26" t="s">
        <v>8</v>
      </c>
      <c r="J2" s="1"/>
    </row>
    <row r="3" spans="2:10" ht="25.5" x14ac:dyDescent="0.2">
      <c r="B3" s="17">
        <v>1</v>
      </c>
      <c r="C3" s="32">
        <v>45936</v>
      </c>
      <c r="D3" s="20">
        <v>4</v>
      </c>
      <c r="E3" s="21">
        <v>45939</v>
      </c>
      <c r="F3" s="17">
        <f>IF(B3="","",SUMIF('Backlog del Producto'!L$7:L$119,Sprints!B3,'Backlog del Producto'!J$7:J$119))</f>
        <v>38</v>
      </c>
      <c r="G3" s="18" t="s">
        <v>13</v>
      </c>
      <c r="H3" s="54">
        <f>E3</f>
        <v>45939</v>
      </c>
      <c r="I3" s="55" t="s">
        <v>135</v>
      </c>
    </row>
    <row r="4" spans="2:10" ht="25.5" x14ac:dyDescent="0.2">
      <c r="B4" s="17">
        <v>2</v>
      </c>
      <c r="C4" s="19">
        <f>IF(AND(C3&lt;&gt;"",D3&lt;&gt;"",D4&lt;&gt;""),C3+D3,"")</f>
        <v>45940</v>
      </c>
      <c r="D4" s="20">
        <v>7</v>
      </c>
      <c r="E4" s="21">
        <f>IF(AND(C4&lt;&gt;"",D4&lt;&gt;""),C4+D4-1,"")</f>
        <v>45946</v>
      </c>
      <c r="F4" s="17">
        <f>IF(B4="","",SUMIF('Backlog del Producto'!L$7:L$119,Sprints!B4,'Backlog del Producto'!J$7:J$119))</f>
        <v>57</v>
      </c>
      <c r="G4" s="18" t="s">
        <v>13</v>
      </c>
      <c r="H4" s="54">
        <f t="shared" ref="H4:H7" si="0">E4</f>
        <v>45946</v>
      </c>
      <c r="I4" s="53" t="s">
        <v>136</v>
      </c>
    </row>
    <row r="5" spans="2:10" ht="25.5" x14ac:dyDescent="0.2">
      <c r="B5" s="17">
        <v>3</v>
      </c>
      <c r="C5" s="19">
        <f>IF(AND(C4&lt;&gt;"",D4&lt;&gt;"",D5&lt;&gt;""),C4+D4,"")</f>
        <v>45947</v>
      </c>
      <c r="D5" s="20">
        <v>7</v>
      </c>
      <c r="E5" s="21">
        <f>IF(AND(C5&lt;&gt;"",D5&lt;&gt;""),C5+D5-1,"")</f>
        <v>45953</v>
      </c>
      <c r="F5" s="17">
        <f>IF(B5="","",SUMIF('Backlog del Producto'!L$7:L$119,Sprints!B5,'Backlog del Producto'!J$7:J$119))</f>
        <v>63</v>
      </c>
      <c r="G5" s="18" t="s">
        <v>13</v>
      </c>
      <c r="H5" s="54">
        <f t="shared" si="0"/>
        <v>45953</v>
      </c>
      <c r="I5" s="53" t="s">
        <v>137</v>
      </c>
    </row>
    <row r="6" spans="2:10" ht="25.5" x14ac:dyDescent="0.2">
      <c r="B6" s="17">
        <v>4</v>
      </c>
      <c r="C6" s="19">
        <f>IF(AND(C5&lt;&gt;"",D5&lt;&gt;"",D6&lt;&gt;""),C5+D5,"")</f>
        <v>45954</v>
      </c>
      <c r="D6" s="20">
        <v>7</v>
      </c>
      <c r="E6" s="21">
        <f>IF(AND(C6&lt;&gt;"",D6&lt;&gt;""),C6+D6-1,"")</f>
        <v>45960</v>
      </c>
      <c r="F6" s="17">
        <f>IF(B6="","",SUMIF('Backlog del Producto'!L$7:L$119,Sprints!B6,'Backlog del Producto'!J$7:J$119))</f>
        <v>64</v>
      </c>
      <c r="G6" s="18" t="s">
        <v>13</v>
      </c>
      <c r="H6" s="54">
        <f t="shared" si="0"/>
        <v>45960</v>
      </c>
      <c r="I6" s="53" t="s">
        <v>138</v>
      </c>
    </row>
    <row r="7" spans="2:10" ht="25.5" x14ac:dyDescent="0.2">
      <c r="B7" s="17">
        <v>5</v>
      </c>
      <c r="C7" s="19">
        <f>IF(AND(C6&lt;&gt;"",D6&lt;&gt;"",D7&lt;&gt;""),C6+D6,"")</f>
        <v>45961</v>
      </c>
      <c r="D7" s="20">
        <v>7</v>
      </c>
      <c r="E7" s="21">
        <f>IF(AND(C7&lt;&gt;"",D7&lt;&gt;""),C7+D7-1,"")</f>
        <v>45967</v>
      </c>
      <c r="F7" s="17">
        <f>IF(B7="","",SUMIF('Backlog del Producto'!L$7:L$119,Sprints!B7,'Backlog del Producto'!J$7:J$119))</f>
        <v>0</v>
      </c>
      <c r="G7" s="18" t="s">
        <v>13</v>
      </c>
      <c r="H7" s="54">
        <f t="shared" si="0"/>
        <v>45967</v>
      </c>
      <c r="I7" s="53" t="s">
        <v>139</v>
      </c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1">IF(AND(C9&lt;&gt;"",D9&lt;&gt;""),B8+1,"")</f>
        <v/>
      </c>
      <c r="C9" s="19" t="str">
        <f t="shared" ref="C9:C17" si="2">IF(AND(C8&lt;&gt;"",D8&lt;&gt;"",D9&lt;&gt;""),C8+D8,"")</f>
        <v/>
      </c>
      <c r="D9" s="20"/>
      <c r="E9" s="21" t="str">
        <f t="shared" ref="E9:E17" si="3">IF(AND(C9&lt;&gt;"",D9&lt;&gt;""),C9+D9-1,"")</f>
        <v/>
      </c>
      <c r="F9" s="17" t="str">
        <f>IF(B9="","",SUMIF('Backlog del Producto'!L$10:L$119,Sprints!B9,'Backlog del Producto'!J$10:J$119))</f>
        <v/>
      </c>
      <c r="G9" s="18" t="str">
        <f t="shared" ref="G9:G17" si="4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1"/>
        <v/>
      </c>
      <c r="C10" s="19" t="str">
        <f t="shared" si="2"/>
        <v/>
      </c>
      <c r="D10" s="20"/>
      <c r="E10" s="21" t="str">
        <f t="shared" si="3"/>
        <v/>
      </c>
      <c r="F10" s="17" t="str">
        <f>IF(B10="","",SUMIF('Backlog del Producto'!L$10:L$119,Sprints!B10,'Backlog del Producto'!J$10:J$119))</f>
        <v/>
      </c>
      <c r="G10" s="18" t="str">
        <f t="shared" si="4"/>
        <v>Unplanned</v>
      </c>
      <c r="H10" s="20"/>
      <c r="I10" s="15"/>
    </row>
    <row r="11" spans="2:10" x14ac:dyDescent="0.2">
      <c r="B11" s="17" t="str">
        <f t="shared" si="1"/>
        <v/>
      </c>
      <c r="C11" s="19" t="str">
        <f t="shared" si="2"/>
        <v/>
      </c>
      <c r="D11" s="20"/>
      <c r="E11" s="21" t="str">
        <f t="shared" si="3"/>
        <v/>
      </c>
      <c r="F11" s="17" t="str">
        <f>IF(B11="","",SUMIF('Backlog del Producto'!L$10:L$119,Sprints!B11,'Backlog del Producto'!J$10:J$119))</f>
        <v/>
      </c>
      <c r="G11" s="18" t="str">
        <f t="shared" si="4"/>
        <v>Unplanned</v>
      </c>
      <c r="H11" s="20"/>
      <c r="I11" s="15"/>
    </row>
    <row r="12" spans="2:10" x14ac:dyDescent="0.2">
      <c r="B12" s="17" t="str">
        <f t="shared" si="1"/>
        <v/>
      </c>
      <c r="C12" s="19" t="str">
        <f t="shared" si="2"/>
        <v/>
      </c>
      <c r="D12" s="20"/>
      <c r="E12" s="21" t="str">
        <f t="shared" si="3"/>
        <v/>
      </c>
      <c r="F12" s="17" t="str">
        <f>IF(B12="","",SUMIF('Backlog del Producto'!L$10:L$119,Sprints!B12,'Backlog del Producto'!J$10:J$119))</f>
        <v/>
      </c>
      <c r="G12" s="18" t="str">
        <f t="shared" si="4"/>
        <v>Unplanned</v>
      </c>
      <c r="H12" s="20"/>
      <c r="I12" s="15"/>
    </row>
    <row r="13" spans="2:10" x14ac:dyDescent="0.2">
      <c r="B13" s="17" t="str">
        <f t="shared" si="1"/>
        <v/>
      </c>
      <c r="C13" s="19" t="str">
        <f t="shared" si="2"/>
        <v/>
      </c>
      <c r="D13" s="20"/>
      <c r="E13" s="21" t="str">
        <f t="shared" si="3"/>
        <v/>
      </c>
      <c r="F13" s="17" t="str">
        <f>IF(B13="","",SUMIF('Backlog del Producto'!L$10:L$119,Sprints!B13,'Backlog del Producto'!J$10:J$119))</f>
        <v/>
      </c>
      <c r="G13" s="18" t="str">
        <f t="shared" si="4"/>
        <v>Unplanned</v>
      </c>
      <c r="H13" s="20"/>
      <c r="I13" s="15"/>
    </row>
    <row r="14" spans="2:10" x14ac:dyDescent="0.2">
      <c r="B14" s="17" t="str">
        <f t="shared" si="1"/>
        <v/>
      </c>
      <c r="C14" s="19" t="str">
        <f t="shared" si="2"/>
        <v/>
      </c>
      <c r="D14" s="20"/>
      <c r="E14" s="21" t="str">
        <f t="shared" si="3"/>
        <v/>
      </c>
      <c r="F14" s="17" t="str">
        <f>IF(B14="","",SUMIF('Backlog del Producto'!L$10:L$119,Sprints!B14,'Backlog del Producto'!J$10:J$119))</f>
        <v/>
      </c>
      <c r="G14" s="18" t="str">
        <f t="shared" si="4"/>
        <v>Unplanned</v>
      </c>
      <c r="H14" s="20"/>
      <c r="I14" s="15"/>
    </row>
    <row r="15" spans="2:10" x14ac:dyDescent="0.2">
      <c r="B15" s="17" t="str">
        <f t="shared" si="1"/>
        <v/>
      </c>
      <c r="C15" s="19" t="str">
        <f t="shared" si="2"/>
        <v/>
      </c>
      <c r="D15" s="20"/>
      <c r="E15" s="21" t="str">
        <f t="shared" si="3"/>
        <v/>
      </c>
      <c r="F15" s="17" t="str">
        <f>IF(B15="","",SUMIF('Backlog del Producto'!L$10:L$119,Sprints!B15,'Backlog del Producto'!J$10:J$119))</f>
        <v/>
      </c>
      <c r="G15" s="18" t="str">
        <f t="shared" si="4"/>
        <v>Unplanned</v>
      </c>
      <c r="H15" s="20"/>
      <c r="I15" s="15"/>
    </row>
    <row r="16" spans="2:10" x14ac:dyDescent="0.2">
      <c r="B16" s="17" t="str">
        <f t="shared" si="1"/>
        <v/>
      </c>
      <c r="C16" s="19" t="str">
        <f t="shared" si="2"/>
        <v/>
      </c>
      <c r="D16" s="20"/>
      <c r="E16" s="21" t="str">
        <f t="shared" si="3"/>
        <v/>
      </c>
      <c r="F16" s="17" t="str">
        <f>IF(B16="","",SUMIF('Backlog del Producto'!L$10:L$119,Sprints!B16,'Backlog del Producto'!J$10:J$119))</f>
        <v/>
      </c>
      <c r="G16" s="18" t="str">
        <f t="shared" si="4"/>
        <v>Unplanned</v>
      </c>
      <c r="H16" s="20"/>
      <c r="I16" s="15"/>
    </row>
    <row r="17" spans="2:9" x14ac:dyDescent="0.2">
      <c r="B17" s="17" t="str">
        <f t="shared" si="1"/>
        <v/>
      </c>
      <c r="C17" s="19" t="str">
        <f t="shared" si="2"/>
        <v/>
      </c>
      <c r="D17" s="20"/>
      <c r="E17" s="21" t="str">
        <f t="shared" si="3"/>
        <v/>
      </c>
      <c r="F17" s="17" t="str">
        <f>IF(B17="","",SUMIF('Backlog del Producto'!L$10:L$119,Sprints!B17,'Backlog del Producto'!J$10:J$119))</f>
        <v/>
      </c>
      <c r="G17" s="18" t="str">
        <f t="shared" si="4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Producto'!L$10:L$119,"",'Backlog del Producto'!J$10:J$119)-SUMIF('Backlog del Producto'!M$10:M$119,"Eliminado",'Backlog del Producto'!J$10:J$119)</f>
        <v>0</v>
      </c>
      <c r="G18" s="18"/>
      <c r="H18" s="20"/>
      <c r="I18" s="16"/>
    </row>
  </sheetData>
  <phoneticPr fontId="2" type="noConversion"/>
  <conditionalFormatting sqref="H4:I17 B3:F17 H3:H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conditionalFormatting sqref="F18">
    <cfRule type="expression" dxfId="9" priority="1" stopIfTrue="1">
      <formula>$G18="Planned"</formula>
    </cfRule>
    <cfRule type="expression" dxfId="8" priority="2" stopIfTrue="1">
      <formula>$G18="Ongoing"</formula>
    </cfRule>
  </conditionalFormatting>
  <conditionalFormatting sqref="G3:G17">
    <cfRule type="expression" dxfId="7" priority="3" stopIfTrue="1">
      <formula>$G3="Planned"</formula>
    </cfRule>
    <cfRule type="expression" dxfId="6" priority="4" stopIfTrue="1">
      <formula>$G3="Ongoing"</formula>
    </cfRule>
    <cfRule type="cellIs" dxfId="5" priority="5" stopIfTrue="1" operator="equal">
      <formula>"Unplanned"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RUBI WIESSE GUTIERREZ</cp:lastModifiedBy>
  <cp:revision>1</cp:revision>
  <cp:lastPrinted>2006-09-01T14:59:00Z</cp:lastPrinted>
  <dcterms:created xsi:type="dcterms:W3CDTF">1998-06-05T11:20:44Z</dcterms:created>
  <dcterms:modified xsi:type="dcterms:W3CDTF">2025-10-08T18:12:22Z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