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2. PLANIFICACION\"/>
    </mc:Choice>
  </mc:AlternateContent>
  <bookViews>
    <workbookView xWindow="0" yWindow="0" windowWidth="10530" windowHeight="7320" tabRatio="522" firstSheet="1" activeTab="1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Producto'!$B$5:$N$190</definedName>
    <definedName name="RealizedSpeed">OFFSET(#REF!,1,0,#REF!,1)</definedName>
    <definedName name="Sprint">'Backlog del Producto'!$L$7:$L$190</definedName>
    <definedName name="SprintCount">#REF!</definedName>
    <definedName name="SprintsInTrend">#REF!</definedName>
    <definedName name="SprintTasks">#REF!</definedName>
    <definedName name="Status">'Backlog del Producto'!$M$7:$M$190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18" i="7" l="1"/>
  <c r="G12" i="7"/>
  <c r="G13" i="7" s="1"/>
  <c r="G14" i="7" s="1"/>
  <c r="G15" i="7" s="1"/>
  <c r="G16" i="7" s="1"/>
  <c r="G17" i="7" s="1"/>
  <c r="F3" i="7"/>
  <c r="F4" i="7"/>
  <c r="F5" i="7"/>
  <c r="F6" i="7"/>
  <c r="C4" i="7"/>
  <c r="C5" i="7" s="1"/>
  <c r="E5" i="7" l="1"/>
  <c r="C6" i="7"/>
  <c r="E4" i="7"/>
  <c r="C7" i="7" l="1"/>
  <c r="E6" i="7"/>
  <c r="E7" i="7" l="1"/>
  <c r="C8" i="7"/>
  <c r="C9" i="7" l="1"/>
  <c r="E8" i="7"/>
  <c r="C10" i="7" l="1"/>
  <c r="E9" i="7"/>
  <c r="C11" i="7" l="1"/>
  <c r="E10" i="7"/>
  <c r="E11" i="7" l="1"/>
  <c r="C12" i="7"/>
  <c r="C13" i="7" l="1"/>
  <c r="B12" i="7"/>
  <c r="F12" i="7" s="1"/>
  <c r="E12" i="7"/>
  <c r="E13" i="7" l="1"/>
  <c r="B13" i="7"/>
  <c r="F13" i="7" s="1"/>
  <c r="C14" i="7"/>
  <c r="E14" i="7" l="1"/>
  <c r="B14" i="7"/>
  <c r="F14" i="7" s="1"/>
  <c r="C15" i="7"/>
  <c r="C16" i="7" l="1"/>
  <c r="B15" i="7"/>
  <c r="F15" i="7" s="1"/>
  <c r="E15" i="7"/>
  <c r="C17" i="7" l="1"/>
  <c r="E16" i="7"/>
  <c r="B16" i="7"/>
  <c r="F16" i="7" s="1"/>
  <c r="E17" i="7" l="1"/>
  <c r="B17" i="7"/>
  <c r="F17" i="7" s="1"/>
</calcChain>
</file>

<file path=xl/comments1.xml><?xml version="1.0" encoding="utf-8"?>
<comments xmlns="http://schemas.openxmlformats.org/spreadsheetml/2006/main">
  <authors>
    <author>Petri Heiramo</author>
    <author>Hector Bravo Consultor GE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>
      <text>
        <r>
          <rPr>
            <sz val="9"/>
            <color indexed="81"/>
            <rFont val="Tahoma"/>
            <family val="2"/>
          </rPr>
          <t xml:space="preserve">El ID único asignado a la tarea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<sst xmlns="http://schemas.openxmlformats.org/spreadsheetml/2006/main" count="115" uniqueCount="78">
  <si>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</si>
  <si>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</si>
  <si>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</si>
  <si>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</si>
  <si>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</si>
  <si>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</si>
  <si>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</si>
  <si>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</si>
  <si>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</si>
  <si>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</si>
  <si>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</si>
  <si>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</si>
  <si>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</si>
  <si>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</si>
  <si>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</si>
  <si>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</si>
  <si>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</si>
  <si>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</si>
  <si>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</si>
  <si>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</si>
  <si>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</si>
  <si>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</si>
  <si>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</si>
  <si>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</si>
  <si>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</si>
  <si>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</si>
  <si>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</si>
  <si>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</si>
  <si>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</si>
  <si>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</si>
  <si>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Rosmery Hurtado Mesares</t>
  </si>
  <si>
    <t>BravataSoft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</si>
  <si>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</si>
  <si>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</si>
  <si>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</si>
  <si>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</si>
  <si>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</si>
  <si>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</si>
  <si>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</si>
  <si>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</si>
  <si>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</si>
  <si>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Analista de sistemas</t>
  </si>
  <si>
    <t>desarrollador web</t>
  </si>
  <si>
    <t>Deseo el analisis del negocio</t>
  </si>
  <si>
    <t>Deseo el analisis del sistema</t>
  </si>
  <si>
    <t>Deseo el analisis del proceso</t>
  </si>
  <si>
    <t>Deseo la implementacion de la base de datos</t>
  </si>
  <si>
    <t>Deseo los prototipos del software</t>
  </si>
  <si>
    <t>Deseo la implementacion de las funcionalidades del software</t>
  </si>
  <si>
    <t>Deseo emitir boletas de ventas</t>
  </si>
  <si>
    <t>Deseo control de sucursales</t>
  </si>
  <si>
    <t>Deseo control de stock de los almacenes</t>
  </si>
  <si>
    <t>Presentar los diferentes diagramas de Uml</t>
  </si>
  <si>
    <t>Presentar los diferentes diagramas de BMP</t>
  </si>
  <si>
    <t>Presentar base de datos</t>
  </si>
  <si>
    <t>Presentar prototipo del sistema</t>
  </si>
  <si>
    <t>Presentar las funcionalidades del sistema</t>
  </si>
  <si>
    <t>Presentar el manejo de las diferentes sucursales</t>
  </si>
  <si>
    <t>Presentar el control de stock de los almacenes de la  tienda</t>
  </si>
  <si>
    <t xml:space="preserve">Debe poder mostrar los procesos de las funcionalidades del negocio </t>
  </si>
  <si>
    <t>Debe poder mostrar los procesos de las funcionalidades del sistema</t>
  </si>
  <si>
    <t>Debe poder mostrar los procesos de las funcionalidades del proceso</t>
  </si>
  <si>
    <t>Debe poder almacenar la informacion</t>
  </si>
  <si>
    <t>Debe poder mostrar el esquema de la ventana</t>
  </si>
  <si>
    <t>Debe poer mostrar la funcionalidad del sistema</t>
  </si>
  <si>
    <t>Debe emitir los comprobantes de las ventas realizadas y manejo de crud</t>
  </si>
  <si>
    <t>Debe emitir los diferentes reportes de las ventas por sucursal y manejo de crud</t>
  </si>
  <si>
    <t>Debe emitir los reportes del stock de los diferentes almacenes y manejo de crud</t>
  </si>
  <si>
    <t>Realizar los diferentes diagramas del negocio</t>
  </si>
  <si>
    <t>Realizar los diferentes diagramas del sistema</t>
  </si>
  <si>
    <t>Realizar los diagramas de actividad y estado de los procesos</t>
  </si>
  <si>
    <t>Realizar el diagrama de clases y base de datos</t>
  </si>
  <si>
    <t>Realizar los prototipos del sistema</t>
  </si>
  <si>
    <t>Realizar las funcionalidades del sistema</t>
  </si>
  <si>
    <t>Presentar los comprobante de las ventas</t>
  </si>
  <si>
    <t>Realizar las emisiones de los comprobaste de ventas hacia la sunat</t>
  </si>
  <si>
    <t>Realizar las funcionalidades del manejo de las diferentes sucursales</t>
  </si>
  <si>
    <t>Realizar el control de stock de los almacenes de la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</si>
</sst>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Q80"/>
  <sheetViews>
    <sheetView showGridLines="0" topLeftCell="F1" zoomScale="80" zoomScaleNormal="80" workbookViewId="0">
      <selection activeCell="D18" sqref="D18"/>
    </sheetView>
  </sheetViews>
  <sheetFormatPr baseColWidth="10" defaultColWidth="9.140625" defaultRowHeight="12.75" x14ac:dyDescent="0.2"/>
  <cols>
    <col min="1" max="1" width="3.42578125" style="6" customWidth="1"/>
    <col min="2" max="2" width="12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56.42578125" style="4" customWidth="1"/>
    <col min="8" max="8" width="53.140625" style="4" customWidth="1"/>
    <col min="9" max="9" width="10.28515625" style="5" customWidth="1"/>
    <col min="10" max="11" width="15" style="5" customWidth="1"/>
    <col min="12" max="12" width="11.42578125" style="5" customWidth="1"/>
    <col min="13" max="13" width="12.5703125" style="5" customWidth="1"/>
    <col min="14" max="14" width="39.5703125" style="4" customWidth="1"/>
    <col min="15" max="15" width="6" style="6" customWidth="1"/>
    <col min="16" max="16384" width="9.140625" style="6"/>
  </cols>
  <sheetData>
    <row r="1" spans="2:17" ht="18" x14ac:dyDescent="0.2">
      <c r="B1" s="31" t="s">
        <v>25</v>
      </c>
      <c r="C1" s="31"/>
      <c r="D1" s="31"/>
      <c r="E1" s="31"/>
      <c r="P1" s="12"/>
      <c r="Q1" s="10" t="s">
        <v>11</v>
      </c>
    </row>
    <row r="2" spans="2:17" customFormat="1" ht="18" customHeight="1" x14ac:dyDescent="0.2">
      <c r="B2" s="53" t="s">
        <v>15</v>
      </c>
      <c r="C2" s="53"/>
      <c r="D2" s="54" t="s">
        <v>31</v>
      </c>
      <c r="E2" s="54"/>
      <c r="F2" s="40"/>
      <c r="G2" s="40"/>
      <c r="H2" s="35"/>
      <c r="I2" s="35"/>
      <c r="J2" s="35"/>
      <c r="K2" s="35"/>
      <c r="L2" s="35"/>
      <c r="M2" s="30"/>
      <c r="N2" s="24"/>
      <c r="O2" s="24"/>
      <c r="P2" s="13"/>
      <c r="Q2" s="10" t="s">
        <v>10</v>
      </c>
    </row>
    <row r="3" spans="2:17" customFormat="1" ht="18" customHeight="1" x14ac:dyDescent="0.2">
      <c r="B3" s="53" t="s">
        <v>19</v>
      </c>
      <c r="C3" s="53"/>
      <c r="D3" s="54" t="s">
        <v>30</v>
      </c>
      <c r="E3" s="54"/>
      <c r="F3" s="40"/>
      <c r="G3" s="40"/>
      <c r="H3" s="35"/>
      <c r="I3" s="35"/>
      <c r="J3" s="35"/>
      <c r="K3" s="35"/>
      <c r="L3" s="35"/>
      <c r="M3" s="30"/>
      <c r="N3" s="24"/>
      <c r="O3" s="24"/>
      <c r="P3" s="11"/>
      <c r="Q3" s="10" t="s">
        <v>9</v>
      </c>
    </row>
    <row r="4" spans="2:17" customFormat="1" ht="18" x14ac:dyDescent="0.2">
      <c r="B4" s="29"/>
      <c r="C4" s="29"/>
      <c r="D4" s="29"/>
      <c r="E4" s="29"/>
      <c r="F4" s="29"/>
      <c r="G4" s="32"/>
      <c r="H4" s="32"/>
      <c r="I4" s="33"/>
      <c r="J4" s="33"/>
      <c r="K4" s="33"/>
      <c r="L4" s="24"/>
      <c r="M4" s="29"/>
      <c r="N4" s="24"/>
      <c r="O4" s="24"/>
      <c r="P4" s="26"/>
      <c r="Q4" s="10" t="s">
        <v>12</v>
      </c>
    </row>
    <row r="5" spans="2:17" ht="12.75" customHeight="1" x14ac:dyDescent="0.2">
      <c r="B5" s="47" t="s">
        <v>23</v>
      </c>
      <c r="C5" s="48"/>
      <c r="D5" s="48"/>
      <c r="E5" s="49"/>
      <c r="F5" s="55" t="s">
        <v>27</v>
      </c>
      <c r="G5" s="56"/>
      <c r="H5" s="50" t="s">
        <v>29</v>
      </c>
      <c r="I5" s="51"/>
      <c r="J5" s="51"/>
      <c r="K5" s="51"/>
      <c r="L5" s="51"/>
      <c r="M5" s="51"/>
      <c r="N5" s="52"/>
    </row>
    <row r="6" spans="2:17" ht="25.5" x14ac:dyDescent="0.2">
      <c r="B6" s="37" t="s">
        <v>18</v>
      </c>
      <c r="C6" s="45" t="s">
        <v>20</v>
      </c>
      <c r="D6" s="45" t="s">
        <v>21</v>
      </c>
      <c r="E6" s="45" t="s">
        <v>22</v>
      </c>
      <c r="F6" s="44" t="s">
        <v>28</v>
      </c>
      <c r="G6" s="44" t="s">
        <v>26</v>
      </c>
      <c r="H6" s="38" t="s">
        <v>17</v>
      </c>
      <c r="I6" s="39" t="s">
        <v>2</v>
      </c>
      <c r="J6" s="39" t="s">
        <v>16</v>
      </c>
      <c r="K6" s="39" t="s">
        <v>24</v>
      </c>
      <c r="L6" s="39" t="s">
        <v>0</v>
      </c>
      <c r="M6" s="39" t="s">
        <v>1</v>
      </c>
      <c r="N6" s="38" t="s">
        <v>3</v>
      </c>
    </row>
    <row r="7" spans="2:17" ht="28.5" x14ac:dyDescent="0.2">
      <c r="B7" s="41" t="s">
        <v>32</v>
      </c>
      <c r="C7" s="41" t="s">
        <v>41</v>
      </c>
      <c r="D7" s="41" t="s">
        <v>43</v>
      </c>
      <c r="E7" s="41" t="s">
        <v>52</v>
      </c>
      <c r="F7" s="41">
        <v>1.1000000000000001</v>
      </c>
      <c r="G7" s="43" t="s">
        <v>68</v>
      </c>
      <c r="H7" s="34" t="s">
        <v>59</v>
      </c>
      <c r="I7" s="8">
        <v>1</v>
      </c>
      <c r="J7" s="8">
        <v>30</v>
      </c>
      <c r="K7" s="46" t="s">
        <v>32</v>
      </c>
      <c r="L7" s="8">
        <v>1</v>
      </c>
      <c r="M7" s="8" t="s">
        <v>10</v>
      </c>
      <c r="N7" s="9"/>
    </row>
    <row r="8" spans="2:17" ht="28.5" x14ac:dyDescent="0.2">
      <c r="B8" s="41" t="s">
        <v>33</v>
      </c>
      <c r="C8" s="41" t="s">
        <v>41</v>
      </c>
      <c r="D8" s="41" t="s">
        <v>44</v>
      </c>
      <c r="E8" s="41" t="s">
        <v>52</v>
      </c>
      <c r="F8" s="41">
        <v>1.2</v>
      </c>
      <c r="G8" s="41" t="s">
        <v>69</v>
      </c>
      <c r="H8" s="34" t="s">
        <v>60</v>
      </c>
      <c r="I8" s="8">
        <v>1</v>
      </c>
      <c r="J8" s="8">
        <v>40</v>
      </c>
      <c r="K8" s="46" t="s">
        <v>33</v>
      </c>
      <c r="L8" s="8">
        <v>2</v>
      </c>
      <c r="M8" s="8" t="s">
        <v>11</v>
      </c>
      <c r="N8" s="9"/>
    </row>
    <row r="9" spans="2:17" ht="28.5" x14ac:dyDescent="0.2">
      <c r="B9" s="41" t="s">
        <v>34</v>
      </c>
      <c r="C9" s="41" t="s">
        <v>41</v>
      </c>
      <c r="D9" s="41" t="s">
        <v>45</v>
      </c>
      <c r="E9" s="41" t="s">
        <v>53</v>
      </c>
      <c r="F9" s="41">
        <v>1.3</v>
      </c>
      <c r="G9" s="41" t="s">
        <v>70</v>
      </c>
      <c r="H9" s="34" t="s">
        <v>61</v>
      </c>
      <c r="I9" s="8">
        <v>1</v>
      </c>
      <c r="J9" s="8">
        <v>25</v>
      </c>
      <c r="K9" s="46" t="s">
        <v>34</v>
      </c>
      <c r="L9" s="8">
        <v>3</v>
      </c>
      <c r="M9" s="8" t="s">
        <v>11</v>
      </c>
      <c r="N9" s="9"/>
    </row>
    <row r="10" spans="2:17" x14ac:dyDescent="0.2">
      <c r="B10" s="41" t="s">
        <v>35</v>
      </c>
      <c r="C10" s="41" t="s">
        <v>42</v>
      </c>
      <c r="D10" s="41" t="s">
        <v>46</v>
      </c>
      <c r="E10" s="41" t="s">
        <v>54</v>
      </c>
      <c r="F10" s="41">
        <v>2.1</v>
      </c>
      <c r="G10" s="41" t="s">
        <v>71</v>
      </c>
      <c r="H10" s="25" t="s">
        <v>62</v>
      </c>
      <c r="I10" s="8">
        <v>1</v>
      </c>
      <c r="J10" s="8">
        <v>40</v>
      </c>
      <c r="K10" s="46" t="s">
        <v>35</v>
      </c>
      <c r="L10" s="8">
        <v>4</v>
      </c>
      <c r="M10" s="8" t="s">
        <v>11</v>
      </c>
      <c r="N10" s="9"/>
    </row>
    <row r="11" spans="2:17" ht="25.5" x14ac:dyDescent="0.2">
      <c r="B11" s="41" t="s">
        <v>36</v>
      </c>
      <c r="C11" s="41" t="s">
        <v>42</v>
      </c>
      <c r="D11" s="41" t="s">
        <v>47</v>
      </c>
      <c r="E11" s="41" t="s">
        <v>55</v>
      </c>
      <c r="F11" s="41">
        <v>2.2000000000000002</v>
      </c>
      <c r="G11" s="41" t="s">
        <v>72</v>
      </c>
      <c r="H11" s="25" t="s">
        <v>63</v>
      </c>
      <c r="I11" s="8">
        <v>1</v>
      </c>
      <c r="J11" s="8">
        <v>40</v>
      </c>
      <c r="K11" s="46" t="s">
        <v>36</v>
      </c>
      <c r="L11" s="8">
        <v>5</v>
      </c>
      <c r="M11" s="8" t="s">
        <v>11</v>
      </c>
      <c r="N11" s="9"/>
    </row>
    <row r="12" spans="2:17" ht="25.5" x14ac:dyDescent="0.2">
      <c r="B12" s="41" t="s">
        <v>37</v>
      </c>
      <c r="C12" s="41" t="s">
        <v>42</v>
      </c>
      <c r="D12" s="41" t="s">
        <v>48</v>
      </c>
      <c r="E12" s="41" t="s">
        <v>56</v>
      </c>
      <c r="F12" s="42">
        <v>2.2999999999999998</v>
      </c>
      <c r="G12" s="41" t="s">
        <v>73</v>
      </c>
      <c r="H12" s="25" t="s">
        <v>64</v>
      </c>
      <c r="I12" s="8">
        <v>1</v>
      </c>
      <c r="J12" s="8">
        <v>40</v>
      </c>
      <c r="K12" s="46" t="s">
        <v>37</v>
      </c>
      <c r="L12" s="8">
        <v>6</v>
      </c>
      <c r="M12" s="8" t="s">
        <v>11</v>
      </c>
      <c r="N12" s="9"/>
    </row>
    <row r="13" spans="2:17" ht="25.5" x14ac:dyDescent="0.2">
      <c r="B13" s="41" t="s">
        <v>38</v>
      </c>
      <c r="C13" s="41" t="s">
        <v>42</v>
      </c>
      <c r="D13" s="41" t="s">
        <v>49</v>
      </c>
      <c r="E13" s="41" t="s">
        <v>74</v>
      </c>
      <c r="F13" s="42">
        <v>3.1</v>
      </c>
      <c r="G13" s="41" t="s">
        <v>75</v>
      </c>
      <c r="H13" s="25" t="s">
        <v>65</v>
      </c>
      <c r="I13" s="8">
        <v>1</v>
      </c>
      <c r="J13" s="8">
        <v>10</v>
      </c>
      <c r="K13" s="46" t="s">
        <v>38</v>
      </c>
      <c r="L13" s="8">
        <v>7</v>
      </c>
      <c r="M13" s="8" t="s">
        <v>11</v>
      </c>
      <c r="N13" s="9"/>
    </row>
    <row r="14" spans="2:17" ht="25.5" x14ac:dyDescent="0.2">
      <c r="B14" s="41" t="s">
        <v>39</v>
      </c>
      <c r="C14" s="41" t="s">
        <v>42</v>
      </c>
      <c r="D14" s="41" t="s">
        <v>50</v>
      </c>
      <c r="E14" s="41" t="s">
        <v>57</v>
      </c>
      <c r="F14" s="42">
        <v>3.2</v>
      </c>
      <c r="G14" s="41" t="s">
        <v>76</v>
      </c>
      <c r="H14" s="25" t="s">
        <v>66</v>
      </c>
      <c r="I14" s="8">
        <v>1</v>
      </c>
      <c r="J14" s="8">
        <v>10</v>
      </c>
      <c r="K14" s="46" t="s">
        <v>39</v>
      </c>
      <c r="L14" s="8">
        <v>8</v>
      </c>
      <c r="M14" s="8" t="s">
        <v>11</v>
      </c>
      <c r="N14" s="9"/>
    </row>
    <row r="15" spans="2:17" ht="38.25" x14ac:dyDescent="0.2">
      <c r="B15" s="41" t="s">
        <v>40</v>
      </c>
      <c r="C15" s="41" t="s">
        <v>42</v>
      </c>
      <c r="D15" s="41" t="s">
        <v>51</v>
      </c>
      <c r="E15" s="41" t="s">
        <v>58</v>
      </c>
      <c r="F15" s="42">
        <v>3.3</v>
      </c>
      <c r="G15" s="41" t="s">
        <v>77</v>
      </c>
      <c r="H15" s="25" t="s">
        <v>67</v>
      </c>
      <c r="I15" s="8">
        <v>1</v>
      </c>
      <c r="J15" s="8">
        <v>10</v>
      </c>
      <c r="K15" s="46" t="s">
        <v>40</v>
      </c>
      <c r="L15" s="8">
        <v>9</v>
      </c>
      <c r="M15" s="8" t="s">
        <v>11</v>
      </c>
      <c r="N15" s="9"/>
    </row>
    <row r="16" spans="2:17" x14ac:dyDescent="0.2">
      <c r="B16" s="42"/>
      <c r="C16" s="42"/>
      <c r="D16" s="42"/>
      <c r="E16" s="42"/>
      <c r="F16" s="42"/>
      <c r="G16" s="42"/>
      <c r="H16" s="9"/>
      <c r="I16" s="8"/>
      <c r="J16" s="8"/>
      <c r="K16" s="8"/>
      <c r="L16" s="8"/>
      <c r="M16" s="8"/>
      <c r="N16" s="9"/>
    </row>
    <row r="17" spans="2:14" x14ac:dyDescent="0.2">
      <c r="B17" s="42"/>
      <c r="C17" s="42"/>
      <c r="D17" s="42"/>
      <c r="E17" s="42"/>
      <c r="F17" s="42"/>
      <c r="G17" s="42"/>
      <c r="H17" s="9"/>
      <c r="I17" s="8"/>
      <c r="J17" s="8"/>
      <c r="K17" s="8"/>
      <c r="L17" s="8"/>
      <c r="M17" s="8"/>
      <c r="N17" s="9"/>
    </row>
    <row r="18" spans="2:14" x14ac:dyDescent="0.2">
      <c r="B18" s="42"/>
      <c r="C18" s="42"/>
      <c r="D18" s="42"/>
      <c r="E18" s="42"/>
      <c r="F18" s="42"/>
      <c r="G18" s="42"/>
      <c r="H18" s="9"/>
      <c r="I18" s="8"/>
      <c r="J18" s="8"/>
      <c r="K18" s="8"/>
      <c r="L18" s="8"/>
      <c r="M18" s="8"/>
      <c r="N18" s="9"/>
    </row>
    <row r="19" spans="2:14" x14ac:dyDescent="0.2">
      <c r="B19" s="42"/>
      <c r="C19" s="42"/>
      <c r="D19" s="42"/>
      <c r="E19" s="42"/>
      <c r="F19" s="42"/>
      <c r="G19" s="42"/>
      <c r="H19" s="9"/>
      <c r="I19" s="8"/>
      <c r="J19" s="8"/>
      <c r="K19" s="8"/>
      <c r="L19" s="8"/>
      <c r="M19" s="8"/>
      <c r="N19" s="9"/>
    </row>
    <row r="20" spans="2:14" x14ac:dyDescent="0.2">
      <c r="B20" s="42"/>
      <c r="C20" s="42"/>
      <c r="D20" s="42"/>
      <c r="E20" s="42"/>
      <c r="F20" s="42"/>
      <c r="G20" s="42"/>
      <c r="H20" s="9"/>
      <c r="I20" s="8"/>
      <c r="J20" s="8"/>
      <c r="K20" s="8"/>
      <c r="L20" s="8"/>
      <c r="M20" s="8"/>
      <c r="N20" s="9"/>
    </row>
    <row r="21" spans="2:14" x14ac:dyDescent="0.2">
      <c r="B21" s="42"/>
      <c r="C21" s="42"/>
      <c r="D21" s="42"/>
      <c r="E21" s="42"/>
      <c r="F21" s="42"/>
      <c r="G21" s="42"/>
      <c r="H21" s="9"/>
      <c r="I21" s="8"/>
      <c r="J21" s="8"/>
      <c r="K21" s="8"/>
      <c r="L21" s="8"/>
      <c r="M21" s="8"/>
      <c r="N21" s="9"/>
    </row>
    <row r="22" spans="2:14" x14ac:dyDescent="0.2">
      <c r="B22" s="42"/>
      <c r="C22" s="42"/>
      <c r="D22" s="42"/>
      <c r="E22" s="42"/>
      <c r="F22" s="42"/>
      <c r="G22" s="42"/>
      <c r="H22" s="9"/>
      <c r="I22" s="8"/>
      <c r="J22" s="8"/>
      <c r="K22" s="8"/>
      <c r="L22" s="8"/>
      <c r="M22" s="8"/>
      <c r="N22" s="9"/>
    </row>
    <row r="23" spans="2:14" x14ac:dyDescent="0.2">
      <c r="B23" s="42"/>
      <c r="C23" s="42"/>
      <c r="D23" s="42"/>
      <c r="E23" s="42"/>
      <c r="F23" s="42"/>
      <c r="G23" s="42"/>
      <c r="H23" s="9"/>
      <c r="I23" s="8"/>
      <c r="J23" s="8"/>
      <c r="K23" s="8"/>
      <c r="L23" s="8"/>
      <c r="M23" s="8"/>
      <c r="N23" s="9"/>
    </row>
    <row r="24" spans="2:14" x14ac:dyDescent="0.2">
      <c r="B24" s="42"/>
      <c r="C24" s="42"/>
      <c r="D24" s="42"/>
      <c r="E24" s="42"/>
      <c r="F24" s="42"/>
      <c r="G24" s="42"/>
      <c r="H24" s="9"/>
      <c r="I24" s="8"/>
      <c r="J24" s="8"/>
      <c r="K24" s="8"/>
      <c r="L24" s="8"/>
      <c r="M24" s="8"/>
      <c r="N24" s="9"/>
    </row>
    <row r="25" spans="2:14" x14ac:dyDescent="0.2">
      <c r="B25" s="42"/>
      <c r="C25" s="42"/>
      <c r="D25" s="42"/>
      <c r="E25" s="42"/>
      <c r="F25" s="42"/>
      <c r="G25" s="42"/>
      <c r="H25" s="9"/>
      <c r="I25" s="8"/>
      <c r="J25" s="8"/>
      <c r="K25" s="8"/>
      <c r="L25" s="8"/>
      <c r="M25" s="8"/>
      <c r="N25" s="9"/>
    </row>
    <row r="26" spans="2:14" x14ac:dyDescent="0.2">
      <c r="B26" s="42"/>
      <c r="C26" s="42"/>
      <c r="D26" s="42"/>
      <c r="E26" s="42"/>
      <c r="F26" s="41"/>
      <c r="G26" s="42"/>
      <c r="H26" s="9"/>
      <c r="I26" s="8"/>
      <c r="J26" s="8"/>
      <c r="K26" s="8"/>
      <c r="L26" s="8"/>
      <c r="M26" s="8"/>
      <c r="N26" s="9"/>
    </row>
    <row r="27" spans="2:14" x14ac:dyDescent="0.2">
      <c r="B27" s="42"/>
      <c r="C27" s="42"/>
      <c r="D27" s="42"/>
      <c r="E27" s="42"/>
      <c r="F27" s="42"/>
      <c r="G27" s="42"/>
      <c r="H27" s="9"/>
      <c r="I27" s="8"/>
      <c r="J27" s="8"/>
      <c r="K27" s="8"/>
      <c r="L27" s="8"/>
      <c r="M27" s="8"/>
      <c r="N27" s="9"/>
    </row>
    <row r="28" spans="2:14" x14ac:dyDescent="0.2">
      <c r="B28" s="42"/>
      <c r="C28" s="42"/>
      <c r="D28" s="42"/>
      <c r="E28" s="42"/>
      <c r="F28" s="42"/>
      <c r="G28" s="42"/>
      <c r="H28" s="9"/>
      <c r="I28" s="8"/>
      <c r="J28" s="8"/>
      <c r="K28" s="8"/>
      <c r="L28" s="8"/>
      <c r="M28" s="8"/>
      <c r="N28" s="9"/>
    </row>
    <row r="29" spans="2:14" x14ac:dyDescent="0.2">
      <c r="B29" s="42"/>
      <c r="C29" s="42"/>
      <c r="D29" s="42"/>
      <c r="E29" s="42"/>
      <c r="F29" s="42"/>
      <c r="G29" s="42"/>
      <c r="H29" s="9"/>
      <c r="I29" s="8"/>
      <c r="J29" s="8"/>
      <c r="K29" s="8"/>
      <c r="L29" s="8"/>
      <c r="M29" s="8"/>
      <c r="N29" s="9"/>
    </row>
    <row r="30" spans="2:14" x14ac:dyDescent="0.2">
      <c r="B30" s="42"/>
      <c r="C30" s="42"/>
      <c r="D30" s="42"/>
      <c r="E30" s="42"/>
      <c r="F30" s="42"/>
      <c r="G30" s="42"/>
      <c r="H30" s="9"/>
      <c r="I30" s="8"/>
      <c r="J30" s="8"/>
      <c r="K30" s="8"/>
      <c r="L30" s="8"/>
      <c r="M30" s="8"/>
      <c r="N30" s="9"/>
    </row>
    <row r="31" spans="2:14" x14ac:dyDescent="0.2">
      <c r="B31" s="42"/>
      <c r="C31" s="42"/>
      <c r="D31" s="42"/>
      <c r="E31" s="42"/>
      <c r="F31" s="42"/>
      <c r="G31" s="42"/>
      <c r="H31" s="9"/>
      <c r="I31" s="8"/>
      <c r="J31" s="8"/>
      <c r="K31" s="8"/>
      <c r="L31" s="8"/>
      <c r="M31" s="8"/>
      <c r="N31" s="9"/>
    </row>
    <row r="32" spans="2:14" x14ac:dyDescent="0.2">
      <c r="B32" s="42"/>
      <c r="C32" s="42"/>
      <c r="D32" s="42"/>
      <c r="E32" s="42"/>
      <c r="F32" s="42"/>
      <c r="G32" s="42"/>
      <c r="H32" s="9"/>
      <c r="I32" s="8"/>
      <c r="J32" s="8"/>
      <c r="K32" s="8"/>
      <c r="L32" s="8"/>
      <c r="M32" s="8"/>
      <c r="N32" s="9"/>
    </row>
    <row r="33" spans="2:14" x14ac:dyDescent="0.2">
      <c r="B33" s="42"/>
      <c r="C33" s="42"/>
      <c r="D33" s="42"/>
      <c r="E33" s="42"/>
      <c r="F33" s="42"/>
      <c r="G33" s="42"/>
      <c r="H33" s="9"/>
      <c r="I33" s="8"/>
      <c r="J33" s="8"/>
      <c r="K33" s="8"/>
      <c r="L33" s="8"/>
      <c r="M33" s="8"/>
      <c r="N33" s="9"/>
    </row>
    <row r="34" spans="2:14" x14ac:dyDescent="0.2">
      <c r="B34" s="42"/>
      <c r="C34" s="42"/>
      <c r="D34" s="42"/>
      <c r="E34" s="42"/>
      <c r="F34" s="42"/>
      <c r="G34" s="42"/>
      <c r="H34" s="9"/>
      <c r="I34" s="8"/>
      <c r="J34" s="8"/>
      <c r="K34" s="8"/>
      <c r="L34" s="8"/>
      <c r="M34" s="8"/>
      <c r="N34" s="9"/>
    </row>
    <row r="35" spans="2:14" x14ac:dyDescent="0.2">
      <c r="B35" s="42"/>
      <c r="C35" s="42"/>
      <c r="D35" s="42"/>
      <c r="E35" s="42"/>
      <c r="F35" s="42"/>
      <c r="G35" s="42"/>
      <c r="H35" s="9"/>
      <c r="I35" s="8"/>
      <c r="J35" s="8"/>
      <c r="K35" s="8"/>
      <c r="L35" s="8"/>
      <c r="M35" s="8"/>
      <c r="N35" s="9"/>
    </row>
    <row r="36" spans="2:14" x14ac:dyDescent="0.2">
      <c r="B36" s="42"/>
      <c r="C36" s="42"/>
      <c r="D36" s="42"/>
      <c r="E36" s="42"/>
      <c r="F36" s="42"/>
      <c r="G36" s="42"/>
      <c r="H36" s="9"/>
      <c r="I36" s="8"/>
      <c r="J36" s="8"/>
      <c r="K36" s="8"/>
      <c r="L36" s="8"/>
      <c r="M36" s="8"/>
      <c r="N36" s="9"/>
    </row>
    <row r="37" spans="2:14" x14ac:dyDescent="0.2">
      <c r="B37" s="42"/>
      <c r="C37" s="42"/>
      <c r="D37" s="42"/>
      <c r="E37" s="42"/>
      <c r="F37" s="42"/>
      <c r="G37" s="42"/>
      <c r="H37" s="9"/>
      <c r="I37" s="8"/>
      <c r="J37" s="8"/>
      <c r="K37" s="8"/>
      <c r="L37" s="8"/>
      <c r="M37" s="8"/>
      <c r="N37" s="9"/>
    </row>
    <row r="38" spans="2:14" x14ac:dyDescent="0.2">
      <c r="B38" s="42"/>
      <c r="C38" s="42"/>
      <c r="D38" s="42"/>
      <c r="E38" s="42"/>
      <c r="F38" s="42"/>
      <c r="G38" s="42"/>
      <c r="H38" s="9"/>
      <c r="I38" s="8"/>
      <c r="J38" s="8"/>
      <c r="K38" s="8"/>
      <c r="L38" s="8"/>
      <c r="M38" s="8"/>
      <c r="N38" s="9"/>
    </row>
    <row r="39" spans="2:14" x14ac:dyDescent="0.2">
      <c r="B39" s="42"/>
      <c r="C39" s="42"/>
      <c r="D39" s="42"/>
      <c r="E39" s="42"/>
      <c r="F39" s="42"/>
      <c r="G39" s="42"/>
      <c r="H39" s="9"/>
      <c r="I39" s="8"/>
      <c r="J39" s="8"/>
      <c r="K39" s="8"/>
      <c r="L39" s="8"/>
      <c r="M39" s="8"/>
      <c r="N39" s="9"/>
    </row>
    <row r="40" spans="2:14" x14ac:dyDescent="0.2">
      <c r="B40" s="42"/>
      <c r="C40" s="42"/>
      <c r="D40" s="42"/>
      <c r="E40" s="42"/>
      <c r="F40" s="42"/>
      <c r="G40" s="42"/>
      <c r="H40" s="9"/>
      <c r="I40" s="8"/>
      <c r="J40" s="8"/>
      <c r="K40" s="8"/>
      <c r="L40" s="8"/>
      <c r="M40" s="8"/>
      <c r="N40" s="9"/>
    </row>
    <row r="41" spans="2:14" x14ac:dyDescent="0.2">
      <c r="B41" s="42"/>
      <c r="C41" s="42"/>
      <c r="D41" s="42"/>
      <c r="E41" s="42"/>
      <c r="F41" s="42"/>
      <c r="G41" s="42"/>
      <c r="H41" s="9"/>
      <c r="I41" s="8"/>
      <c r="J41" s="8"/>
      <c r="K41" s="8"/>
      <c r="L41" s="8"/>
      <c r="M41" s="8"/>
      <c r="N41" s="9"/>
    </row>
    <row r="42" spans="2:14" x14ac:dyDescent="0.2">
      <c r="B42" s="42"/>
      <c r="C42" s="42"/>
      <c r="D42" s="42"/>
      <c r="E42" s="42"/>
      <c r="F42" s="42"/>
      <c r="G42" s="42"/>
      <c r="H42" s="9"/>
      <c r="I42" s="8"/>
      <c r="J42" s="8"/>
      <c r="K42" s="8"/>
      <c r="L42" s="8"/>
      <c r="M42" s="8"/>
      <c r="N42" s="9"/>
    </row>
    <row r="43" spans="2:14" x14ac:dyDescent="0.2">
      <c r="B43" s="42"/>
      <c r="C43" s="42"/>
      <c r="D43" s="42"/>
      <c r="E43" s="42"/>
      <c r="F43" s="42"/>
      <c r="G43" s="42"/>
      <c r="H43" s="9"/>
      <c r="I43" s="8"/>
      <c r="J43" s="8"/>
      <c r="K43" s="8"/>
      <c r="L43" s="8"/>
      <c r="M43" s="8"/>
      <c r="N43" s="9"/>
    </row>
    <row r="44" spans="2:14" x14ac:dyDescent="0.2">
      <c r="B44" s="42"/>
      <c r="C44" s="42"/>
      <c r="D44" s="42"/>
      <c r="E44" s="42"/>
      <c r="F44" s="42"/>
      <c r="G44" s="42"/>
      <c r="H44" s="9"/>
      <c r="I44" s="8"/>
      <c r="J44" s="8"/>
      <c r="K44" s="8"/>
      <c r="L44" s="8"/>
      <c r="M44" s="8"/>
      <c r="N44" s="9"/>
    </row>
    <row r="45" spans="2:14" x14ac:dyDescent="0.2">
      <c r="B45" s="42"/>
      <c r="C45" s="42"/>
      <c r="D45" s="42"/>
      <c r="E45" s="42"/>
      <c r="F45" s="42"/>
      <c r="G45" s="42"/>
      <c r="H45" s="9"/>
      <c r="I45" s="8"/>
      <c r="J45" s="8"/>
      <c r="K45" s="8"/>
      <c r="L45" s="8"/>
      <c r="M45" s="8"/>
      <c r="N45" s="9"/>
    </row>
    <row r="46" spans="2:14" x14ac:dyDescent="0.2">
      <c r="B46" s="42"/>
      <c r="C46" s="42"/>
      <c r="D46" s="42"/>
      <c r="E46" s="42"/>
      <c r="F46" s="42"/>
      <c r="G46" s="42"/>
      <c r="H46" s="9"/>
      <c r="I46" s="8"/>
      <c r="J46" s="8"/>
      <c r="K46" s="8"/>
      <c r="L46" s="8"/>
      <c r="M46" s="8"/>
      <c r="N46" s="9"/>
    </row>
    <row r="47" spans="2:14" x14ac:dyDescent="0.2">
      <c r="B47" s="42"/>
      <c r="C47" s="42"/>
      <c r="D47" s="42"/>
      <c r="E47" s="42"/>
      <c r="F47" s="42"/>
      <c r="G47" s="42"/>
      <c r="H47" s="9"/>
      <c r="I47" s="8"/>
      <c r="J47" s="8"/>
      <c r="K47" s="8"/>
      <c r="L47" s="8"/>
      <c r="M47" s="8"/>
      <c r="N47" s="9"/>
    </row>
    <row r="48" spans="2:14" x14ac:dyDescent="0.2">
      <c r="B48" s="42"/>
      <c r="C48" s="42"/>
      <c r="D48" s="42"/>
      <c r="E48" s="42"/>
      <c r="F48" s="42"/>
      <c r="G48" s="42"/>
      <c r="H48" s="9"/>
      <c r="I48" s="8"/>
      <c r="J48" s="8"/>
      <c r="K48" s="8"/>
      <c r="L48" s="8"/>
      <c r="M48" s="8"/>
      <c r="N48" s="9"/>
    </row>
    <row r="49" spans="2:14" x14ac:dyDescent="0.2">
      <c r="B49" s="42"/>
      <c r="C49" s="42"/>
      <c r="D49" s="42"/>
      <c r="E49" s="42"/>
      <c r="F49" s="42"/>
      <c r="G49" s="42"/>
      <c r="H49" s="9"/>
      <c r="I49" s="8"/>
      <c r="J49" s="8"/>
      <c r="K49" s="8"/>
      <c r="L49" s="8"/>
      <c r="M49" s="8"/>
      <c r="N49" s="9"/>
    </row>
    <row r="50" spans="2:14" x14ac:dyDescent="0.2">
      <c r="B50" s="42"/>
      <c r="C50" s="42"/>
      <c r="D50" s="42"/>
      <c r="E50" s="42"/>
      <c r="F50" s="42"/>
      <c r="G50" s="42"/>
      <c r="H50" s="9"/>
      <c r="I50" s="8"/>
      <c r="J50" s="8"/>
      <c r="K50" s="8"/>
      <c r="L50" s="8"/>
      <c r="M50" s="8"/>
      <c r="N50" s="9"/>
    </row>
    <row r="51" spans="2:14" x14ac:dyDescent="0.2">
      <c r="B51" s="42"/>
      <c r="C51" s="42"/>
      <c r="D51" s="42"/>
      <c r="E51" s="42"/>
      <c r="F51" s="42"/>
      <c r="G51" s="42"/>
      <c r="H51" s="9"/>
      <c r="I51" s="8"/>
      <c r="J51" s="8"/>
      <c r="K51" s="8"/>
      <c r="L51" s="8"/>
      <c r="M51" s="8"/>
      <c r="N51" s="9"/>
    </row>
    <row r="56" spans="2:14" x14ac:dyDescent="0.2">
      <c r="G56" s="6"/>
      <c r="H56" s="6"/>
    </row>
    <row r="69" spans="2:14" x14ac:dyDescent="0.2">
      <c r="N69" s="7"/>
    </row>
    <row r="80" spans="2:14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69:N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N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N80">
    <cfRule type="expression" dxfId="18" priority="73" stopIfTrue="1">
      <formula>$M70="Done"</formula>
    </cfRule>
    <cfRule type="expression" dxfId="17" priority="74" stopIfTrue="1">
      <formula>$M70="Ongoing"</formula>
    </cfRule>
    <cfRule type="expression" dxfId="16" priority="75" stopIfTrue="1">
      <formula>$M70="Removed"</formula>
    </cfRule>
  </conditionalFormatting>
  <conditionalFormatting sqref="B7:F7 B10:H125 I7:N125 B8:G9">
    <cfRule type="expression" dxfId="15" priority="31" stopIfTrue="1">
      <formula>$M7="Terminado"</formula>
    </cfRule>
    <cfRule type="expression" dxfId="14" priority="32" stopIfTrue="1">
      <formula>$M7="En Progreso"</formula>
    </cfRule>
    <cfRule type="expression" dxfId="13" priority="33" stopIfTrue="1">
      <formula>$M7="Eliminado"</formula>
    </cfRule>
  </conditionalFormatting>
  <conditionalFormatting sqref="P3">
    <cfRule type="expression" dxfId="12" priority="79" stopIfTrue="1">
      <formula>$M11="Done"</formula>
    </cfRule>
    <cfRule type="expression" dxfId="11" priority="80" stopIfTrue="1">
      <formula>$M11="In Progress"</formula>
    </cfRule>
    <cfRule type="expression" dxfId="10" priority="81" stopIfTrue="1">
      <formula>$M11="Removed"</formula>
    </cfRule>
  </conditionalFormatting>
  <conditionalFormatting sqref="P1">
    <cfRule type="expression" dxfId="9" priority="82" stopIfTrue="1">
      <formula>$M9="Done"</formula>
    </cfRule>
    <cfRule type="expression" dxfId="8" priority="83" stopIfTrue="1">
      <formula>$M9="In Progress"</formula>
    </cfRule>
    <cfRule type="expression" dxfId="7" priority="84" stopIfTrue="1">
      <formula>$M9="Removed"</formula>
    </cfRule>
  </conditionalFormatting>
  <dataValidations count="2">
    <dataValidation type="list" allowBlank="1" showInputMessage="1" sqref="M81:M190 M6:M79">
      <formula1>"Por Hacer,En Progreso,Terminado,Eliminado"</formula1>
    </dataValidation>
    <dataValidation type="list" allowBlank="1" showInputMessage="1" showErrorMessage="1" sqref="I7:I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tabSelected="1" workbookViewId="0">
      <selection activeCell="I21" sqref="I21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6">
        <v>44903</v>
      </c>
      <c r="D3" s="20">
        <v>21</v>
      </c>
      <c r="E3" s="21">
        <v>44924</v>
      </c>
      <c r="F3" s="17">
        <f>IF(B3="","",SUMIF('Backlog del Producto'!L$7:L$130,Sprints!B3,'Backlog del Producto'!J$7:J$130))</f>
        <v>30</v>
      </c>
      <c r="G3" s="18" t="s">
        <v>10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44924</v>
      </c>
      <c r="D4" s="20">
        <v>35</v>
      </c>
      <c r="E4" s="21">
        <f>IF(AND(C4&lt;&gt;"",D4&lt;&gt;""),C4+D4-1,"")</f>
        <v>44958</v>
      </c>
      <c r="F4" s="17">
        <f>IF(B4="","",SUMIF('Backlog del Producto'!L$7:L$130,Sprints!B4,'Backlog del Producto'!J$7:J$130))</f>
        <v>40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44959</v>
      </c>
      <c r="D5" s="20">
        <v>14</v>
      </c>
      <c r="E5" s="21">
        <f>IF(AND(C5&lt;&gt;"",D5&lt;&gt;""),C5+D5-1,"")</f>
        <v>44972</v>
      </c>
      <c r="F5" s="17">
        <f>IF(B5="","",SUMIF('Backlog del Producto'!L$7:L$130,Sprints!B5,'Backlog del Producto'!J$7:J$130))</f>
        <v>25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44973</v>
      </c>
      <c r="D6" s="20">
        <v>25</v>
      </c>
      <c r="E6" s="21">
        <f>IF(AND(C6&lt;&gt;"",D6&lt;&gt;""),C6+D6-1,"")</f>
        <v>44997</v>
      </c>
      <c r="F6" s="17">
        <f>IF(B6="","",SUMIF('Backlog del Producto'!L$7:L$130,Sprints!B6,'Backlog del Producto'!J$7:J$130))</f>
        <v>40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44998</v>
      </c>
      <c r="D7" s="20">
        <v>25</v>
      </c>
      <c r="E7" s="21">
        <f>IF(AND(C7&lt;&gt;"",D7&lt;&gt;""),C7+D7-1,"")</f>
        <v>45022</v>
      </c>
      <c r="F7" s="17">
        <f>IF(B7="","",SUMIF('Backlog del Producto'!L$7:L$130,Sprints!B7,'Backlog del Producto'!J$7:J$130))</f>
        <v>40</v>
      </c>
      <c r="G7" s="18" t="s">
        <v>13</v>
      </c>
      <c r="H7" s="20"/>
      <c r="I7" s="15"/>
    </row>
    <row r="8" spans="2:10" x14ac:dyDescent="0.2">
      <c r="B8" s="17">
        <v>6</v>
      </c>
      <c r="C8" s="19">
        <f t="shared" ref="C8:C11" si="0">IF(AND(C7&lt;&gt;"",D7&lt;&gt;"",D8&lt;&gt;""),C7+D7,"")</f>
        <v>45023</v>
      </c>
      <c r="D8" s="20">
        <v>25</v>
      </c>
      <c r="E8" s="21">
        <f t="shared" ref="E8:E11" si="1">IF(AND(C8&lt;&gt;"",D8&lt;&gt;""),C8+D8-1,"")</f>
        <v>45047</v>
      </c>
      <c r="F8" s="17">
        <f>IF(B8="","",SUMIF('Backlog del Producto'!L$7:L$130,Sprints!B8,'Backlog del Producto'!J$7:J$130))</f>
        <v>40</v>
      </c>
      <c r="G8" s="18" t="s">
        <v>13</v>
      </c>
      <c r="H8" s="20"/>
      <c r="I8" s="15"/>
    </row>
    <row r="9" spans="2:10" x14ac:dyDescent="0.2">
      <c r="B9" s="17">
        <v>7</v>
      </c>
      <c r="C9" s="19">
        <f t="shared" si="0"/>
        <v>45048</v>
      </c>
      <c r="D9" s="20">
        <v>2</v>
      </c>
      <c r="E9" s="21">
        <f t="shared" si="1"/>
        <v>45049</v>
      </c>
      <c r="F9" s="17">
        <f>IF(B9="","",SUMIF('Backlog del Producto'!L$7:L$130,Sprints!B9,'Backlog del Producto'!J$7:J$130))</f>
        <v>10</v>
      </c>
      <c r="G9" s="18" t="s">
        <v>13</v>
      </c>
      <c r="H9" s="20"/>
      <c r="I9" s="15"/>
    </row>
    <row r="10" spans="2:10" x14ac:dyDescent="0.2">
      <c r="B10" s="17">
        <v>8</v>
      </c>
      <c r="C10" s="19">
        <f t="shared" si="0"/>
        <v>45050</v>
      </c>
      <c r="D10" s="20">
        <v>2</v>
      </c>
      <c r="E10" s="21">
        <f t="shared" si="1"/>
        <v>45051</v>
      </c>
      <c r="F10" s="17">
        <f>IF(B10="","",SUMIF('Backlog del Producto'!L$7:L$130,Sprints!B10,'Backlog del Producto'!J$7:J$130))</f>
        <v>10</v>
      </c>
      <c r="G10" s="18" t="s">
        <v>13</v>
      </c>
      <c r="H10" s="20"/>
      <c r="I10" s="15"/>
    </row>
    <row r="11" spans="2:10" x14ac:dyDescent="0.2">
      <c r="B11" s="17">
        <v>9</v>
      </c>
      <c r="C11" s="19">
        <f t="shared" si="0"/>
        <v>45052</v>
      </c>
      <c r="D11" s="20">
        <v>2</v>
      </c>
      <c r="E11" s="21">
        <f t="shared" si="1"/>
        <v>45053</v>
      </c>
      <c r="F11" s="17">
        <f>IF(B11="","",SUMIF('Backlog del Producto'!L$7:L$130,Sprints!B11,'Backlog del Producto'!J$7:J$130))</f>
        <v>10</v>
      </c>
      <c r="G11" s="18" t="s">
        <v>13</v>
      </c>
      <c r="H11" s="20"/>
      <c r="I11" s="15"/>
    </row>
    <row r="12" spans="2:10" x14ac:dyDescent="0.2">
      <c r="B12" s="17" t="str">
        <f t="shared" ref="B12:B17" si="2">IF(AND(C12&lt;&gt;"",D12&lt;&gt;""),B11+1,"")</f>
        <v/>
      </c>
      <c r="C12" s="19" t="str">
        <f t="shared" ref="C12:C17" si="3">IF(AND(C11&lt;&gt;"",D11&lt;&gt;"",D12&lt;&gt;""),C11+D11,"")</f>
        <v/>
      </c>
      <c r="D12" s="20"/>
      <c r="E12" s="21" t="str">
        <f t="shared" ref="E12:E17" si="4">IF(AND(C12&lt;&gt;"",D12&lt;&gt;""),C12+D12-1,"")</f>
        <v/>
      </c>
      <c r="F12" s="17" t="str">
        <f>IF(B12="","",SUMIF('Backlog del Producto'!L$8:L$130,Sprints!B12,'Backlog del Producto'!J$8:J$130))</f>
        <v/>
      </c>
      <c r="G12" s="18" t="str">
        <f t="shared" ref="G12:G17" si="5">IF(AND(OR(G11="Planned",G11="Ongoing"),D12&lt;&gt;""),"Planned","Unplanned")</f>
        <v>Unplanned</v>
      </c>
      <c r="H12" s="20"/>
      <c r="I12" s="15"/>
    </row>
    <row r="13" spans="2:10" x14ac:dyDescent="0.2">
      <c r="B13" s="17" t="str">
        <f t="shared" si="2"/>
        <v/>
      </c>
      <c r="C13" s="19" t="str">
        <f t="shared" si="3"/>
        <v/>
      </c>
      <c r="D13" s="20"/>
      <c r="E13" s="21" t="str">
        <f t="shared" si="4"/>
        <v/>
      </c>
      <c r="F13" s="17" t="str">
        <f>IF(B13="","",SUMIF('Backlog del Producto'!L$8:L$130,Sprints!B13,'Backlog del Producto'!J$8:J$130))</f>
        <v/>
      </c>
      <c r="G13" s="18" t="str">
        <f t="shared" si="5"/>
        <v>Unplanned</v>
      </c>
      <c r="H13" s="20"/>
      <c r="I13" s="15"/>
    </row>
    <row r="14" spans="2:10" x14ac:dyDescent="0.2">
      <c r="B14" s="17" t="str">
        <f t="shared" si="2"/>
        <v/>
      </c>
      <c r="C14" s="19" t="str">
        <f t="shared" si="3"/>
        <v/>
      </c>
      <c r="D14" s="20"/>
      <c r="E14" s="21" t="str">
        <f t="shared" si="4"/>
        <v/>
      </c>
      <c r="F14" s="17" t="str">
        <f>IF(B14="","",SUMIF('Backlog del Producto'!L$8:L$130,Sprints!B14,'Backlog del Producto'!J$8:J$130))</f>
        <v/>
      </c>
      <c r="G14" s="18" t="str">
        <f t="shared" si="5"/>
        <v>Unplanned</v>
      </c>
      <c r="H14" s="20"/>
      <c r="I14" s="15"/>
    </row>
    <row r="15" spans="2:10" x14ac:dyDescent="0.2">
      <c r="B15" s="17" t="str">
        <f t="shared" si="2"/>
        <v/>
      </c>
      <c r="C15" s="19" t="str">
        <f t="shared" si="3"/>
        <v/>
      </c>
      <c r="D15" s="20"/>
      <c r="E15" s="21" t="str">
        <f t="shared" si="4"/>
        <v/>
      </c>
      <c r="F15" s="17" t="str">
        <f>IF(B15="","",SUMIF('Backlog del Producto'!L$8:L$130,Sprints!B15,'Backlog del Producto'!J$8:J$130))</f>
        <v/>
      </c>
      <c r="G15" s="18" t="str">
        <f t="shared" si="5"/>
        <v>Unplanned</v>
      </c>
      <c r="H15" s="20"/>
      <c r="I15" s="15"/>
    </row>
    <row r="16" spans="2:10" x14ac:dyDescent="0.2">
      <c r="B16" s="17" t="str">
        <f t="shared" si="2"/>
        <v/>
      </c>
      <c r="C16" s="19" t="str">
        <f t="shared" si="3"/>
        <v/>
      </c>
      <c r="D16" s="20"/>
      <c r="E16" s="21" t="str">
        <f t="shared" si="4"/>
        <v/>
      </c>
      <c r="F16" s="17" t="str">
        <f>IF(B16="","",SUMIF('Backlog del Producto'!L$8:L$130,Sprints!B16,'Backlog del Producto'!J$8:J$130))</f>
        <v/>
      </c>
      <c r="G16" s="18" t="str">
        <f t="shared" si="5"/>
        <v>Unplanned</v>
      </c>
      <c r="H16" s="20"/>
      <c r="I16" s="15"/>
    </row>
    <row r="17" spans="2:9" x14ac:dyDescent="0.2">
      <c r="B17" s="17" t="str">
        <f t="shared" si="2"/>
        <v/>
      </c>
      <c r="C17" s="19" t="str">
        <f t="shared" si="3"/>
        <v/>
      </c>
      <c r="D17" s="20"/>
      <c r="E17" s="21" t="str">
        <f t="shared" si="4"/>
        <v/>
      </c>
      <c r="F17" s="17" t="str">
        <f>IF(B17="","",SUMIF('Backlog del Producto'!L$8:L$130,Sprints!B17,'Backlog del Producto'!J$8:J$130))</f>
        <v/>
      </c>
      <c r="G17" s="18" t="str">
        <f t="shared" si="5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Producto'!L$8:L$130,"",'Backlog del Producto'!J$8:J$130)-SUMIF('Backlog del Producto'!M$8:M$130,"Eliminado",'Backlog del Producto'!J$8:J$130)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purl.org/dc/terms/"/>
    <ds:schemaRef ds:uri="100486ed-dfc5-4b43-a390-ed80e6fa3473"/>
    <ds:schemaRef ds:uri="http://schemas.microsoft.com/office/2006/metadata/properties"/>
    <ds:schemaRef ds:uri="http://schemas.microsoft.com/office/2006/documentManagement/types"/>
    <ds:schemaRef ds:uri="3245187f-2b70-4b96-af74-b65b25777eca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59CDC92-A2D2-49A2-AF46-B019E8B2B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2022-12-16T23:20:47Z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