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2022\@FRANKY_DOCTORADO\TOPICOS DE SOFTWARE\TrabajoFinal\02. PLANIFICACION\"/>
    </mc:Choice>
  </mc:AlternateContent>
  <bookViews>
    <workbookView minimized="1" xWindow="0" yWindow="0" windowWidth="10530" windowHeight="6510" tabRatio="522"/>
  </bookViews>
  <sheets>
    <sheet name="Sprint 1" sheetId="25" r:id="rId1"/>
    <sheet name="Sprint 2" sheetId="28" r:id="rId2"/>
    <sheet name="Plantilla Sprint" sheetId="27" r:id="rId3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2">'Plantilla Sprint'!$F$18</definedName>
    <definedName name="DoneDays" localSheetId="0">'Sprint 1'!$F$18</definedName>
    <definedName name="DoneDays" localSheetId="1">'Sprint 2'!$F$18</definedName>
    <definedName name="DoneDays">#REF!</definedName>
    <definedName name="ImplementationDays" localSheetId="2">'Plantilla Sprint'!$D$16</definedName>
    <definedName name="ImplementationDays" localSheetId="0">'Sprint 1'!$D$16</definedName>
    <definedName name="ImplementationDays" localSheetId="1">'Sprint 2'!$D$16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2">OFFSET('Plantilla Sprint'!$H$17,0,0,1,'Plantilla Sprint'!DoneDays)</definedName>
    <definedName name="RealValues" localSheetId="0">OFFSET('Sprint 1'!$H$17,0,0,1,'Sprint 1'!DoneDays)</definedName>
    <definedName name="RealValues" localSheetId="1">OFFSET('Sprint 2'!$H$17,0,0,1,'Sprint 2'!DoneDays)</definedName>
    <definedName name="Sprint">#REF!</definedName>
    <definedName name="SprintCount">#REF!</definedName>
    <definedName name="SprintsInTrend">#REF!</definedName>
    <definedName name="SprintTasks" localSheetId="2">'Plantilla Sprint'!$C$21:$AF$70</definedName>
    <definedName name="SprintTasks" localSheetId="0">'Sprint 1'!$C$21:$AF$70</definedName>
    <definedName name="SprintTasks" localSheetId="1">'Sprint 2'!$C$21:$AF$70</definedName>
    <definedName name="SprintTasks">#REF!</definedName>
    <definedName name="Status">#REF!</definedName>
    <definedName name="StoryName">#REF!</definedName>
    <definedName name="TaskRows" localSheetId="2">'Plantilla Sprint'!$D$18</definedName>
    <definedName name="TaskRows" localSheetId="0">'Sprint 1'!$D$18</definedName>
    <definedName name="TaskRows" localSheetId="1">'Sprint 2'!$D$18</definedName>
    <definedName name="TaskRows">#REF!</definedName>
    <definedName name="TaskStatus" localSheetId="2">'Plantilla Sprint'!$F$21:$F$65</definedName>
    <definedName name="TaskStatus" localSheetId="0">'Sprint 1'!$F$21:$F$65</definedName>
    <definedName name="TaskStatus" localSheetId="1">'Sprint 2'!$F$21:$F$65</definedName>
    <definedName name="TaskStatus">#REF!</definedName>
    <definedName name="TaskStoryID" localSheetId="2">'Plantilla Sprint'!$D$21:$D$60</definedName>
    <definedName name="TaskStoryID" localSheetId="0">'Sprint 1'!$D$21:$D$60</definedName>
    <definedName name="TaskStoryID" localSheetId="1">'Sprint 2'!$D$21:$D$60</definedName>
    <definedName name="TaskStoryID">#REF!</definedName>
    <definedName name="TotalEffort" localSheetId="2">'Plantilla Sprint'!$G$17</definedName>
    <definedName name="TotalEffort" localSheetId="0">'Sprint 1'!$G$17</definedName>
    <definedName name="TotalEffort" localSheetId="1">'Sprint 2'!$G$17</definedName>
    <definedName name="TotalEffort">#REF!</definedName>
    <definedName name="TrendDays" localSheetId="2">'Plantilla Sprint'!$F$20</definedName>
    <definedName name="TrendDays" localSheetId="0">'Sprint 1'!$F$20</definedName>
    <definedName name="TrendDays" localSheetId="1">'Sprint 2'!$F$20</definedName>
    <definedName name="TrendDays">#REF!</definedName>
    <definedName name="TrendOffset">#REF!</definedName>
    <definedName name="TrendSprintCount">#REF!</definedName>
  </definedNames>
  <calcPr calcId="162913"/>
</workbook>
</file>

<file path=xl/calcChain.xml><?xml version="1.0" encoding="utf-8"?>
<calcChain xmlns="http://schemas.openxmlformats.org/spreadsheetml/2006/main">
  <c r="F71" i="28" l="1"/>
  <c r="H66" i="28"/>
  <c r="H65" i="28"/>
  <c r="H64" i="28"/>
  <c r="H63" i="28"/>
  <c r="F63" i="28"/>
  <c r="H62" i="28"/>
  <c r="F62" i="28"/>
  <c r="H61" i="28"/>
  <c r="F61" i="28"/>
  <c r="H60" i="28"/>
  <c r="F60" i="28"/>
  <c r="H59" i="28"/>
  <c r="F59" i="28"/>
  <c r="H58" i="28"/>
  <c r="F58" i="28"/>
  <c r="H57" i="28"/>
  <c r="F57" i="28"/>
  <c r="H56" i="28"/>
  <c r="F56" i="28"/>
  <c r="H55" i="28"/>
  <c r="F55" i="28"/>
  <c r="H54" i="28"/>
  <c r="F54" i="28"/>
  <c r="H53" i="28"/>
  <c r="F53" i="28"/>
  <c r="H52" i="28"/>
  <c r="F52" i="28"/>
  <c r="H51" i="28"/>
  <c r="F51" i="28"/>
  <c r="H50" i="28"/>
  <c r="F50" i="28"/>
  <c r="H49" i="28"/>
  <c r="F49" i="28"/>
  <c r="H48" i="28"/>
  <c r="F48" i="28"/>
  <c r="H47" i="28"/>
  <c r="F47" i="28"/>
  <c r="H46" i="28"/>
  <c r="F46" i="28"/>
  <c r="H45" i="28"/>
  <c r="F45" i="28"/>
  <c r="H44" i="28"/>
  <c r="F44" i="28"/>
  <c r="H43" i="28"/>
  <c r="F43" i="28"/>
  <c r="H42" i="28"/>
  <c r="F42" i="28"/>
  <c r="H41" i="28"/>
  <c r="F41" i="28"/>
  <c r="H40" i="28"/>
  <c r="F40" i="28"/>
  <c r="H39" i="28"/>
  <c r="F39" i="28"/>
  <c r="H38" i="28"/>
  <c r="F38" i="28"/>
  <c r="H37" i="28"/>
  <c r="F37" i="28"/>
  <c r="H36" i="28"/>
  <c r="F36" i="28"/>
  <c r="H35" i="28"/>
  <c r="F35" i="28"/>
  <c r="H34" i="28"/>
  <c r="F34" i="28"/>
  <c r="H33" i="28"/>
  <c r="F33" i="28"/>
  <c r="H32" i="28"/>
  <c r="F32" i="28"/>
  <c r="H31" i="28"/>
  <c r="F31" i="28"/>
  <c r="H30" i="28"/>
  <c r="F30" i="28"/>
  <c r="H29" i="28"/>
  <c r="F29" i="28"/>
  <c r="H28" i="28"/>
  <c r="F28" i="28"/>
  <c r="H27" i="28"/>
  <c r="F27" i="28"/>
  <c r="H26" i="28"/>
  <c r="F26" i="28"/>
  <c r="H25" i="28"/>
  <c r="H24" i="28"/>
  <c r="H23" i="28"/>
  <c r="H22" i="28"/>
  <c r="I21" i="28"/>
  <c r="I63" i="28"/>
  <c r="D18" i="28"/>
  <c r="AD17" i="28" s="1"/>
  <c r="H22" i="25"/>
  <c r="H23" i="25"/>
  <c r="H24" i="25"/>
  <c r="H25" i="25"/>
  <c r="F71" i="27"/>
  <c r="H66" i="27"/>
  <c r="H65" i="27"/>
  <c r="H64" i="27"/>
  <c r="H63" i="27"/>
  <c r="F63" i="27"/>
  <c r="H62" i="27"/>
  <c r="F62" i="27"/>
  <c r="H61" i="27"/>
  <c r="F61" i="27"/>
  <c r="H60" i="27"/>
  <c r="F60" i="27"/>
  <c r="H59" i="27"/>
  <c r="F59" i="27"/>
  <c r="H58" i="27"/>
  <c r="F58" i="27"/>
  <c r="H57" i="27"/>
  <c r="F57" i="27"/>
  <c r="H56" i="27"/>
  <c r="F56" i="27"/>
  <c r="H55" i="27"/>
  <c r="F55" i="27"/>
  <c r="H54" i="27"/>
  <c r="F54" i="27"/>
  <c r="H53" i="27"/>
  <c r="F53" i="27"/>
  <c r="H52" i="27"/>
  <c r="F52" i="27"/>
  <c r="H51" i="27"/>
  <c r="F51" i="27"/>
  <c r="H50" i="27"/>
  <c r="F50" i="27"/>
  <c r="H49" i="27"/>
  <c r="F49" i="27"/>
  <c r="H48" i="27"/>
  <c r="F48" i="27"/>
  <c r="H47" i="27"/>
  <c r="F47" i="27"/>
  <c r="H46" i="27"/>
  <c r="F46" i="27"/>
  <c r="H45" i="27"/>
  <c r="F45" i="27"/>
  <c r="H44" i="27"/>
  <c r="F44" i="27"/>
  <c r="H43" i="27"/>
  <c r="F43" i="27"/>
  <c r="H42" i="27"/>
  <c r="F42" i="27"/>
  <c r="H41" i="27"/>
  <c r="F41" i="27"/>
  <c r="H40" i="27"/>
  <c r="F40" i="27"/>
  <c r="H39" i="27"/>
  <c r="F39" i="27"/>
  <c r="H38" i="27"/>
  <c r="F38" i="27"/>
  <c r="H37" i="27"/>
  <c r="F37" i="27"/>
  <c r="H36" i="27"/>
  <c r="F36" i="27"/>
  <c r="H35" i="27"/>
  <c r="F35" i="27"/>
  <c r="H34" i="27"/>
  <c r="F34" i="27"/>
  <c r="H33" i="27"/>
  <c r="F33" i="27"/>
  <c r="H32" i="27"/>
  <c r="F32" i="27"/>
  <c r="H31" i="27"/>
  <c r="F31" i="27"/>
  <c r="H30" i="27"/>
  <c r="F30" i="27"/>
  <c r="H29" i="27"/>
  <c r="F29" i="27"/>
  <c r="H28" i="27"/>
  <c r="F28" i="27"/>
  <c r="H27" i="27"/>
  <c r="F27" i="27"/>
  <c r="H26" i="27"/>
  <c r="F26" i="27"/>
  <c r="H25" i="27"/>
  <c r="F25" i="27"/>
  <c r="H24" i="27"/>
  <c r="F24" i="27"/>
  <c r="H23" i="27"/>
  <c r="F23" i="27"/>
  <c r="H22" i="27"/>
  <c r="F22" i="27"/>
  <c r="I21" i="27"/>
  <c r="I62" i="27"/>
  <c r="D18" i="27"/>
  <c r="AB17" i="27"/>
  <c r="AC17" i="27"/>
  <c r="Y17" i="27"/>
  <c r="V17" i="27"/>
  <c r="U17" i="27"/>
  <c r="Q17" i="27"/>
  <c r="O17" i="27"/>
  <c r="N17" i="27"/>
  <c r="J17" i="27"/>
  <c r="I17" i="27"/>
  <c r="F71" i="25"/>
  <c r="H66" i="25"/>
  <c r="H65" i="25"/>
  <c r="H64" i="25"/>
  <c r="H63" i="25"/>
  <c r="F63" i="25"/>
  <c r="H62" i="25"/>
  <c r="F62" i="25"/>
  <c r="H61" i="25"/>
  <c r="F61" i="25"/>
  <c r="H60" i="25"/>
  <c r="F60" i="25"/>
  <c r="H59" i="25"/>
  <c r="F59" i="25"/>
  <c r="H58" i="25"/>
  <c r="F58" i="25"/>
  <c r="H57" i="25"/>
  <c r="F57" i="25"/>
  <c r="H56" i="25"/>
  <c r="F56" i="25"/>
  <c r="H55" i="25"/>
  <c r="F55" i="25"/>
  <c r="H54" i="25"/>
  <c r="F54" i="25"/>
  <c r="H53" i="25"/>
  <c r="F53" i="25"/>
  <c r="H52" i="25"/>
  <c r="F52" i="25"/>
  <c r="H51" i="25"/>
  <c r="F51" i="25"/>
  <c r="H50" i="25"/>
  <c r="F50" i="25"/>
  <c r="H49" i="25"/>
  <c r="F49" i="25"/>
  <c r="H48" i="25"/>
  <c r="F48" i="25"/>
  <c r="H47" i="25"/>
  <c r="F47" i="25"/>
  <c r="H46" i="25"/>
  <c r="F46" i="25"/>
  <c r="H45" i="25"/>
  <c r="F45" i="25"/>
  <c r="H44" i="25"/>
  <c r="F44" i="25"/>
  <c r="H43" i="25"/>
  <c r="F43" i="25"/>
  <c r="H42" i="25"/>
  <c r="F42" i="25"/>
  <c r="H41" i="25"/>
  <c r="F41" i="25"/>
  <c r="H40" i="25"/>
  <c r="F40" i="25"/>
  <c r="H39" i="25"/>
  <c r="F39" i="25"/>
  <c r="H38" i="25"/>
  <c r="F38" i="25"/>
  <c r="H37" i="25"/>
  <c r="F37" i="25"/>
  <c r="H36" i="25"/>
  <c r="F36" i="25"/>
  <c r="H35" i="25"/>
  <c r="F35" i="25"/>
  <c r="H34" i="25"/>
  <c r="F34" i="25"/>
  <c r="H33" i="25"/>
  <c r="F33" i="25"/>
  <c r="H32" i="25"/>
  <c r="F32" i="25"/>
  <c r="H31" i="25"/>
  <c r="F31" i="25"/>
  <c r="H30" i="25"/>
  <c r="F30" i="25"/>
  <c r="H29" i="25"/>
  <c r="F29" i="25"/>
  <c r="H28" i="25"/>
  <c r="F28" i="25"/>
  <c r="H27" i="25"/>
  <c r="F27" i="25"/>
  <c r="H26" i="25"/>
  <c r="F26" i="25"/>
  <c r="I21" i="25"/>
  <c r="D18" i="25"/>
  <c r="AB17" i="25"/>
  <c r="I63" i="25"/>
  <c r="I62" i="28"/>
  <c r="J21" i="28"/>
  <c r="J63" i="28" s="1"/>
  <c r="J62" i="28"/>
  <c r="P17" i="27"/>
  <c r="T17" i="27"/>
  <c r="V17" i="28"/>
  <c r="N17" i="28"/>
  <c r="O17" i="28"/>
  <c r="K17" i="28"/>
  <c r="Q17" i="28"/>
  <c r="L17" i="28"/>
  <c r="K21" i="28"/>
  <c r="S17" i="25"/>
  <c r="K17" i="25"/>
  <c r="W17" i="25"/>
  <c r="I63" i="27"/>
  <c r="Q17" i="25"/>
  <c r="U17" i="25"/>
  <c r="AC17" i="25"/>
  <c r="N17" i="25"/>
  <c r="V17" i="25"/>
  <c r="Z17" i="25"/>
  <c r="L17" i="25"/>
  <c r="P17" i="25"/>
  <c r="T17" i="25"/>
  <c r="I18" i="27"/>
  <c r="J21" i="27"/>
  <c r="J18" i="27" s="1"/>
  <c r="H17" i="27"/>
  <c r="J63" i="27"/>
  <c r="K21" i="27"/>
  <c r="K18" i="27" s="1"/>
  <c r="J62" i="27"/>
  <c r="K62" i="27"/>
  <c r="L21" i="27"/>
  <c r="L18" i="27"/>
  <c r="M21" i="27"/>
  <c r="N21" i="27" l="1"/>
  <c r="M18" i="27"/>
  <c r="M63" i="27"/>
  <c r="M62" i="27"/>
  <c r="L63" i="27"/>
  <c r="L62" i="27"/>
  <c r="L21" i="28"/>
  <c r="K63" i="28"/>
  <c r="AC17" i="28"/>
  <c r="S17" i="28"/>
  <c r="M17" i="25"/>
  <c r="G17" i="25"/>
  <c r="I18" i="25" s="1"/>
  <c r="AA17" i="25"/>
  <c r="Y17" i="25"/>
  <c r="R17" i="25"/>
  <c r="H17" i="25"/>
  <c r="X17" i="25"/>
  <c r="I17" i="25"/>
  <c r="O17" i="25"/>
  <c r="J17" i="25"/>
  <c r="AD17" i="25"/>
  <c r="H17" i="28"/>
  <c r="X17" i="28"/>
  <c r="P17" i="28"/>
  <c r="R17" i="28"/>
  <c r="W17" i="28"/>
  <c r="G17" i="28"/>
  <c r="J18" i="28" s="1"/>
  <c r="I17" i="28"/>
  <c r="T17" i="28"/>
  <c r="Z17" i="28"/>
  <c r="AA17" i="28"/>
  <c r="M17" i="28"/>
  <c r="Y17" i="28"/>
  <c r="K63" i="27"/>
  <c r="K62" i="28"/>
  <c r="AB17" i="28"/>
  <c r="U17" i="28"/>
  <c r="J17" i="28"/>
  <c r="I62" i="25"/>
  <c r="J21" i="25"/>
  <c r="AD17" i="27"/>
  <c r="W17" i="27"/>
  <c r="R17" i="27"/>
  <c r="M17" i="27"/>
  <c r="G17" i="27"/>
  <c r="H18" i="27" s="1"/>
  <c r="AA17" i="27"/>
  <c r="X17" i="27"/>
  <c r="L17" i="27"/>
  <c r="K17" i="27"/>
  <c r="S17" i="27"/>
  <c r="Z17" i="27"/>
  <c r="H18" i="25"/>
  <c r="K21" i="25" l="1"/>
  <c r="J63" i="25"/>
  <c r="J18" i="25"/>
  <c r="J62" i="25"/>
  <c r="N62" i="27"/>
  <c r="N18" i="27"/>
  <c r="N63" i="27"/>
  <c r="O21" i="27"/>
  <c r="I18" i="28"/>
  <c r="H18" i="28"/>
  <c r="K18" i="28"/>
  <c r="L18" i="28"/>
  <c r="L63" i="28"/>
  <c r="M21" i="28"/>
  <c r="L62" i="28"/>
  <c r="M18" i="28" l="1"/>
  <c r="M62" i="28"/>
  <c r="N21" i="28"/>
  <c r="M63" i="28"/>
  <c r="K63" i="25"/>
  <c r="K18" i="25"/>
  <c r="K62" i="25"/>
  <c r="L21" i="25"/>
  <c r="O18" i="27"/>
  <c r="P21" i="27"/>
  <c r="O62" i="27"/>
  <c r="O63" i="27"/>
  <c r="L63" i="25" l="1"/>
  <c r="M21" i="25"/>
  <c r="L62" i="25"/>
  <c r="L18" i="25"/>
  <c r="Q21" i="27"/>
  <c r="P62" i="27"/>
  <c r="P63" i="27"/>
  <c r="P18" i="27"/>
  <c r="O21" i="28"/>
  <c r="N18" i="28"/>
  <c r="N62" i="28"/>
  <c r="N63" i="28"/>
  <c r="M18" i="25" l="1"/>
  <c r="M63" i="25"/>
  <c r="N21" i="25"/>
  <c r="M62" i="25"/>
  <c r="O62" i="28"/>
  <c r="O63" i="28"/>
  <c r="P21" i="28"/>
  <c r="O18" i="28"/>
  <c r="Q63" i="27"/>
  <c r="R21" i="27"/>
  <c r="Q18" i="27"/>
  <c r="Q62" i="27"/>
  <c r="N18" i="25" l="1"/>
  <c r="N63" i="25"/>
  <c r="O21" i="25"/>
  <c r="N62" i="25"/>
  <c r="S21" i="27"/>
  <c r="R18" i="27"/>
  <c r="R63" i="27"/>
  <c r="R62" i="27"/>
  <c r="P18" i="28"/>
  <c r="P63" i="28"/>
  <c r="P62" i="28"/>
  <c r="Q21" i="28"/>
  <c r="Q18" i="28" l="1"/>
  <c r="Q62" i="28"/>
  <c r="R21" i="28"/>
  <c r="Q63" i="28"/>
  <c r="O18" i="25"/>
  <c r="O62" i="25"/>
  <c r="O63" i="25"/>
  <c r="P21" i="25"/>
  <c r="S18" i="27"/>
  <c r="S62" i="27"/>
  <c r="S63" i="27"/>
  <c r="T21" i="27"/>
  <c r="T62" i="27" l="1"/>
  <c r="U21" i="27"/>
  <c r="T18" i="27"/>
  <c r="T63" i="27"/>
  <c r="P18" i="25"/>
  <c r="P63" i="25"/>
  <c r="P62" i="25"/>
  <c r="Q21" i="25"/>
  <c r="R18" i="28"/>
  <c r="R62" i="28"/>
  <c r="S21" i="28"/>
  <c r="R63" i="28"/>
  <c r="V21" i="27" l="1"/>
  <c r="U63" i="27"/>
  <c r="U18" i="27"/>
  <c r="U62" i="27"/>
  <c r="Q18" i="25"/>
  <c r="Q62" i="25"/>
  <c r="R21" i="25"/>
  <c r="Q63" i="25"/>
  <c r="S62" i="28"/>
  <c r="T21" i="28"/>
  <c r="S18" i="28"/>
  <c r="S63" i="28"/>
  <c r="R62" i="25" l="1"/>
  <c r="R63" i="25"/>
  <c r="S21" i="25"/>
  <c r="R18" i="25"/>
  <c r="T18" i="28"/>
  <c r="T62" i="28"/>
  <c r="T63" i="28"/>
  <c r="U21" i="28"/>
  <c r="W21" i="27"/>
  <c r="V18" i="27"/>
  <c r="V63" i="27"/>
  <c r="V62" i="27"/>
  <c r="V21" i="28" l="1"/>
  <c r="U62" i="28"/>
  <c r="U63" i="28"/>
  <c r="U18" i="28"/>
  <c r="S18" i="25"/>
  <c r="T21" i="25"/>
  <c r="S62" i="25"/>
  <c r="S63" i="25"/>
  <c r="W63" i="27"/>
  <c r="W62" i="27"/>
  <c r="X21" i="27"/>
  <c r="W18" i="27"/>
  <c r="Y21" i="27" l="1"/>
  <c r="X62" i="27"/>
  <c r="X63" i="27"/>
  <c r="X18" i="27"/>
  <c r="T18" i="25"/>
  <c r="T62" i="25"/>
  <c r="U21" i="25"/>
  <c r="T63" i="25"/>
  <c r="W21" i="28"/>
  <c r="V62" i="28"/>
  <c r="V18" i="28"/>
  <c r="V63" i="28"/>
  <c r="U63" i="25" l="1"/>
  <c r="U62" i="25"/>
  <c r="U18" i="25"/>
  <c r="V21" i="25"/>
  <c r="W18" i="28"/>
  <c r="W62" i="28"/>
  <c r="W63" i="28"/>
  <c r="X21" i="28"/>
  <c r="Y63" i="27"/>
  <c r="Y62" i="27"/>
  <c r="Y18" i="27"/>
  <c r="Z21" i="27"/>
  <c r="AA21" i="27" l="1"/>
  <c r="Z63" i="27"/>
  <c r="Z62" i="27"/>
  <c r="Z18" i="27"/>
  <c r="V62" i="25"/>
  <c r="W21" i="25"/>
  <c r="V18" i="25"/>
  <c r="V63" i="25"/>
  <c r="Y21" i="28"/>
  <c r="X63" i="28"/>
  <c r="X18" i="28"/>
  <c r="X62" i="28"/>
  <c r="W63" i="25" l="1"/>
  <c r="W18" i="25"/>
  <c r="X21" i="25"/>
  <c r="W62" i="25"/>
  <c r="Y63" i="28"/>
  <c r="Y62" i="28"/>
  <c r="Z21" i="28"/>
  <c r="Y18" i="28"/>
  <c r="AA18" i="27"/>
  <c r="AB21" i="27"/>
  <c r="AA63" i="27"/>
  <c r="AA62" i="27"/>
  <c r="AA21" i="28" l="1"/>
  <c r="Z18" i="28"/>
  <c r="Z63" i="28"/>
  <c r="Z62" i="28"/>
  <c r="AB18" i="27"/>
  <c r="AB62" i="27"/>
  <c r="AB63" i="27"/>
  <c r="AC21" i="27"/>
  <c r="X18" i="25"/>
  <c r="Y21" i="25"/>
  <c r="X62" i="25"/>
  <c r="X63" i="25"/>
  <c r="AD21" i="27" l="1"/>
  <c r="AC62" i="27"/>
  <c r="AC18" i="27"/>
  <c r="AC63" i="27"/>
  <c r="Y63" i="25"/>
  <c r="Z21" i="25"/>
  <c r="Y18" i="25"/>
  <c r="Y62" i="25"/>
  <c r="AA18" i="28"/>
  <c r="AA63" i="28"/>
  <c r="AB21" i="28"/>
  <c r="AA62" i="28"/>
  <c r="AC21" i="28" l="1"/>
  <c r="AB18" i="28"/>
  <c r="AB62" i="28"/>
  <c r="AB63" i="28"/>
  <c r="AA21" i="25"/>
  <c r="Z63" i="25"/>
  <c r="Z62" i="25"/>
  <c r="Z18" i="25"/>
  <c r="AE21" i="27"/>
  <c r="AD18" i="27"/>
  <c r="AD62" i="27"/>
  <c r="AD63" i="27"/>
  <c r="AE38" i="27" l="1"/>
  <c r="AE61" i="27"/>
  <c r="AE51" i="27"/>
  <c r="AE31" i="27"/>
  <c r="AE28" i="27"/>
  <c r="AE47" i="27"/>
  <c r="AE27" i="27"/>
  <c r="AE24" i="27"/>
  <c r="AE43" i="27"/>
  <c r="AE23" i="27"/>
  <c r="AE64" i="27"/>
  <c r="AE55" i="27"/>
  <c r="AE36" i="27"/>
  <c r="AE32" i="27"/>
  <c r="AF21" i="27"/>
  <c r="AE62" i="27"/>
  <c r="AE56" i="27"/>
  <c r="AE41" i="27"/>
  <c r="AE58" i="27"/>
  <c r="AE57" i="27"/>
  <c r="AE39" i="27"/>
  <c r="AE34" i="27"/>
  <c r="AE33" i="27"/>
  <c r="AE46" i="27"/>
  <c r="AE29" i="27"/>
  <c r="AE42" i="27"/>
  <c r="AE22" i="27"/>
  <c r="AE17" i="27" s="1"/>
  <c r="AE35" i="27"/>
  <c r="AE63" i="27"/>
  <c r="AE48" i="27"/>
  <c r="AE65" i="27"/>
  <c r="AE50" i="27"/>
  <c r="AE49" i="27"/>
  <c r="AE26" i="27"/>
  <c r="AE25" i="27"/>
  <c r="AE60" i="27"/>
  <c r="AE45" i="27"/>
  <c r="AE18" i="27"/>
  <c r="AE30" i="27"/>
  <c r="AE52" i="27"/>
  <c r="AE37" i="27"/>
  <c r="AE54" i="27"/>
  <c r="AE53" i="27"/>
  <c r="AE59" i="27"/>
  <c r="AE40" i="27"/>
  <c r="AE44" i="27"/>
  <c r="AA18" i="25"/>
  <c r="AA62" i="25"/>
  <c r="AB21" i="25"/>
  <c r="AA63" i="25"/>
  <c r="AC63" i="28"/>
  <c r="AC18" i="28"/>
  <c r="AC62" i="28"/>
  <c r="AD21" i="28"/>
  <c r="AD63" i="28" l="1"/>
  <c r="AD18" i="28"/>
  <c r="AD62" i="28"/>
  <c r="AE21" i="28"/>
  <c r="AF63" i="27"/>
  <c r="AF45" i="27"/>
  <c r="AF35" i="27"/>
  <c r="AF42" i="27"/>
  <c r="AF25" i="27"/>
  <c r="AF60" i="27"/>
  <c r="AF38" i="27"/>
  <c r="AF37" i="27"/>
  <c r="AF31" i="27"/>
  <c r="AF50" i="27"/>
  <c r="AF33" i="27"/>
  <c r="AF46" i="27"/>
  <c r="AF48" i="27"/>
  <c r="AF43" i="27"/>
  <c r="AF44" i="27"/>
  <c r="AF64" i="27"/>
  <c r="AF56" i="27"/>
  <c r="AF47" i="27"/>
  <c r="AF52" i="27"/>
  <c r="AF59" i="27"/>
  <c r="AF29" i="27"/>
  <c r="AF26" i="27"/>
  <c r="AF22" i="27"/>
  <c r="AF17" i="27" s="1"/>
  <c r="F18" i="27" s="1"/>
  <c r="AF34" i="27"/>
  <c r="AF30" i="27"/>
  <c r="AF32" i="27"/>
  <c r="AF36" i="27"/>
  <c r="AF57" i="27"/>
  <c r="AF28" i="27"/>
  <c r="AF27" i="27"/>
  <c r="AF62" i="27"/>
  <c r="AF39" i="27"/>
  <c r="AF40" i="27"/>
  <c r="AF18" i="27"/>
  <c r="AF58" i="27"/>
  <c r="AF65" i="27"/>
  <c r="AF53" i="27"/>
  <c r="AF24" i="27"/>
  <c r="AF51" i="27"/>
  <c r="AF61" i="27"/>
  <c r="AF41" i="27"/>
  <c r="AF54" i="27"/>
  <c r="AF23" i="27"/>
  <c r="AF49" i="27"/>
  <c r="AF55" i="27"/>
  <c r="AB18" i="25"/>
  <c r="AC21" i="25"/>
  <c r="AB62" i="25"/>
  <c r="AB63" i="25"/>
  <c r="H20" i="27" l="1"/>
  <c r="F20" i="27"/>
  <c r="U19" i="27" s="1"/>
  <c r="AC18" i="25"/>
  <c r="AC62" i="25"/>
  <c r="AD21" i="25"/>
  <c r="AC63" i="25"/>
  <c r="AE57" i="28"/>
  <c r="AE45" i="28"/>
  <c r="AE24" i="28"/>
  <c r="AE56" i="28"/>
  <c r="AE41" i="28"/>
  <c r="AE55" i="28"/>
  <c r="AE39" i="28"/>
  <c r="AE48" i="28"/>
  <c r="AE64" i="28"/>
  <c r="AE34" i="28"/>
  <c r="AE52" i="28"/>
  <c r="AE50" i="28"/>
  <c r="AE42" i="28"/>
  <c r="AE31" i="28"/>
  <c r="AE36" i="28"/>
  <c r="AE32" i="28"/>
  <c r="AE61" i="28"/>
  <c r="AE38" i="28"/>
  <c r="AE35" i="28"/>
  <c r="AE18" i="28"/>
  <c r="AE26" i="28"/>
  <c r="AF21" i="28"/>
  <c r="AE30" i="28"/>
  <c r="AE46" i="28"/>
  <c r="AE22" i="28"/>
  <c r="AE25" i="28"/>
  <c r="AE43" i="28"/>
  <c r="AE54" i="28"/>
  <c r="AE49" i="28"/>
  <c r="AE53" i="28"/>
  <c r="AE44" i="28"/>
  <c r="AE63" i="28"/>
  <c r="AE58" i="28"/>
  <c r="AE23" i="28"/>
  <c r="AE59" i="28"/>
  <c r="AE62" i="28"/>
  <c r="AE27" i="28"/>
  <c r="AE51" i="28"/>
  <c r="AE29" i="28"/>
  <c r="AE28" i="28"/>
  <c r="AE65" i="28"/>
  <c r="AE33" i="28"/>
  <c r="AE60" i="28"/>
  <c r="AE37" i="28"/>
  <c r="AE40" i="28"/>
  <c r="AE47" i="28"/>
  <c r="I19" i="27" l="1"/>
  <c r="S19" i="27"/>
  <c r="W19" i="27"/>
  <c r="AC19" i="27"/>
  <c r="X19" i="27"/>
  <c r="AE19" i="27"/>
  <c r="J19" i="27"/>
  <c r="Z19" i="27"/>
  <c r="K19" i="27"/>
  <c r="Q19" i="27"/>
  <c r="H19" i="27"/>
  <c r="V19" i="27"/>
  <c r="Y19" i="27"/>
  <c r="N19" i="27"/>
  <c r="AA19" i="27"/>
  <c r="AF47" i="28"/>
  <c r="AF31" i="28"/>
  <c r="AF61" i="28"/>
  <c r="AF45" i="28"/>
  <c r="AF29" i="28"/>
  <c r="AF56" i="28"/>
  <c r="AF40" i="28"/>
  <c r="AF64" i="28"/>
  <c r="AF30" i="28"/>
  <c r="AF26" i="28"/>
  <c r="AF38" i="28"/>
  <c r="AF59" i="28"/>
  <c r="AF39" i="28"/>
  <c r="AF62" i="28"/>
  <c r="AF41" i="28"/>
  <c r="AF23" i="28"/>
  <c r="AF44" i="28"/>
  <c r="AF65" i="28"/>
  <c r="AF58" i="28"/>
  <c r="AF54" i="28"/>
  <c r="AF27" i="28"/>
  <c r="AF33" i="28"/>
  <c r="AF32" i="28"/>
  <c r="AF22" i="28"/>
  <c r="AF17" i="28" s="1"/>
  <c r="AF55" i="28"/>
  <c r="AF35" i="28"/>
  <c r="AF57" i="28"/>
  <c r="AF37" i="28"/>
  <c r="AF60" i="28"/>
  <c r="AF36" i="28"/>
  <c r="AF63" i="28"/>
  <c r="AF42" i="28"/>
  <c r="AF18" i="28"/>
  <c r="AF51" i="28"/>
  <c r="AF53" i="28"/>
  <c r="AF52" i="28"/>
  <c r="AF46" i="28"/>
  <c r="AF50" i="28"/>
  <c r="AF43" i="28"/>
  <c r="AF48" i="28"/>
  <c r="AF49" i="28"/>
  <c r="AF25" i="28"/>
  <c r="AF24" i="28"/>
  <c r="AF28" i="28"/>
  <c r="AF34" i="28"/>
  <c r="AE17" i="28"/>
  <c r="R19" i="27"/>
  <c r="L19" i="27"/>
  <c r="P19" i="27"/>
  <c r="AD18" i="25"/>
  <c r="AD62" i="25"/>
  <c r="AD63" i="25"/>
  <c r="AE21" i="25"/>
  <c r="M19" i="27"/>
  <c r="T19" i="27"/>
  <c r="AB19" i="27"/>
  <c r="AF19" i="27"/>
  <c r="O19" i="27"/>
  <c r="AD19" i="27"/>
  <c r="F18" i="28" l="1"/>
  <c r="AE27" i="25"/>
  <c r="AE44" i="25"/>
  <c r="AE53" i="25"/>
  <c r="AE48" i="25"/>
  <c r="AE35" i="25"/>
  <c r="AE25" i="25"/>
  <c r="AE38" i="25"/>
  <c r="AE58" i="25"/>
  <c r="AE52" i="25"/>
  <c r="AE61" i="25"/>
  <c r="AE22" i="25"/>
  <c r="AE56" i="25"/>
  <c r="AE64" i="25"/>
  <c r="AE65" i="25"/>
  <c r="AE55" i="25"/>
  <c r="AE62" i="25"/>
  <c r="AE63" i="25"/>
  <c r="AE46" i="25"/>
  <c r="AE28" i="25"/>
  <c r="AE34" i="25"/>
  <c r="AE49" i="25"/>
  <c r="AE26" i="25"/>
  <c r="AE24" i="25"/>
  <c r="AE45" i="25"/>
  <c r="AE37" i="25"/>
  <c r="AE40" i="25"/>
  <c r="AE60" i="25"/>
  <c r="AE57" i="25"/>
  <c r="AE29" i="25"/>
  <c r="AE59" i="25"/>
  <c r="AE42" i="25"/>
  <c r="AE43" i="25"/>
  <c r="AE33" i="25"/>
  <c r="AE32" i="25"/>
  <c r="AE41" i="25"/>
  <c r="AE50" i="25"/>
  <c r="AE31" i="25"/>
  <c r="AE54" i="25"/>
  <c r="AE36" i="25"/>
  <c r="AE23" i="25"/>
  <c r="AE39" i="25"/>
  <c r="AE30" i="25"/>
  <c r="AF21" i="25"/>
  <c r="AE47" i="25"/>
  <c r="AE51" i="25"/>
  <c r="AE18" i="25"/>
  <c r="AF53" i="25" l="1"/>
  <c r="AF52" i="25"/>
  <c r="AF29" i="25"/>
  <c r="AF26" i="25"/>
  <c r="AF60" i="25"/>
  <c r="AF61" i="25"/>
  <c r="AF59" i="25"/>
  <c r="AF23" i="25"/>
  <c r="AF35" i="25"/>
  <c r="AF62" i="25"/>
  <c r="AF33" i="25"/>
  <c r="AF32" i="25"/>
  <c r="AF64" i="25"/>
  <c r="AF42" i="25"/>
  <c r="AF24" i="25"/>
  <c r="AF49" i="25"/>
  <c r="AF51" i="25"/>
  <c r="AF34" i="25"/>
  <c r="AF50" i="25"/>
  <c r="AF47" i="25"/>
  <c r="AF41" i="25"/>
  <c r="AF40" i="25"/>
  <c r="AF57" i="25"/>
  <c r="AF58" i="25"/>
  <c r="AF22" i="25"/>
  <c r="AF18" i="25"/>
  <c r="AF37" i="25"/>
  <c r="AF39" i="25"/>
  <c r="AF38" i="25"/>
  <c r="AF43" i="25"/>
  <c r="AF31" i="25"/>
  <c r="AF65" i="25"/>
  <c r="AF25" i="25"/>
  <c r="AF55" i="25"/>
  <c r="AF36" i="25"/>
  <c r="AF54" i="25"/>
  <c r="AF56" i="25"/>
  <c r="AF44" i="25"/>
  <c r="AF46" i="25"/>
  <c r="AF28" i="25"/>
  <c r="AF45" i="25"/>
  <c r="AF30" i="25"/>
  <c r="AF27" i="25"/>
  <c r="AF63" i="25"/>
  <c r="AF48" i="25"/>
  <c r="AE17" i="25"/>
  <c r="H20" i="28"/>
  <c r="F20" i="28"/>
  <c r="AD19" i="28" l="1"/>
  <c r="AB19" i="28"/>
  <c r="AA19" i="28"/>
  <c r="N19" i="28"/>
  <c r="Y19" i="28"/>
  <c r="T19" i="28"/>
  <c r="U19" i="28"/>
  <c r="X19" i="28"/>
  <c r="Z19" i="28"/>
  <c r="AE19" i="28"/>
  <c r="V19" i="28"/>
  <c r="M19" i="28"/>
  <c r="AF19" i="28"/>
  <c r="S19" i="28"/>
  <c r="L19" i="28"/>
  <c r="J19" i="28"/>
  <c r="Q19" i="28"/>
  <c r="P19" i="28"/>
  <c r="H19" i="28"/>
  <c r="W19" i="28"/>
  <c r="K19" i="28"/>
  <c r="AC19" i="28"/>
  <c r="I19" i="28"/>
  <c r="O19" i="28"/>
  <c r="R19" i="28"/>
  <c r="AF17" i="25"/>
  <c r="F18" i="25" s="1"/>
  <c r="F20" i="25" l="1"/>
  <c r="H20" i="25"/>
  <c r="L19" i="25" l="1"/>
  <c r="T19" i="25"/>
  <c r="K19" i="25"/>
  <c r="Q19" i="25"/>
  <c r="U19" i="25"/>
  <c r="N19" i="25"/>
  <c r="AC19" i="25"/>
  <c r="J19" i="25"/>
  <c r="AB19" i="25"/>
  <c r="X19" i="25"/>
  <c r="Z19" i="25"/>
  <c r="M19" i="25"/>
  <c r="P19" i="25"/>
  <c r="R19" i="25"/>
  <c r="W19" i="25"/>
  <c r="S19" i="25"/>
  <c r="AD19" i="25"/>
  <c r="H19" i="25"/>
  <c r="AF19" i="25"/>
  <c r="AA19" i="25"/>
  <c r="I19" i="25"/>
  <c r="O19" i="25"/>
  <c r="V19" i="25"/>
  <c r="AE19" i="25"/>
  <c r="Y19" i="25"/>
</calcChain>
</file>

<file path=xl/comments1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<sst xmlns="http://schemas.openxmlformats.org/spreadsheetml/2006/main" count="99" uniqueCount="39">
  <si>
    <t>Est.</t>
  </si>
  <si>
    <t>Task rows</t>
  </si>
  <si>
    <t>Done days</t>
  </si>
  <si>
    <t>Trend</t>
  </si>
  <si>
    <t>Trend Days</t>
  </si>
  <si>
    <t>Warning! These are necessary</t>
  </si>
  <si>
    <t>template rows</t>
  </si>
  <si>
    <t>Done</t>
  </si>
  <si>
    <t>In Progress</t>
  </si>
  <si>
    <t>To Do</t>
  </si>
  <si>
    <t>ID Tarea</t>
  </si>
  <si>
    <t>Duración del Sprint</t>
  </si>
  <si>
    <t>Tendencia calculada en los últimos</t>
  </si>
  <si>
    <t>Días</t>
  </si>
  <si>
    <t>Tarea</t>
  </si>
  <si>
    <t>ID Historia</t>
  </si>
  <si>
    <t>Responsable</t>
  </si>
  <si>
    <t>Totales</t>
  </si>
  <si>
    <t>Estado</t>
  </si>
  <si>
    <t>Esfuerzo</t>
  </si>
  <si>
    <t>Faltante en los días siguientes…</t>
  </si>
  <si>
    <t>Terminado</t>
  </si>
  <si>
    <t>En Progreso</t>
  </si>
  <si>
    <t>Por Hacer</t>
  </si>
  <si>
    <t>Tarea 1</t>
  </si>
  <si>
    <t>Tarea 2</t>
  </si>
  <si>
    <t>Tarea 3</t>
  </si>
  <si>
    <t>Tarea 4</t>
  </si>
  <si>
    <t>Luis</t>
  </si>
  <si>
    <t>Jorge</t>
  </si>
  <si>
    <t>Carolina</t>
  </si>
  <si>
    <t>Lucia</t>
  </si>
  <si>
    <t>Nombre del Proyecto:</t>
  </si>
  <si>
    <t>Dueño del Proyecto</t>
  </si>
  <si>
    <t>Gerente del Proyecto:</t>
  </si>
  <si>
    <t>Franklin</t>
  </si>
  <si>
    <t>BravataSoft</t>
  </si>
  <si>
    <t>Rosmery Hurtado Mesares</t>
  </si>
  <si>
    <t>Franklin M. Gilvonio Yaranga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</si>
</sst>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print &quot;#&quot; Backlog&quot;"/>
  </numFmts>
  <fonts count="6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164" fontId="2" fillId="0" borderId="0" xfId="0" applyNumberFormat="1" applyFont="1" applyAlignment="1">
      <alignment horizontal="left"/>
    </xf>
    <xf numFmtId="0" fontId="0" fillId="0" borderId="0" xfId="0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/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2" fillId="3" borderId="9" xfId="0" applyFont="1" applyFill="1" applyBorder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12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1'!$H$17:$AF$17</c:f>
              <c:numCache>
                <c:formatCode>General</c:formatCode>
                <c:ptCount val="25"/>
                <c:pt idx="0">
                  <c:v>62</c:v>
                </c:pt>
                <c:pt idx="1">
                  <c:v>55</c:v>
                </c:pt>
                <c:pt idx="2">
                  <c:v>49</c:v>
                </c:pt>
                <c:pt idx="3">
                  <c:v>43</c:v>
                </c:pt>
                <c:pt idx="4">
                  <c:v>34</c:v>
                </c:pt>
                <c:pt idx="5">
                  <c:v>24</c:v>
                </c:pt>
                <c:pt idx="6">
                  <c:v>15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7-410B-8CC7-C22FD2462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1'!$H$18:$AF$18</c:f>
              <c:numCache>
                <c:formatCode>General</c:formatCode>
                <c:ptCount val="25"/>
                <c:pt idx="0">
                  <c:v>62</c:v>
                </c:pt>
                <c:pt idx="1">
                  <c:v>55.8</c:v>
                </c:pt>
                <c:pt idx="2">
                  <c:v>49.6</c:v>
                </c:pt>
                <c:pt idx="3">
                  <c:v>43.4</c:v>
                </c:pt>
                <c:pt idx="4">
                  <c:v>37.200000000000003</c:v>
                </c:pt>
                <c:pt idx="5">
                  <c:v>31</c:v>
                </c:pt>
                <c:pt idx="6">
                  <c:v>24.799999999999997</c:v>
                </c:pt>
                <c:pt idx="7">
                  <c:v>18.600000000000001</c:v>
                </c:pt>
                <c:pt idx="8">
                  <c:v>12.399999999999999</c:v>
                </c:pt>
                <c:pt idx="9">
                  <c:v>6.1999999999999957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7-410B-8CC7-C22FD2462254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1'!$H$19:$AF$19</c:f>
              <c:numCache>
                <c:formatCode>General</c:formatCode>
                <c:ptCount val="25"/>
                <c:pt idx="0">
                  <c:v>62.844444444444441</c:v>
                </c:pt>
                <c:pt idx="1">
                  <c:v>55.411111111111104</c:v>
                </c:pt>
                <c:pt idx="2">
                  <c:v>47.977777777777774</c:v>
                </c:pt>
                <c:pt idx="3">
                  <c:v>40.544444444444437</c:v>
                </c:pt>
                <c:pt idx="4">
                  <c:v>33.111111111111107</c:v>
                </c:pt>
                <c:pt idx="5">
                  <c:v>25.677777777777777</c:v>
                </c:pt>
                <c:pt idx="6">
                  <c:v>18.24444444444444</c:v>
                </c:pt>
                <c:pt idx="7">
                  <c:v>10.81111111111111</c:v>
                </c:pt>
                <c:pt idx="8">
                  <c:v>3.37777777777778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57-410B-8CC7-C22FD2462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2'!$H$17:$AF$17</c:f>
              <c:numCache>
                <c:formatCode>General</c:formatCode>
                <c:ptCount val="25"/>
                <c:pt idx="0">
                  <c:v>62</c:v>
                </c:pt>
                <c:pt idx="1">
                  <c:v>55</c:v>
                </c:pt>
                <c:pt idx="2">
                  <c:v>49</c:v>
                </c:pt>
                <c:pt idx="3">
                  <c:v>43</c:v>
                </c:pt>
                <c:pt idx="4">
                  <c:v>34</c:v>
                </c:pt>
                <c:pt idx="5">
                  <c:v>24</c:v>
                </c:pt>
                <c:pt idx="6">
                  <c:v>15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9-478A-9093-3F96646D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2'!$H$18:$AF$18</c:f>
              <c:numCache>
                <c:formatCode>General</c:formatCode>
                <c:ptCount val="25"/>
                <c:pt idx="0">
                  <c:v>62</c:v>
                </c:pt>
                <c:pt idx="1">
                  <c:v>55.8</c:v>
                </c:pt>
                <c:pt idx="2">
                  <c:v>49.6</c:v>
                </c:pt>
                <c:pt idx="3">
                  <c:v>43.4</c:v>
                </c:pt>
                <c:pt idx="4">
                  <c:v>37.200000000000003</c:v>
                </c:pt>
                <c:pt idx="5">
                  <c:v>31</c:v>
                </c:pt>
                <c:pt idx="6">
                  <c:v>24.799999999999997</c:v>
                </c:pt>
                <c:pt idx="7">
                  <c:v>18.600000000000001</c:v>
                </c:pt>
                <c:pt idx="8">
                  <c:v>12.399999999999999</c:v>
                </c:pt>
                <c:pt idx="9">
                  <c:v>6.1999999999999957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9-478A-9093-3F96646D43E3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2'!$H$19:$AF$19</c:f>
              <c:numCache>
                <c:formatCode>General</c:formatCode>
                <c:ptCount val="25"/>
                <c:pt idx="0">
                  <c:v>62.844444444444441</c:v>
                </c:pt>
                <c:pt idx="1">
                  <c:v>55.411111111111104</c:v>
                </c:pt>
                <c:pt idx="2">
                  <c:v>47.977777777777774</c:v>
                </c:pt>
                <c:pt idx="3">
                  <c:v>40.544444444444437</c:v>
                </c:pt>
                <c:pt idx="4">
                  <c:v>33.111111111111107</c:v>
                </c:pt>
                <c:pt idx="5">
                  <c:v>25.677777777777777</c:v>
                </c:pt>
                <c:pt idx="6">
                  <c:v>18.24444444444444</c:v>
                </c:pt>
                <c:pt idx="7">
                  <c:v>10.81111111111111</c:v>
                </c:pt>
                <c:pt idx="8">
                  <c:v>3.37777777777778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39-478A-9093-3F96646D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'Plantilla Sprint'!$H$17:$AF$17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6-4D96-816C-D1FFFF13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'Plantilla Sprint'!$H$18:$AF$18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6-4D96-816C-D1FFFF1347EC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'Plantilla Sprint'!$H$19:$AF$19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6-4D96-816C-D1FFFF13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587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613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51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AF71"/>
  <sheetViews>
    <sheetView tabSelected="1" topLeftCell="A4" workbookViewId="0">
      <selection activeCell="D12" sqref="D12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32</v>
      </c>
      <c r="D3" s="37" t="s">
        <v>36</v>
      </c>
      <c r="E3" s="37"/>
      <c r="F3" s="37"/>
      <c r="G3" s="37"/>
      <c r="H3" s="37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33</v>
      </c>
      <c r="D4" s="37" t="s">
        <v>37</v>
      </c>
      <c r="E4" s="37"/>
      <c r="F4" s="37"/>
      <c r="G4" s="37"/>
      <c r="H4" s="37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34</v>
      </c>
      <c r="D5" s="37" t="s">
        <v>38</v>
      </c>
      <c r="E5" s="37"/>
      <c r="F5" s="37"/>
      <c r="G5" s="37"/>
      <c r="H5" s="37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8" spans="2:32" ht="18" x14ac:dyDescent="0.25">
      <c r="C8" s="9">
        <v>1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>
        <v>10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>
        <v>10</v>
      </c>
      <c r="E17" s="5" t="s">
        <v>13</v>
      </c>
      <c r="F17" s="5" t="s">
        <v>17</v>
      </c>
      <c r="G17" s="4">
        <f ca="1">SUM(OFFSET(G21,1,0,TaskRows,1))</f>
        <v>62</v>
      </c>
      <c r="H17" s="4">
        <f ca="1">IF(AND(SUM(OFFSET(H21,1,0,TaskRows,1))=0),0,SUM(OFFSET(H21,1,0,TaskRows,1)))</f>
        <v>62</v>
      </c>
      <c r="I17" s="4">
        <f t="shared" ref="I17:AF17" ca="1" si="0">IF(AND(SUM(OFFSET(I21,1,0,TaskRows,1))=0),"",SUM(OFFSET(I21,1,0,TaskRows,1)))</f>
        <v>55</v>
      </c>
      <c r="J17" s="4">
        <f t="shared" ca="1" si="0"/>
        <v>49</v>
      </c>
      <c r="K17" s="4">
        <f t="shared" ca="1" si="0"/>
        <v>43</v>
      </c>
      <c r="L17" s="4">
        <f t="shared" ca="1" si="0"/>
        <v>34</v>
      </c>
      <c r="M17" s="4">
        <f t="shared" ca="1" si="0"/>
        <v>24</v>
      </c>
      <c r="N17" s="4">
        <f t="shared" ca="1" si="0"/>
        <v>15</v>
      </c>
      <c r="O17" s="4">
        <f t="shared" ca="1" si="0"/>
        <v>10</v>
      </c>
      <c r="P17" s="4">
        <f t="shared" ca="1" si="0"/>
        <v>6</v>
      </c>
      <c r="Q17" s="4" t="str">
        <f t="shared" ca="1" si="0"/>
        <v/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4</v>
      </c>
      <c r="E18" t="s">
        <v>2</v>
      </c>
      <c r="F18" s="1">
        <f ca="1">IF(COUNTIF(H17:AF17,"&gt;0")=0,1,COUNTIF(H17:AF17,"&gt;0"))</f>
        <v>9</v>
      </c>
      <c r="H18" s="1">
        <f ca="1">IF(H21="","",$G17-$G17/($D16-1)*(H21-1))</f>
        <v>62</v>
      </c>
      <c r="I18" s="1">
        <f t="shared" ref="I18:AF18" ca="1" si="1">IF(I21="","",TotalEffort-TotalEffort/(ImplementationDays)*(I21-1))</f>
        <v>55.8</v>
      </c>
      <c r="J18" s="1">
        <f t="shared" ca="1" si="1"/>
        <v>49.6</v>
      </c>
      <c r="K18" s="1">
        <f t="shared" ca="1" si="1"/>
        <v>43.4</v>
      </c>
      <c r="L18" s="1">
        <f t="shared" ca="1" si="1"/>
        <v>37.200000000000003</v>
      </c>
      <c r="M18" s="1">
        <f t="shared" ca="1" si="1"/>
        <v>31</v>
      </c>
      <c r="N18" s="1">
        <f t="shared" ca="1" si="1"/>
        <v>24.799999999999997</v>
      </c>
      <c r="O18" s="1">
        <f t="shared" ca="1" si="1"/>
        <v>18.600000000000001</v>
      </c>
      <c r="P18" s="1">
        <f t="shared" ca="1" si="1"/>
        <v>12.399999999999999</v>
      </c>
      <c r="Q18" s="1">
        <f t="shared" ca="1" si="1"/>
        <v>6.1999999999999957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62.844444444444441</v>
      </c>
      <c r="I19" s="1">
        <f t="shared" ca="1" si="2"/>
        <v>55.411111111111104</v>
      </c>
      <c r="J19" s="1">
        <f t="shared" ca="1" si="2"/>
        <v>47.977777777777774</v>
      </c>
      <c r="K19" s="1">
        <f t="shared" ca="1" si="2"/>
        <v>40.544444444444437</v>
      </c>
      <c r="L19" s="1">
        <f t="shared" ca="1" si="2"/>
        <v>33.111111111111107</v>
      </c>
      <c r="M19" s="1">
        <f t="shared" ca="1" si="2"/>
        <v>25.677777777777777</v>
      </c>
      <c r="N19" s="1">
        <f t="shared" ca="1" si="2"/>
        <v>18.24444444444444</v>
      </c>
      <c r="O19" s="1">
        <f t="shared" ca="1" si="2"/>
        <v>10.81111111111111</v>
      </c>
      <c r="P19" s="1">
        <f t="shared" ca="1" si="2"/>
        <v>3.37777777777778</v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F21" si="3">IF($D$16&gt;H21,H21+1,"")</f>
        <v>2</v>
      </c>
      <c r="J21" s="6">
        <f t="shared" si="3"/>
        <v>3</v>
      </c>
      <c r="K21" s="6">
        <f t="shared" si="3"/>
        <v>4</v>
      </c>
      <c r="L21" s="6">
        <f t="shared" si="3"/>
        <v>5</v>
      </c>
      <c r="M21" s="6">
        <f t="shared" si="3"/>
        <v>6</v>
      </c>
      <c r="N21" s="6">
        <f t="shared" si="3"/>
        <v>7</v>
      </c>
      <c r="O21" s="6">
        <f t="shared" si="3"/>
        <v>8</v>
      </c>
      <c r="P21" s="6">
        <f t="shared" si="3"/>
        <v>9</v>
      </c>
      <c r="Q21" s="6">
        <f t="shared" si="3"/>
        <v>10</v>
      </c>
      <c r="R21" s="6" t="str">
        <f t="shared" si="3"/>
        <v/>
      </c>
      <c r="S21" s="6" t="str">
        <f t="shared" si="3"/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B22">
        <v>1.1000000000000001</v>
      </c>
      <c r="C22" t="s">
        <v>24</v>
      </c>
      <c r="D22" s="1">
        <v>1</v>
      </c>
      <c r="E22" s="38" t="s">
        <v>35</v>
      </c>
      <c r="F22" t="s">
        <v>21</v>
      </c>
      <c r="G22" s="1">
        <v>15</v>
      </c>
      <c r="H22" s="1">
        <f t="shared" ref="H22:H66" si="4">IF(OR(H$21="",$G22=""),"",G22)</f>
        <v>15</v>
      </c>
      <c r="I22" s="1">
        <v>13</v>
      </c>
      <c r="J22" s="1">
        <v>11</v>
      </c>
      <c r="K22" s="1">
        <v>9</v>
      </c>
      <c r="L22" s="1">
        <v>7</v>
      </c>
      <c r="M22" s="1">
        <v>5</v>
      </c>
      <c r="N22" s="1">
        <v>3</v>
      </c>
      <c r="O22" s="1">
        <v>2</v>
      </c>
      <c r="P22" s="1">
        <v>1</v>
      </c>
      <c r="Q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2">
      <c r="B23">
        <v>1.2</v>
      </c>
      <c r="C23" t="s">
        <v>25</v>
      </c>
      <c r="D23" s="1">
        <v>1</v>
      </c>
      <c r="E23" s="38" t="s">
        <v>35</v>
      </c>
      <c r="F23" t="s">
        <v>22</v>
      </c>
      <c r="G23" s="1">
        <v>17</v>
      </c>
      <c r="H23" s="1">
        <f t="shared" si="4"/>
        <v>17</v>
      </c>
      <c r="I23" s="1">
        <v>15</v>
      </c>
      <c r="J23" s="1">
        <v>14</v>
      </c>
      <c r="K23" s="1">
        <v>13</v>
      </c>
      <c r="L23" s="1">
        <v>11</v>
      </c>
      <c r="M23" s="1">
        <v>8</v>
      </c>
      <c r="N23" s="1">
        <v>5</v>
      </c>
      <c r="O23" s="1">
        <v>3</v>
      </c>
      <c r="P23" s="1">
        <v>2</v>
      </c>
      <c r="Q23" s="1">
        <v>0</v>
      </c>
      <c r="AE23" s="1" t="str">
        <f t="shared" si="5"/>
        <v/>
      </c>
      <c r="AF23" s="1" t="str">
        <f t="shared" si="5"/>
        <v/>
      </c>
    </row>
    <row r="24" spans="2:32" x14ac:dyDescent="0.2">
      <c r="B24">
        <v>2.1</v>
      </c>
      <c r="C24" t="s">
        <v>26</v>
      </c>
      <c r="D24" s="1">
        <v>2</v>
      </c>
      <c r="E24" s="38" t="s">
        <v>35</v>
      </c>
      <c r="F24" t="s">
        <v>22</v>
      </c>
      <c r="G24" s="1">
        <v>12</v>
      </c>
      <c r="H24" s="1">
        <f t="shared" si="4"/>
        <v>12</v>
      </c>
      <c r="I24" s="1">
        <v>10</v>
      </c>
      <c r="J24" s="1">
        <v>9</v>
      </c>
      <c r="K24" s="1">
        <v>8</v>
      </c>
      <c r="L24" s="1">
        <v>6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5"/>
        <v/>
      </c>
      <c r="AF24" s="1" t="str">
        <f t="shared" si="5"/>
        <v/>
      </c>
    </row>
    <row r="25" spans="2:32" x14ac:dyDescent="0.2">
      <c r="B25">
        <v>2.2000000000000002</v>
      </c>
      <c r="C25" t="s">
        <v>27</v>
      </c>
      <c r="D25" s="1">
        <v>2</v>
      </c>
      <c r="E25" s="38" t="s">
        <v>35</v>
      </c>
      <c r="F25" t="s">
        <v>23</v>
      </c>
      <c r="G25" s="1">
        <v>18</v>
      </c>
      <c r="H25" s="1">
        <f t="shared" si="4"/>
        <v>18</v>
      </c>
      <c r="I25" s="1">
        <v>17</v>
      </c>
      <c r="J25" s="1">
        <v>15</v>
      </c>
      <c r="K25" s="1">
        <v>13</v>
      </c>
      <c r="L25" s="1">
        <v>10</v>
      </c>
      <c r="M25" s="1">
        <v>7</v>
      </c>
      <c r="N25" s="1">
        <v>4</v>
      </c>
      <c r="O25" s="1">
        <v>3</v>
      </c>
      <c r="P25" s="1">
        <v>2</v>
      </c>
      <c r="Q25" s="1">
        <v>0</v>
      </c>
      <c r="AE25" s="1" t="str">
        <f t="shared" si="5"/>
        <v/>
      </c>
      <c r="AF25" s="1" t="str">
        <f t="shared" si="5"/>
        <v/>
      </c>
    </row>
    <row r="26" spans="2:32" x14ac:dyDescent="0.2">
      <c r="F26" t="str">
        <f t="shared" ref="F26:F63" si="6">IF(C26&lt;&gt;"","Planned","")</f>
        <v/>
      </c>
      <c r="H26" s="1" t="str">
        <f t="shared" si="4"/>
        <v/>
      </c>
      <c r="AE26" s="1" t="str">
        <f t="shared" si="5"/>
        <v/>
      </c>
      <c r="AF26" s="1" t="str">
        <f t="shared" si="5"/>
        <v/>
      </c>
    </row>
    <row r="27" spans="2:32" x14ac:dyDescent="0.2">
      <c r="F27" t="str">
        <f t="shared" si="6"/>
        <v/>
      </c>
      <c r="H27" s="1" t="str">
        <f t="shared" si="4"/>
        <v/>
      </c>
      <c r="AE27" s="1" t="str">
        <f t="shared" si="5"/>
        <v/>
      </c>
      <c r="AF27" s="1" t="str">
        <f t="shared" si="5"/>
        <v/>
      </c>
    </row>
    <row r="28" spans="2:32" x14ac:dyDescent="0.2">
      <c r="F28" t="str">
        <f t="shared" si="6"/>
        <v/>
      </c>
      <c r="H28" s="1" t="str">
        <f t="shared" si="4"/>
        <v/>
      </c>
      <c r="AE28" s="1" t="str">
        <f t="shared" si="5"/>
        <v/>
      </c>
      <c r="AF28" s="1" t="str">
        <f t="shared" si="5"/>
        <v/>
      </c>
    </row>
    <row r="29" spans="2:32" x14ac:dyDescent="0.2">
      <c r="F29" t="str">
        <f t="shared" si="6"/>
        <v/>
      </c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0" spans="2:32" x14ac:dyDescent="0.2">
      <c r="F30" t="str">
        <f t="shared" si="6"/>
        <v/>
      </c>
      <c r="H30" s="1" t="str">
        <f t="shared" si="4"/>
        <v/>
      </c>
      <c r="AE30" s="1" t="str">
        <f t="shared" si="5"/>
        <v/>
      </c>
      <c r="AF30" s="1" t="str">
        <f t="shared" si="5"/>
        <v/>
      </c>
    </row>
    <row r="31" spans="2:32" x14ac:dyDescent="0.2">
      <c r="F31" t="str">
        <f t="shared" si="6"/>
        <v/>
      </c>
      <c r="H31" s="1" t="str">
        <f t="shared" si="4"/>
        <v/>
      </c>
      <c r="AE31" s="1" t="str">
        <f t="shared" si="5"/>
        <v/>
      </c>
      <c r="AF31" s="1" t="str">
        <f t="shared" si="5"/>
        <v/>
      </c>
    </row>
    <row r="32" spans="2:32" x14ac:dyDescent="0.2">
      <c r="F32" t="str">
        <f t="shared" si="6"/>
        <v/>
      </c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6:32" x14ac:dyDescent="0.2">
      <c r="F33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6:32" x14ac:dyDescent="0.2">
      <c r="F34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6:32" x14ac:dyDescent="0.2">
      <c r="F35" t="str">
        <f t="shared" si="6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6:32" x14ac:dyDescent="0.2">
      <c r="F36" t="str">
        <f t="shared" si="6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6:32" x14ac:dyDescent="0.2">
      <c r="F37" t="str">
        <f t="shared" si="6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6:32" x14ac:dyDescent="0.2">
      <c r="F38" t="str">
        <f t="shared" si="6"/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6"/>
        <v/>
      </c>
      <c r="H54" s="1" t="str">
        <f t="shared" si="4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6"/>
        <v/>
      </c>
      <c r="H61" s="1" t="str">
        <f t="shared" si="4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6"/>
        <v/>
      </c>
      <c r="H62" s="1" t="str">
        <f t="shared" si="4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6"/>
        <v/>
      </c>
      <c r="H63" s="1" t="str">
        <f t="shared" si="4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6:32" x14ac:dyDescent="0.2">
      <c r="F65" t="s">
        <v>8</v>
      </c>
      <c r="H65" s="1" t="str">
        <f t="shared" si="4"/>
        <v/>
      </c>
      <c r="AE65" s="1" t="str">
        <f t="shared" si="8"/>
        <v/>
      </c>
      <c r="AF65" s="1" t="str">
        <f t="shared" si="8"/>
        <v/>
      </c>
    </row>
    <row r="66" spans="6:32" x14ac:dyDescent="0.2">
      <c r="F66" t="s">
        <v>9</v>
      </c>
      <c r="H66" s="1" t="str">
        <f t="shared" si="4"/>
        <v/>
      </c>
    </row>
    <row r="71" spans="6:32" x14ac:dyDescent="0.2"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F65 L22:AF25">
    <cfRule type="expression" dxfId="11" priority="1" stopIfTrue="1">
      <formula>$F22="Done"</formula>
    </cfRule>
    <cfRule type="expression" dxfId="10" priority="2" stopIfTrue="1">
      <formula>$F22="Ongoing"</formula>
    </cfRule>
  </conditionalFormatting>
  <conditionalFormatting sqref="B22:AF65">
    <cfRule type="expression" dxfId="9" priority="3" stopIfTrue="1">
      <formula>$F22="Terminado"</formula>
    </cfRule>
    <cfRule type="expression" dxfId="8" priority="4" stopIfTrue="1">
      <formula>$F22="En Progreso"</formula>
    </cfRule>
  </conditionalFormatting>
  <dataValidations count="1">
    <dataValidation type="list" allowBlank="1" showInputMessage="1" sqref="F22:F71 F10:F15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AF71"/>
  <sheetViews>
    <sheetView workbookViewId="0">
      <selection activeCell="F24" sqref="F24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32</v>
      </c>
      <c r="D3" s="37"/>
      <c r="E3" s="37"/>
      <c r="F3" s="37"/>
      <c r="G3" s="37"/>
      <c r="H3" s="37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33</v>
      </c>
      <c r="D4" s="37"/>
      <c r="E4" s="37"/>
      <c r="F4" s="37"/>
      <c r="G4" s="37"/>
      <c r="H4" s="37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34</v>
      </c>
      <c r="D5" s="37"/>
      <c r="E5" s="37"/>
      <c r="F5" s="37"/>
      <c r="G5" s="37"/>
      <c r="H5" s="37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8" spans="2:32" ht="18" x14ac:dyDescent="0.25">
      <c r="C8" s="9">
        <v>2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>
        <v>10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>
        <v>10</v>
      </c>
      <c r="E17" s="5" t="s">
        <v>13</v>
      </c>
      <c r="F17" s="5" t="s">
        <v>17</v>
      </c>
      <c r="G17" s="4">
        <f ca="1">SUM(OFFSET(G21,1,0,TaskRows,1))</f>
        <v>62</v>
      </c>
      <c r="H17" s="4">
        <f ca="1">IF(AND(SUM(OFFSET(H21,1,0,TaskRows,1))=0),0,SUM(OFFSET(H21,1,0,TaskRows,1)))</f>
        <v>62</v>
      </c>
      <c r="I17" s="4">
        <f t="shared" ref="I17:AF17" ca="1" si="0">IF(AND(SUM(OFFSET(I21,1,0,TaskRows,1))=0),"",SUM(OFFSET(I21,1,0,TaskRows,1)))</f>
        <v>55</v>
      </c>
      <c r="J17" s="4">
        <f t="shared" ca="1" si="0"/>
        <v>49</v>
      </c>
      <c r="K17" s="4">
        <f t="shared" ca="1" si="0"/>
        <v>43</v>
      </c>
      <c r="L17" s="4">
        <f t="shared" ca="1" si="0"/>
        <v>34</v>
      </c>
      <c r="M17" s="4">
        <f t="shared" ca="1" si="0"/>
        <v>24</v>
      </c>
      <c r="N17" s="4">
        <f t="shared" ca="1" si="0"/>
        <v>15</v>
      </c>
      <c r="O17" s="4">
        <f t="shared" ca="1" si="0"/>
        <v>10</v>
      </c>
      <c r="P17" s="4">
        <f t="shared" ca="1" si="0"/>
        <v>6</v>
      </c>
      <c r="Q17" s="4" t="str">
        <f t="shared" ca="1" si="0"/>
        <v/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4</v>
      </c>
      <c r="E18" t="s">
        <v>2</v>
      </c>
      <c r="F18" s="1">
        <f ca="1">IF(COUNTIF(H17:AF17,"&gt;0")=0,1,COUNTIF(H17:AF17,"&gt;0"))</f>
        <v>9</v>
      </c>
      <c r="H18" s="1">
        <f ca="1">IF(H21="","",$G17-$G17/($D16-1)*(H21-1))</f>
        <v>62</v>
      </c>
      <c r="I18" s="1">
        <f t="shared" ref="I18:AF18" ca="1" si="1">IF(I21="","",TotalEffort-TotalEffort/(ImplementationDays)*(I21-1))</f>
        <v>55.8</v>
      </c>
      <c r="J18" s="1">
        <f t="shared" ca="1" si="1"/>
        <v>49.6</v>
      </c>
      <c r="K18" s="1">
        <f t="shared" ca="1" si="1"/>
        <v>43.4</v>
      </c>
      <c r="L18" s="1">
        <f t="shared" ca="1" si="1"/>
        <v>37.200000000000003</v>
      </c>
      <c r="M18" s="1">
        <f t="shared" ca="1" si="1"/>
        <v>31</v>
      </c>
      <c r="N18" s="1">
        <f t="shared" ca="1" si="1"/>
        <v>24.799999999999997</v>
      </c>
      <c r="O18" s="1">
        <f t="shared" ca="1" si="1"/>
        <v>18.600000000000001</v>
      </c>
      <c r="P18" s="1">
        <f t="shared" ca="1" si="1"/>
        <v>12.399999999999999</v>
      </c>
      <c r="Q18" s="1">
        <f t="shared" ca="1" si="1"/>
        <v>6.1999999999999957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62.844444444444441</v>
      </c>
      <c r="I19" s="1">
        <f t="shared" ca="1" si="2"/>
        <v>55.411111111111104</v>
      </c>
      <c r="J19" s="1">
        <f t="shared" ca="1" si="2"/>
        <v>47.977777777777774</v>
      </c>
      <c r="K19" s="1">
        <f t="shared" ca="1" si="2"/>
        <v>40.544444444444437</v>
      </c>
      <c r="L19" s="1">
        <f t="shared" ca="1" si="2"/>
        <v>33.111111111111107</v>
      </c>
      <c r="M19" s="1">
        <f t="shared" ca="1" si="2"/>
        <v>25.677777777777777</v>
      </c>
      <c r="N19" s="1">
        <f t="shared" ca="1" si="2"/>
        <v>18.24444444444444</v>
      </c>
      <c r="O19" s="1">
        <f t="shared" ca="1" si="2"/>
        <v>10.81111111111111</v>
      </c>
      <c r="P19" s="1">
        <f t="shared" ca="1" si="2"/>
        <v>3.37777777777778</v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F21" si="3">IF($D$16&gt;H21,H21+1,"")</f>
        <v>2</v>
      </c>
      <c r="J21" s="6">
        <f t="shared" si="3"/>
        <v>3</v>
      </c>
      <c r="K21" s="6">
        <f t="shared" si="3"/>
        <v>4</v>
      </c>
      <c r="L21" s="6">
        <f t="shared" si="3"/>
        <v>5</v>
      </c>
      <c r="M21" s="6">
        <f t="shared" si="3"/>
        <v>6</v>
      </c>
      <c r="N21" s="6">
        <f t="shared" si="3"/>
        <v>7</v>
      </c>
      <c r="O21" s="6">
        <f t="shared" si="3"/>
        <v>8</v>
      </c>
      <c r="P21" s="6">
        <f t="shared" si="3"/>
        <v>9</v>
      </c>
      <c r="Q21" s="6">
        <f t="shared" si="3"/>
        <v>10</v>
      </c>
      <c r="R21" s="6" t="str">
        <f t="shared" si="3"/>
        <v/>
      </c>
      <c r="S21" s="6" t="str">
        <f t="shared" si="3"/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B22">
        <v>1.1000000000000001</v>
      </c>
      <c r="C22" t="s">
        <v>24</v>
      </c>
      <c r="D22" s="1">
        <v>1</v>
      </c>
      <c r="E22" t="s">
        <v>28</v>
      </c>
      <c r="F22" t="s">
        <v>21</v>
      </c>
      <c r="G22" s="1">
        <v>15</v>
      </c>
      <c r="H22" s="1">
        <f t="shared" ref="H22:H66" si="4">IF(OR(H$21="",$G22=""),"",G22)</f>
        <v>15</v>
      </c>
      <c r="I22" s="1">
        <v>13</v>
      </c>
      <c r="J22" s="1">
        <v>11</v>
      </c>
      <c r="K22" s="1">
        <v>9</v>
      </c>
      <c r="L22" s="1">
        <v>7</v>
      </c>
      <c r="M22" s="1">
        <v>5</v>
      </c>
      <c r="N22" s="1">
        <v>3</v>
      </c>
      <c r="O22" s="1">
        <v>2</v>
      </c>
      <c r="P22" s="1">
        <v>1</v>
      </c>
      <c r="Q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2">
      <c r="B23">
        <v>1.2</v>
      </c>
      <c r="C23" t="s">
        <v>25</v>
      </c>
      <c r="D23" s="1">
        <v>1</v>
      </c>
      <c r="E23" t="s">
        <v>29</v>
      </c>
      <c r="F23" t="s">
        <v>22</v>
      </c>
      <c r="G23" s="1">
        <v>17</v>
      </c>
      <c r="H23" s="1">
        <f t="shared" si="4"/>
        <v>17</v>
      </c>
      <c r="I23" s="1">
        <v>15</v>
      </c>
      <c r="J23" s="1">
        <v>14</v>
      </c>
      <c r="K23" s="1">
        <v>13</v>
      </c>
      <c r="L23" s="1">
        <v>11</v>
      </c>
      <c r="M23" s="1">
        <v>8</v>
      </c>
      <c r="N23" s="1">
        <v>5</v>
      </c>
      <c r="O23" s="1">
        <v>3</v>
      </c>
      <c r="P23" s="1">
        <v>2</v>
      </c>
      <c r="Q23" s="1">
        <v>0</v>
      </c>
      <c r="AE23" s="1" t="str">
        <f t="shared" si="5"/>
        <v/>
      </c>
      <c r="AF23" s="1" t="str">
        <f t="shared" si="5"/>
        <v/>
      </c>
    </row>
    <row r="24" spans="2:32" x14ac:dyDescent="0.2">
      <c r="B24">
        <v>2.1</v>
      </c>
      <c r="C24" t="s">
        <v>26</v>
      </c>
      <c r="D24" s="1">
        <v>2</v>
      </c>
      <c r="E24" t="s">
        <v>30</v>
      </c>
      <c r="F24" t="s">
        <v>22</v>
      </c>
      <c r="G24" s="1">
        <v>12</v>
      </c>
      <c r="H24" s="1">
        <f t="shared" si="4"/>
        <v>12</v>
      </c>
      <c r="I24" s="1">
        <v>10</v>
      </c>
      <c r="J24" s="1">
        <v>9</v>
      </c>
      <c r="K24" s="1">
        <v>8</v>
      </c>
      <c r="L24" s="1">
        <v>6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5"/>
        <v/>
      </c>
      <c r="AF24" s="1" t="str">
        <f t="shared" si="5"/>
        <v/>
      </c>
    </row>
    <row r="25" spans="2:32" x14ac:dyDescent="0.2">
      <c r="B25">
        <v>2.2000000000000002</v>
      </c>
      <c r="C25" t="s">
        <v>27</v>
      </c>
      <c r="D25" s="1">
        <v>2</v>
      </c>
      <c r="E25" t="s">
        <v>31</v>
      </c>
      <c r="F25" t="s">
        <v>23</v>
      </c>
      <c r="G25" s="1">
        <v>18</v>
      </c>
      <c r="H25" s="1">
        <f t="shared" si="4"/>
        <v>18</v>
      </c>
      <c r="I25" s="1">
        <v>17</v>
      </c>
      <c r="J25" s="1">
        <v>15</v>
      </c>
      <c r="K25" s="1">
        <v>13</v>
      </c>
      <c r="L25" s="1">
        <v>10</v>
      </c>
      <c r="M25" s="1">
        <v>7</v>
      </c>
      <c r="N25" s="1">
        <v>4</v>
      </c>
      <c r="O25" s="1">
        <v>3</v>
      </c>
      <c r="P25" s="1">
        <v>2</v>
      </c>
      <c r="Q25" s="1">
        <v>0</v>
      </c>
      <c r="AE25" s="1" t="str">
        <f t="shared" si="5"/>
        <v/>
      </c>
      <c r="AF25" s="1" t="str">
        <f t="shared" si="5"/>
        <v/>
      </c>
    </row>
    <row r="26" spans="2:32" x14ac:dyDescent="0.2">
      <c r="F26" t="str">
        <f t="shared" ref="F26:F63" si="6">IF(C26&lt;&gt;"","Planned","")</f>
        <v/>
      </c>
      <c r="H26" s="1" t="str">
        <f t="shared" si="4"/>
        <v/>
      </c>
      <c r="AE26" s="1" t="str">
        <f t="shared" si="5"/>
        <v/>
      </c>
      <c r="AF26" s="1" t="str">
        <f t="shared" si="5"/>
        <v/>
      </c>
    </row>
    <row r="27" spans="2:32" x14ac:dyDescent="0.2">
      <c r="F27" t="str">
        <f t="shared" si="6"/>
        <v/>
      </c>
      <c r="H27" s="1" t="str">
        <f t="shared" si="4"/>
        <v/>
      </c>
      <c r="AE27" s="1" t="str">
        <f t="shared" si="5"/>
        <v/>
      </c>
      <c r="AF27" s="1" t="str">
        <f t="shared" si="5"/>
        <v/>
      </c>
    </row>
    <row r="28" spans="2:32" x14ac:dyDescent="0.2">
      <c r="F28" t="str">
        <f t="shared" si="6"/>
        <v/>
      </c>
      <c r="H28" s="1" t="str">
        <f t="shared" si="4"/>
        <v/>
      </c>
      <c r="AE28" s="1" t="str">
        <f t="shared" si="5"/>
        <v/>
      </c>
      <c r="AF28" s="1" t="str">
        <f t="shared" si="5"/>
        <v/>
      </c>
    </row>
    <row r="29" spans="2:32" x14ac:dyDescent="0.2">
      <c r="F29" t="str">
        <f t="shared" si="6"/>
        <v/>
      </c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0" spans="2:32" x14ac:dyDescent="0.2">
      <c r="F30" t="str">
        <f t="shared" si="6"/>
        <v/>
      </c>
      <c r="H30" s="1" t="str">
        <f t="shared" si="4"/>
        <v/>
      </c>
      <c r="AE30" s="1" t="str">
        <f t="shared" si="5"/>
        <v/>
      </c>
      <c r="AF30" s="1" t="str">
        <f t="shared" si="5"/>
        <v/>
      </c>
    </row>
    <row r="31" spans="2:32" x14ac:dyDescent="0.2">
      <c r="F31" t="str">
        <f t="shared" si="6"/>
        <v/>
      </c>
      <c r="H31" s="1" t="str">
        <f t="shared" si="4"/>
        <v/>
      </c>
      <c r="AE31" s="1" t="str">
        <f t="shared" si="5"/>
        <v/>
      </c>
      <c r="AF31" s="1" t="str">
        <f t="shared" si="5"/>
        <v/>
      </c>
    </row>
    <row r="32" spans="2:32" x14ac:dyDescent="0.2">
      <c r="F32" t="str">
        <f t="shared" si="6"/>
        <v/>
      </c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6:32" x14ac:dyDescent="0.2">
      <c r="F33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6:32" x14ac:dyDescent="0.2">
      <c r="F34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6:32" x14ac:dyDescent="0.2">
      <c r="F35" t="str">
        <f t="shared" si="6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6:32" x14ac:dyDescent="0.2">
      <c r="F36" t="str">
        <f t="shared" si="6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6:32" x14ac:dyDescent="0.2">
      <c r="F37" t="str">
        <f t="shared" si="6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6:32" x14ac:dyDescent="0.2">
      <c r="F38" t="str">
        <f t="shared" si="6"/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6"/>
        <v/>
      </c>
      <c r="H54" s="1" t="str">
        <f t="shared" si="4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6"/>
        <v/>
      </c>
      <c r="H61" s="1" t="str">
        <f t="shared" si="4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6"/>
        <v/>
      </c>
      <c r="H62" s="1" t="str">
        <f t="shared" si="4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6"/>
        <v/>
      </c>
      <c r="H63" s="1" t="str">
        <f t="shared" si="4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8</v>
      </c>
      <c r="H65" s="1" t="str">
        <f t="shared" si="4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9</v>
      </c>
      <c r="H66" s="1" t="str">
        <f t="shared" si="4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F65 L22:AF25">
    <cfRule type="expression" dxfId="7" priority="1" stopIfTrue="1">
      <formula>$F22="Done"</formula>
    </cfRule>
    <cfRule type="expression" dxfId="6" priority="2" stopIfTrue="1">
      <formula>$F22="Ongoing"</formula>
    </cfRule>
  </conditionalFormatting>
  <conditionalFormatting sqref="B22:AF65">
    <cfRule type="expression" dxfId="5" priority="3" stopIfTrue="1">
      <formula>$F22="Terminado"</formula>
    </cfRule>
    <cfRule type="expression" dxfId="4" priority="4" stopIfTrue="1">
      <formula>$F22="En Progreso"</formula>
    </cfRule>
  </conditionalFormatting>
  <dataValidations count="1">
    <dataValidation type="list" allowBlank="1" showInputMessage="1" sqref="F22:F71 F10:F15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AF71"/>
  <sheetViews>
    <sheetView workbookViewId="0">
      <selection activeCell="D3" sqref="D3:H3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32</v>
      </c>
      <c r="D3" s="37"/>
      <c r="E3" s="37"/>
      <c r="F3" s="37"/>
      <c r="G3" s="37"/>
      <c r="H3" s="37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33</v>
      </c>
      <c r="D4" s="37"/>
      <c r="E4" s="37"/>
      <c r="F4" s="37"/>
      <c r="G4" s="37"/>
      <c r="H4" s="37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34</v>
      </c>
      <c r="D5" s="37"/>
      <c r="E5" s="37"/>
      <c r="F5" s="37"/>
      <c r="G5" s="37"/>
      <c r="H5" s="37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7" spans="2:32" s="33" customFormat="1" ht="10.5" customHeight="1" x14ac:dyDescent="0.2">
      <c r="B7" s="29"/>
      <c r="C7" s="30"/>
      <c r="D7" s="31"/>
      <c r="E7" s="31"/>
      <c r="F7" s="31"/>
      <c r="G7" s="31"/>
      <c r="H7" s="31"/>
      <c r="I7" s="29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29"/>
      <c r="W7" s="32"/>
      <c r="X7" s="32"/>
      <c r="Y7" s="32"/>
      <c r="Z7" s="32"/>
      <c r="AA7" s="32"/>
      <c r="AB7" s="32"/>
      <c r="AC7" s="32"/>
      <c r="AD7" s="32"/>
      <c r="AE7" s="32"/>
      <c r="AF7" s="32"/>
    </row>
    <row r="8" spans="2:32" s="33" customFormat="1" ht="18" x14ac:dyDescent="0.25">
      <c r="C8" s="34">
        <v>1</v>
      </c>
      <c r="D8" s="35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/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/>
      <c r="E17" s="5" t="s">
        <v>13</v>
      </c>
      <c r="F17" s="5" t="s">
        <v>17</v>
      </c>
      <c r="G17" s="4">
        <f ca="1">SUM(OFFSET(G21,1,0,TaskRows,1))</f>
        <v>0</v>
      </c>
      <c r="H17" s="4">
        <f ca="1">IF(AND(SUM(OFFSET(H21,1,0,TaskRows,1))=0),0,SUM(OFFSET(H21,1,0,TaskRows,1)))</f>
        <v>0</v>
      </c>
      <c r="I17" s="4" t="str">
        <f t="shared" ref="I17:AF17" ca="1" si="0">IF(AND(SUM(OFFSET(I21,1,0,TaskRows,1))=0),"",SUM(OFFSET(I21,1,0,TaskRows,1)))</f>
        <v/>
      </c>
      <c r="J17" s="4" t="str">
        <f t="shared" ca="1" si="0"/>
        <v/>
      </c>
      <c r="K17" s="4" t="str">
        <f t="shared" ca="1" si="0"/>
        <v/>
      </c>
      <c r="L17" s="4" t="str">
        <f t="shared" ca="1" si="0"/>
        <v/>
      </c>
      <c r="M17" s="4" t="str">
        <f t="shared" ca="1" si="0"/>
        <v/>
      </c>
      <c r="N17" s="4" t="str">
        <f t="shared" ca="1" si="0"/>
        <v/>
      </c>
      <c r="O17" s="4" t="str">
        <f t="shared" ca="1" si="0"/>
        <v/>
      </c>
      <c r="P17" s="4" t="str">
        <f t="shared" ca="1" si="0"/>
        <v/>
      </c>
      <c r="Q17" s="4" t="str">
        <f t="shared" ca="1" si="0"/>
        <v/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1</v>
      </c>
      <c r="E18" t="s">
        <v>2</v>
      </c>
      <c r="F18" s="1">
        <f ca="1">IF(COUNTIF(H17:AF17,"&gt;0")=0,1,COUNTIF(H17:AF17,"&gt;0"))</f>
        <v>1</v>
      </c>
      <c r="H18" s="1">
        <f ca="1">IF(H21="","",$G17-$G17/($D16-1)*(H21-1))</f>
        <v>0</v>
      </c>
      <c r="I18" s="1" t="str">
        <f t="shared" ref="I18:AF18" si="1">IF(I21="","",TotalEffort-TotalEffort/(ImplementationDays)*(I21-1))</f>
        <v/>
      </c>
      <c r="J18" s="1" t="str">
        <f t="shared" si="1"/>
        <v/>
      </c>
      <c r="K18" s="1" t="str">
        <f t="shared" si="1"/>
        <v/>
      </c>
      <c r="L18" s="1" t="str">
        <f t="shared" si="1"/>
        <v/>
      </c>
      <c r="M18" s="1" t="str">
        <f t="shared" si="1"/>
        <v/>
      </c>
      <c r="N18" s="1" t="str">
        <f t="shared" si="1"/>
        <v/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 t="e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#REF!</v>
      </c>
      <c r="I19" s="1" t="e">
        <f t="shared" ca="1" si="2"/>
        <v>#REF!</v>
      </c>
      <c r="J19" s="1" t="e">
        <f t="shared" ca="1" si="2"/>
        <v>#REF!</v>
      </c>
      <c r="K19" s="1" t="e">
        <f t="shared" ca="1" si="2"/>
        <v>#REF!</v>
      </c>
      <c r="L19" s="1" t="e">
        <f t="shared" ca="1" si="2"/>
        <v>#REF!</v>
      </c>
      <c r="M19" s="1" t="e">
        <f t="shared" ca="1" si="2"/>
        <v>#REF!</v>
      </c>
      <c r="N19" s="1" t="e">
        <f t="shared" ca="1" si="2"/>
        <v>#REF!</v>
      </c>
      <c r="O19" s="1" t="e">
        <f t="shared" ca="1" si="2"/>
        <v>#REF!</v>
      </c>
      <c r="P19" s="1" t="e">
        <f t="shared" ca="1" si="2"/>
        <v>#REF!</v>
      </c>
      <c r="Q19" s="1" t="e">
        <f t="shared" ca="1" si="2"/>
        <v>#REF!</v>
      </c>
      <c r="R19" s="1" t="e">
        <f t="shared" ca="1" si="2"/>
        <v>#REF!</v>
      </c>
      <c r="S19" s="1" t="e">
        <f t="shared" ca="1" si="2"/>
        <v>#REF!</v>
      </c>
      <c r="T19" s="1" t="e">
        <f t="shared" ca="1" si="2"/>
        <v>#REF!</v>
      </c>
      <c r="U19" s="1" t="e">
        <f t="shared" ca="1" si="2"/>
        <v>#REF!</v>
      </c>
      <c r="V19" s="1" t="e">
        <f t="shared" ca="1" si="2"/>
        <v>#REF!</v>
      </c>
      <c r="W19" s="1" t="e">
        <f t="shared" ca="1" si="2"/>
        <v>#REF!</v>
      </c>
      <c r="X19" s="1" t="e">
        <f t="shared" ca="1" si="2"/>
        <v>#REF!</v>
      </c>
      <c r="Y19" s="1" t="e">
        <f t="shared" ca="1" si="2"/>
        <v>#REF!</v>
      </c>
      <c r="Z19" s="1" t="e">
        <f t="shared" ca="1" si="2"/>
        <v>#REF!</v>
      </c>
      <c r="AA19" s="1" t="e">
        <f t="shared" ca="1" si="2"/>
        <v>#REF!</v>
      </c>
      <c r="AB19" s="1" t="e">
        <f t="shared" ca="1" si="2"/>
        <v>#REF!</v>
      </c>
      <c r="AC19" s="1" t="e">
        <f t="shared" ca="1" si="2"/>
        <v>#REF!</v>
      </c>
      <c r="AD19" s="1" t="e">
        <f t="shared" ca="1" si="2"/>
        <v>#REF!</v>
      </c>
      <c r="AE19" s="1" t="e">
        <f t="shared" ca="1" si="2"/>
        <v>#REF!</v>
      </c>
      <c r="AF19" s="1" t="e">
        <f t="shared" ca="1" si="2"/>
        <v>#REF!</v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0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 t="str">
        <f t="shared" ref="I21:AF21" si="3">IF($D$16&gt;H21,H21+1,"")</f>
        <v/>
      </c>
      <c r="J21" s="6" t="str">
        <f t="shared" si="3"/>
        <v/>
      </c>
      <c r="K21" s="6" t="str">
        <f t="shared" si="3"/>
        <v/>
      </c>
      <c r="L21" s="6" t="str">
        <f t="shared" si="3"/>
        <v/>
      </c>
      <c r="M21" s="6" t="str">
        <f t="shared" si="3"/>
        <v/>
      </c>
      <c r="N21" s="6" t="str">
        <f t="shared" si="3"/>
        <v/>
      </c>
      <c r="O21" s="6" t="str">
        <f t="shared" si="3"/>
        <v/>
      </c>
      <c r="P21" s="6" t="str">
        <f t="shared" si="3"/>
        <v/>
      </c>
      <c r="Q21" s="6" t="str">
        <f t="shared" si="3"/>
        <v/>
      </c>
      <c r="R21" s="6" t="str">
        <f t="shared" si="3"/>
        <v/>
      </c>
      <c r="S21" s="6" t="str">
        <f t="shared" si="3"/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F22" t="str">
        <f t="shared" ref="F22:F63" si="4">IF(C22&lt;&gt;"","Planned","")</f>
        <v/>
      </c>
      <c r="H22" s="1" t="str">
        <f t="shared" ref="H22:H66" si="5">IF(OR(H$21="",$G22=""),"",G22)</f>
        <v/>
      </c>
      <c r="AE22" s="1" t="str">
        <f t="shared" ref="AE22:AF37" si="6">IF(OR(AE$21="",$G22=""),"",AD22)</f>
        <v/>
      </c>
      <c r="AF22" s="1" t="str">
        <f t="shared" si="6"/>
        <v/>
      </c>
    </row>
    <row r="23" spans="2:32" x14ac:dyDescent="0.2">
      <c r="F23" t="str">
        <f t="shared" si="4"/>
        <v/>
      </c>
      <c r="H23" s="1" t="str">
        <f t="shared" si="5"/>
        <v/>
      </c>
      <c r="AE23" s="1" t="str">
        <f t="shared" si="6"/>
        <v/>
      </c>
      <c r="AF23" s="1" t="str">
        <f t="shared" si="6"/>
        <v/>
      </c>
    </row>
    <row r="24" spans="2:32" x14ac:dyDescent="0.2">
      <c r="F24" t="str">
        <f t="shared" si="4"/>
        <v/>
      </c>
      <c r="H24" s="1" t="str">
        <f t="shared" si="5"/>
        <v/>
      </c>
      <c r="AE24" s="1" t="str">
        <f t="shared" si="6"/>
        <v/>
      </c>
      <c r="AF24" s="1" t="str">
        <f t="shared" si="6"/>
        <v/>
      </c>
    </row>
    <row r="25" spans="2:32" x14ac:dyDescent="0.2">
      <c r="F25" t="str">
        <f t="shared" si="4"/>
        <v/>
      </c>
      <c r="H25" s="1" t="str">
        <f t="shared" si="5"/>
        <v/>
      </c>
      <c r="AE25" s="1" t="str">
        <f t="shared" si="6"/>
        <v/>
      </c>
      <c r="AF25" s="1" t="str">
        <f t="shared" si="6"/>
        <v/>
      </c>
    </row>
    <row r="26" spans="2:32" x14ac:dyDescent="0.2">
      <c r="F26" t="str">
        <f t="shared" si="4"/>
        <v/>
      </c>
      <c r="H26" s="1" t="str">
        <f t="shared" si="5"/>
        <v/>
      </c>
      <c r="AE26" s="1" t="str">
        <f t="shared" si="6"/>
        <v/>
      </c>
      <c r="AF26" s="1" t="str">
        <f t="shared" si="6"/>
        <v/>
      </c>
    </row>
    <row r="27" spans="2:32" x14ac:dyDescent="0.2">
      <c r="F27" t="str">
        <f t="shared" si="4"/>
        <v/>
      </c>
      <c r="H27" s="1" t="str">
        <f t="shared" si="5"/>
        <v/>
      </c>
      <c r="AE27" s="1" t="str">
        <f t="shared" si="6"/>
        <v/>
      </c>
      <c r="AF27" s="1" t="str">
        <f t="shared" si="6"/>
        <v/>
      </c>
    </row>
    <row r="28" spans="2:32" x14ac:dyDescent="0.2">
      <c r="F28" t="str">
        <f t="shared" si="4"/>
        <v/>
      </c>
      <c r="H28" s="1" t="str">
        <f t="shared" si="5"/>
        <v/>
      </c>
      <c r="AE28" s="1" t="str">
        <f t="shared" si="6"/>
        <v/>
      </c>
      <c r="AF28" s="1" t="str">
        <f t="shared" si="6"/>
        <v/>
      </c>
    </row>
    <row r="29" spans="2:32" x14ac:dyDescent="0.2">
      <c r="F29" t="str">
        <f t="shared" si="4"/>
        <v/>
      </c>
      <c r="H29" s="1" t="str">
        <f t="shared" si="5"/>
        <v/>
      </c>
      <c r="AE29" s="1" t="str">
        <f t="shared" si="6"/>
        <v/>
      </c>
      <c r="AF29" s="1" t="str">
        <f t="shared" si="6"/>
        <v/>
      </c>
    </row>
    <row r="30" spans="2:32" x14ac:dyDescent="0.2">
      <c r="F30" t="str">
        <f t="shared" si="4"/>
        <v/>
      </c>
      <c r="H30" s="1" t="str">
        <f t="shared" si="5"/>
        <v/>
      </c>
      <c r="AE30" s="1" t="str">
        <f t="shared" si="6"/>
        <v/>
      </c>
      <c r="AF30" s="1" t="str">
        <f t="shared" si="6"/>
        <v/>
      </c>
    </row>
    <row r="31" spans="2:32" x14ac:dyDescent="0.2">
      <c r="F31" t="str">
        <f t="shared" si="4"/>
        <v/>
      </c>
      <c r="H31" s="1" t="str">
        <f t="shared" si="5"/>
        <v/>
      </c>
      <c r="AE31" s="1" t="str">
        <f t="shared" si="6"/>
        <v/>
      </c>
      <c r="AF31" s="1" t="str">
        <f t="shared" si="6"/>
        <v/>
      </c>
    </row>
    <row r="32" spans="2:32" x14ac:dyDescent="0.2">
      <c r="F32" t="str">
        <f t="shared" si="4"/>
        <v/>
      </c>
      <c r="H32" s="1" t="str">
        <f t="shared" si="5"/>
        <v/>
      </c>
      <c r="AE32" s="1" t="str">
        <f t="shared" si="6"/>
        <v/>
      </c>
      <c r="AF32" s="1" t="str">
        <f t="shared" si="6"/>
        <v/>
      </c>
    </row>
    <row r="33" spans="6:32" x14ac:dyDescent="0.2">
      <c r="F33" t="str">
        <f t="shared" si="4"/>
        <v/>
      </c>
      <c r="H33" s="1" t="str">
        <f t="shared" si="5"/>
        <v/>
      </c>
      <c r="AE33" s="1" t="str">
        <f t="shared" si="6"/>
        <v/>
      </c>
      <c r="AF33" s="1" t="str">
        <f t="shared" si="6"/>
        <v/>
      </c>
    </row>
    <row r="34" spans="6:32" x14ac:dyDescent="0.2">
      <c r="F34" t="str">
        <f t="shared" si="4"/>
        <v/>
      </c>
      <c r="H34" s="1" t="str">
        <f t="shared" si="5"/>
        <v/>
      </c>
      <c r="AE34" s="1" t="str">
        <f t="shared" si="6"/>
        <v/>
      </c>
      <c r="AF34" s="1" t="str">
        <f t="shared" si="6"/>
        <v/>
      </c>
    </row>
    <row r="35" spans="6:32" x14ac:dyDescent="0.2">
      <c r="F35" t="str">
        <f t="shared" si="4"/>
        <v/>
      </c>
      <c r="H35" s="1" t="str">
        <f t="shared" si="5"/>
        <v/>
      </c>
      <c r="AE35" s="1" t="str">
        <f t="shared" si="6"/>
        <v/>
      </c>
      <c r="AF35" s="1" t="str">
        <f t="shared" si="6"/>
        <v/>
      </c>
    </row>
    <row r="36" spans="6:32" x14ac:dyDescent="0.2">
      <c r="F36" t="str">
        <f t="shared" si="4"/>
        <v/>
      </c>
      <c r="H36" s="1" t="str">
        <f t="shared" si="5"/>
        <v/>
      </c>
      <c r="AE36" s="1" t="str">
        <f t="shared" si="6"/>
        <v/>
      </c>
      <c r="AF36" s="1" t="str">
        <f t="shared" si="6"/>
        <v/>
      </c>
    </row>
    <row r="37" spans="6:32" x14ac:dyDescent="0.2">
      <c r="F37" t="str">
        <f t="shared" si="4"/>
        <v/>
      </c>
      <c r="H37" s="1" t="str">
        <f t="shared" si="5"/>
        <v/>
      </c>
      <c r="AE37" s="1" t="str">
        <f t="shared" si="6"/>
        <v/>
      </c>
      <c r="AF37" s="1" t="str">
        <f t="shared" si="6"/>
        <v/>
      </c>
    </row>
    <row r="38" spans="6:32" x14ac:dyDescent="0.2">
      <c r="F38" t="str">
        <f t="shared" si="4"/>
        <v/>
      </c>
      <c r="H38" s="1" t="str">
        <f t="shared" si="5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4"/>
        <v/>
      </c>
      <c r="H39" s="1" t="str">
        <f t="shared" si="5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4"/>
        <v/>
      </c>
      <c r="H40" s="1" t="str">
        <f t="shared" si="5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4"/>
        <v/>
      </c>
      <c r="H41" s="1" t="str">
        <f t="shared" si="5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4"/>
        <v/>
      </c>
      <c r="H42" s="1" t="str">
        <f t="shared" si="5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4"/>
        <v/>
      </c>
      <c r="H43" s="1" t="str">
        <f t="shared" si="5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4"/>
        <v/>
      </c>
      <c r="H44" s="1" t="str">
        <f t="shared" si="5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4"/>
        <v/>
      </c>
      <c r="H45" s="1" t="str">
        <f t="shared" si="5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4"/>
        <v/>
      </c>
      <c r="H46" s="1" t="str">
        <f t="shared" si="5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4"/>
        <v/>
      </c>
      <c r="H47" s="1" t="str">
        <f t="shared" si="5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4"/>
        <v/>
      </c>
      <c r="H48" s="1" t="str">
        <f t="shared" si="5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4"/>
        <v/>
      </c>
      <c r="H49" s="1" t="str">
        <f t="shared" si="5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4"/>
        <v/>
      </c>
      <c r="H50" s="1" t="str">
        <f t="shared" si="5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4"/>
        <v/>
      </c>
      <c r="H51" s="1" t="str">
        <f t="shared" si="5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4"/>
        <v/>
      </c>
      <c r="H52" s="1" t="str">
        <f t="shared" si="5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4"/>
        <v/>
      </c>
      <c r="H53" s="1" t="str">
        <f t="shared" si="5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4"/>
        <v/>
      </c>
      <c r="H54" s="1" t="str">
        <f t="shared" si="5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4"/>
        <v/>
      </c>
      <c r="H55" s="1" t="str">
        <f t="shared" si="5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4"/>
        <v/>
      </c>
      <c r="H56" s="1" t="str">
        <f t="shared" si="5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4"/>
        <v/>
      </c>
      <c r="H57" s="1" t="str">
        <f t="shared" si="5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4"/>
        <v/>
      </c>
      <c r="H58" s="1" t="str">
        <f t="shared" si="5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4"/>
        <v/>
      </c>
      <c r="H59" s="1" t="str">
        <f t="shared" si="5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4"/>
        <v/>
      </c>
      <c r="H60" s="1" t="str">
        <f t="shared" si="5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4"/>
        <v/>
      </c>
      <c r="H61" s="1" t="str">
        <f t="shared" si="5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4"/>
        <v/>
      </c>
      <c r="H62" s="1" t="str">
        <f t="shared" si="5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4"/>
        <v/>
      </c>
      <c r="H63" s="1" t="str">
        <f t="shared" si="5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5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8</v>
      </c>
      <c r="H65" s="1" t="str">
        <f t="shared" si="5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9</v>
      </c>
      <c r="H66" s="1" t="str">
        <f t="shared" si="5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F65 L22:AF25">
    <cfRule type="expression" dxfId="3" priority="1" stopIfTrue="1">
      <formula>$F22="Done"</formula>
    </cfRule>
    <cfRule type="expression" dxfId="2" priority="2" stopIfTrue="1">
      <formula>$F22="Ongoing"</formula>
    </cfRule>
  </conditionalFormatting>
  <conditionalFormatting sqref="B22:AF65">
    <cfRule type="expression" dxfId="1" priority="3" stopIfTrue="1">
      <formula>$F22="Terminado"</formula>
    </cfRule>
    <cfRule type="expression" dxfId="0" priority="4" stopIfTrue="1">
      <formula>$F22="En Progreso"</formula>
    </cfRule>
  </conditionalFormatting>
  <dataValidations disablePrompts="1" count="1">
    <dataValidation type="list" allowBlank="1" showInputMessage="1" sqref="F22:F71 F10:F15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BD21C84E4C4B48B27A6166FAC051E5" ma:contentTypeVersion="8" ma:contentTypeDescription="Crear nuevo documento." ma:contentTypeScope="" ma:versionID="bb6739421a50b20a8dee76844e41c5f8">
  <xsd:schema xmlns:xsd="http://www.w3.org/2001/XMLSchema" xmlns:xs="http://www.w3.org/2001/XMLSchema" xmlns:p="http://schemas.microsoft.com/office/2006/metadata/properties" xmlns:ns2="100486ed-dfc5-4b43-a390-ed80e6fa3473" xmlns:ns3="3245187f-2b70-4b96-af74-b65b25777eca" targetNamespace="http://schemas.microsoft.com/office/2006/metadata/properties" ma:root="true" ma:fieldsID="093860096c687094a446cbcfc6e32844" ns2:_="" ns3:_="">
    <xsd:import namespace="100486ed-dfc5-4b43-a390-ed80e6fa3473"/>
    <xsd:import namespace="3245187f-2b70-4b96-af74-b65b25777ec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486ed-dfc5-4b43-a390-ed80e6fa347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febf09ac-0e65-4eb9-a8b2-5c64dabe7d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5187f-2b70-4b96-af74-b65b25777ec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a62080-752e-4d96-af31-291be3f80a93}" ma:internalName="TaxCatchAll" ma:showField="CatchAllData" ma:web="3245187f-2b70-4b96-af74-b65b25777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45187f-2b70-4b96-af74-b65b25777eca" xsi:nil="true"/>
    <lcf76f155ced4ddcb4097134ff3c332f xmlns="100486ed-dfc5-4b43-a390-ed80e6fa347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C989DCCD-D1ED-4B0F-8CFB-8210ED0D71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0486ed-dfc5-4b43-a390-ed80e6fa3473"/>
    <ds:schemaRef ds:uri="3245187f-2b70-4b96-af74-b65b25777e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F6B976E-19D9-4A12-8B5E-B576F4080915}">
  <ds:schemaRefs>
    <ds:schemaRef ds:uri="http://purl.org/dc/elements/1.1/"/>
    <ds:schemaRef ds:uri="01eb4bd6-a8ff-4439-b7eb-fe0a650fbd8a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3245187f-2b70-4b96-af74-b65b25777eca"/>
    <ds:schemaRef ds:uri="100486ed-dfc5-4b43-a390-ed80e6fa347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24</vt:i4>
      </vt:variant>
    </vt:vector>
  </HeadingPairs>
  <TitlesOfParts>
    <vt:vector size="27" baseType="lpstr">
      <vt:lpstr>Sprint 1</vt:lpstr>
      <vt:lpstr>Sprint 2</vt:lpstr>
      <vt:lpstr>Plantilla Sprint</vt:lpstr>
      <vt:lpstr>'Plantilla Sprint'!DoneDays</vt:lpstr>
      <vt:lpstr>'Sprint 1'!DoneDays</vt:lpstr>
      <vt:lpstr>'Sprint 2'!DoneDays</vt:lpstr>
      <vt:lpstr>'Plantilla Sprint'!ImplementationDays</vt:lpstr>
      <vt:lpstr>'Sprint 1'!ImplementationDays</vt:lpstr>
      <vt:lpstr>'Sprint 2'!ImplementationDays</vt:lpstr>
      <vt:lpstr>'Plantilla Sprint'!SprintTasks</vt:lpstr>
      <vt:lpstr>'Sprint 1'!SprintTasks</vt:lpstr>
      <vt:lpstr>'Sprint 2'!SprintTasks</vt:lpstr>
      <vt:lpstr>'Plantilla Sprint'!TaskRows</vt:lpstr>
      <vt:lpstr>'Sprint 1'!TaskRows</vt:lpstr>
      <vt:lpstr>'Sprint 2'!TaskRows</vt:lpstr>
      <vt:lpstr>'Plantilla Sprint'!TaskStatus</vt:lpstr>
      <vt:lpstr>'Sprint 1'!TaskStatus</vt:lpstr>
      <vt:lpstr>'Sprint 2'!TaskStatus</vt:lpstr>
      <vt:lpstr>'Plantilla Sprint'!TaskStoryID</vt:lpstr>
      <vt:lpstr>'Sprint 1'!TaskStoryID</vt:lpstr>
      <vt:lpstr>'Sprint 2'!TaskStoryID</vt:lpstr>
      <vt:lpstr>'Plantilla Sprint'!TotalEffort</vt:lpstr>
      <vt:lpstr>'Sprint 1'!TotalEffort</vt:lpstr>
      <vt:lpstr>'Sprint 2'!TotalEffort</vt:lpstr>
      <vt:lpstr>'Plantilla Sprint'!TrendDays</vt:lpstr>
      <vt:lpstr>'Sprint 1'!TrendDays</vt:lpstr>
      <vt:lpstr>'Sprint 2'!TrendDays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Dr.Gilvonio</cp:lastModifiedBy>
  <cp:revision>1</cp:revision>
  <cp:lastPrinted>2006-09-01T14:59:00Z</cp:lastPrinted>
  <dcterms:created xsi:type="dcterms:W3CDTF">1998-06-05T11:20:44Z</dcterms:created>
  <dcterms:modified xsi:type="dcterms:W3CDTF">2022-12-16T22:00:48Z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  <property fmtid="{D5CDD505-2E9C-101B-9397-08002B2CF9AE}" pid="6" name="ContentTypeId">
    <vt:lpwstr>0x010100ECBD21C84E4C4B48B27A6166FAC051E5</vt:lpwstr>
  </property>
</Properties>
</file>