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bookViews>
    <workbookView xWindow="0" yWindow="0" windowWidth="20490" windowHeight="7755" activeTab="1"/>
  </bookViews>
  <sheets>
    <sheet name="TD" sheetId="2" r:id="rId1"/>
    <sheet name="NLID" sheetId="1" r:id="rId2"/>
  </sheets>
  <definedNames>
    <definedName name="_xlnm._FilterDatabase" localSheetId="1" hidden="1">NLID!$A$1:$J$1</definedName>
  </definedNames>
  <calcPr calcId="0"/>
  <pivotCaches>
    <pivotCache cacheId="19" r:id="rId3"/>
  </pivotCaches>
</workbook>
</file>

<file path=xl/calcChain.xml><?xml version="1.0" encoding="utf-8"?>
<calcChain xmlns="http://schemas.openxmlformats.org/spreadsheetml/2006/main">
  <c r="D89" i="1" l="1"/>
  <c r="E89" i="1"/>
  <c r="C89" i="1"/>
  <c r="D88" i="1"/>
  <c r="E88" i="1"/>
  <c r="C88" i="1"/>
  <c r="D87" i="1"/>
  <c r="E87" i="1"/>
  <c r="C87" i="1"/>
  <c r="D86" i="1"/>
  <c r="E86" i="1"/>
  <c r="C86" i="1"/>
  <c r="D85" i="1"/>
  <c r="E85" i="1"/>
  <c r="C85" i="1"/>
</calcChain>
</file>

<file path=xl/sharedStrings.xml><?xml version="1.0" encoding="utf-8"?>
<sst xmlns="http://schemas.openxmlformats.org/spreadsheetml/2006/main" count="733" uniqueCount="459">
  <si>
    <t>Movie Title</t>
  </si>
  <si>
    <t>Genre</t>
  </si>
  <si>
    <t>Release Year</t>
  </si>
  <si>
    <t>Average Rating</t>
  </si>
  <si>
    <t>Number of Reviews</t>
  </si>
  <si>
    <t>Review Highlights</t>
  </si>
  <si>
    <t>Minute of Life-Changing Insight</t>
  </si>
  <si>
    <t>How Discovered</t>
  </si>
  <si>
    <t>Meaningful Advice Taken</t>
  </si>
  <si>
    <t>Suggested to Friends/Family (Y/N %)</t>
  </si>
  <si>
    <t>The Pursuit of Happyness</t>
  </si>
  <si>
    <t>Drama</t>
  </si>
  <si>
    <t>9.1</t>
  </si>
  <si>
    <t>"Will Smithâ€™s struggle hit hard. A must-watch!" / "Overly sentimental but inspiring."</t>
  </si>
  <si>
    <t>78:15 â€“ Chris gets the job</t>
  </si>
  <si>
    <t>Friend suggested</t>
  </si>
  <si>
    <t>Persistence pays off.</t>
  </si>
  <si>
    <t>92% Y</t>
  </si>
  <si>
    <t>The Social Dilemma</t>
  </si>
  <si>
    <t>Documentary</t>
  </si>
  <si>
    <t>8.2</t>
  </si>
  <si>
    <t>"Eye-opening about tech addiction." / "Some claims feel exaggerated."</t>
  </si>
  <si>
    <t>12:40 â€“ Algorithm manipulation</t>
  </si>
  <si>
    <t>Social media</t>
  </si>
  <si>
    <t>Limit screen time for mental health.</t>
  </si>
  <si>
    <t>88% Y</t>
  </si>
  <si>
    <t>Parasite</t>
  </si>
  <si>
    <t>Thriller/Drama</t>
  </si>
  <si>
    <t>9.3</t>
  </si>
  <si>
    <t>"Masterpiece on class inequality." / "Too dark for some viewers."</t>
  </si>
  <si>
    <t>1:12:00 â€“ The flood scene</t>
  </si>
  <si>
    <t>Netflix recommendation</t>
  </si>
  <si>
    <t>Privilege isnâ€™t always visible.</t>
  </si>
  <si>
    <t>85% Y</t>
  </si>
  <si>
    <t>Paddington 2</t>
  </si>
  <si>
    <t>Comedy/Family</t>
  </si>
  <si>
    <t>8.8</t>
  </si>
  <si>
    <t>"Pure joy! Teaches kindness effortlessly." / "Not for edgy viewers."</t>
  </si>
  <si>
    <t>33:10 â€“ Paddingtonâ€™s jail speech</t>
  </si>
  <si>
    <t>Always choose kindness.</t>
  </si>
  <si>
    <t>95% Y</t>
  </si>
  <si>
    <t>Inception</t>
  </si>
  <si>
    <t>Sci-Fi</t>
  </si>
  <si>
    <t>"Mind-bending brilliance." / "Confusing plot."</t>
  </si>
  <si>
    <t>1:05:22 â€“ Cobbâ€™s totem scene</t>
  </si>
  <si>
    <t>Reality is subjective.</t>
  </si>
  <si>
    <t>80% Y</t>
  </si>
  <si>
    <t>Lady Bird</t>
  </si>
  <si>
    <t>Comedy/Drama</t>
  </si>
  <si>
    <t>8.6</t>
  </si>
  <si>
    <t>"Perfect coming-of-age film." / "Slow pacing."</t>
  </si>
  <si>
    <t>47:30 â€“ Argument with mother</t>
  </si>
  <si>
    <t>Parents sacrifice more than we see.</t>
  </si>
  <si>
    <t>76% Y</t>
  </si>
  <si>
    <t>13th</t>
  </si>
  <si>
    <t>8.9</t>
  </si>
  <si>
    <t>"Essential viewing on systemic racism." / "Heavy but necessary."</t>
  </si>
  <si>
    <t>25:15 â€“ Prison-industrial complex</t>
  </si>
  <si>
    <t>Podcast mention</t>
  </si>
  <si>
    <t>Justice requires awareness.</t>
  </si>
  <si>
    <t>90% Y</t>
  </si>
  <si>
    <t>The Half of It</t>
  </si>
  <si>
    <t>Romance/Drama</t>
  </si>
  <si>
    <t>"Sweet LGBTQ+ story." / "Predictable plot."</t>
  </si>
  <si>
    <t>1:01:05 â€“ Ellieâ€™s confession</t>
  </si>
  <si>
    <t>Love isnâ€™t always straightforward.</t>
  </si>
  <si>
    <t>70% Y</t>
  </si>
  <si>
    <t>Whiplash</t>
  </si>
  <si>
    <t>9.2</t>
  </si>
  <si>
    <t>"J.K. Simmons is terrifyingly great." / "Glorifies toxic mentorship."</t>
  </si>
  <si>
    <t>1:20:00 â€“ Drumming finale</t>
  </si>
  <si>
    <t>Film class</t>
  </si>
  <si>
    <t>Greatness demands sacrifice.</t>
  </si>
  <si>
    <t>82% Y</t>
  </si>
  <si>
    <t>Coco</t>
  </si>
  <si>
    <t>Animation</t>
  </si>
  <si>
    <t>9.4</t>
  </si>
  <si>
    <t>"Beautiful tribute to family and culture." / "Slow start."</t>
  </si>
  <si>
    <t>1:15:10 â€“ Remember Me scene</t>
  </si>
  <si>
    <t>Honor your roots.</t>
  </si>
  <si>
    <t>97% Y</t>
  </si>
  <si>
    <t>Silver Linings Playbook</t>
  </si>
  <si>
    <t>8.3</t>
  </si>
  <si>
    <t>"Raw portrayal of mental health." / "Romance feels forced."</t>
  </si>
  <si>
    <t>1:10:00 â€“ Dance competition scene</t>
  </si>
  <si>
    <t>Book adaptation</t>
  </si>
  <si>
    <t>Embrace imperfections.</t>
  </si>
  <si>
    <t>81% Y</t>
  </si>
  <si>
    <t>The Trial of the Chicago 7</t>
  </si>
  <si>
    <t>Historical Drama</t>
  </si>
  <si>
    <t>"Timely and powerful." / "Sacha Baron Cohen steals the show."</t>
  </si>
  <si>
    <t>1:05:44 â€“ Courtroom speech</t>
  </si>
  <si>
    <t>Stand up for whatâ€™s right.</t>
  </si>
  <si>
    <t>87% Y</t>
  </si>
  <si>
    <t>The Queen's Gambit</t>
  </si>
  <si>
    <t>"Anya Taylor-Joy is mesmerizing." / "Ignores chess realism."</t>
  </si>
  <si>
    <t>1:30:00 â€“ Final match</t>
  </si>
  <si>
    <t>Word of mouth</t>
  </si>
  <si>
    <t>Obsession has a price.</t>
  </si>
  <si>
    <t>93% Y</t>
  </si>
  <si>
    <t>I Lost My Body</t>
  </si>
  <si>
    <t>8.4</t>
  </si>
  <si>
    <t>"Poetic and surreal." / "Too abstract for some."</t>
  </si>
  <si>
    <t>1:05:00 â€“ Flashback to childhood</t>
  </si>
  <si>
    <t>Film festival</t>
  </si>
  <si>
    <t>Loss shapes identity.</t>
  </si>
  <si>
    <t>79% Y</t>
  </si>
  <si>
    <t>The Florida Project</t>
  </si>
  <si>
    <t>"Heartbreakingly real." / "No traditional plot."</t>
  </si>
  <si>
    <t>1:08:00 â€“ Mooneeâ€™s final run</t>
  </si>
  <si>
    <t>Critic review</t>
  </si>
  <si>
    <t>Childhood joy persists in hardship.</t>
  </si>
  <si>
    <t>73% Y</t>
  </si>
  <si>
    <t>Roma</t>
  </si>
  <si>
    <t>8.5</t>
  </si>
  <si>
    <t>"Visually stunning." / "Pacing is glacial."</t>
  </si>
  <si>
    <t>1:42:00 â€“ Beach rescue</t>
  </si>
  <si>
    <t>Silent strength matters.</t>
  </si>
  <si>
    <t>84% Y</t>
  </si>
  <si>
    <t>The Irishman</t>
  </si>
  <si>
    <t>Crime/Drama</t>
  </si>
  <si>
    <t>"Epic Scorsese masterpiece." / "Runtime is exhausting."</t>
  </si>
  <si>
    <t>2:30:00 â€“ Nursing home regret</t>
  </si>
  <si>
    <t>Netflix original</t>
  </si>
  <si>
    <t>Time erases everything.</t>
  </si>
  <si>
    <t>75% Y</t>
  </si>
  <si>
    <t>Marriage Story</t>
  </si>
  <si>
    <t>"Devastatingly honest." / "Too depressing."</t>
  </si>
  <si>
    <t>58:10 â€“ Argument scene</t>
  </si>
  <si>
    <t>Communication saves relationships.</t>
  </si>
  <si>
    <t>89% Y</t>
  </si>
  <si>
    <t>Dolemite Is My Name</t>
  </si>
  <si>
    <t>Comedy</t>
  </si>
  <si>
    <t>8.1</t>
  </si>
  <si>
    <t>"Eddie Murphyâ€™s comeback." / "Niche appeal."</t>
  </si>
  <si>
    <t>1:12:00 â€“ Theater triumph</t>
  </si>
  <si>
    <t>Believe in your hustle.</t>
  </si>
  <si>
    <t>83% Y</t>
  </si>
  <si>
    <t>The Ballad of Buster Scruggs</t>
  </si>
  <si>
    <t>Western</t>
  </si>
  <si>
    <t>"Quirky and profound." / "Uneven anthology."</t>
  </si>
  <si>
    <t>42:00 â€“ 'Meal Ticket' segment</t>
  </si>
  <si>
    <t>Death is the ultimate equalizer.</t>
  </si>
  <si>
    <t>71% Y</t>
  </si>
  <si>
    <t>Da 5 Bloods</t>
  </si>
  <si>
    <t>War/Drama</t>
  </si>
  <si>
    <t>"Spike Lee at his best." / "Pacing issues."</t>
  </si>
  <si>
    <t>1:15:00 â€“ Gold burial scene</t>
  </si>
  <si>
    <t>Confront past demons.</t>
  </si>
  <si>
    <t>77% Y</t>
  </si>
  <si>
    <t>The Midnight Sky</t>
  </si>
  <si>
    <t>6.5</t>
  </si>
  <si>
    <t>"Visually ambitious." / "Plot holes galore."</t>
  </si>
  <si>
    <t>1:10:00 â€“ Radio transmission</t>
  </si>
  <si>
    <t>Isolation tests morality.</t>
  </si>
  <si>
    <t>65% Y</t>
  </si>
  <si>
    <t>Mank</t>
  </si>
  <si>
    <t>"Cinematography masterpiece." / "Too niche for casual viewers."</t>
  </si>
  <si>
    <t>1:20:00 â€“ Writerâ€™s block</t>
  </si>
  <si>
    <t>Art demands sacrifice.</t>
  </si>
  <si>
    <t>68% Y</t>
  </si>
  <si>
    <t>The Lost Daughter</t>
  </si>
  <si>
    <t>7.8</t>
  </si>
  <si>
    <t>"Olivia Colman is electric." / "Ponderously slow."</t>
  </si>
  <si>
    <t>1:05:00 â€“ Beach confession</t>
  </si>
  <si>
    <t>Film critic</t>
  </si>
  <si>
    <t>Motherhood is messy.</t>
  </si>
  <si>
    <t>72% Y</t>
  </si>
  <si>
    <t>Don't Look Up</t>
  </si>
  <si>
    <t>Satire</t>
  </si>
  <si>
    <t>7.9</t>
  </si>
  <si>
    <t>"Hilarious and terrifying." / "Too on-the-nose."</t>
  </si>
  <si>
    <t>55:00 â€“ News interview</t>
  </si>
  <si>
    <t>Humanity ignores obvious threats.</t>
  </si>
  <si>
    <t>The Power of the Dog</t>
  </si>
  <si>
    <t>"Cumberbatchâ€™s best role." / "Slow burn."</t>
  </si>
  <si>
    <t>1:50:00 â€“ Twisted revelation</t>
  </si>
  <si>
    <t>Toxicity hides in plain sight.</t>
  </si>
  <si>
    <t>The Dig</t>
  </si>
  <si>
    <t>"Understated beauty." / "Pacing too slow."</t>
  </si>
  <si>
    <t>1:10:00 â€“ Sutton Hoo discovery</t>
  </si>
  <si>
    <t>Legacy outlives us.</t>
  </si>
  <si>
    <t>74% Y</t>
  </si>
  <si>
    <t>Passing</t>
  </si>
  <si>
    <t>"Hauntingly beautiful." / "Too abstract."</t>
  </si>
  <si>
    <t>48:00 â€“ Tea party</t>
  </si>
  <si>
    <t>Identity is a prison.</t>
  </si>
  <si>
    <t>The Mitchells vs. The Machines</t>
  </si>
  <si>
    <t>8.7</t>
  </si>
  <si>
    <t>"Hilarious and heartfelt." / "Over-the-top humor."</t>
  </si>
  <si>
    <t>1:05:00 â€“ Family reconciliation</t>
  </si>
  <si>
    <t>Technology canâ€™t replace love.</t>
  </si>
  <si>
    <t>Okja</t>
  </si>
  <si>
    <t>Adventure</t>
  </si>
  <si>
    <t>"Touching animal rights story." / "Tonal whiplash."</t>
  </si>
  <si>
    <t>1:15:00 â€“ Okjaâ€™s escape</t>
  </si>
  <si>
    <t>Corporate greed harms innocence.</t>
  </si>
  <si>
    <t>The Guilty</t>
  </si>
  <si>
    <t>Thriller</t>
  </si>
  <si>
    <t>7.7</t>
  </si>
  <si>
    <t>"Gripping single-location drama." / "Predictable twists."</t>
  </si>
  <si>
    <t>1:02:00 â€“ Truth revealed</t>
  </si>
  <si>
    <t>Guilt distorts judgment.</t>
  </si>
  <si>
    <t>The White Tiger</t>
  </si>
  <si>
    <t>"Scathing class critique." / "Pacing lags."</t>
  </si>
  <si>
    <t>1:30:00 â€“ Entrepreneurial rise</t>
  </si>
  <si>
    <t>Opportunity requires ruthlessness.</t>
  </si>
  <si>
    <t>78% Y</t>
  </si>
  <si>
    <t>Ma Rainey's Black Bottom</t>
  </si>
  <si>
    <t>"Bosemanâ€™s final masterpiece." / "Stagey feel."</t>
  </si>
  <si>
    <t>1:10:00 â€“ 'Burn' monologue</t>
  </si>
  <si>
    <t>Artistic legacy matters.</t>
  </si>
  <si>
    <t>The Two Popes</t>
  </si>
  <si>
    <t>"Hopkins &amp; Pryce dazzle." / "Too talky."</t>
  </si>
  <si>
    <t>1:20:00 â€“ Confession scene</t>
  </si>
  <si>
    <t>Forgiveness bridges divides.</t>
  </si>
  <si>
    <t>Extraction</t>
  </si>
  <si>
    <t>Action</t>
  </si>
  <si>
    <t>"Non-stop adrenaline." / "Plot? What plot?"</t>
  </si>
  <si>
    <t>43:00 â€“ One-shot fight scene</t>
  </si>
  <si>
    <t>Courage means risking everything.</t>
  </si>
  <si>
    <t>Enola Holmes</t>
  </si>
  <si>
    <t>Mystery</t>
  </si>
  <si>
    <t>7.6</t>
  </si>
  <si>
    <t>"Millie Bobby Brown charms." / "Historically silly."</t>
  </si>
  <si>
    <t>1:05:00 â€“ Independence speech</t>
  </si>
  <si>
    <t>Question societal norms.</t>
  </si>
  <si>
    <t>The Old Guard</t>
  </si>
  <si>
    <t>7.3</t>
  </si>
  <si>
    <t>"Fresh take on immortality." / "Formulaic ending."</t>
  </si>
  <si>
    <t>1:15:00 â€“ Team revealed</t>
  </si>
  <si>
    <t>Immortality is lonely.</t>
  </si>
  <si>
    <t>Eurovision Song Contest: The Story of Fire Saga</t>
  </si>
  <si>
    <t>"Joyfully absurd." / "Humor misses often."</t>
  </si>
  <si>
    <t>1:10:00 â€“ 'Jaja Ding Dong' scene</t>
  </si>
  <si>
    <t>Passion outweighs talent.</t>
  </si>
  <si>
    <t>The Platform</t>
  </si>
  <si>
    <t>Horror</t>
  </si>
  <si>
    <t>"Brutal allegory on greed." / "Excessively gory."</t>
  </si>
  <si>
    <t>1:00:00 â€“ Cake decision</t>
  </si>
  <si>
    <t>Selflessness breaks cycles.</t>
  </si>
  <si>
    <t>Uncut Gems</t>
  </si>
  <si>
    <t>"Anxiety-inducing brilliance." / "Too stressful."</t>
  </si>
  <si>
    <t>1:30:00 â€“ Bet payoff</t>
  </si>
  <si>
    <t>Greed destroys everything.</t>
  </si>
  <si>
    <t>Beasts of No Nation</t>
  </si>
  <si>
    <t>"Devastating child soldier tale." / "Graphic violence."</t>
  </si>
  <si>
    <t>1:15:00 â€“ Commanderâ€™s betrayal</t>
  </si>
  <si>
    <t>War steals childhood.</t>
  </si>
  <si>
    <t>86% Y</t>
  </si>
  <si>
    <t>To All the Boys I've Loved Before</t>
  </si>
  <si>
    <t>Romance</t>
  </si>
  <si>
    <t>"Sweet teen romance." / "ClichÃ© tropes."</t>
  </si>
  <si>
    <t>1:00:00 â€“ Love letter scene</t>
  </si>
  <si>
    <t>Vulnerability leads to love.</t>
  </si>
  <si>
    <t>The Devil All the Time</t>
  </si>
  <si>
    <t>"Gothic and grim." / "Overly bleak."</t>
  </si>
  <si>
    <t>1:40:00 â€“ Prayer showdown</t>
  </si>
  <si>
    <t>Darkness begets darkness.</t>
  </si>
  <si>
    <t>Gerald's Game</t>
  </si>
  <si>
    <t>"Claustrophobic terror." / "Slow buildup."</t>
  </si>
  <si>
    <t>1:10:00 â€“ Midnight man reveal</t>
  </si>
  <si>
    <t>Stephen King adaptation</t>
  </si>
  <si>
    <t>Confront trauma to survive.</t>
  </si>
  <si>
    <t>The Babysitter</t>
  </si>
  <si>
    <t>Horror/Comedy</t>
  </si>
  <si>
    <t>6.8</t>
  </si>
  <si>
    <t>"Fun B-movie chaos." / "Dumb but fun."</t>
  </si>
  <si>
    <t>45:00 â€“ Cult reveal</t>
  </si>
  <si>
    <t>Trust your instincts.</t>
  </si>
  <si>
    <t>61% Y</t>
  </si>
  <si>
    <t>The Invitation</t>
  </si>
  <si>
    <t>"Slow-burn dread." / "Predictable twist."</t>
  </si>
  <si>
    <t>1:15:00 â€“ Dinner confrontation</t>
  </si>
  <si>
    <t>Grief can warp minds.</t>
  </si>
  <si>
    <t>Bird Box</t>
  </si>
  <si>
    <t>7.1</t>
  </si>
  <si>
    <t>"Tense apocalypse." / "Plot holes abound."</t>
  </si>
  <si>
    <t>1:20:00 â€“ Blindfolded river scene</t>
  </si>
  <si>
    <t>Fear blinds worse than sight.</t>
  </si>
  <si>
    <t>69% Y</t>
  </si>
  <si>
    <t>Paddleton</t>
  </si>
  <si>
    <t>"Quietly devastating." / "Too slow."</t>
  </si>
  <si>
    <t>1:05:00 â€“ Final road trip</t>
  </si>
  <si>
    <t>Friendship eases suffering.</t>
  </si>
  <si>
    <t>Always Be My Maybe</t>
  </si>
  <si>
    <t>"Charming diversity." / "Predictable."</t>
  </si>
  <si>
    <t>1:00:00 â€“ Restaurant duet</t>
  </si>
  <si>
    <t>Old flames can rekindle.</t>
  </si>
  <si>
    <t>The Laundromat</t>
  </si>
  <si>
    <t>6.3</t>
  </si>
  <si>
    <t>"Star-studded but messy." / "Confusing narrative."</t>
  </si>
  <si>
    <t>45:00 â€“ Panama Papers reveal</t>
  </si>
  <si>
    <t>Corruption is systemic.</t>
  </si>
  <si>
    <t>58% Y</t>
  </si>
  <si>
    <t>The Kindergarten Teacher</t>
  </si>
  <si>
    <t>7.5</t>
  </si>
  <si>
    <t>"Unsettling obsession." / "Ethically queasy."</t>
  </si>
  <si>
    <t>1:10:00 â€“ Poetry reading</t>
  </si>
  <si>
    <t>Talent needs nurturing.</t>
  </si>
  <si>
    <t>Private Life</t>
  </si>
  <si>
    <t>"Raw infertility struggle." / "Exhausting."</t>
  </si>
  <si>
    <t>1:20:00 â€“ IVF decision</t>
  </si>
  <si>
    <t>Parenthood isnâ€™t everything.</t>
  </si>
  <si>
    <t>Calibre</t>
  </si>
  <si>
    <t>"Rural nightmare fuel." / "Too grim."</t>
  </si>
  <si>
    <t>1:00:00 â€“ Hunting accident</t>
  </si>
  <si>
    <t>One mistake can ruin lives.</t>
  </si>
  <si>
    <t>I Don't Feel at Home in This World Anymore</t>
  </si>
  <si>
    <t>Comedy/Crime</t>
  </si>
  <si>
    <t>"Quirky revenge tale." / "Tonal whiplash."</t>
  </si>
  <si>
    <t>55:00 â€“ Neighbor fight</t>
  </si>
  <si>
    <t>Stand up for yourself.</t>
  </si>
  <si>
    <t>The Ritual</t>
  </si>
  <si>
    <t>"Creepy folk horror." / "Weak third act."</t>
  </si>
  <si>
    <t>1:10:00 â€“ Creature reveal</t>
  </si>
  <si>
    <t>Guilt summons monsters.</t>
  </si>
  <si>
    <t>The Discovery</t>
  </si>
  <si>
    <t>"Thought-provoking." / "Poor execution."</t>
  </si>
  <si>
    <t>50:00 â€“ Afterlife reveal</t>
  </si>
  <si>
    <t>Death isnâ€™t an escape.</t>
  </si>
  <si>
    <t>63% Y</t>
  </si>
  <si>
    <t>First Match</t>
  </si>
  <si>
    <t>"Gritty sports drama." / "Underdeveloped."</t>
  </si>
  <si>
    <t>1:05:00 â€“ Wrestling finale</t>
  </si>
  <si>
    <t>Discipline overcomes chaos.</t>
  </si>
  <si>
    <t>Hold the Dark</t>
  </si>
  <si>
    <t>6.9</t>
  </si>
  <si>
    <t>"Atmospheric mystery." / "Incoherent."</t>
  </si>
  <si>
    <t>1:15:00 â€“ Wolf attack</t>
  </si>
  <si>
    <t>Nature defies understanding.</t>
  </si>
  <si>
    <t>Shaft</t>
  </si>
  <si>
    <t>"Cheesy fun." / "Dated humor."</t>
  </si>
  <si>
    <t>1:00:00 â€“ Bar fight</t>
  </si>
  <si>
    <t>Legacy is complicated.</t>
  </si>
  <si>
    <t>60% Y</t>
  </si>
  <si>
    <t>Set It Up</t>
  </si>
  <si>
    <t>7.2</t>
  </si>
  <si>
    <t>"Charming rom-com." / "Formulaic."</t>
  </si>
  <si>
    <t>1:05:00 â€“ Elevator kiss</t>
  </si>
  <si>
    <t>Love thrives on teamwork.</t>
  </si>
  <si>
    <t>The Perfect Date</t>
  </si>
  <si>
    <t>"Noah Centineo delivers." / "Forgettable."</t>
  </si>
  <si>
    <t>55:00 â€“ Fake date fail</t>
  </si>
  <si>
    <t>Be yourself, not an act.</t>
  </si>
  <si>
    <t>Tallulah</t>
  </si>
  <si>
    <t>"Ellen Page shines." / "Morally dubious."</t>
  </si>
  <si>
    <t>1:10:00 â€“ Kidnapping confession</t>
  </si>
  <si>
    <t>Motherhood isnâ€™t instinctive.</t>
  </si>
  <si>
    <t>A Christmas Prince</t>
  </si>
  <si>
    <t>5.9</t>
  </si>
  <si>
    <t>"Cheesy holiday fluff." / "Terrible acting."</t>
  </si>
  <si>
    <t>50:00 â€“ Royal reveal</t>
  </si>
  <si>
    <t>Fairytales can come true.</t>
  </si>
  <si>
    <t>52% Y</t>
  </si>
  <si>
    <t>Rim of the World</t>
  </si>
  <si>
    <t>5.8</t>
  </si>
  <si>
    <t>"Kids save the world." / "Cringe dialogue."</t>
  </si>
  <si>
    <t>1:00:00 â€“ Alien attack</t>
  </si>
  <si>
    <t>Courage isnâ€™t age-dependent.</t>
  </si>
  <si>
    <t>55% Y</t>
  </si>
  <si>
    <t>The Angel</t>
  </si>
  <si>
    <t>"Based on true espionage." / "Slow."</t>
  </si>
  <si>
    <t>1:05:00 â€“ Double-agent reveal</t>
  </si>
  <si>
    <t>Loyalty is negotiable.</t>
  </si>
  <si>
    <t>Come Sunday</t>
  </si>
  <si>
    <t>"Powerful religious debate." / "Too niche."</t>
  </si>
  <si>
    <t>1:20:00 â€“ Sermon scene</t>
  </si>
  <si>
    <t>Faith evolves.</t>
  </si>
  <si>
    <t>Ravenous</t>
  </si>
  <si>
    <t>6.7</t>
  </si>
  <si>
    <t>"Zombie apocalypse in Quebec." / "Silly."</t>
  </si>
  <si>
    <t>40:00 â€“ Diner siege</t>
  </si>
  <si>
    <t>Survival requires adaptation.</t>
  </si>
  <si>
    <t>62% Y</t>
  </si>
  <si>
    <t>The Land of Steady Habits</t>
  </si>
  <si>
    <t>"Midlife crisis tale." / "Boring."</t>
  </si>
  <si>
    <t>1:10:00 â€“ Sonâ€™s overdose</t>
  </si>
  <si>
    <t>Regret changes nothing.</t>
  </si>
  <si>
    <t>Like Father</t>
  </si>
  <si>
    <t>6.2</t>
  </si>
  <si>
    <t>"Forgettable cruise comedy." / "Harmless fluff."</t>
  </si>
  <si>
    <t>55:00 â€“ Father-daughter dance</t>
  </si>
  <si>
    <t>Family bonds endure.</t>
  </si>
  <si>
    <t>Wine Country</t>
  </si>
  <si>
    <t>"Poehler &amp; friends riff." / "Self-indulgent."</t>
  </si>
  <si>
    <t>1:00:00 â€“ Birthday toast</t>
  </si>
  <si>
    <t>Friendship survives aging.</t>
  </si>
  <si>
    <t>59% Y</t>
  </si>
  <si>
    <t>Otherhood</t>
  </si>
  <si>
    <t>"Mom invasion comedy." / "Cringe-worthy."</t>
  </si>
  <si>
    <t>50:00 â€“ Confrontation scene</t>
  </si>
  <si>
    <t>Let kids live their lives.</t>
  </si>
  <si>
    <t>53% Y</t>
  </si>
  <si>
    <t>Ibiza</t>
  </si>
  <si>
    <t>"Party girls abroad." / "Forgettable."</t>
  </si>
  <si>
    <t>45:00 â€“ DJ hookup</t>
  </si>
  <si>
    <t>Live in the moment.</t>
  </si>
  <si>
    <t>50% Y</t>
  </si>
  <si>
    <t>The Week Of</t>
  </si>
  <si>
    <t>5.5</t>
  </si>
  <si>
    <t>"Sandler vs. Rock." / "Unfunny."</t>
  </si>
  <si>
    <t>1:00:00 â€“ Wedding chaos</t>
  </si>
  <si>
    <t>Weddings reveal truths.</t>
  </si>
  <si>
    <t>48% Y</t>
  </si>
  <si>
    <t>The Polka King</t>
  </si>
  <si>
    <t>"Blackly comic scam." / "Tone-deaf."</t>
  </si>
  <si>
    <t>1:05:00 â€“ Ponzi scheme exposed</t>
  </si>
  <si>
    <t>Greed fools everyone.</t>
  </si>
  <si>
    <t>57% Y</t>
  </si>
  <si>
    <t>The Cloverfield Paradox</t>
  </si>
  <si>
    <t>"Messy franchise entry." / "Confusing."</t>
  </si>
  <si>
    <t>1:10:00 â€“ Alternate dimension</t>
  </si>
  <si>
    <t>Tampering has consequences.</t>
  </si>
  <si>
    <t>51% Y</t>
  </si>
  <si>
    <t>Mute</t>
  </si>
  <si>
    <t>5.4</t>
  </si>
  <si>
    <t>"Neon noir misfire." / "Incoherent."</t>
  </si>
  <si>
    <t>1:20:00 â€“ Underworld reveal</t>
  </si>
  <si>
    <t>Silence isnâ€™t always golden.</t>
  </si>
  <si>
    <t>45% Y</t>
  </si>
  <si>
    <t>The Open House</t>
  </si>
  <si>
    <t>4.5</t>
  </si>
  <si>
    <t>"Inept horror." / "No scares."</t>
  </si>
  <si>
    <t>1:00:00 â€“ Empty house</t>
  </si>
  <si>
    <t>Some doors should stay closed.</t>
  </si>
  <si>
    <t>30% Y</t>
  </si>
  <si>
    <t>The Last Days of American Crime</t>
  </si>
  <si>
    <t>"Worst Netflix film?" / "Unwatchable."</t>
  </si>
  <si>
    <t>1:30:00 â€“ Final heist</t>
  </si>
  <si>
    <t>Crime doesnâ€™t pay (literally).</t>
  </si>
  <si>
    <t>20% Y</t>
  </si>
  <si>
    <t>Klaus</t>
  </si>
  <si>
    <t>"Instant Christmas classic." / "Predictable."</t>
  </si>
  <si>
    <t>1:05:00 â€“ Gift delivery montage</t>
  </si>
  <si>
    <t>Kindness sparks miracles.</t>
  </si>
  <si>
    <t>94% Y</t>
  </si>
  <si>
    <t>Ma Raineyâ€™s Black Bottom</t>
  </si>
  <si>
    <t>"Chadwick Bosemanâ€™s last role." / "Theatrical."</t>
  </si>
  <si>
    <t>1:20:00 â€“ "They Donâ€™t Care" monologue</t>
  </si>
  <si>
    <t>Oscar buzz</t>
  </si>
  <si>
    <t>Piece of Women</t>
  </si>
  <si>
    <t>"Devastating childbirth scene." / "Graphic."</t>
  </si>
  <si>
    <t>1:10:00 â€“ Courtroom speech</t>
  </si>
  <si>
    <t>Grief changes everything.</t>
  </si>
  <si>
    <t>The Harder They Fall</t>
  </si>
  <si>
    <t>"Stylish Black cowboy flick." / "Style over substance."</t>
  </si>
  <si>
    <t>1:20:00 â€“ Final shootout</t>
  </si>
  <si>
    <t>Revenge is a loop.</t>
  </si>
  <si>
    <t>Total general</t>
  </si>
  <si>
    <t>Cuenta de Suggested to Friends/Family (Y/N %)</t>
  </si>
  <si>
    <t>Mediana</t>
  </si>
  <si>
    <t>Mín</t>
  </si>
  <si>
    <t>Max</t>
  </si>
  <si>
    <t xml:space="preserve">Media </t>
  </si>
  <si>
    <t>Desviacion</t>
  </si>
  <si>
    <t>Frecuencia</t>
  </si>
  <si>
    <t>Género</t>
  </si>
  <si>
    <t>Cómo la descubriste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</si>
</sst>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udiante" refreshedDate="45768.85369074074" createdVersion="5" refreshedVersion="5" minRefreshableVersion="3" recordCount="82">
  <cacheSource type="worksheet">
    <worksheetSource ref="A1:J83" sheet="NLID"/>
  </cacheSource>
  <cacheFields count="10">
    <cacheField name="Movie Title" numFmtId="0">
      <sharedItems count="82">
        <s v="The Pursuit of Happyness"/>
        <s v="The Social Dilemma"/>
        <s v="Parasite"/>
        <s v="Paddington 2"/>
        <s v="Inception"/>
        <s v="Lady Bird"/>
        <s v="13th"/>
        <s v="The Half of It"/>
        <s v="Whiplash"/>
        <s v="Coco"/>
        <s v="Silver Linings Playbook"/>
        <s v="The Trial of the Chicago 7"/>
        <s v="The Queen's Gambit"/>
        <s v="I Lost My Body"/>
        <s v="The Florida Project"/>
        <s v="Roma"/>
        <s v="The Irishman"/>
        <s v="Marriage Story"/>
        <s v="Dolemite Is My Name"/>
        <s v="The Ballad of Buster Scruggs"/>
        <s v="Da 5 Bloods"/>
        <s v="The Midnight Sky"/>
        <s v="Mank"/>
        <s v="The Lost Daughter"/>
        <s v="Don't Look Up"/>
        <s v="The Power of the Dog"/>
        <s v="The Dig"/>
        <s v="Passing"/>
        <s v="The Mitchells vs. The Machines"/>
        <s v="Okja"/>
        <s v="The Guilty"/>
        <s v="The White Tiger"/>
        <s v="Ma Rainey's Black Bottom"/>
        <s v="The Two Popes"/>
        <s v="Extraction"/>
        <s v="Enola Holmes"/>
        <s v="The Old Guard"/>
        <s v="Eurovision Song Contest: The Story of Fire Saga"/>
        <s v="The Platform"/>
        <s v="Uncut Gems"/>
        <s v="Beasts of No Nation"/>
        <s v="To All the Boys I've Loved Before"/>
        <s v="The Devil All the Time"/>
        <s v="Gerald's Game"/>
        <s v="The Babysitter"/>
        <s v="The Invitation"/>
        <s v="Bird Box"/>
        <s v="Paddleton"/>
        <s v="Always Be My Maybe"/>
        <s v="The Laundromat"/>
        <s v="The Kindergarten Teacher"/>
        <s v="Private Life"/>
        <s v="Calibre"/>
        <s v="I Don't Feel at Home in This World Anymore"/>
        <s v="The Ritual"/>
        <s v="The Discovery"/>
        <s v="First Match"/>
        <s v="Hold the Dark"/>
        <s v="Shaft"/>
        <s v="Set It Up"/>
        <s v="The Perfect Date"/>
        <s v="Tallulah"/>
        <s v="A Christmas Prince"/>
        <s v="Rim of the World"/>
        <s v="The Angel"/>
        <s v="Come Sunday"/>
        <s v="Ravenous"/>
        <s v="The Land of Steady Habits"/>
        <s v="Like Father"/>
        <s v="Wine Country"/>
        <s v="Otherhood"/>
        <s v="Ibiza"/>
        <s v="The Week Of"/>
        <s v="The Polka King"/>
        <s v="The Cloverfield Paradox"/>
        <s v="Mute"/>
        <s v="The Open House"/>
        <s v="The Last Days of American Crime"/>
        <s v="Klaus"/>
        <s v="Ma Raineyâ€™s Black Bottom"/>
        <s v="Piece of Women"/>
        <s v="The Harder They Fall"/>
      </sharedItems>
    </cacheField>
    <cacheField name="Genre" numFmtId="0">
      <sharedItems count="22">
        <s v="Drama"/>
        <s v="Documentary"/>
        <s v="Thriller/Drama"/>
        <s v="Comedy/Family"/>
        <s v="Sci-Fi"/>
        <s v="Comedy/Drama"/>
        <s v="Romance/Drama"/>
        <s v="Animation"/>
        <s v="Historical Drama"/>
        <s v="Crime/Drama"/>
        <s v="Comedy"/>
        <s v="Western"/>
        <s v="War/Drama"/>
        <s v="Satire"/>
        <s v="Adventure"/>
        <s v="Thriller"/>
        <s v="Action"/>
        <s v="Mystery"/>
        <s v="Horror"/>
        <s v="Romance"/>
        <s v="Horror/Comedy"/>
        <s v="Comedy/Crime"/>
      </sharedItems>
    </cacheField>
    <cacheField name="Release Year" numFmtId="0">
      <sharedItems containsSemiMixedTypes="0" containsString="0" containsNumber="1" containsInteger="1" minValue="2006" maxValue="2021"/>
    </cacheField>
    <cacheField name="Average Rating" numFmtId="0">
      <sharedItems containsMixedTypes="1" containsNumber="1" containsInteger="1" minValue="4" maxValue="9"/>
    </cacheField>
    <cacheField name="Number of Reviews" numFmtId="0">
      <sharedItems containsSemiMixedTypes="0" containsString="0" containsNumber="1" containsInteger="1" minValue="8000" maxValue="65000"/>
    </cacheField>
    <cacheField name="Review Highlights" numFmtId="0">
      <sharedItems count="82">
        <s v="&quot;Will Smithâ€™s struggle hit hard. A must-watch!&quot; / &quot;Overly sentimental but inspiring.&quot;"/>
        <s v="&quot;Eye-opening about tech addiction.&quot; / &quot;Some claims feel exaggerated.&quot;"/>
        <s v="&quot;Masterpiece on class inequality.&quot; / &quot;Too dark for some viewers.&quot;"/>
        <s v="&quot;Pure joy! Teaches kindness effortlessly.&quot; / &quot;Not for edgy viewers.&quot;"/>
        <s v="&quot;Mind-bending brilliance.&quot; / &quot;Confusing plot.&quot;"/>
        <s v="&quot;Perfect coming-of-age film.&quot; / &quot;Slow pacing.&quot;"/>
        <s v="&quot;Essential viewing on systemic racism.&quot; / &quot;Heavy but necessary.&quot;"/>
        <s v="&quot;Sweet LGBTQ+ story.&quot; / &quot;Predictable plot.&quot;"/>
        <s v="&quot;J.K. Simmons is terrifyingly great.&quot; / &quot;Glorifies toxic mentorship.&quot;"/>
        <s v="&quot;Beautiful tribute to family and culture.&quot; / &quot;Slow start.&quot;"/>
        <s v="&quot;Raw portrayal of mental health.&quot; / &quot;Romance feels forced.&quot;"/>
        <s v="&quot;Timely and powerful.&quot; / &quot;Sacha Baron Cohen steals the show.&quot;"/>
        <s v="&quot;Anya Taylor-Joy is mesmerizing.&quot; / &quot;Ignores chess realism.&quot;"/>
        <s v="&quot;Poetic and surreal.&quot; / &quot;Too abstract for some.&quot;"/>
        <s v="&quot;Heartbreakingly real.&quot; / &quot;No traditional plot.&quot;"/>
        <s v="&quot;Visually stunning.&quot; / &quot;Pacing is glacial.&quot;"/>
        <s v="&quot;Epic Scorsese masterpiece.&quot; / &quot;Runtime is exhausting.&quot;"/>
        <s v="&quot;Devastatingly honest.&quot; / &quot;Too depressing.&quot;"/>
        <s v="&quot;Eddie Murphyâ€™s comeback.&quot; / &quot;Niche appeal.&quot;"/>
        <s v="&quot;Quirky and profound.&quot; / &quot;Uneven anthology.&quot;"/>
        <s v="&quot;Spike Lee at his best.&quot; / &quot;Pacing issues.&quot;"/>
        <s v="&quot;Visually ambitious.&quot; / &quot;Plot holes galore.&quot;"/>
        <s v="&quot;Cinematography masterpiece.&quot; / &quot;Too niche for casual viewers.&quot;"/>
        <s v="&quot;Olivia Colman is electric.&quot; / &quot;Ponderously slow.&quot;"/>
        <s v="&quot;Hilarious and terrifying.&quot; / &quot;Too on-the-nose.&quot;"/>
        <s v="&quot;Cumberbatchâ€™s best role.&quot; / &quot;Slow burn.&quot;"/>
        <s v="&quot;Understated beauty.&quot; / &quot;Pacing too slow.&quot;"/>
        <s v="&quot;Hauntingly beautiful.&quot; / &quot;Too abstract.&quot;"/>
        <s v="&quot;Hilarious and heartfelt.&quot; / &quot;Over-the-top humor.&quot;"/>
        <s v="&quot;Touching animal rights story.&quot; / &quot;Tonal whiplash.&quot;"/>
        <s v="&quot;Gripping single-location drama.&quot; / &quot;Predictable twists.&quot;"/>
        <s v="&quot;Scathing class critique.&quot; / &quot;Pacing lags.&quot;"/>
        <s v="&quot;Bosemanâ€™s final masterpiece.&quot; / &quot;Stagey feel.&quot;"/>
        <s v="&quot;Hopkins &amp; Pryce dazzle.&quot; / &quot;Too talky.&quot;"/>
        <s v="&quot;Non-stop adrenaline.&quot; / &quot;Plot? What plot?&quot;"/>
        <s v="&quot;Millie Bobby Brown charms.&quot; / &quot;Historically silly.&quot;"/>
        <s v="&quot;Fresh take on immortality.&quot; / &quot;Formulaic ending.&quot;"/>
        <s v="&quot;Joyfully absurd.&quot; / &quot;Humor misses often.&quot;"/>
        <s v="&quot;Brutal allegory on greed.&quot; / &quot;Excessively gory.&quot;"/>
        <s v="&quot;Anxiety-inducing brilliance.&quot; / &quot;Too stressful.&quot;"/>
        <s v="&quot;Devastating child soldier tale.&quot; / &quot;Graphic violence.&quot;"/>
        <s v="&quot;Sweet teen romance.&quot; / &quot;ClichÃ© tropes.&quot;"/>
        <s v="&quot;Gothic and grim.&quot; / &quot;Overly bleak.&quot;"/>
        <s v="&quot;Claustrophobic terror.&quot; / &quot;Slow buildup.&quot;"/>
        <s v="&quot;Fun B-movie chaos.&quot; / &quot;Dumb but fun.&quot;"/>
        <s v="&quot;Slow-burn dread.&quot; / &quot;Predictable twist.&quot;"/>
        <s v="&quot;Tense apocalypse.&quot; / &quot;Plot holes abound.&quot;"/>
        <s v="&quot;Quietly devastating.&quot; / &quot;Too slow.&quot;"/>
        <s v="&quot;Charming diversity.&quot; / &quot;Predictable.&quot;"/>
        <s v="&quot;Star-studded but messy.&quot; / &quot;Confusing narrative.&quot;"/>
        <s v="&quot;Unsettling obsession.&quot; / &quot;Ethically queasy.&quot;"/>
        <s v="&quot;Raw infertility struggle.&quot; / &quot;Exhausting.&quot;"/>
        <s v="&quot;Rural nightmare fuel.&quot; / &quot;Too grim.&quot;"/>
        <s v="&quot;Quirky revenge tale.&quot; / &quot;Tonal whiplash.&quot;"/>
        <s v="&quot;Creepy folk horror.&quot; / &quot;Weak third act.&quot;"/>
        <s v="&quot;Thought-provoking.&quot; / &quot;Poor execution.&quot;"/>
        <s v="&quot;Gritty sports drama.&quot; / &quot;Underdeveloped.&quot;"/>
        <s v="&quot;Atmospheric mystery.&quot; / &quot;Incoherent.&quot;"/>
        <s v="&quot;Cheesy fun.&quot; / &quot;Dated humor.&quot;"/>
        <s v="&quot;Charming rom-com.&quot; / &quot;Formulaic.&quot;"/>
        <s v="&quot;Noah Centineo delivers.&quot; / &quot;Forgettable.&quot;"/>
        <s v="&quot;Ellen Page shines.&quot; / &quot;Morally dubious.&quot;"/>
        <s v="&quot;Cheesy holiday fluff.&quot; / &quot;Terrible acting.&quot;"/>
        <s v="&quot;Kids save the world.&quot; / &quot;Cringe dialogue.&quot;"/>
        <s v="&quot;Based on true espionage.&quot; / &quot;Slow.&quot;"/>
        <s v="&quot;Powerful religious debate.&quot; / &quot;Too niche.&quot;"/>
        <s v="&quot;Zombie apocalypse in Quebec.&quot; / &quot;Silly.&quot;"/>
        <s v="&quot;Midlife crisis tale.&quot; / &quot;Boring.&quot;"/>
        <s v="&quot;Forgettable cruise comedy.&quot; / &quot;Harmless fluff.&quot;"/>
        <s v="&quot;Poehler &amp; friends riff.&quot; / &quot;Self-indulgent.&quot;"/>
        <s v="&quot;Mom invasion comedy.&quot; / &quot;Cringe-worthy.&quot;"/>
        <s v="&quot;Party girls abroad.&quot; / &quot;Forgettable.&quot;"/>
        <s v="&quot;Sandler vs. Rock.&quot; / &quot;Unfunny.&quot;"/>
        <s v="&quot;Blackly comic scam.&quot; / &quot;Tone-deaf.&quot;"/>
        <s v="&quot;Messy franchise entry.&quot; / &quot;Confusing.&quot;"/>
        <s v="&quot;Neon noir misfire.&quot; / &quot;Incoherent.&quot;"/>
        <s v="&quot;Inept horror.&quot; / &quot;No scares.&quot;"/>
        <s v="&quot;Worst Netflix film?&quot; / &quot;Unwatchable.&quot;"/>
        <s v="&quot;Instant Christmas classic.&quot; / &quot;Predictable.&quot;"/>
        <s v="&quot;Chadwick Bosemanâ€™s last role.&quot; / &quot;Theatrical.&quot;"/>
        <s v="&quot;Devastating childbirth scene.&quot; / &quot;Graphic.&quot;"/>
        <s v="&quot;Stylish Black cowboy flick.&quot; / &quot;Style over substance.&quot;"/>
      </sharedItems>
    </cacheField>
    <cacheField name="Minute of Life-Changing Insight" numFmtId="0">
      <sharedItems count="82">
        <s v="78:15 â€“ Chris gets the job"/>
        <s v="12:40 â€“ Algorithm manipulation"/>
        <s v="1:12:00 â€“ The flood scene"/>
        <s v="33:10 â€“ Paddingtonâ€™s jail speech"/>
        <s v="1:05:22 â€“ Cobbâ€™s totem scene"/>
        <s v="47:30 â€“ Argument with mother"/>
        <s v="25:15 â€“ Prison-industrial complex"/>
        <s v="1:01:05 â€“ Ellieâ€™s confession"/>
        <s v="1:20:00 â€“ Drumming finale"/>
        <s v="1:15:10 â€“ Remember Me scene"/>
        <s v="1:10:00 â€“ Dance competition scene"/>
        <s v="1:05:44 â€“ Courtroom speech"/>
        <s v="1:30:00 â€“ Final match"/>
        <s v="1:05:00 â€“ Flashback to childhood"/>
        <s v="1:08:00 â€“ Mooneeâ€™s final run"/>
        <s v="1:42:00 â€“ Beach rescue"/>
        <s v="2:30:00 â€“ Nursing home regret"/>
        <s v="58:10 â€“ Argument scene"/>
        <s v="1:12:00 â€“ Theater triumph"/>
        <s v="42:00 â€“ 'Meal Ticket' segment"/>
        <s v="1:15:00 â€“ Gold burial scene"/>
        <s v="1:10:00 â€“ Radio transmission"/>
        <s v="1:20:00 â€“ Writerâ€™s block"/>
        <s v="1:05:00 â€“ Beach confession"/>
        <s v="55:00 â€“ News interview"/>
        <s v="1:50:00 â€“ Twisted revelation"/>
        <s v="1:10:00 â€“ Sutton Hoo discovery"/>
        <s v="48:00 â€“ Tea party"/>
        <s v="1:05:00 â€“ Family reconciliation"/>
        <s v="1:15:00 â€“ Okjaâ€™s escape"/>
        <s v="1:02:00 â€“ Truth revealed"/>
        <s v="1:30:00 â€“ Entrepreneurial rise"/>
        <s v="1:10:00 â€“ 'Burn' monologue"/>
        <s v="1:20:00 â€“ Confession scene"/>
        <s v="43:00 â€“ One-shot fight scene"/>
        <s v="1:05:00 â€“ Independence speech"/>
        <s v="1:15:00 â€“ Team revealed"/>
        <s v="1:10:00 â€“ 'Jaja Ding Dong' scene"/>
        <s v="1:00:00 â€“ Cake decision"/>
        <s v="1:30:00 â€“ Bet payoff"/>
        <s v="1:15:00 â€“ Commanderâ€™s betrayal"/>
        <s v="1:00:00 â€“ Love letter scene"/>
        <s v="1:40:00 â€“ Prayer showdown"/>
        <s v="1:10:00 â€“ Midnight man reveal"/>
        <s v="45:00 â€“ Cult reveal"/>
        <s v="1:15:00 â€“ Dinner confrontation"/>
        <s v="1:20:00 â€“ Blindfolded river scene"/>
        <s v="1:05:00 â€“ Final road trip"/>
        <s v="1:00:00 â€“ Restaurant duet"/>
        <s v="45:00 â€“ Panama Papers reveal"/>
        <s v="1:10:00 â€“ Poetry reading"/>
        <s v="1:20:00 â€“ IVF decision"/>
        <s v="1:00:00 â€“ Hunting accident"/>
        <s v="55:00 â€“ Neighbor fight"/>
        <s v="1:10:00 â€“ Creature reveal"/>
        <s v="50:00 â€“ Afterlife reveal"/>
        <s v="1:05:00 â€“ Wrestling finale"/>
        <s v="1:15:00 â€“ Wolf attack"/>
        <s v="1:00:00 â€“ Bar fight"/>
        <s v="1:05:00 â€“ Elevator kiss"/>
        <s v="55:00 â€“ Fake date fail"/>
        <s v="1:10:00 â€“ Kidnapping confession"/>
        <s v="50:00 â€“ Royal reveal"/>
        <s v="1:00:00 â€“ Alien attack"/>
        <s v="1:05:00 â€“ Double-agent reveal"/>
        <s v="1:20:00 â€“ Sermon scene"/>
        <s v="40:00 â€“ Diner siege"/>
        <s v="1:10:00 â€“ Sonâ€™s overdose"/>
        <s v="55:00 â€“ Father-daughter dance"/>
        <s v="1:00:00 â€“ Birthday toast"/>
        <s v="50:00 â€“ Confrontation scene"/>
        <s v="45:00 â€“ DJ hookup"/>
        <s v="1:00:00 â€“ Wedding chaos"/>
        <s v="1:05:00 â€“ Ponzi scheme exposed"/>
        <s v="1:10:00 â€“ Alternate dimension"/>
        <s v="1:20:00 â€“ Underworld reveal"/>
        <s v="1:00:00 â€“ Empty house"/>
        <s v="1:30:00 â€“ Final heist"/>
        <s v="1:05:00 â€“ Gift delivery montage"/>
        <s v="1:20:00 â€“ &quot;They Donâ€™t Care&quot; monologue"/>
        <s v="1:10:00 â€“ Courtroom speech"/>
        <s v="1:20:00 â€“ Final shootout"/>
      </sharedItems>
    </cacheField>
    <cacheField name="How Discovered" numFmtId="0">
      <sharedItems count="13">
        <s v="Friend suggested"/>
        <s v="Social media"/>
        <s v="Netflix recommendation"/>
        <s v="Podcast mention"/>
        <s v="Film class"/>
        <s v="Book adaptation"/>
        <s v="Word of mouth"/>
        <s v="Film festival"/>
        <s v="Critic review"/>
        <s v="Netflix original"/>
        <s v="Film critic"/>
        <s v="Stephen King adaptation"/>
        <s v="Oscar buzz"/>
      </sharedItems>
    </cacheField>
    <cacheField name="Meaningful Advice Taken" numFmtId="0">
      <sharedItems count="81">
        <s v="Persistence pays off."/>
        <s v="Limit screen time for mental health."/>
        <s v="Privilege isnâ€™t always visible."/>
        <s v="Always choose kindness."/>
        <s v="Reality is subjective."/>
        <s v="Parents sacrifice more than we see."/>
        <s v="Justice requires awareness."/>
        <s v="Love isnâ€™t always straightforward."/>
        <s v="Greatness demands sacrifice."/>
        <s v="Honor your roots."/>
        <s v="Embrace imperfections."/>
        <s v="Stand up for whatâ€™s right."/>
        <s v="Obsession has a price."/>
        <s v="Loss shapes identity."/>
        <s v="Childhood joy persists in hardship."/>
        <s v="Silent strength matters."/>
        <s v="Time erases everything."/>
        <s v="Communication saves relationships."/>
        <s v="Believe in your hustle."/>
        <s v="Death is the ultimate equalizer."/>
        <s v="Confront past demons."/>
        <s v="Isolation tests morality."/>
        <s v="Art demands sacrifice."/>
        <s v="Motherhood is messy."/>
        <s v="Humanity ignores obvious threats."/>
        <s v="Toxicity hides in plain sight."/>
        <s v="Legacy outlives us."/>
        <s v="Identity is a prison."/>
        <s v="Technology canâ€™t replace love."/>
        <s v="Corporate greed harms innocence."/>
        <s v="Guilt distorts judgment."/>
        <s v="Opportunity requires ruthlessness."/>
        <s v="Artistic legacy matters."/>
        <s v="Forgiveness bridges divides."/>
        <s v="Courage means risking everything."/>
        <s v="Question societal norms."/>
        <s v="Immortality is lonely."/>
        <s v="Passion outweighs talent."/>
        <s v="Selflessness breaks cycles."/>
        <s v="Greed destroys everything."/>
        <s v="War steals childhood."/>
        <s v="Vulnerability leads to love."/>
        <s v="Darkness begets darkness."/>
        <s v="Confront trauma to survive."/>
        <s v="Trust your instincts."/>
        <s v="Grief can warp minds."/>
        <s v="Fear blinds worse than sight."/>
        <s v="Friendship eases suffering."/>
        <s v="Old flames can rekindle."/>
        <s v="Corruption is systemic."/>
        <s v="Talent needs nurturing."/>
        <s v="Parenthood isnâ€™t everything."/>
        <s v="One mistake can ruin lives."/>
        <s v="Stand up for yourself."/>
        <s v="Guilt summons monsters."/>
        <s v="Death isnâ€™t an escape."/>
        <s v="Discipline overcomes chaos."/>
        <s v="Nature defies understanding."/>
        <s v="Legacy is complicated."/>
        <s v="Love thrives on teamwork."/>
        <s v="Be yourself, not an act."/>
        <s v="Motherhood isnâ€™t instinctive."/>
        <s v="Fairytales can come true."/>
        <s v="Courage isnâ€™t age-dependent."/>
        <s v="Loyalty is negotiable."/>
        <s v="Faith evolves."/>
        <s v="Survival requires adaptation."/>
        <s v="Regret changes nothing."/>
        <s v="Family bonds endure."/>
        <s v="Friendship survives aging."/>
        <s v="Let kids live their lives."/>
        <s v="Live in the moment."/>
        <s v="Weddings reveal truths."/>
        <s v="Greed fools everyone."/>
        <s v="Tampering has consequences."/>
        <s v="Silence isnâ€™t always golden."/>
        <s v="Some doors should stay closed."/>
        <s v="Crime doesnâ€™t pay (literally)."/>
        <s v="Kindness sparks miracles."/>
        <s v="Grief changes everything."/>
        <s v="Revenge is a loop."/>
      </sharedItems>
    </cacheField>
    <cacheField name="Suggested to Friends/Family (Y/N %)" numFmtId="0">
      <sharedItems count="45">
        <s v="92% Y"/>
        <s v="88% Y"/>
        <s v="85% Y"/>
        <s v="95% Y"/>
        <s v="80% Y"/>
        <s v="76% Y"/>
        <s v="90% Y"/>
        <s v="70% Y"/>
        <s v="82% Y"/>
        <s v="97% Y"/>
        <s v="81% Y"/>
        <s v="87% Y"/>
        <s v="93% Y"/>
        <s v="79% Y"/>
        <s v="73% Y"/>
        <s v="84% Y"/>
        <s v="75% Y"/>
        <s v="89% Y"/>
        <s v="83% Y"/>
        <s v="71% Y"/>
        <s v="77% Y"/>
        <s v="65% Y"/>
        <s v="68% Y"/>
        <s v="72% Y"/>
        <s v="74% Y"/>
        <s v="78% Y"/>
        <s v="86% Y"/>
        <s v="61% Y"/>
        <s v="69% Y"/>
        <s v="58% Y"/>
        <s v="63% Y"/>
        <s v="60% Y"/>
        <s v="52% Y"/>
        <s v="55% Y"/>
        <s v="62% Y"/>
        <s v="59% Y"/>
        <s v="53% Y"/>
        <s v="50% Y"/>
        <s v="48% Y"/>
        <s v="57% Y"/>
        <s v="51% Y"/>
        <s v="45% Y"/>
        <s v="30% Y"/>
        <s v="20% Y"/>
        <s v="94% 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2006"/>
    <s v="9.1"/>
    <n v="42000"/>
    <x v="0"/>
    <x v="0"/>
    <x v="0"/>
    <x v="0"/>
    <x v="0"/>
  </r>
  <r>
    <x v="1"/>
    <x v="1"/>
    <n v="2020"/>
    <s v="8.2"/>
    <n v="35000"/>
    <x v="1"/>
    <x v="1"/>
    <x v="1"/>
    <x v="1"/>
    <x v="1"/>
  </r>
  <r>
    <x v="2"/>
    <x v="2"/>
    <n v="2019"/>
    <s v="9.3"/>
    <n v="50000"/>
    <x v="2"/>
    <x v="2"/>
    <x v="2"/>
    <x v="2"/>
    <x v="2"/>
  </r>
  <r>
    <x v="3"/>
    <x v="3"/>
    <n v="2017"/>
    <s v="8.8"/>
    <n v="28000"/>
    <x v="3"/>
    <x v="3"/>
    <x v="0"/>
    <x v="3"/>
    <x v="3"/>
  </r>
  <r>
    <x v="4"/>
    <x v="4"/>
    <n v="2010"/>
    <n v="9"/>
    <n v="45000"/>
    <x v="4"/>
    <x v="4"/>
    <x v="1"/>
    <x v="4"/>
    <x v="4"/>
  </r>
  <r>
    <x v="5"/>
    <x v="5"/>
    <n v="2017"/>
    <s v="8.6"/>
    <n v="22000"/>
    <x v="5"/>
    <x v="5"/>
    <x v="2"/>
    <x v="5"/>
    <x v="5"/>
  </r>
  <r>
    <x v="6"/>
    <x v="1"/>
    <n v="2016"/>
    <s v="8.9"/>
    <n v="18000"/>
    <x v="6"/>
    <x v="6"/>
    <x v="3"/>
    <x v="6"/>
    <x v="6"/>
  </r>
  <r>
    <x v="7"/>
    <x v="6"/>
    <n v="2020"/>
    <n v="8"/>
    <n v="10000"/>
    <x v="7"/>
    <x v="7"/>
    <x v="2"/>
    <x v="7"/>
    <x v="7"/>
  </r>
  <r>
    <x v="8"/>
    <x v="0"/>
    <n v="2014"/>
    <s v="9.2"/>
    <n v="38000"/>
    <x v="8"/>
    <x v="8"/>
    <x v="4"/>
    <x v="8"/>
    <x v="8"/>
  </r>
  <r>
    <x v="9"/>
    <x v="7"/>
    <n v="2017"/>
    <s v="9.4"/>
    <n v="40000"/>
    <x v="9"/>
    <x v="9"/>
    <x v="0"/>
    <x v="9"/>
    <x v="9"/>
  </r>
  <r>
    <x v="10"/>
    <x v="0"/>
    <n v="2012"/>
    <s v="8.3"/>
    <n v="32000"/>
    <x v="10"/>
    <x v="10"/>
    <x v="5"/>
    <x v="10"/>
    <x v="10"/>
  </r>
  <r>
    <x v="11"/>
    <x v="8"/>
    <n v="2020"/>
    <s v="8.6"/>
    <n v="29000"/>
    <x v="11"/>
    <x v="11"/>
    <x v="2"/>
    <x v="11"/>
    <x v="11"/>
  </r>
  <r>
    <x v="12"/>
    <x v="0"/>
    <n v="2020"/>
    <s v="8.9"/>
    <n v="65000"/>
    <x v="12"/>
    <x v="12"/>
    <x v="6"/>
    <x v="12"/>
    <x v="12"/>
  </r>
  <r>
    <x v="13"/>
    <x v="7"/>
    <n v="2019"/>
    <s v="8.4"/>
    <n v="15000"/>
    <x v="13"/>
    <x v="13"/>
    <x v="7"/>
    <x v="13"/>
    <x v="13"/>
  </r>
  <r>
    <x v="14"/>
    <x v="0"/>
    <n v="2017"/>
    <s v="8.2"/>
    <n v="19000"/>
    <x v="14"/>
    <x v="14"/>
    <x v="8"/>
    <x v="14"/>
    <x v="14"/>
  </r>
  <r>
    <x v="15"/>
    <x v="0"/>
    <n v="2018"/>
    <s v="8.5"/>
    <n v="27000"/>
    <x v="15"/>
    <x v="15"/>
    <x v="7"/>
    <x v="15"/>
    <x v="15"/>
  </r>
  <r>
    <x v="16"/>
    <x v="9"/>
    <n v="2019"/>
    <s v="8.8"/>
    <n v="39000"/>
    <x v="16"/>
    <x v="16"/>
    <x v="9"/>
    <x v="16"/>
    <x v="16"/>
  </r>
  <r>
    <x v="17"/>
    <x v="0"/>
    <n v="2019"/>
    <s v="8.6"/>
    <n v="37000"/>
    <x v="17"/>
    <x v="17"/>
    <x v="2"/>
    <x v="17"/>
    <x v="17"/>
  </r>
  <r>
    <x v="18"/>
    <x v="10"/>
    <n v="2019"/>
    <s v="8.1"/>
    <n v="19000"/>
    <x v="18"/>
    <x v="18"/>
    <x v="1"/>
    <x v="18"/>
    <x v="18"/>
  </r>
  <r>
    <x v="19"/>
    <x v="11"/>
    <n v="2018"/>
    <s v="8.3"/>
    <n v="21000"/>
    <x v="19"/>
    <x v="19"/>
    <x v="9"/>
    <x v="19"/>
    <x v="19"/>
  </r>
  <r>
    <x v="20"/>
    <x v="12"/>
    <n v="2020"/>
    <s v="8.4"/>
    <n v="18000"/>
    <x v="20"/>
    <x v="20"/>
    <x v="9"/>
    <x v="20"/>
    <x v="20"/>
  </r>
  <r>
    <x v="21"/>
    <x v="4"/>
    <n v="2020"/>
    <s v="6.5"/>
    <n v="12000"/>
    <x v="21"/>
    <x v="21"/>
    <x v="2"/>
    <x v="21"/>
    <x v="21"/>
  </r>
  <r>
    <x v="22"/>
    <x v="0"/>
    <n v="2020"/>
    <n v="8"/>
    <n v="14000"/>
    <x v="22"/>
    <x v="22"/>
    <x v="9"/>
    <x v="22"/>
    <x v="22"/>
  </r>
  <r>
    <x v="23"/>
    <x v="0"/>
    <n v="2021"/>
    <s v="7.8"/>
    <n v="9000"/>
    <x v="23"/>
    <x v="23"/>
    <x v="10"/>
    <x v="23"/>
    <x v="23"/>
  </r>
  <r>
    <x v="24"/>
    <x v="13"/>
    <n v="2021"/>
    <s v="7.9"/>
    <n v="45000"/>
    <x v="24"/>
    <x v="24"/>
    <x v="9"/>
    <x v="24"/>
    <x v="13"/>
  </r>
  <r>
    <x v="25"/>
    <x v="0"/>
    <n v="2021"/>
    <s v="8.2"/>
    <n v="23000"/>
    <x v="25"/>
    <x v="25"/>
    <x v="9"/>
    <x v="25"/>
    <x v="8"/>
  </r>
  <r>
    <x v="26"/>
    <x v="8"/>
    <n v="2021"/>
    <s v="7.8"/>
    <n v="13000"/>
    <x v="26"/>
    <x v="26"/>
    <x v="2"/>
    <x v="26"/>
    <x v="24"/>
  </r>
  <r>
    <x v="27"/>
    <x v="0"/>
    <n v="2021"/>
    <s v="7.9"/>
    <n v="11000"/>
    <x v="27"/>
    <x v="27"/>
    <x v="9"/>
    <x v="27"/>
    <x v="7"/>
  </r>
  <r>
    <x v="28"/>
    <x v="7"/>
    <n v="2021"/>
    <s v="8.7"/>
    <n v="35000"/>
    <x v="28"/>
    <x v="28"/>
    <x v="9"/>
    <x v="28"/>
    <x v="12"/>
  </r>
  <r>
    <x v="29"/>
    <x v="14"/>
    <n v="2017"/>
    <n v="8"/>
    <n v="25000"/>
    <x v="29"/>
    <x v="29"/>
    <x v="9"/>
    <x v="29"/>
    <x v="10"/>
  </r>
  <r>
    <x v="30"/>
    <x v="15"/>
    <n v="2021"/>
    <s v="7.7"/>
    <n v="16000"/>
    <x v="30"/>
    <x v="30"/>
    <x v="9"/>
    <x v="30"/>
    <x v="16"/>
  </r>
  <r>
    <x v="31"/>
    <x v="0"/>
    <n v="2021"/>
    <n v="8"/>
    <n v="22000"/>
    <x v="31"/>
    <x v="31"/>
    <x v="9"/>
    <x v="31"/>
    <x v="25"/>
  </r>
  <r>
    <x v="32"/>
    <x v="0"/>
    <n v="2020"/>
    <s v="8.5"/>
    <n v="18000"/>
    <x v="32"/>
    <x v="32"/>
    <x v="9"/>
    <x v="32"/>
    <x v="2"/>
  </r>
  <r>
    <x v="33"/>
    <x v="0"/>
    <n v="2019"/>
    <s v="8.2"/>
    <n v="20000"/>
    <x v="33"/>
    <x v="33"/>
    <x v="9"/>
    <x v="33"/>
    <x v="18"/>
  </r>
  <r>
    <x v="34"/>
    <x v="16"/>
    <n v="2020"/>
    <s v="7.8"/>
    <n v="48000"/>
    <x v="34"/>
    <x v="34"/>
    <x v="2"/>
    <x v="34"/>
    <x v="23"/>
  </r>
  <r>
    <x v="35"/>
    <x v="17"/>
    <n v="2020"/>
    <s v="7.6"/>
    <n v="42000"/>
    <x v="35"/>
    <x v="35"/>
    <x v="9"/>
    <x v="35"/>
    <x v="4"/>
  </r>
  <r>
    <x v="36"/>
    <x v="16"/>
    <n v="2020"/>
    <s v="7.3"/>
    <n v="38000"/>
    <x v="36"/>
    <x v="36"/>
    <x v="9"/>
    <x v="36"/>
    <x v="22"/>
  </r>
  <r>
    <x v="37"/>
    <x v="10"/>
    <n v="2020"/>
    <n v="7"/>
    <n v="29000"/>
    <x v="37"/>
    <x v="37"/>
    <x v="9"/>
    <x v="37"/>
    <x v="21"/>
  </r>
  <r>
    <x v="38"/>
    <x v="18"/>
    <n v="2019"/>
    <n v="8"/>
    <n v="32000"/>
    <x v="38"/>
    <x v="38"/>
    <x v="2"/>
    <x v="38"/>
    <x v="20"/>
  </r>
  <r>
    <x v="39"/>
    <x v="15"/>
    <n v="2019"/>
    <s v="8.1"/>
    <n v="28000"/>
    <x v="39"/>
    <x v="39"/>
    <x v="10"/>
    <x v="39"/>
    <x v="24"/>
  </r>
  <r>
    <x v="40"/>
    <x v="12"/>
    <n v="2015"/>
    <s v="8.4"/>
    <n v="21000"/>
    <x v="40"/>
    <x v="40"/>
    <x v="9"/>
    <x v="40"/>
    <x v="26"/>
  </r>
  <r>
    <x v="41"/>
    <x v="19"/>
    <n v="2018"/>
    <s v="7.8"/>
    <n v="45000"/>
    <x v="41"/>
    <x v="41"/>
    <x v="9"/>
    <x v="41"/>
    <x v="8"/>
  </r>
  <r>
    <x v="42"/>
    <x v="15"/>
    <n v="2020"/>
    <s v="7.7"/>
    <n v="19000"/>
    <x v="42"/>
    <x v="42"/>
    <x v="9"/>
    <x v="42"/>
    <x v="7"/>
  </r>
  <r>
    <x v="43"/>
    <x v="18"/>
    <n v="2017"/>
    <s v="7.9"/>
    <n v="23000"/>
    <x v="43"/>
    <x v="43"/>
    <x v="11"/>
    <x v="43"/>
    <x v="13"/>
  </r>
  <r>
    <x v="44"/>
    <x v="20"/>
    <n v="2017"/>
    <s v="6.8"/>
    <n v="18000"/>
    <x v="44"/>
    <x v="44"/>
    <x v="9"/>
    <x v="44"/>
    <x v="27"/>
  </r>
  <r>
    <x v="45"/>
    <x v="18"/>
    <n v="2016"/>
    <s v="7.3"/>
    <n v="15000"/>
    <x v="45"/>
    <x v="45"/>
    <x v="2"/>
    <x v="45"/>
    <x v="14"/>
  </r>
  <r>
    <x v="46"/>
    <x v="15"/>
    <n v="2018"/>
    <s v="7.1"/>
    <n v="62000"/>
    <x v="46"/>
    <x v="46"/>
    <x v="9"/>
    <x v="46"/>
    <x v="28"/>
  </r>
  <r>
    <x v="47"/>
    <x v="0"/>
    <n v="2019"/>
    <s v="7.9"/>
    <n v="12000"/>
    <x v="47"/>
    <x v="47"/>
    <x v="0"/>
    <x v="47"/>
    <x v="15"/>
  </r>
  <r>
    <x v="48"/>
    <x v="19"/>
    <n v="2019"/>
    <s v="7.1"/>
    <n v="31000"/>
    <x v="48"/>
    <x v="48"/>
    <x v="9"/>
    <x v="48"/>
    <x v="16"/>
  </r>
  <r>
    <x v="49"/>
    <x v="0"/>
    <n v="2019"/>
    <s v="6.3"/>
    <n v="14000"/>
    <x v="49"/>
    <x v="49"/>
    <x v="9"/>
    <x v="49"/>
    <x v="29"/>
  </r>
  <r>
    <x v="50"/>
    <x v="0"/>
    <n v="2018"/>
    <s v="7.5"/>
    <n v="13000"/>
    <x v="50"/>
    <x v="50"/>
    <x v="7"/>
    <x v="50"/>
    <x v="19"/>
  </r>
  <r>
    <x v="51"/>
    <x v="0"/>
    <n v="2018"/>
    <n v="8"/>
    <n v="11000"/>
    <x v="51"/>
    <x v="51"/>
    <x v="9"/>
    <x v="51"/>
    <x v="20"/>
  </r>
  <r>
    <x v="52"/>
    <x v="15"/>
    <n v="2018"/>
    <s v="7.8"/>
    <n v="16000"/>
    <x v="52"/>
    <x v="52"/>
    <x v="9"/>
    <x v="52"/>
    <x v="4"/>
  </r>
  <r>
    <x v="53"/>
    <x v="21"/>
    <n v="2017"/>
    <s v="7.3"/>
    <n v="14000"/>
    <x v="53"/>
    <x v="53"/>
    <x v="9"/>
    <x v="53"/>
    <x v="23"/>
  </r>
  <r>
    <x v="54"/>
    <x v="18"/>
    <n v="2017"/>
    <s v="7.3"/>
    <n v="18000"/>
    <x v="54"/>
    <x v="54"/>
    <x v="2"/>
    <x v="54"/>
    <x v="24"/>
  </r>
  <r>
    <x v="55"/>
    <x v="4"/>
    <n v="2017"/>
    <s v="6.8"/>
    <n v="12000"/>
    <x v="55"/>
    <x v="55"/>
    <x v="9"/>
    <x v="55"/>
    <x v="30"/>
  </r>
  <r>
    <x v="56"/>
    <x v="0"/>
    <n v="2018"/>
    <s v="7.5"/>
    <n v="9000"/>
    <x v="56"/>
    <x v="56"/>
    <x v="9"/>
    <x v="56"/>
    <x v="5"/>
  </r>
  <r>
    <x v="57"/>
    <x v="15"/>
    <n v="2018"/>
    <s v="6.9"/>
    <n v="11000"/>
    <x v="57"/>
    <x v="57"/>
    <x v="0"/>
    <x v="57"/>
    <x v="22"/>
  </r>
  <r>
    <x v="58"/>
    <x v="16"/>
    <n v="2019"/>
    <s v="6.5"/>
    <n v="17000"/>
    <x v="58"/>
    <x v="58"/>
    <x v="9"/>
    <x v="58"/>
    <x v="31"/>
  </r>
  <r>
    <x v="59"/>
    <x v="19"/>
    <n v="2018"/>
    <s v="7.2"/>
    <n v="36000"/>
    <x v="59"/>
    <x v="59"/>
    <x v="9"/>
    <x v="59"/>
    <x v="25"/>
  </r>
  <r>
    <x v="60"/>
    <x v="19"/>
    <n v="2019"/>
    <s v="6.5"/>
    <n v="22000"/>
    <x v="60"/>
    <x v="60"/>
    <x v="9"/>
    <x v="60"/>
    <x v="21"/>
  </r>
  <r>
    <x v="61"/>
    <x v="0"/>
    <n v="2016"/>
    <s v="7.7"/>
    <n v="12000"/>
    <x v="61"/>
    <x v="61"/>
    <x v="9"/>
    <x v="61"/>
    <x v="14"/>
  </r>
  <r>
    <x v="62"/>
    <x v="19"/>
    <n v="2017"/>
    <s v="5.9"/>
    <n v="18000"/>
    <x v="62"/>
    <x v="62"/>
    <x v="9"/>
    <x v="62"/>
    <x v="32"/>
  </r>
  <r>
    <x v="63"/>
    <x v="4"/>
    <n v="2019"/>
    <s v="5.8"/>
    <n v="15000"/>
    <x v="63"/>
    <x v="63"/>
    <x v="9"/>
    <x v="63"/>
    <x v="33"/>
  </r>
  <r>
    <x v="64"/>
    <x v="15"/>
    <n v="2018"/>
    <n v="7"/>
    <n v="11000"/>
    <x v="64"/>
    <x v="64"/>
    <x v="9"/>
    <x v="64"/>
    <x v="7"/>
  </r>
  <r>
    <x v="65"/>
    <x v="0"/>
    <n v="2018"/>
    <s v="7.2"/>
    <n v="10000"/>
    <x v="65"/>
    <x v="65"/>
    <x v="9"/>
    <x v="65"/>
    <x v="16"/>
  </r>
  <r>
    <x v="66"/>
    <x v="18"/>
    <n v="2017"/>
    <s v="6.7"/>
    <n v="9000"/>
    <x v="66"/>
    <x v="66"/>
    <x v="2"/>
    <x v="66"/>
    <x v="34"/>
  </r>
  <r>
    <x v="67"/>
    <x v="0"/>
    <n v="2018"/>
    <s v="6.5"/>
    <n v="8000"/>
    <x v="67"/>
    <x v="67"/>
    <x v="9"/>
    <x v="67"/>
    <x v="31"/>
  </r>
  <r>
    <x v="68"/>
    <x v="10"/>
    <n v="2018"/>
    <s v="6.2"/>
    <n v="16000"/>
    <x v="68"/>
    <x v="68"/>
    <x v="9"/>
    <x v="68"/>
    <x v="29"/>
  </r>
  <r>
    <x v="69"/>
    <x v="10"/>
    <n v="2019"/>
    <n v="6"/>
    <n v="19000"/>
    <x v="69"/>
    <x v="69"/>
    <x v="9"/>
    <x v="69"/>
    <x v="35"/>
  </r>
  <r>
    <x v="70"/>
    <x v="10"/>
    <n v="2019"/>
    <s v="5.8"/>
    <n v="12000"/>
    <x v="70"/>
    <x v="70"/>
    <x v="9"/>
    <x v="70"/>
    <x v="36"/>
  </r>
  <r>
    <x v="71"/>
    <x v="10"/>
    <n v="2018"/>
    <s v="5.9"/>
    <n v="10000"/>
    <x v="71"/>
    <x v="71"/>
    <x v="9"/>
    <x v="71"/>
    <x v="37"/>
  </r>
  <r>
    <x v="72"/>
    <x v="10"/>
    <n v="2018"/>
    <s v="5.5"/>
    <n v="13000"/>
    <x v="72"/>
    <x v="72"/>
    <x v="9"/>
    <x v="72"/>
    <x v="38"/>
  </r>
  <r>
    <x v="73"/>
    <x v="10"/>
    <n v="2017"/>
    <s v="6.3"/>
    <n v="9000"/>
    <x v="73"/>
    <x v="73"/>
    <x v="9"/>
    <x v="73"/>
    <x v="39"/>
  </r>
  <r>
    <x v="74"/>
    <x v="4"/>
    <n v="2018"/>
    <s v="5.8"/>
    <n v="31000"/>
    <x v="74"/>
    <x v="74"/>
    <x v="9"/>
    <x v="74"/>
    <x v="40"/>
  </r>
  <r>
    <x v="75"/>
    <x v="4"/>
    <n v="2018"/>
    <s v="5.4"/>
    <n v="14000"/>
    <x v="75"/>
    <x v="75"/>
    <x v="9"/>
    <x v="75"/>
    <x v="41"/>
  </r>
  <r>
    <x v="76"/>
    <x v="18"/>
    <n v="2018"/>
    <s v="4.5"/>
    <n v="12000"/>
    <x v="76"/>
    <x v="76"/>
    <x v="9"/>
    <x v="76"/>
    <x v="42"/>
  </r>
  <r>
    <x v="77"/>
    <x v="16"/>
    <n v="2020"/>
    <n v="4"/>
    <n v="9000"/>
    <x v="77"/>
    <x v="77"/>
    <x v="9"/>
    <x v="77"/>
    <x v="43"/>
  </r>
  <r>
    <x v="78"/>
    <x v="7"/>
    <n v="2019"/>
    <s v="8.7"/>
    <n v="32000"/>
    <x v="78"/>
    <x v="78"/>
    <x v="9"/>
    <x v="78"/>
    <x v="44"/>
  </r>
  <r>
    <x v="79"/>
    <x v="0"/>
    <n v="2020"/>
    <s v="7.9"/>
    <n v="25000"/>
    <x v="79"/>
    <x v="79"/>
    <x v="12"/>
    <x v="22"/>
    <x v="2"/>
  </r>
  <r>
    <x v="80"/>
    <x v="0"/>
    <n v="2021"/>
    <s v="8.3"/>
    <n v="27000"/>
    <x v="80"/>
    <x v="80"/>
    <x v="7"/>
    <x v="79"/>
    <x v="5"/>
  </r>
  <r>
    <x v="81"/>
    <x v="11"/>
    <n v="2021"/>
    <s v="7.6"/>
    <n v="18000"/>
    <x v="81"/>
    <x v="81"/>
    <x v="2"/>
    <x v="8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ómo la descubriste">
  <location ref="D3:E49" firstHeaderRow="1" firstDataRow="1" firstDataCol="1"/>
  <pivotFields count="10">
    <pivotField showAll="0">
      <items count="83">
        <item x="6"/>
        <item x="62"/>
        <item x="48"/>
        <item x="40"/>
        <item x="46"/>
        <item x="52"/>
        <item x="9"/>
        <item x="65"/>
        <item x="20"/>
        <item x="18"/>
        <item x="24"/>
        <item x="35"/>
        <item x="37"/>
        <item x="34"/>
        <item x="56"/>
        <item x="43"/>
        <item x="57"/>
        <item x="53"/>
        <item x="13"/>
        <item x="71"/>
        <item x="4"/>
        <item x="78"/>
        <item x="5"/>
        <item x="68"/>
        <item x="79"/>
        <item x="32"/>
        <item x="22"/>
        <item x="17"/>
        <item x="75"/>
        <item x="29"/>
        <item x="70"/>
        <item x="3"/>
        <item x="47"/>
        <item x="2"/>
        <item x="27"/>
        <item x="80"/>
        <item x="51"/>
        <item x="66"/>
        <item x="63"/>
        <item x="15"/>
        <item x="59"/>
        <item x="58"/>
        <item x="10"/>
        <item x="61"/>
        <item x="64"/>
        <item x="44"/>
        <item x="19"/>
        <item x="74"/>
        <item x="42"/>
        <item x="26"/>
        <item x="55"/>
        <item x="14"/>
        <item x="30"/>
        <item x="7"/>
        <item x="81"/>
        <item x="45"/>
        <item x="16"/>
        <item x="50"/>
        <item x="67"/>
        <item x="77"/>
        <item x="49"/>
        <item x="23"/>
        <item x="21"/>
        <item x="28"/>
        <item x="36"/>
        <item x="76"/>
        <item x="60"/>
        <item x="38"/>
        <item x="73"/>
        <item x="25"/>
        <item x="0"/>
        <item x="12"/>
        <item x="54"/>
        <item x="1"/>
        <item x="11"/>
        <item x="33"/>
        <item x="72"/>
        <item x="31"/>
        <item x="41"/>
        <item x="39"/>
        <item x="8"/>
        <item x="69"/>
        <item t="default"/>
      </items>
    </pivotField>
    <pivotField showAll="0">
      <items count="23">
        <item x="16"/>
        <item x="14"/>
        <item x="7"/>
        <item x="10"/>
        <item x="21"/>
        <item x="5"/>
        <item x="3"/>
        <item x="9"/>
        <item x="1"/>
        <item x="0"/>
        <item x="8"/>
        <item x="18"/>
        <item x="20"/>
        <item x="17"/>
        <item x="19"/>
        <item x="6"/>
        <item x="13"/>
        <item x="4"/>
        <item x="15"/>
        <item x="2"/>
        <item x="12"/>
        <item x="11"/>
        <item t="default"/>
      </items>
    </pivotField>
    <pivotField showAll="0"/>
    <pivotField showAll="0"/>
    <pivotField showAll="0"/>
    <pivotField showAll="0">
      <items count="83">
        <item x="39"/>
        <item x="12"/>
        <item x="57"/>
        <item x="64"/>
        <item x="9"/>
        <item x="73"/>
        <item x="32"/>
        <item x="38"/>
        <item x="79"/>
        <item x="48"/>
        <item x="59"/>
        <item x="58"/>
        <item x="62"/>
        <item x="22"/>
        <item x="43"/>
        <item x="54"/>
        <item x="25"/>
        <item x="40"/>
        <item x="80"/>
        <item x="17"/>
        <item x="18"/>
        <item x="61"/>
        <item x="16"/>
        <item x="6"/>
        <item x="1"/>
        <item x="68"/>
        <item x="36"/>
        <item x="44"/>
        <item x="42"/>
        <item x="30"/>
        <item x="56"/>
        <item x="27"/>
        <item x="14"/>
        <item x="28"/>
        <item x="24"/>
        <item x="33"/>
        <item x="76"/>
        <item x="78"/>
        <item x="8"/>
        <item x="37"/>
        <item x="63"/>
        <item x="2"/>
        <item x="74"/>
        <item x="67"/>
        <item x="35"/>
        <item x="4"/>
        <item x="70"/>
        <item x="75"/>
        <item x="60"/>
        <item x="34"/>
        <item x="23"/>
        <item x="71"/>
        <item x="5"/>
        <item x="69"/>
        <item x="13"/>
        <item x="65"/>
        <item x="3"/>
        <item x="47"/>
        <item x="19"/>
        <item x="53"/>
        <item x="51"/>
        <item x="10"/>
        <item x="52"/>
        <item x="72"/>
        <item x="31"/>
        <item x="45"/>
        <item x="20"/>
        <item x="49"/>
        <item x="81"/>
        <item x="7"/>
        <item x="41"/>
        <item x="46"/>
        <item x="55"/>
        <item x="11"/>
        <item x="29"/>
        <item x="26"/>
        <item x="50"/>
        <item x="21"/>
        <item x="15"/>
        <item x="0"/>
        <item x="77"/>
        <item x="66"/>
        <item t="default"/>
      </items>
    </pivotField>
    <pivotField showAll="0">
      <items count="83">
        <item x="63"/>
        <item x="58"/>
        <item x="69"/>
        <item x="38"/>
        <item x="76"/>
        <item x="52"/>
        <item x="41"/>
        <item x="48"/>
        <item x="72"/>
        <item x="7"/>
        <item x="30"/>
        <item x="23"/>
        <item x="64"/>
        <item x="59"/>
        <item x="28"/>
        <item x="47"/>
        <item x="13"/>
        <item x="78"/>
        <item x="35"/>
        <item x="73"/>
        <item x="56"/>
        <item x="4"/>
        <item x="11"/>
        <item x="14"/>
        <item x="74"/>
        <item x="32"/>
        <item x="80"/>
        <item x="54"/>
        <item x="10"/>
        <item x="37"/>
        <item x="61"/>
        <item x="43"/>
        <item x="50"/>
        <item x="21"/>
        <item x="67"/>
        <item x="26"/>
        <item x="2"/>
        <item x="18"/>
        <item x="40"/>
        <item x="45"/>
        <item x="20"/>
        <item x="29"/>
        <item x="36"/>
        <item x="57"/>
        <item x="9"/>
        <item x="79"/>
        <item x="46"/>
        <item x="33"/>
        <item x="8"/>
        <item x="81"/>
        <item x="51"/>
        <item x="65"/>
        <item x="75"/>
        <item x="22"/>
        <item x="39"/>
        <item x="31"/>
        <item x="77"/>
        <item x="12"/>
        <item x="42"/>
        <item x="15"/>
        <item x="25"/>
        <item x="1"/>
        <item x="16"/>
        <item x="6"/>
        <item x="3"/>
        <item x="66"/>
        <item x="19"/>
        <item x="34"/>
        <item x="44"/>
        <item x="71"/>
        <item x="49"/>
        <item x="5"/>
        <item x="27"/>
        <item x="55"/>
        <item x="70"/>
        <item x="62"/>
        <item x="60"/>
        <item x="68"/>
        <item x="53"/>
        <item x="24"/>
        <item x="17"/>
        <item x="0"/>
        <item t="default"/>
      </items>
    </pivotField>
    <pivotField showAll="0">
      <items count="14">
        <item x="5"/>
        <item x="8"/>
        <item x="4"/>
        <item x="10"/>
        <item x="7"/>
        <item x="0"/>
        <item x="9"/>
        <item x="2"/>
        <item x="12"/>
        <item x="3"/>
        <item x="1"/>
        <item x="11"/>
        <item x="6"/>
        <item t="default"/>
      </items>
    </pivotField>
    <pivotField showAll="0">
      <items count="82">
        <item x="3"/>
        <item x="22"/>
        <item x="32"/>
        <item x="60"/>
        <item x="18"/>
        <item x="14"/>
        <item x="17"/>
        <item x="20"/>
        <item x="43"/>
        <item x="29"/>
        <item x="49"/>
        <item x="63"/>
        <item x="34"/>
        <item x="77"/>
        <item x="42"/>
        <item x="19"/>
        <item x="55"/>
        <item x="56"/>
        <item x="10"/>
        <item x="62"/>
        <item x="65"/>
        <item x="68"/>
        <item x="46"/>
        <item x="33"/>
        <item x="47"/>
        <item x="69"/>
        <item x="8"/>
        <item x="39"/>
        <item x="73"/>
        <item x="45"/>
        <item x="79"/>
        <item x="30"/>
        <item x="54"/>
        <item x="9"/>
        <item x="24"/>
        <item x="27"/>
        <item x="36"/>
        <item x="21"/>
        <item x="6"/>
        <item x="78"/>
        <item x="58"/>
        <item x="26"/>
        <item x="70"/>
        <item x="1"/>
        <item x="71"/>
        <item x="13"/>
        <item x="7"/>
        <item x="59"/>
        <item x="64"/>
        <item x="23"/>
        <item x="61"/>
        <item x="57"/>
        <item x="12"/>
        <item x="48"/>
        <item x="52"/>
        <item x="31"/>
        <item x="51"/>
        <item x="5"/>
        <item x="37"/>
        <item x="0"/>
        <item x="2"/>
        <item x="35"/>
        <item x="4"/>
        <item x="67"/>
        <item x="80"/>
        <item x="38"/>
        <item x="75"/>
        <item x="15"/>
        <item x="76"/>
        <item x="11"/>
        <item x="53"/>
        <item x="66"/>
        <item x="50"/>
        <item x="74"/>
        <item x="28"/>
        <item x="16"/>
        <item x="25"/>
        <item x="44"/>
        <item x="41"/>
        <item x="40"/>
        <item x="72"/>
        <item t="default"/>
      </items>
    </pivotField>
    <pivotField axis="axisRow" dataField="1" showAll="0" sortType="descending">
      <items count="46">
        <item x="43"/>
        <item x="42"/>
        <item x="41"/>
        <item x="38"/>
        <item x="37"/>
        <item x="40"/>
        <item x="32"/>
        <item x="36"/>
        <item x="33"/>
        <item x="39"/>
        <item x="29"/>
        <item x="35"/>
        <item x="31"/>
        <item x="27"/>
        <item x="34"/>
        <item x="30"/>
        <item x="21"/>
        <item x="22"/>
        <item x="28"/>
        <item x="7"/>
        <item x="19"/>
        <item x="23"/>
        <item x="14"/>
        <item x="24"/>
        <item x="16"/>
        <item x="5"/>
        <item x="20"/>
        <item x="25"/>
        <item x="13"/>
        <item x="4"/>
        <item x="10"/>
        <item x="8"/>
        <item x="18"/>
        <item x="15"/>
        <item x="2"/>
        <item x="26"/>
        <item x="11"/>
        <item x="1"/>
        <item x="17"/>
        <item x="6"/>
        <item x="0"/>
        <item x="12"/>
        <item x="44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46">
    <i>
      <x v="19"/>
    </i>
    <i>
      <x v="24"/>
    </i>
    <i>
      <x v="22"/>
    </i>
    <i>
      <x v="29"/>
    </i>
    <i>
      <x v="26"/>
    </i>
    <i>
      <x v="34"/>
    </i>
    <i>
      <x v="16"/>
    </i>
    <i>
      <x v="28"/>
    </i>
    <i>
      <x v="17"/>
    </i>
    <i>
      <x v="31"/>
    </i>
    <i>
      <x v="21"/>
    </i>
    <i>
      <x v="25"/>
    </i>
    <i>
      <x v="23"/>
    </i>
    <i>
      <x v="41"/>
    </i>
    <i>
      <x v="33"/>
    </i>
    <i>
      <x v="32"/>
    </i>
    <i>
      <x v="20"/>
    </i>
    <i>
      <x v="12"/>
    </i>
    <i>
      <x v="10"/>
    </i>
    <i>
      <x v="30"/>
    </i>
    <i>
      <x v="27"/>
    </i>
    <i>
      <x v="36"/>
    </i>
    <i>
      <x v="5"/>
    </i>
    <i>
      <x v="40"/>
    </i>
    <i>
      <x/>
    </i>
    <i>
      <x v="1"/>
    </i>
    <i>
      <x v="3"/>
    </i>
    <i>
      <x v="38"/>
    </i>
    <i>
      <x v="2"/>
    </i>
    <i>
      <x v="42"/>
    </i>
    <i>
      <x v="7"/>
    </i>
    <i>
      <x v="18"/>
    </i>
    <i>
      <x v="8"/>
    </i>
    <i>
      <x v="35"/>
    </i>
    <i>
      <x v="43"/>
    </i>
    <i>
      <x v="37"/>
    </i>
    <i>
      <x v="44"/>
    </i>
    <i>
      <x v="39"/>
    </i>
    <i>
      <x v="15"/>
    </i>
    <i>
      <x v="14"/>
    </i>
    <i>
      <x v="4"/>
    </i>
    <i>
      <x v="6"/>
    </i>
    <i>
      <x v="11"/>
    </i>
    <i>
      <x v="13"/>
    </i>
    <i>
      <x v="9"/>
    </i>
    <i t="grand">
      <x/>
    </i>
  </rowItems>
  <colItems count="1">
    <i/>
  </colItems>
  <dataFields count="1">
    <dataField name="Cuenta de Suggested to Friends/Family (Y/N %)" fld="9" subtotal="count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Género">
  <location ref="A3:B26" firstHeaderRow="1" firstDataRow="1" firstDataCol="1"/>
  <pivotFields count="10">
    <pivotField showAll="0">
      <items count="83">
        <item x="6"/>
        <item x="62"/>
        <item x="48"/>
        <item x="40"/>
        <item x="46"/>
        <item x="52"/>
        <item x="9"/>
        <item x="65"/>
        <item x="20"/>
        <item x="18"/>
        <item x="24"/>
        <item x="35"/>
        <item x="37"/>
        <item x="34"/>
        <item x="56"/>
        <item x="43"/>
        <item x="57"/>
        <item x="53"/>
        <item x="13"/>
        <item x="71"/>
        <item x="4"/>
        <item x="78"/>
        <item x="5"/>
        <item x="68"/>
        <item x="79"/>
        <item x="32"/>
        <item x="22"/>
        <item x="17"/>
        <item x="75"/>
        <item x="29"/>
        <item x="70"/>
        <item x="3"/>
        <item x="47"/>
        <item x="2"/>
        <item x="27"/>
        <item x="80"/>
        <item x="51"/>
        <item x="66"/>
        <item x="63"/>
        <item x="15"/>
        <item x="59"/>
        <item x="58"/>
        <item x="10"/>
        <item x="61"/>
        <item x="64"/>
        <item x="44"/>
        <item x="19"/>
        <item x="74"/>
        <item x="42"/>
        <item x="26"/>
        <item x="55"/>
        <item x="14"/>
        <item x="30"/>
        <item x="7"/>
        <item x="81"/>
        <item x="45"/>
        <item x="16"/>
        <item x="50"/>
        <item x="67"/>
        <item x="77"/>
        <item x="49"/>
        <item x="23"/>
        <item x="21"/>
        <item x="28"/>
        <item x="36"/>
        <item x="76"/>
        <item x="60"/>
        <item x="38"/>
        <item x="73"/>
        <item x="25"/>
        <item x="0"/>
        <item x="12"/>
        <item x="54"/>
        <item x="1"/>
        <item x="11"/>
        <item x="33"/>
        <item x="72"/>
        <item x="31"/>
        <item x="41"/>
        <item x="39"/>
        <item x="8"/>
        <item x="69"/>
        <item t="default"/>
      </items>
    </pivotField>
    <pivotField axis="axisRow" dataField="1" showAll="0" sortType="descending">
      <items count="23">
        <item x="16"/>
        <item x="14"/>
        <item x="7"/>
        <item x="10"/>
        <item x="21"/>
        <item x="5"/>
        <item x="3"/>
        <item x="9"/>
        <item x="1"/>
        <item x="0"/>
        <item x="8"/>
        <item x="18"/>
        <item x="20"/>
        <item x="17"/>
        <item x="19"/>
        <item x="6"/>
        <item x="13"/>
        <item x="4"/>
        <item x="15"/>
        <item x="2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 v="9"/>
    </i>
    <i>
      <x v="3"/>
    </i>
    <i>
      <x v="18"/>
    </i>
    <i>
      <x v="17"/>
    </i>
    <i>
      <x v="11"/>
    </i>
    <i>
      <x v="14"/>
    </i>
    <i>
      <x v="2"/>
    </i>
    <i>
      <x/>
    </i>
    <i>
      <x v="8"/>
    </i>
    <i>
      <x v="20"/>
    </i>
    <i>
      <x v="21"/>
    </i>
    <i>
      <x v="10"/>
    </i>
    <i>
      <x v="19"/>
    </i>
    <i>
      <x v="1"/>
    </i>
    <i>
      <x v="6"/>
    </i>
    <i>
      <x v="13"/>
    </i>
    <i>
      <x v="4"/>
    </i>
    <i>
      <x v="7"/>
    </i>
    <i>
      <x v="5"/>
    </i>
    <i>
      <x v="15"/>
    </i>
    <i>
      <x v="12"/>
    </i>
    <i>
      <x v="16"/>
    </i>
    <i t="grand">
      <x/>
    </i>
  </rowItems>
  <colItems count="1">
    <i/>
  </colItems>
  <dataFields count="1">
    <dataField name="Frecuenci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workbookViewId="0">
      <selection activeCell="D3" sqref="D3"/>
    </sheetView>
  </sheetViews>
  <sheetFormatPr baseColWidth="10" defaultRowHeight="15" x14ac:dyDescent="0.25"/>
  <cols>
    <col min="1" max="1" width="21" customWidth="1"/>
    <col min="2" max="2" width="12.85546875" customWidth="1"/>
    <col min="3" max="3" width="11.85546875" customWidth="1"/>
    <col min="4" max="4" width="21.28515625" bestFit="1" customWidth="1"/>
    <col min="5" max="5" width="43.7109375" style="8" bestFit="1" customWidth="1"/>
  </cols>
  <sheetData>
    <row r="3" spans="1:5" x14ac:dyDescent="0.25">
      <c r="A3" s="1" t="s">
        <v>457</v>
      </c>
      <c r="B3" t="s">
        <v>456</v>
      </c>
      <c r="D3" s="1" t="s">
        <v>458</v>
      </c>
      <c r="E3" s="8" t="s">
        <v>450</v>
      </c>
    </row>
    <row r="4" spans="1:5" x14ac:dyDescent="0.25">
      <c r="A4" s="2" t="s">
        <v>11</v>
      </c>
      <c r="B4" s="3">
        <v>24</v>
      </c>
      <c r="D4" s="2" t="s">
        <v>66</v>
      </c>
      <c r="E4" s="9">
        <v>4</v>
      </c>
    </row>
    <row r="5" spans="1:5" x14ac:dyDescent="0.25">
      <c r="A5" s="2" t="s">
        <v>132</v>
      </c>
      <c r="B5" s="3">
        <v>8</v>
      </c>
      <c r="D5" s="2" t="s">
        <v>125</v>
      </c>
      <c r="E5" s="9">
        <v>4</v>
      </c>
    </row>
    <row r="6" spans="1:5" x14ac:dyDescent="0.25">
      <c r="A6" s="2" t="s">
        <v>198</v>
      </c>
      <c r="B6" s="3">
        <v>7</v>
      </c>
      <c r="D6" s="2" t="s">
        <v>112</v>
      </c>
      <c r="E6" s="9">
        <v>4</v>
      </c>
    </row>
    <row r="7" spans="1:5" x14ac:dyDescent="0.25">
      <c r="A7" s="2" t="s">
        <v>42</v>
      </c>
      <c r="B7" s="3">
        <v>6</v>
      </c>
      <c r="D7" s="2" t="s">
        <v>46</v>
      </c>
      <c r="E7" s="9">
        <v>3</v>
      </c>
    </row>
    <row r="8" spans="1:5" x14ac:dyDescent="0.25">
      <c r="A8" s="2" t="s">
        <v>237</v>
      </c>
      <c r="B8" s="3">
        <v>6</v>
      </c>
      <c r="D8" s="2" t="s">
        <v>149</v>
      </c>
      <c r="E8" s="9">
        <v>3</v>
      </c>
    </row>
    <row r="9" spans="1:5" x14ac:dyDescent="0.25">
      <c r="A9" s="2" t="s">
        <v>251</v>
      </c>
      <c r="B9" s="3">
        <v>5</v>
      </c>
      <c r="D9" s="2" t="s">
        <v>33</v>
      </c>
      <c r="E9" s="9">
        <v>3</v>
      </c>
    </row>
    <row r="10" spans="1:5" x14ac:dyDescent="0.25">
      <c r="A10" s="2" t="s">
        <v>75</v>
      </c>
      <c r="B10" s="3">
        <v>4</v>
      </c>
      <c r="D10" s="2" t="s">
        <v>155</v>
      </c>
      <c r="E10" s="9">
        <v>3</v>
      </c>
    </row>
    <row r="11" spans="1:5" x14ac:dyDescent="0.25">
      <c r="A11" s="2" t="s">
        <v>217</v>
      </c>
      <c r="B11" s="3">
        <v>4</v>
      </c>
      <c r="D11" s="2" t="s">
        <v>106</v>
      </c>
      <c r="E11" s="9">
        <v>3</v>
      </c>
    </row>
    <row r="12" spans="1:5" x14ac:dyDescent="0.25">
      <c r="A12" s="2" t="s">
        <v>19</v>
      </c>
      <c r="B12" s="3">
        <v>2</v>
      </c>
      <c r="D12" s="2" t="s">
        <v>160</v>
      </c>
      <c r="E12" s="9">
        <v>3</v>
      </c>
    </row>
    <row r="13" spans="1:5" x14ac:dyDescent="0.25">
      <c r="A13" s="2" t="s">
        <v>145</v>
      </c>
      <c r="B13" s="3">
        <v>2</v>
      </c>
      <c r="D13" s="2" t="s">
        <v>73</v>
      </c>
      <c r="E13" s="9">
        <v>3</v>
      </c>
    </row>
    <row r="14" spans="1:5" x14ac:dyDescent="0.25">
      <c r="A14" s="2" t="s">
        <v>139</v>
      </c>
      <c r="B14" s="3">
        <v>2</v>
      </c>
      <c r="D14" s="2" t="s">
        <v>167</v>
      </c>
      <c r="E14" s="9">
        <v>3</v>
      </c>
    </row>
    <row r="15" spans="1:5" x14ac:dyDescent="0.25">
      <c r="A15" s="2" t="s">
        <v>89</v>
      </c>
      <c r="B15" s="3">
        <v>2</v>
      </c>
      <c r="D15" s="2" t="s">
        <v>53</v>
      </c>
      <c r="E15" s="9">
        <v>3</v>
      </c>
    </row>
    <row r="16" spans="1:5" x14ac:dyDescent="0.25">
      <c r="A16" s="2" t="s">
        <v>27</v>
      </c>
      <c r="B16" s="3">
        <v>1</v>
      </c>
      <c r="D16" s="2" t="s">
        <v>182</v>
      </c>
      <c r="E16" s="9">
        <v>3</v>
      </c>
    </row>
    <row r="17" spans="1:5" x14ac:dyDescent="0.25">
      <c r="A17" s="2" t="s">
        <v>193</v>
      </c>
      <c r="B17" s="3">
        <v>1</v>
      </c>
      <c r="D17" s="2" t="s">
        <v>99</v>
      </c>
      <c r="E17" s="9">
        <v>2</v>
      </c>
    </row>
    <row r="18" spans="1:5" x14ac:dyDescent="0.25">
      <c r="A18" s="2" t="s">
        <v>35</v>
      </c>
      <c r="B18" s="3">
        <v>1</v>
      </c>
      <c r="D18" s="2" t="s">
        <v>118</v>
      </c>
      <c r="E18" s="9">
        <v>2</v>
      </c>
    </row>
    <row r="19" spans="1:5" x14ac:dyDescent="0.25">
      <c r="A19" s="2" t="s">
        <v>222</v>
      </c>
      <c r="B19" s="3">
        <v>1</v>
      </c>
      <c r="D19" s="2" t="s">
        <v>137</v>
      </c>
      <c r="E19" s="9">
        <v>2</v>
      </c>
    </row>
    <row r="20" spans="1:5" x14ac:dyDescent="0.25">
      <c r="A20" s="2" t="s">
        <v>309</v>
      </c>
      <c r="B20" s="3">
        <v>1</v>
      </c>
      <c r="D20" s="2" t="s">
        <v>143</v>
      </c>
      <c r="E20" s="9">
        <v>2</v>
      </c>
    </row>
    <row r="21" spans="1:5" x14ac:dyDescent="0.25">
      <c r="A21" s="2" t="s">
        <v>120</v>
      </c>
      <c r="B21" s="3">
        <v>1</v>
      </c>
      <c r="D21" s="2" t="s">
        <v>335</v>
      </c>
      <c r="E21" s="9">
        <v>2</v>
      </c>
    </row>
    <row r="22" spans="1:5" x14ac:dyDescent="0.25">
      <c r="A22" s="2" t="s">
        <v>48</v>
      </c>
      <c r="B22" s="3">
        <v>1</v>
      </c>
      <c r="D22" s="2" t="s">
        <v>294</v>
      </c>
      <c r="E22" s="9">
        <v>2</v>
      </c>
    </row>
    <row r="23" spans="1:5" x14ac:dyDescent="0.25">
      <c r="A23" s="2" t="s">
        <v>62</v>
      </c>
      <c r="B23" s="3">
        <v>1</v>
      </c>
      <c r="D23" s="2" t="s">
        <v>87</v>
      </c>
      <c r="E23" s="9">
        <v>2</v>
      </c>
    </row>
    <row r="24" spans="1:5" x14ac:dyDescent="0.25">
      <c r="A24" s="2" t="s">
        <v>265</v>
      </c>
      <c r="B24" s="3">
        <v>1</v>
      </c>
      <c r="D24" s="2" t="s">
        <v>207</v>
      </c>
      <c r="E24" s="9">
        <v>2</v>
      </c>
    </row>
    <row r="25" spans="1:5" x14ac:dyDescent="0.25">
      <c r="A25" s="2" t="s">
        <v>169</v>
      </c>
      <c r="B25" s="3">
        <v>1</v>
      </c>
      <c r="D25" s="2" t="s">
        <v>93</v>
      </c>
      <c r="E25" s="9">
        <v>1</v>
      </c>
    </row>
    <row r="26" spans="1:5" x14ac:dyDescent="0.25">
      <c r="A26" s="2" t="s">
        <v>449</v>
      </c>
      <c r="B26" s="3">
        <v>82</v>
      </c>
      <c r="D26" s="2" t="s">
        <v>414</v>
      </c>
      <c r="E26" s="9">
        <v>1</v>
      </c>
    </row>
    <row r="27" spans="1:5" x14ac:dyDescent="0.25">
      <c r="D27" s="2" t="s">
        <v>17</v>
      </c>
      <c r="E27" s="9">
        <v>1</v>
      </c>
    </row>
    <row r="28" spans="1:5" x14ac:dyDescent="0.25">
      <c r="D28" s="2" t="s">
        <v>431</v>
      </c>
      <c r="E28" s="9">
        <v>1</v>
      </c>
    </row>
    <row r="29" spans="1:5" x14ac:dyDescent="0.25">
      <c r="D29" s="2" t="s">
        <v>426</v>
      </c>
      <c r="E29" s="9">
        <v>1</v>
      </c>
    </row>
    <row r="30" spans="1:5" x14ac:dyDescent="0.25">
      <c r="D30" s="2" t="s">
        <v>404</v>
      </c>
      <c r="E30" s="9">
        <v>1</v>
      </c>
    </row>
    <row r="31" spans="1:5" x14ac:dyDescent="0.25">
      <c r="D31" s="2" t="s">
        <v>130</v>
      </c>
      <c r="E31" s="9">
        <v>1</v>
      </c>
    </row>
    <row r="32" spans="1:5" x14ac:dyDescent="0.25">
      <c r="D32" s="2" t="s">
        <v>420</v>
      </c>
      <c r="E32" s="9">
        <v>1</v>
      </c>
    </row>
    <row r="33" spans="4:5" x14ac:dyDescent="0.25">
      <c r="D33" s="2" t="s">
        <v>436</v>
      </c>
      <c r="E33" s="9">
        <v>1</v>
      </c>
    </row>
    <row r="34" spans="4:5" x14ac:dyDescent="0.25">
      <c r="D34" s="2" t="s">
        <v>393</v>
      </c>
      <c r="E34" s="9">
        <v>1</v>
      </c>
    </row>
    <row r="35" spans="4:5" x14ac:dyDescent="0.25">
      <c r="D35" s="2" t="s">
        <v>280</v>
      </c>
      <c r="E35" s="9">
        <v>1</v>
      </c>
    </row>
    <row r="36" spans="4:5" x14ac:dyDescent="0.25">
      <c r="D36" s="2" t="s">
        <v>360</v>
      </c>
      <c r="E36" s="9">
        <v>1</v>
      </c>
    </row>
    <row r="37" spans="4:5" x14ac:dyDescent="0.25">
      <c r="D37" s="2" t="s">
        <v>249</v>
      </c>
      <c r="E37" s="9">
        <v>1</v>
      </c>
    </row>
    <row r="38" spans="4:5" x14ac:dyDescent="0.25">
      <c r="D38" s="2" t="s">
        <v>40</v>
      </c>
      <c r="E38" s="9">
        <v>1</v>
      </c>
    </row>
    <row r="39" spans="4:5" x14ac:dyDescent="0.25">
      <c r="D39" s="2" t="s">
        <v>25</v>
      </c>
      <c r="E39" s="9">
        <v>1</v>
      </c>
    </row>
    <row r="40" spans="4:5" x14ac:dyDescent="0.25">
      <c r="D40" s="2" t="s">
        <v>80</v>
      </c>
      <c r="E40" s="9">
        <v>1</v>
      </c>
    </row>
    <row r="41" spans="4:5" x14ac:dyDescent="0.25">
      <c r="D41" s="2" t="s">
        <v>60</v>
      </c>
      <c r="E41" s="9">
        <v>1</v>
      </c>
    </row>
    <row r="42" spans="4:5" x14ac:dyDescent="0.25">
      <c r="D42" s="2" t="s">
        <v>321</v>
      </c>
      <c r="E42" s="9">
        <v>1</v>
      </c>
    </row>
    <row r="43" spans="4:5" x14ac:dyDescent="0.25">
      <c r="D43" s="2" t="s">
        <v>374</v>
      </c>
      <c r="E43" s="9">
        <v>1</v>
      </c>
    </row>
    <row r="44" spans="4:5" x14ac:dyDescent="0.25">
      <c r="D44" s="2" t="s">
        <v>398</v>
      </c>
      <c r="E44" s="9">
        <v>1</v>
      </c>
    </row>
    <row r="45" spans="4:5" x14ac:dyDescent="0.25">
      <c r="D45" s="2" t="s">
        <v>354</v>
      </c>
      <c r="E45" s="9">
        <v>1</v>
      </c>
    </row>
    <row r="46" spans="4:5" x14ac:dyDescent="0.25">
      <c r="D46" s="2" t="s">
        <v>388</v>
      </c>
      <c r="E46" s="9">
        <v>1</v>
      </c>
    </row>
    <row r="47" spans="4:5" x14ac:dyDescent="0.25">
      <c r="D47" s="2" t="s">
        <v>270</v>
      </c>
      <c r="E47" s="9">
        <v>1</v>
      </c>
    </row>
    <row r="48" spans="4:5" x14ac:dyDescent="0.25">
      <c r="D48" s="2" t="s">
        <v>409</v>
      </c>
      <c r="E48" s="9">
        <v>1</v>
      </c>
    </row>
    <row r="49" spans="4:5" x14ac:dyDescent="0.25">
      <c r="D49" s="2" t="s">
        <v>449</v>
      </c>
      <c r="E49" s="9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61" workbookViewId="0">
      <selection activeCell="I63" sqref="I63"/>
    </sheetView>
  </sheetViews>
  <sheetFormatPr baseColWidth="10" defaultRowHeight="15" x14ac:dyDescent="0.25"/>
  <cols>
    <col min="1" max="1" width="24.28515625" customWidth="1"/>
    <col min="2" max="2" width="17.7109375" customWidth="1"/>
    <col min="7" max="7" width="36" customWidth="1"/>
    <col min="9" max="9" width="34.140625" bestFit="1" customWidth="1"/>
    <col min="10" max="10" width="3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427</v>
      </c>
      <c r="B2" t="s">
        <v>217</v>
      </c>
      <c r="C2">
        <v>2020</v>
      </c>
      <c r="D2">
        <v>4</v>
      </c>
      <c r="E2">
        <v>9000</v>
      </c>
      <c r="F2" t="s">
        <v>428</v>
      </c>
      <c r="G2" t="s">
        <v>429</v>
      </c>
      <c r="H2" t="s">
        <v>123</v>
      </c>
      <c r="I2" t="s">
        <v>430</v>
      </c>
      <c r="J2" t="s">
        <v>431</v>
      </c>
    </row>
    <row r="3" spans="1:10" x14ac:dyDescent="0.25">
      <c r="A3" t="s">
        <v>421</v>
      </c>
      <c r="B3" t="s">
        <v>237</v>
      </c>
      <c r="C3">
        <v>2018</v>
      </c>
      <c r="D3" t="s">
        <v>422</v>
      </c>
      <c r="E3">
        <v>12000</v>
      </c>
      <c r="F3" t="s">
        <v>423</v>
      </c>
      <c r="G3" t="s">
        <v>424</v>
      </c>
      <c r="H3" t="s">
        <v>123</v>
      </c>
      <c r="I3" t="s">
        <v>425</v>
      </c>
      <c r="J3" t="s">
        <v>426</v>
      </c>
    </row>
    <row r="4" spans="1:10" x14ac:dyDescent="0.25">
      <c r="A4" t="s">
        <v>415</v>
      </c>
      <c r="B4" t="s">
        <v>42</v>
      </c>
      <c r="C4">
        <v>2018</v>
      </c>
      <c r="D4" t="s">
        <v>416</v>
      </c>
      <c r="E4">
        <v>14000</v>
      </c>
      <c r="F4" t="s">
        <v>417</v>
      </c>
      <c r="G4" t="s">
        <v>418</v>
      </c>
      <c r="H4" t="s">
        <v>123</v>
      </c>
      <c r="I4" t="s">
        <v>419</v>
      </c>
      <c r="J4" t="s">
        <v>420</v>
      </c>
    </row>
    <row r="5" spans="1:10" x14ac:dyDescent="0.25">
      <c r="A5" t="s">
        <v>399</v>
      </c>
      <c r="B5" t="s">
        <v>132</v>
      </c>
      <c r="C5">
        <v>2018</v>
      </c>
      <c r="D5" t="s">
        <v>400</v>
      </c>
      <c r="E5">
        <v>13000</v>
      </c>
      <c r="F5" t="s">
        <v>401</v>
      </c>
      <c r="G5" t="s">
        <v>402</v>
      </c>
      <c r="H5" t="s">
        <v>123</v>
      </c>
      <c r="I5" t="s">
        <v>403</v>
      </c>
      <c r="J5" t="s">
        <v>404</v>
      </c>
    </row>
    <row r="6" spans="1:10" x14ac:dyDescent="0.25">
      <c r="A6" t="s">
        <v>394</v>
      </c>
      <c r="B6" t="s">
        <v>132</v>
      </c>
      <c r="C6">
        <v>2018</v>
      </c>
      <c r="D6" t="s">
        <v>350</v>
      </c>
      <c r="E6">
        <v>10000</v>
      </c>
      <c r="F6" t="s">
        <v>395</v>
      </c>
      <c r="G6" t="s">
        <v>396</v>
      </c>
      <c r="H6" t="s">
        <v>123</v>
      </c>
      <c r="I6" t="s">
        <v>397</v>
      </c>
      <c r="J6" t="s">
        <v>398</v>
      </c>
    </row>
    <row r="7" spans="1:10" x14ac:dyDescent="0.25">
      <c r="A7" t="s">
        <v>410</v>
      </c>
      <c r="B7" t="s">
        <v>42</v>
      </c>
      <c r="C7">
        <v>2018</v>
      </c>
      <c r="D7" t="s">
        <v>356</v>
      </c>
      <c r="E7">
        <v>31000</v>
      </c>
      <c r="F7" t="s">
        <v>411</v>
      </c>
      <c r="G7" t="s">
        <v>412</v>
      </c>
      <c r="H7" t="s">
        <v>123</v>
      </c>
      <c r="I7" t="s">
        <v>413</v>
      </c>
      <c r="J7" t="s">
        <v>414</v>
      </c>
    </row>
    <row r="8" spans="1:10" x14ac:dyDescent="0.25">
      <c r="A8" t="s">
        <v>349</v>
      </c>
      <c r="B8" t="s">
        <v>251</v>
      </c>
      <c r="C8">
        <v>2017</v>
      </c>
      <c r="D8" t="s">
        <v>350</v>
      </c>
      <c r="E8">
        <v>18000</v>
      </c>
      <c r="F8" t="s">
        <v>351</v>
      </c>
      <c r="G8" t="s">
        <v>352</v>
      </c>
      <c r="H8" t="s">
        <v>123</v>
      </c>
      <c r="I8" t="s">
        <v>353</v>
      </c>
      <c r="J8" t="s">
        <v>354</v>
      </c>
    </row>
    <row r="9" spans="1:10" x14ac:dyDescent="0.25">
      <c r="A9" t="s">
        <v>389</v>
      </c>
      <c r="B9" t="s">
        <v>132</v>
      </c>
      <c r="C9">
        <v>2019</v>
      </c>
      <c r="D9" t="s">
        <v>356</v>
      </c>
      <c r="E9">
        <v>12000</v>
      </c>
      <c r="F9" t="s">
        <v>390</v>
      </c>
      <c r="G9" t="s">
        <v>391</v>
      </c>
      <c r="H9" t="s">
        <v>123</v>
      </c>
      <c r="I9" t="s">
        <v>392</v>
      </c>
      <c r="J9" t="s">
        <v>393</v>
      </c>
    </row>
    <row r="10" spans="1:10" x14ac:dyDescent="0.25">
      <c r="A10" t="s">
        <v>355</v>
      </c>
      <c r="B10" t="s">
        <v>42</v>
      </c>
      <c r="C10">
        <v>2019</v>
      </c>
      <c r="D10" t="s">
        <v>356</v>
      </c>
      <c r="E10">
        <v>15000</v>
      </c>
      <c r="F10" t="s">
        <v>357</v>
      </c>
      <c r="G10" t="s">
        <v>358</v>
      </c>
      <c r="H10" t="s">
        <v>123</v>
      </c>
      <c r="I10" t="s">
        <v>359</v>
      </c>
      <c r="J10" t="s">
        <v>360</v>
      </c>
    </row>
    <row r="11" spans="1:10" x14ac:dyDescent="0.25">
      <c r="A11" t="s">
        <v>405</v>
      </c>
      <c r="B11" t="s">
        <v>132</v>
      </c>
      <c r="C11">
        <v>2017</v>
      </c>
      <c r="D11" t="s">
        <v>290</v>
      </c>
      <c r="E11">
        <v>9000</v>
      </c>
      <c r="F11" t="s">
        <v>406</v>
      </c>
      <c r="G11" t="s">
        <v>407</v>
      </c>
      <c r="H11" t="s">
        <v>123</v>
      </c>
      <c r="I11" t="s">
        <v>408</v>
      </c>
      <c r="J11" t="s">
        <v>409</v>
      </c>
    </row>
    <row r="12" spans="1:10" x14ac:dyDescent="0.25">
      <c r="A12" t="s">
        <v>289</v>
      </c>
      <c r="B12" t="s">
        <v>11</v>
      </c>
      <c r="C12">
        <v>2019</v>
      </c>
      <c r="D12" t="s">
        <v>290</v>
      </c>
      <c r="E12">
        <v>14000</v>
      </c>
      <c r="F12" t="s">
        <v>291</v>
      </c>
      <c r="G12" t="s">
        <v>292</v>
      </c>
      <c r="H12" t="s">
        <v>123</v>
      </c>
      <c r="I12" t="s">
        <v>293</v>
      </c>
      <c r="J12" t="s">
        <v>294</v>
      </c>
    </row>
    <row r="13" spans="1:10" x14ac:dyDescent="0.25">
      <c r="A13" t="s">
        <v>379</v>
      </c>
      <c r="B13" t="s">
        <v>132</v>
      </c>
      <c r="C13">
        <v>2018</v>
      </c>
      <c r="D13" t="s">
        <v>380</v>
      </c>
      <c r="E13">
        <v>16000</v>
      </c>
      <c r="F13" t="s">
        <v>381</v>
      </c>
      <c r="G13" t="s">
        <v>382</v>
      </c>
      <c r="H13" t="s">
        <v>123</v>
      </c>
      <c r="I13" t="s">
        <v>383</v>
      </c>
      <c r="J13" t="s">
        <v>294</v>
      </c>
    </row>
    <row r="14" spans="1:10" x14ac:dyDescent="0.25">
      <c r="A14" t="s">
        <v>384</v>
      </c>
      <c r="B14" t="s">
        <v>132</v>
      </c>
      <c r="C14">
        <v>2019</v>
      </c>
      <c r="D14">
        <v>6</v>
      </c>
      <c r="E14">
        <v>19000</v>
      </c>
      <c r="F14" t="s">
        <v>385</v>
      </c>
      <c r="G14" t="s">
        <v>386</v>
      </c>
      <c r="H14" t="s">
        <v>123</v>
      </c>
      <c r="I14" t="s">
        <v>387</v>
      </c>
      <c r="J14" t="s">
        <v>388</v>
      </c>
    </row>
    <row r="15" spans="1:10" x14ac:dyDescent="0.25">
      <c r="A15" t="s">
        <v>331</v>
      </c>
      <c r="B15" t="s">
        <v>217</v>
      </c>
      <c r="C15">
        <v>2019</v>
      </c>
      <c r="D15" t="s">
        <v>151</v>
      </c>
      <c r="E15">
        <v>17000</v>
      </c>
      <c r="F15" t="s">
        <v>332</v>
      </c>
      <c r="G15" t="s">
        <v>333</v>
      </c>
      <c r="H15" t="s">
        <v>123</v>
      </c>
      <c r="I15" t="s">
        <v>334</v>
      </c>
      <c r="J15" t="s">
        <v>335</v>
      </c>
    </row>
    <row r="16" spans="1:10" x14ac:dyDescent="0.25">
      <c r="A16" t="s">
        <v>375</v>
      </c>
      <c r="B16" t="s">
        <v>11</v>
      </c>
      <c r="C16">
        <v>2018</v>
      </c>
      <c r="D16" t="s">
        <v>151</v>
      </c>
      <c r="E16">
        <v>8000</v>
      </c>
      <c r="F16" t="s">
        <v>376</v>
      </c>
      <c r="G16" t="s">
        <v>377</v>
      </c>
      <c r="H16" t="s">
        <v>123</v>
      </c>
      <c r="I16" t="s">
        <v>378</v>
      </c>
      <c r="J16" t="s">
        <v>335</v>
      </c>
    </row>
    <row r="17" spans="1:10" x14ac:dyDescent="0.25">
      <c r="A17" t="s">
        <v>264</v>
      </c>
      <c r="B17" t="s">
        <v>265</v>
      </c>
      <c r="C17">
        <v>2017</v>
      </c>
      <c r="D17" t="s">
        <v>266</v>
      </c>
      <c r="E17">
        <v>18000</v>
      </c>
      <c r="F17" t="s">
        <v>267</v>
      </c>
      <c r="G17" t="s">
        <v>268</v>
      </c>
      <c r="H17" t="s">
        <v>123</v>
      </c>
      <c r="I17" t="s">
        <v>269</v>
      </c>
      <c r="J17" t="s">
        <v>270</v>
      </c>
    </row>
    <row r="18" spans="1:10" x14ac:dyDescent="0.25">
      <c r="A18" t="s">
        <v>369</v>
      </c>
      <c r="B18" t="s">
        <v>237</v>
      </c>
      <c r="C18">
        <v>2017</v>
      </c>
      <c r="D18" t="s">
        <v>370</v>
      </c>
      <c r="E18">
        <v>9000</v>
      </c>
      <c r="F18" t="s">
        <v>371</v>
      </c>
      <c r="G18" t="s">
        <v>372</v>
      </c>
      <c r="H18" t="s">
        <v>31</v>
      </c>
      <c r="I18" t="s">
        <v>373</v>
      </c>
      <c r="J18" t="s">
        <v>374</v>
      </c>
    </row>
    <row r="19" spans="1:10" x14ac:dyDescent="0.25">
      <c r="A19" t="s">
        <v>317</v>
      </c>
      <c r="B19" t="s">
        <v>42</v>
      </c>
      <c r="C19">
        <v>2017</v>
      </c>
      <c r="D19" t="s">
        <v>266</v>
      </c>
      <c r="E19">
        <v>12000</v>
      </c>
      <c r="F19" t="s">
        <v>318</v>
      </c>
      <c r="G19" t="s">
        <v>319</v>
      </c>
      <c r="H19" t="s">
        <v>123</v>
      </c>
      <c r="I19" t="s">
        <v>320</v>
      </c>
      <c r="J19" t="s">
        <v>321</v>
      </c>
    </row>
    <row r="20" spans="1:10" x14ac:dyDescent="0.25">
      <c r="A20" t="s">
        <v>150</v>
      </c>
      <c r="B20" t="s">
        <v>42</v>
      </c>
      <c r="C20">
        <v>2020</v>
      </c>
      <c r="D20" t="s">
        <v>151</v>
      </c>
      <c r="E20">
        <v>12000</v>
      </c>
      <c r="F20" t="s">
        <v>152</v>
      </c>
      <c r="G20" t="s">
        <v>153</v>
      </c>
      <c r="H20" t="s">
        <v>31</v>
      </c>
      <c r="I20" t="s">
        <v>154</v>
      </c>
      <c r="J20" t="s">
        <v>155</v>
      </c>
    </row>
    <row r="21" spans="1:10" x14ac:dyDescent="0.25">
      <c r="A21" t="s">
        <v>232</v>
      </c>
      <c r="B21" t="s">
        <v>132</v>
      </c>
      <c r="C21">
        <v>2020</v>
      </c>
      <c r="D21">
        <v>7</v>
      </c>
      <c r="E21">
        <v>29000</v>
      </c>
      <c r="F21" t="s">
        <v>233</v>
      </c>
      <c r="G21" t="s">
        <v>234</v>
      </c>
      <c r="H21" t="s">
        <v>123</v>
      </c>
      <c r="I21" t="s">
        <v>235</v>
      </c>
      <c r="J21" t="s">
        <v>155</v>
      </c>
    </row>
    <row r="22" spans="1:10" x14ac:dyDescent="0.25">
      <c r="A22" t="s">
        <v>341</v>
      </c>
      <c r="B22" t="s">
        <v>251</v>
      </c>
      <c r="C22">
        <v>2019</v>
      </c>
      <c r="D22" t="s">
        <v>151</v>
      </c>
      <c r="E22">
        <v>22000</v>
      </c>
      <c r="F22" t="s">
        <v>342</v>
      </c>
      <c r="G22" t="s">
        <v>343</v>
      </c>
      <c r="H22" t="s">
        <v>123</v>
      </c>
      <c r="I22" t="s">
        <v>344</v>
      </c>
      <c r="J22" t="s">
        <v>155</v>
      </c>
    </row>
    <row r="23" spans="1:10" x14ac:dyDescent="0.25">
      <c r="A23" t="s">
        <v>156</v>
      </c>
      <c r="B23" t="s">
        <v>11</v>
      </c>
      <c r="C23">
        <v>2020</v>
      </c>
      <c r="D23">
        <v>8</v>
      </c>
      <c r="E23">
        <v>14000</v>
      </c>
      <c r="F23" t="s">
        <v>157</v>
      </c>
      <c r="G23" t="s">
        <v>158</v>
      </c>
      <c r="H23" t="s">
        <v>123</v>
      </c>
      <c r="I23" t="s">
        <v>159</v>
      </c>
      <c r="J23" t="s">
        <v>160</v>
      </c>
    </row>
    <row r="24" spans="1:10" x14ac:dyDescent="0.25">
      <c r="A24" t="s">
        <v>227</v>
      </c>
      <c r="B24" t="s">
        <v>217</v>
      </c>
      <c r="C24">
        <v>2020</v>
      </c>
      <c r="D24" t="s">
        <v>228</v>
      </c>
      <c r="E24">
        <v>38000</v>
      </c>
      <c r="F24" t="s">
        <v>229</v>
      </c>
      <c r="G24" t="s">
        <v>230</v>
      </c>
      <c r="H24" t="s">
        <v>123</v>
      </c>
      <c r="I24" t="s">
        <v>231</v>
      </c>
      <c r="J24" t="s">
        <v>160</v>
      </c>
    </row>
    <row r="25" spans="1:10" x14ac:dyDescent="0.25">
      <c r="A25" t="s">
        <v>326</v>
      </c>
      <c r="B25" t="s">
        <v>198</v>
      </c>
      <c r="C25">
        <v>2018</v>
      </c>
      <c r="D25" t="s">
        <v>327</v>
      </c>
      <c r="E25">
        <v>11000</v>
      </c>
      <c r="F25" t="s">
        <v>328</v>
      </c>
      <c r="G25" t="s">
        <v>329</v>
      </c>
      <c r="H25" t="s">
        <v>15</v>
      </c>
      <c r="I25" t="s">
        <v>330</v>
      </c>
      <c r="J25" t="s">
        <v>160</v>
      </c>
    </row>
    <row r="26" spans="1:10" x14ac:dyDescent="0.25">
      <c r="A26" t="s">
        <v>275</v>
      </c>
      <c r="B26" t="s">
        <v>198</v>
      </c>
      <c r="C26">
        <v>2018</v>
      </c>
      <c r="D26" t="s">
        <v>276</v>
      </c>
      <c r="E26">
        <v>62000</v>
      </c>
      <c r="F26" t="s">
        <v>277</v>
      </c>
      <c r="G26" t="s">
        <v>278</v>
      </c>
      <c r="H26" t="s">
        <v>123</v>
      </c>
      <c r="I26" t="s">
        <v>279</v>
      </c>
      <c r="J26" t="s">
        <v>280</v>
      </c>
    </row>
    <row r="27" spans="1:10" x14ac:dyDescent="0.25">
      <c r="A27" t="s">
        <v>61</v>
      </c>
      <c r="B27" t="s">
        <v>62</v>
      </c>
      <c r="C27">
        <v>2020</v>
      </c>
      <c r="D27">
        <v>8</v>
      </c>
      <c r="E27">
        <v>10000</v>
      </c>
      <c r="F27" t="s">
        <v>63</v>
      </c>
      <c r="G27" t="s">
        <v>64</v>
      </c>
      <c r="H27" t="s">
        <v>31</v>
      </c>
      <c r="I27" t="s">
        <v>65</v>
      </c>
      <c r="J27" t="s">
        <v>66</v>
      </c>
    </row>
    <row r="28" spans="1:10" x14ac:dyDescent="0.25">
      <c r="A28" t="s">
        <v>183</v>
      </c>
      <c r="B28" t="s">
        <v>11</v>
      </c>
      <c r="C28">
        <v>2021</v>
      </c>
      <c r="D28" t="s">
        <v>170</v>
      </c>
      <c r="E28">
        <v>11000</v>
      </c>
      <c r="F28" t="s">
        <v>184</v>
      </c>
      <c r="G28" t="s">
        <v>185</v>
      </c>
      <c r="H28" t="s">
        <v>123</v>
      </c>
      <c r="I28" t="s">
        <v>186</v>
      </c>
      <c r="J28" t="s">
        <v>66</v>
      </c>
    </row>
    <row r="29" spans="1:10" x14ac:dyDescent="0.25">
      <c r="A29" t="s">
        <v>255</v>
      </c>
      <c r="B29" t="s">
        <v>198</v>
      </c>
      <c r="C29">
        <v>2020</v>
      </c>
      <c r="D29" t="s">
        <v>199</v>
      </c>
      <c r="E29">
        <v>19000</v>
      </c>
      <c r="F29" t="s">
        <v>256</v>
      </c>
      <c r="G29" t="s">
        <v>257</v>
      </c>
      <c r="H29" t="s">
        <v>123</v>
      </c>
      <c r="I29" t="s">
        <v>258</v>
      </c>
      <c r="J29" t="s">
        <v>66</v>
      </c>
    </row>
    <row r="30" spans="1:10" x14ac:dyDescent="0.25">
      <c r="A30" t="s">
        <v>361</v>
      </c>
      <c r="B30" t="s">
        <v>198</v>
      </c>
      <c r="C30">
        <v>2018</v>
      </c>
      <c r="D30">
        <v>7</v>
      </c>
      <c r="E30">
        <v>11000</v>
      </c>
      <c r="F30" t="s">
        <v>362</v>
      </c>
      <c r="G30" t="s">
        <v>363</v>
      </c>
      <c r="H30" t="s">
        <v>123</v>
      </c>
      <c r="I30" t="s">
        <v>364</v>
      </c>
      <c r="J30" t="s">
        <v>66</v>
      </c>
    </row>
    <row r="31" spans="1:10" x14ac:dyDescent="0.25">
      <c r="A31" t="s">
        <v>138</v>
      </c>
      <c r="B31" t="s">
        <v>139</v>
      </c>
      <c r="C31">
        <v>2018</v>
      </c>
      <c r="D31" t="s">
        <v>82</v>
      </c>
      <c r="E31">
        <v>21000</v>
      </c>
      <c r="F31" t="s">
        <v>140</v>
      </c>
      <c r="G31" t="s">
        <v>141</v>
      </c>
      <c r="H31" t="s">
        <v>123</v>
      </c>
      <c r="I31" t="s">
        <v>142</v>
      </c>
      <c r="J31" t="s">
        <v>143</v>
      </c>
    </row>
    <row r="32" spans="1:10" x14ac:dyDescent="0.25">
      <c r="A32" t="s">
        <v>295</v>
      </c>
      <c r="B32" t="s">
        <v>11</v>
      </c>
      <c r="C32">
        <v>2018</v>
      </c>
      <c r="D32" t="s">
        <v>296</v>
      </c>
      <c r="E32">
        <v>13000</v>
      </c>
      <c r="F32" t="s">
        <v>297</v>
      </c>
      <c r="G32" t="s">
        <v>298</v>
      </c>
      <c r="H32" t="s">
        <v>104</v>
      </c>
      <c r="I32" t="s">
        <v>299</v>
      </c>
      <c r="J32" t="s">
        <v>143</v>
      </c>
    </row>
    <row r="33" spans="1:10" x14ac:dyDescent="0.25">
      <c r="A33" t="s">
        <v>161</v>
      </c>
      <c r="B33" t="s">
        <v>11</v>
      </c>
      <c r="C33">
        <v>2021</v>
      </c>
      <c r="D33" t="s">
        <v>162</v>
      </c>
      <c r="E33">
        <v>9000</v>
      </c>
      <c r="F33" t="s">
        <v>163</v>
      </c>
      <c r="G33" t="s">
        <v>164</v>
      </c>
      <c r="H33" t="s">
        <v>165</v>
      </c>
      <c r="I33" t="s">
        <v>166</v>
      </c>
      <c r="J33" t="s">
        <v>167</v>
      </c>
    </row>
    <row r="34" spans="1:10" x14ac:dyDescent="0.25">
      <c r="A34" t="s">
        <v>216</v>
      </c>
      <c r="B34" t="s">
        <v>217</v>
      </c>
      <c r="C34">
        <v>2020</v>
      </c>
      <c r="D34" t="s">
        <v>162</v>
      </c>
      <c r="E34">
        <v>48000</v>
      </c>
      <c r="F34" t="s">
        <v>218</v>
      </c>
      <c r="G34" t="s">
        <v>219</v>
      </c>
      <c r="H34" t="s">
        <v>31</v>
      </c>
      <c r="I34" t="s">
        <v>220</v>
      </c>
      <c r="J34" t="s">
        <v>167</v>
      </c>
    </row>
    <row r="35" spans="1:10" x14ac:dyDescent="0.25">
      <c r="A35" t="s">
        <v>308</v>
      </c>
      <c r="B35" t="s">
        <v>309</v>
      </c>
      <c r="C35">
        <v>2017</v>
      </c>
      <c r="D35" t="s">
        <v>228</v>
      </c>
      <c r="E35">
        <v>14000</v>
      </c>
      <c r="F35" t="s">
        <v>310</v>
      </c>
      <c r="G35" t="s">
        <v>311</v>
      </c>
      <c r="H35" t="s">
        <v>123</v>
      </c>
      <c r="I35" t="s">
        <v>312</v>
      </c>
      <c r="J35" t="s">
        <v>167</v>
      </c>
    </row>
    <row r="36" spans="1:10" x14ac:dyDescent="0.25">
      <c r="A36" t="s">
        <v>107</v>
      </c>
      <c r="B36" t="s">
        <v>11</v>
      </c>
      <c r="C36">
        <v>2017</v>
      </c>
      <c r="D36" t="s">
        <v>20</v>
      </c>
      <c r="E36">
        <v>19000</v>
      </c>
      <c r="F36" t="s">
        <v>108</v>
      </c>
      <c r="G36" t="s">
        <v>109</v>
      </c>
      <c r="H36" t="s">
        <v>110</v>
      </c>
      <c r="I36" t="s">
        <v>111</v>
      </c>
      <c r="J36" t="s">
        <v>112</v>
      </c>
    </row>
    <row r="37" spans="1:10" x14ac:dyDescent="0.25">
      <c r="A37" t="s">
        <v>271</v>
      </c>
      <c r="B37" t="s">
        <v>237</v>
      </c>
      <c r="C37">
        <v>2016</v>
      </c>
      <c r="D37" t="s">
        <v>228</v>
      </c>
      <c r="E37">
        <v>15000</v>
      </c>
      <c r="F37" t="s">
        <v>272</v>
      </c>
      <c r="G37" t="s">
        <v>273</v>
      </c>
      <c r="H37" t="s">
        <v>31</v>
      </c>
      <c r="I37" t="s">
        <v>274</v>
      </c>
      <c r="J37" t="s">
        <v>112</v>
      </c>
    </row>
    <row r="38" spans="1:10" x14ac:dyDescent="0.25">
      <c r="A38" t="s">
        <v>345</v>
      </c>
      <c r="B38" t="s">
        <v>11</v>
      </c>
      <c r="C38">
        <v>2016</v>
      </c>
      <c r="D38" t="s">
        <v>199</v>
      </c>
      <c r="E38">
        <v>12000</v>
      </c>
      <c r="F38" t="s">
        <v>346</v>
      </c>
      <c r="G38" t="s">
        <v>347</v>
      </c>
      <c r="H38" t="s">
        <v>123</v>
      </c>
      <c r="I38" t="s">
        <v>348</v>
      </c>
      <c r="J38" t="s">
        <v>112</v>
      </c>
    </row>
    <row r="39" spans="1:10" x14ac:dyDescent="0.25">
      <c r="A39" t="s">
        <v>445</v>
      </c>
      <c r="B39" t="s">
        <v>139</v>
      </c>
      <c r="C39">
        <v>2021</v>
      </c>
      <c r="D39" t="s">
        <v>223</v>
      </c>
      <c r="E39">
        <v>18000</v>
      </c>
      <c r="F39" t="s">
        <v>446</v>
      </c>
      <c r="G39" t="s">
        <v>447</v>
      </c>
      <c r="H39" t="s">
        <v>31</v>
      </c>
      <c r="I39" t="s">
        <v>448</v>
      </c>
      <c r="J39" t="s">
        <v>112</v>
      </c>
    </row>
    <row r="40" spans="1:10" x14ac:dyDescent="0.25">
      <c r="A40" t="s">
        <v>178</v>
      </c>
      <c r="B40" t="s">
        <v>89</v>
      </c>
      <c r="C40">
        <v>2021</v>
      </c>
      <c r="D40" t="s">
        <v>162</v>
      </c>
      <c r="E40">
        <v>13000</v>
      </c>
      <c r="F40" t="s">
        <v>179</v>
      </c>
      <c r="G40" t="s">
        <v>180</v>
      </c>
      <c r="H40" t="s">
        <v>31</v>
      </c>
      <c r="I40" t="s">
        <v>181</v>
      </c>
      <c r="J40" t="s">
        <v>182</v>
      </c>
    </row>
    <row r="41" spans="1:10" x14ac:dyDescent="0.25">
      <c r="A41" t="s">
        <v>241</v>
      </c>
      <c r="B41" t="s">
        <v>198</v>
      </c>
      <c r="C41">
        <v>2019</v>
      </c>
      <c r="D41" t="s">
        <v>133</v>
      </c>
      <c r="E41">
        <v>28000</v>
      </c>
      <c r="F41" t="s">
        <v>242</v>
      </c>
      <c r="G41" t="s">
        <v>243</v>
      </c>
      <c r="H41" t="s">
        <v>165</v>
      </c>
      <c r="I41" t="s">
        <v>244</v>
      </c>
      <c r="J41" t="s">
        <v>182</v>
      </c>
    </row>
    <row r="42" spans="1:10" x14ac:dyDescent="0.25">
      <c r="A42" t="s">
        <v>313</v>
      </c>
      <c r="B42" t="s">
        <v>237</v>
      </c>
      <c r="C42">
        <v>2017</v>
      </c>
      <c r="D42" t="s">
        <v>228</v>
      </c>
      <c r="E42">
        <v>18000</v>
      </c>
      <c r="F42" t="s">
        <v>314</v>
      </c>
      <c r="G42" t="s">
        <v>315</v>
      </c>
      <c r="H42" t="s">
        <v>31</v>
      </c>
      <c r="I42" t="s">
        <v>316</v>
      </c>
      <c r="J42" t="s">
        <v>182</v>
      </c>
    </row>
    <row r="43" spans="1:10" x14ac:dyDescent="0.25">
      <c r="A43" t="s">
        <v>119</v>
      </c>
      <c r="B43" t="s">
        <v>120</v>
      </c>
      <c r="C43">
        <v>2019</v>
      </c>
      <c r="D43" t="s">
        <v>36</v>
      </c>
      <c r="E43">
        <v>39000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</row>
    <row r="44" spans="1:10" x14ac:dyDescent="0.25">
      <c r="A44" t="s">
        <v>197</v>
      </c>
      <c r="B44" t="s">
        <v>198</v>
      </c>
      <c r="C44">
        <v>2021</v>
      </c>
      <c r="D44" t="s">
        <v>199</v>
      </c>
      <c r="E44">
        <v>16000</v>
      </c>
      <c r="F44" t="s">
        <v>200</v>
      </c>
      <c r="G44" t="s">
        <v>201</v>
      </c>
      <c r="H44" t="s">
        <v>123</v>
      </c>
      <c r="I44" t="s">
        <v>202</v>
      </c>
      <c r="J44" t="s">
        <v>125</v>
      </c>
    </row>
    <row r="45" spans="1:10" x14ac:dyDescent="0.25">
      <c r="A45" t="s">
        <v>285</v>
      </c>
      <c r="B45" t="s">
        <v>251</v>
      </c>
      <c r="C45">
        <v>2019</v>
      </c>
      <c r="D45" t="s">
        <v>276</v>
      </c>
      <c r="E45">
        <v>31000</v>
      </c>
      <c r="F45" t="s">
        <v>286</v>
      </c>
      <c r="G45" t="s">
        <v>287</v>
      </c>
      <c r="H45" t="s">
        <v>123</v>
      </c>
      <c r="I45" t="s">
        <v>288</v>
      </c>
      <c r="J45" t="s">
        <v>125</v>
      </c>
    </row>
    <row r="46" spans="1:10" x14ac:dyDescent="0.25">
      <c r="A46" t="s">
        <v>365</v>
      </c>
      <c r="B46" t="s">
        <v>11</v>
      </c>
      <c r="C46">
        <v>2018</v>
      </c>
      <c r="D46" t="s">
        <v>337</v>
      </c>
      <c r="E46">
        <v>10000</v>
      </c>
      <c r="F46" t="s">
        <v>366</v>
      </c>
      <c r="G46" t="s">
        <v>367</v>
      </c>
      <c r="H46" t="s">
        <v>123</v>
      </c>
      <c r="I46" t="s">
        <v>368</v>
      </c>
      <c r="J46" t="s">
        <v>125</v>
      </c>
    </row>
    <row r="47" spans="1:10" x14ac:dyDescent="0.25">
      <c r="A47" t="s">
        <v>47</v>
      </c>
      <c r="B47" t="s">
        <v>48</v>
      </c>
      <c r="C47">
        <v>2017</v>
      </c>
      <c r="D47" t="s">
        <v>49</v>
      </c>
      <c r="E47">
        <v>22000</v>
      </c>
      <c r="F47" t="s">
        <v>50</v>
      </c>
      <c r="G47" t="s">
        <v>51</v>
      </c>
      <c r="H47" t="s">
        <v>31</v>
      </c>
      <c r="I47" t="s">
        <v>52</v>
      </c>
      <c r="J47" t="s">
        <v>53</v>
      </c>
    </row>
    <row r="48" spans="1:10" x14ac:dyDescent="0.25">
      <c r="A48" t="s">
        <v>322</v>
      </c>
      <c r="B48" t="s">
        <v>11</v>
      </c>
      <c r="C48">
        <v>2018</v>
      </c>
      <c r="D48" t="s">
        <v>296</v>
      </c>
      <c r="E48">
        <v>9000</v>
      </c>
      <c r="F48" t="s">
        <v>323</v>
      </c>
      <c r="G48" t="s">
        <v>324</v>
      </c>
      <c r="H48" t="s">
        <v>123</v>
      </c>
      <c r="I48" t="s">
        <v>325</v>
      </c>
      <c r="J48" t="s">
        <v>53</v>
      </c>
    </row>
    <row r="49" spans="1:10" x14ac:dyDescent="0.25">
      <c r="A49" t="s">
        <v>441</v>
      </c>
      <c r="B49" t="s">
        <v>11</v>
      </c>
      <c r="C49">
        <v>2021</v>
      </c>
      <c r="D49" t="s">
        <v>82</v>
      </c>
      <c r="E49">
        <v>27000</v>
      </c>
      <c r="F49" t="s">
        <v>442</v>
      </c>
      <c r="G49" t="s">
        <v>443</v>
      </c>
      <c r="H49" t="s">
        <v>104</v>
      </c>
      <c r="I49" t="s">
        <v>444</v>
      </c>
      <c r="J49" t="s">
        <v>53</v>
      </c>
    </row>
    <row r="50" spans="1:10" x14ac:dyDescent="0.25">
      <c r="A50" t="s">
        <v>144</v>
      </c>
      <c r="B50" t="s">
        <v>145</v>
      </c>
      <c r="C50">
        <v>2020</v>
      </c>
      <c r="D50" t="s">
        <v>101</v>
      </c>
      <c r="E50">
        <v>18000</v>
      </c>
      <c r="F50" t="s">
        <v>146</v>
      </c>
      <c r="G50" t="s">
        <v>147</v>
      </c>
      <c r="H50" t="s">
        <v>123</v>
      </c>
      <c r="I50" t="s">
        <v>148</v>
      </c>
      <c r="J50" t="s">
        <v>149</v>
      </c>
    </row>
    <row r="51" spans="1:10" x14ac:dyDescent="0.25">
      <c r="A51" t="s">
        <v>236</v>
      </c>
      <c r="B51" t="s">
        <v>237</v>
      </c>
      <c r="C51">
        <v>2019</v>
      </c>
      <c r="D51">
        <v>8</v>
      </c>
      <c r="E51">
        <v>32000</v>
      </c>
      <c r="F51" t="s">
        <v>238</v>
      </c>
      <c r="G51" t="s">
        <v>239</v>
      </c>
      <c r="H51" t="s">
        <v>31</v>
      </c>
      <c r="I51" t="s">
        <v>240</v>
      </c>
      <c r="J51" t="s">
        <v>149</v>
      </c>
    </row>
    <row r="52" spans="1:10" x14ac:dyDescent="0.25">
      <c r="A52" t="s">
        <v>300</v>
      </c>
      <c r="B52" t="s">
        <v>11</v>
      </c>
      <c r="C52">
        <v>2018</v>
      </c>
      <c r="D52">
        <v>8</v>
      </c>
      <c r="E52">
        <v>11000</v>
      </c>
      <c r="F52" t="s">
        <v>301</v>
      </c>
      <c r="G52" t="s">
        <v>302</v>
      </c>
      <c r="H52" t="s">
        <v>123</v>
      </c>
      <c r="I52" t="s">
        <v>303</v>
      </c>
      <c r="J52" t="s">
        <v>149</v>
      </c>
    </row>
    <row r="53" spans="1:10" x14ac:dyDescent="0.25">
      <c r="A53" t="s">
        <v>203</v>
      </c>
      <c r="B53" t="s">
        <v>11</v>
      </c>
      <c r="C53">
        <v>2021</v>
      </c>
      <c r="D53">
        <v>8</v>
      </c>
      <c r="E53">
        <v>22000</v>
      </c>
      <c r="F53" t="s">
        <v>204</v>
      </c>
      <c r="G53" t="s">
        <v>205</v>
      </c>
      <c r="H53" t="s">
        <v>123</v>
      </c>
      <c r="I53" t="s">
        <v>206</v>
      </c>
      <c r="J53" t="s">
        <v>207</v>
      </c>
    </row>
    <row r="54" spans="1:10" x14ac:dyDescent="0.25">
      <c r="A54" t="s">
        <v>336</v>
      </c>
      <c r="B54" t="s">
        <v>251</v>
      </c>
      <c r="C54">
        <v>2018</v>
      </c>
      <c r="D54" t="s">
        <v>337</v>
      </c>
      <c r="E54">
        <v>36000</v>
      </c>
      <c r="F54" t="s">
        <v>338</v>
      </c>
      <c r="G54" t="s">
        <v>339</v>
      </c>
      <c r="H54" t="s">
        <v>123</v>
      </c>
      <c r="I54" t="s">
        <v>340</v>
      </c>
      <c r="J54" t="s">
        <v>207</v>
      </c>
    </row>
    <row r="55" spans="1:10" x14ac:dyDescent="0.25">
      <c r="A55" t="s">
        <v>100</v>
      </c>
      <c r="B55" t="s">
        <v>75</v>
      </c>
      <c r="C55">
        <v>2019</v>
      </c>
      <c r="D55" t="s">
        <v>101</v>
      </c>
      <c r="E55">
        <v>15000</v>
      </c>
      <c r="F55" t="s">
        <v>102</v>
      </c>
      <c r="G55" t="s">
        <v>103</v>
      </c>
      <c r="H55" t="s">
        <v>104</v>
      </c>
      <c r="I55" t="s">
        <v>105</v>
      </c>
      <c r="J55" t="s">
        <v>106</v>
      </c>
    </row>
    <row r="56" spans="1:10" x14ac:dyDescent="0.25">
      <c r="A56" t="s">
        <v>168</v>
      </c>
      <c r="B56" t="s">
        <v>169</v>
      </c>
      <c r="C56">
        <v>2021</v>
      </c>
      <c r="D56" t="s">
        <v>170</v>
      </c>
      <c r="E56">
        <v>45000</v>
      </c>
      <c r="F56" t="s">
        <v>171</v>
      </c>
      <c r="G56" t="s">
        <v>172</v>
      </c>
      <c r="H56" t="s">
        <v>123</v>
      </c>
      <c r="I56" t="s">
        <v>173</v>
      </c>
      <c r="J56" t="s">
        <v>106</v>
      </c>
    </row>
    <row r="57" spans="1:10" x14ac:dyDescent="0.25">
      <c r="A57" t="s">
        <v>259</v>
      </c>
      <c r="B57" t="s">
        <v>237</v>
      </c>
      <c r="C57">
        <v>2017</v>
      </c>
      <c r="D57" t="s">
        <v>170</v>
      </c>
      <c r="E57">
        <v>23000</v>
      </c>
      <c r="F57" t="s">
        <v>260</v>
      </c>
      <c r="G57" t="s">
        <v>261</v>
      </c>
      <c r="H57" t="s">
        <v>262</v>
      </c>
      <c r="I57" t="s">
        <v>263</v>
      </c>
      <c r="J57" t="s">
        <v>106</v>
      </c>
    </row>
    <row r="58" spans="1:10" x14ac:dyDescent="0.25">
      <c r="A58" t="s">
        <v>41</v>
      </c>
      <c r="B58" t="s">
        <v>42</v>
      </c>
      <c r="C58">
        <v>2010</v>
      </c>
      <c r="D58">
        <v>9</v>
      </c>
      <c r="E58">
        <v>45000</v>
      </c>
      <c r="F58" t="s">
        <v>43</v>
      </c>
      <c r="G58" t="s">
        <v>44</v>
      </c>
      <c r="H58" t="s">
        <v>23</v>
      </c>
      <c r="I58" t="s">
        <v>45</v>
      </c>
      <c r="J58" t="s">
        <v>46</v>
      </c>
    </row>
    <row r="59" spans="1:10" x14ac:dyDescent="0.25">
      <c r="A59" t="s">
        <v>221</v>
      </c>
      <c r="B59" t="s">
        <v>222</v>
      </c>
      <c r="C59">
        <v>2020</v>
      </c>
      <c r="D59" t="s">
        <v>223</v>
      </c>
      <c r="E59">
        <v>42000</v>
      </c>
      <c r="F59" t="s">
        <v>224</v>
      </c>
      <c r="G59" t="s">
        <v>225</v>
      </c>
      <c r="H59" t="s">
        <v>123</v>
      </c>
      <c r="I59" t="s">
        <v>226</v>
      </c>
      <c r="J59" t="s">
        <v>46</v>
      </c>
    </row>
    <row r="60" spans="1:10" x14ac:dyDescent="0.25">
      <c r="A60" t="s">
        <v>304</v>
      </c>
      <c r="B60" t="s">
        <v>198</v>
      </c>
      <c r="C60">
        <v>2018</v>
      </c>
      <c r="D60" t="s">
        <v>162</v>
      </c>
      <c r="E60">
        <v>16000</v>
      </c>
      <c r="F60" t="s">
        <v>305</v>
      </c>
      <c r="G60" t="s">
        <v>306</v>
      </c>
      <c r="H60" t="s">
        <v>123</v>
      </c>
      <c r="I60" t="s">
        <v>307</v>
      </c>
      <c r="J60" t="s">
        <v>46</v>
      </c>
    </row>
    <row r="61" spans="1:10" x14ac:dyDescent="0.25">
      <c r="A61" t="s">
        <v>81</v>
      </c>
      <c r="B61" t="s">
        <v>11</v>
      </c>
      <c r="C61">
        <v>2012</v>
      </c>
      <c r="D61" t="s">
        <v>82</v>
      </c>
      <c r="E61">
        <v>32000</v>
      </c>
      <c r="F61" t="s">
        <v>83</v>
      </c>
      <c r="G61" t="s">
        <v>84</v>
      </c>
      <c r="H61" t="s">
        <v>85</v>
      </c>
      <c r="I61" t="s">
        <v>86</v>
      </c>
      <c r="J61" t="s">
        <v>87</v>
      </c>
    </row>
    <row r="62" spans="1:10" x14ac:dyDescent="0.25">
      <c r="A62" t="s">
        <v>192</v>
      </c>
      <c r="B62" t="s">
        <v>193</v>
      </c>
      <c r="C62">
        <v>2017</v>
      </c>
      <c r="D62">
        <v>8</v>
      </c>
      <c r="E62">
        <v>25000</v>
      </c>
      <c r="F62" t="s">
        <v>194</v>
      </c>
      <c r="G62" t="s">
        <v>195</v>
      </c>
      <c r="H62" t="s">
        <v>123</v>
      </c>
      <c r="I62" t="s">
        <v>196</v>
      </c>
      <c r="J62" t="s">
        <v>87</v>
      </c>
    </row>
    <row r="63" spans="1:10" x14ac:dyDescent="0.25">
      <c r="A63" t="s">
        <v>67</v>
      </c>
      <c r="B63" t="s">
        <v>11</v>
      </c>
      <c r="C63">
        <v>2014</v>
      </c>
      <c r="D63" t="s">
        <v>68</v>
      </c>
      <c r="E63">
        <v>38000</v>
      </c>
      <c r="F63" t="s">
        <v>69</v>
      </c>
      <c r="G63" t="s">
        <v>70</v>
      </c>
      <c r="H63" t="s">
        <v>71</v>
      </c>
      <c r="I63" t="s">
        <v>72</v>
      </c>
      <c r="J63" t="s">
        <v>73</v>
      </c>
    </row>
    <row r="64" spans="1:10" x14ac:dyDescent="0.25">
      <c r="A64" t="s">
        <v>174</v>
      </c>
      <c r="B64" t="s">
        <v>11</v>
      </c>
      <c r="C64">
        <v>2021</v>
      </c>
      <c r="D64" t="s">
        <v>20</v>
      </c>
      <c r="E64">
        <v>23000</v>
      </c>
      <c r="F64" t="s">
        <v>175</v>
      </c>
      <c r="G64" t="s">
        <v>176</v>
      </c>
      <c r="H64" t="s">
        <v>123</v>
      </c>
      <c r="I64" t="s">
        <v>177</v>
      </c>
      <c r="J64" t="s">
        <v>73</v>
      </c>
    </row>
    <row r="65" spans="1:10" x14ac:dyDescent="0.25">
      <c r="A65" t="s">
        <v>250</v>
      </c>
      <c r="B65" t="s">
        <v>251</v>
      </c>
      <c r="C65">
        <v>2018</v>
      </c>
      <c r="D65" t="s">
        <v>162</v>
      </c>
      <c r="E65">
        <v>45000</v>
      </c>
      <c r="F65" t="s">
        <v>252</v>
      </c>
      <c r="G65" t="s">
        <v>253</v>
      </c>
      <c r="H65" t="s">
        <v>123</v>
      </c>
      <c r="I65" t="s">
        <v>254</v>
      </c>
      <c r="J65" t="s">
        <v>73</v>
      </c>
    </row>
    <row r="66" spans="1:10" x14ac:dyDescent="0.25">
      <c r="A66" t="s">
        <v>131</v>
      </c>
      <c r="B66" t="s">
        <v>132</v>
      </c>
      <c r="C66">
        <v>2019</v>
      </c>
      <c r="D66" t="s">
        <v>133</v>
      </c>
      <c r="E66">
        <v>19000</v>
      </c>
      <c r="F66" t="s">
        <v>134</v>
      </c>
      <c r="G66" t="s">
        <v>135</v>
      </c>
      <c r="H66" t="s">
        <v>23</v>
      </c>
      <c r="I66" t="s">
        <v>136</v>
      </c>
      <c r="J66" t="s">
        <v>137</v>
      </c>
    </row>
    <row r="67" spans="1:10" x14ac:dyDescent="0.25">
      <c r="A67" t="s">
        <v>212</v>
      </c>
      <c r="B67" t="s">
        <v>11</v>
      </c>
      <c r="C67">
        <v>2019</v>
      </c>
      <c r="D67" t="s">
        <v>20</v>
      </c>
      <c r="E67">
        <v>20000</v>
      </c>
      <c r="F67" t="s">
        <v>213</v>
      </c>
      <c r="G67" t="s">
        <v>214</v>
      </c>
      <c r="H67" t="s">
        <v>123</v>
      </c>
      <c r="I67" t="s">
        <v>215</v>
      </c>
      <c r="J67" t="s">
        <v>137</v>
      </c>
    </row>
    <row r="68" spans="1:10" x14ac:dyDescent="0.25">
      <c r="A68" t="s">
        <v>113</v>
      </c>
      <c r="B68" t="s">
        <v>11</v>
      </c>
      <c r="C68">
        <v>2018</v>
      </c>
      <c r="D68" t="s">
        <v>114</v>
      </c>
      <c r="E68">
        <v>27000</v>
      </c>
      <c r="F68" t="s">
        <v>115</v>
      </c>
      <c r="G68" t="s">
        <v>116</v>
      </c>
      <c r="H68" t="s">
        <v>104</v>
      </c>
      <c r="I68" t="s">
        <v>117</v>
      </c>
      <c r="J68" t="s">
        <v>118</v>
      </c>
    </row>
    <row r="69" spans="1:10" x14ac:dyDescent="0.25">
      <c r="A69" t="s">
        <v>281</v>
      </c>
      <c r="B69" t="s">
        <v>11</v>
      </c>
      <c r="C69">
        <v>2019</v>
      </c>
      <c r="D69" t="s">
        <v>170</v>
      </c>
      <c r="E69">
        <v>12000</v>
      </c>
      <c r="F69" t="s">
        <v>282</v>
      </c>
      <c r="G69" t="s">
        <v>283</v>
      </c>
      <c r="H69" t="s">
        <v>15</v>
      </c>
      <c r="I69" t="s">
        <v>284</v>
      </c>
      <c r="J69" t="s">
        <v>118</v>
      </c>
    </row>
    <row r="70" spans="1:10" x14ac:dyDescent="0.25">
      <c r="A70" t="s">
        <v>26</v>
      </c>
      <c r="B70" t="s">
        <v>27</v>
      </c>
      <c r="C70">
        <v>2019</v>
      </c>
      <c r="D70" t="s">
        <v>28</v>
      </c>
      <c r="E70">
        <v>50000</v>
      </c>
      <c r="F70" t="s">
        <v>29</v>
      </c>
      <c r="G70" t="s">
        <v>30</v>
      </c>
      <c r="H70" t="s">
        <v>31</v>
      </c>
      <c r="I70" t="s">
        <v>32</v>
      </c>
      <c r="J70" t="s">
        <v>33</v>
      </c>
    </row>
    <row r="71" spans="1:10" x14ac:dyDescent="0.25">
      <c r="A71" t="s">
        <v>208</v>
      </c>
      <c r="B71" t="s">
        <v>11</v>
      </c>
      <c r="C71">
        <v>2020</v>
      </c>
      <c r="D71" t="s">
        <v>114</v>
      </c>
      <c r="E71">
        <v>18000</v>
      </c>
      <c r="F71" t="s">
        <v>209</v>
      </c>
      <c r="G71" t="s">
        <v>210</v>
      </c>
      <c r="H71" t="s">
        <v>123</v>
      </c>
      <c r="I71" t="s">
        <v>211</v>
      </c>
      <c r="J71" t="s">
        <v>33</v>
      </c>
    </row>
    <row r="72" spans="1:10" x14ac:dyDescent="0.25">
      <c r="A72" t="s">
        <v>437</v>
      </c>
      <c r="B72" t="s">
        <v>11</v>
      </c>
      <c r="C72">
        <v>2020</v>
      </c>
      <c r="D72" t="s">
        <v>170</v>
      </c>
      <c r="E72">
        <v>25000</v>
      </c>
      <c r="F72" t="s">
        <v>438</v>
      </c>
      <c r="G72" t="s">
        <v>439</v>
      </c>
      <c r="H72" t="s">
        <v>440</v>
      </c>
      <c r="I72" t="s">
        <v>159</v>
      </c>
      <c r="J72" t="s">
        <v>33</v>
      </c>
    </row>
    <row r="73" spans="1:10" x14ac:dyDescent="0.25">
      <c r="A73" t="s">
        <v>245</v>
      </c>
      <c r="B73" t="s">
        <v>145</v>
      </c>
      <c r="C73">
        <v>2015</v>
      </c>
      <c r="D73" t="s">
        <v>101</v>
      </c>
      <c r="E73">
        <v>21000</v>
      </c>
      <c r="F73" t="s">
        <v>246</v>
      </c>
      <c r="G73" t="s">
        <v>247</v>
      </c>
      <c r="H73" t="s">
        <v>123</v>
      </c>
      <c r="I73" t="s">
        <v>248</v>
      </c>
      <c r="J73" t="s">
        <v>249</v>
      </c>
    </row>
    <row r="74" spans="1:10" x14ac:dyDescent="0.25">
      <c r="A74" t="s">
        <v>88</v>
      </c>
      <c r="B74" t="s">
        <v>89</v>
      </c>
      <c r="C74">
        <v>2020</v>
      </c>
      <c r="D74" t="s">
        <v>49</v>
      </c>
      <c r="E74">
        <v>29000</v>
      </c>
      <c r="F74" t="s">
        <v>90</v>
      </c>
      <c r="G74" t="s">
        <v>91</v>
      </c>
      <c r="H74" t="s">
        <v>31</v>
      </c>
      <c r="I74" t="s">
        <v>92</v>
      </c>
      <c r="J74" t="s">
        <v>93</v>
      </c>
    </row>
    <row r="75" spans="1:10" x14ac:dyDescent="0.25">
      <c r="A75" t="s">
        <v>18</v>
      </c>
      <c r="B75" t="s">
        <v>19</v>
      </c>
      <c r="C75">
        <v>2020</v>
      </c>
      <c r="D75" t="s">
        <v>20</v>
      </c>
      <c r="E75">
        <v>35000</v>
      </c>
      <c r="F75" t="s">
        <v>21</v>
      </c>
      <c r="G75" t="s">
        <v>22</v>
      </c>
      <c r="H75" t="s">
        <v>23</v>
      </c>
      <c r="I75" t="s">
        <v>24</v>
      </c>
      <c r="J75" t="s">
        <v>25</v>
      </c>
    </row>
    <row r="76" spans="1:10" x14ac:dyDescent="0.25">
      <c r="A76" t="s">
        <v>126</v>
      </c>
      <c r="B76" t="s">
        <v>11</v>
      </c>
      <c r="C76">
        <v>2019</v>
      </c>
      <c r="D76" t="s">
        <v>49</v>
      </c>
      <c r="E76">
        <v>37000</v>
      </c>
      <c r="F76" t="s">
        <v>127</v>
      </c>
      <c r="G76" t="s">
        <v>128</v>
      </c>
      <c r="H76" t="s">
        <v>31</v>
      </c>
      <c r="I76" t="s">
        <v>129</v>
      </c>
      <c r="J76" t="s">
        <v>130</v>
      </c>
    </row>
    <row r="77" spans="1:10" x14ac:dyDescent="0.25">
      <c r="A77" t="s">
        <v>54</v>
      </c>
      <c r="B77" t="s">
        <v>19</v>
      </c>
      <c r="C77">
        <v>2016</v>
      </c>
      <c r="D77" t="s">
        <v>55</v>
      </c>
      <c r="E77">
        <v>18000</v>
      </c>
      <c r="F77" t="s">
        <v>56</v>
      </c>
      <c r="G77" t="s">
        <v>57</v>
      </c>
      <c r="H77" t="s">
        <v>58</v>
      </c>
      <c r="I77" t="s">
        <v>59</v>
      </c>
      <c r="J77" t="s">
        <v>60</v>
      </c>
    </row>
    <row r="78" spans="1:10" x14ac:dyDescent="0.25">
      <c r="A78" t="s">
        <v>10</v>
      </c>
      <c r="B78" t="s">
        <v>11</v>
      </c>
      <c r="C78">
        <v>2006</v>
      </c>
      <c r="D78" t="s">
        <v>12</v>
      </c>
      <c r="E78">
        <v>42000</v>
      </c>
      <c r="F78" t="s">
        <v>13</v>
      </c>
      <c r="G78" t="s">
        <v>14</v>
      </c>
      <c r="H78" t="s">
        <v>15</v>
      </c>
      <c r="I78" t="s">
        <v>16</v>
      </c>
      <c r="J78" t="s">
        <v>17</v>
      </c>
    </row>
    <row r="79" spans="1:10" x14ac:dyDescent="0.25">
      <c r="A79" t="s">
        <v>94</v>
      </c>
      <c r="B79" t="s">
        <v>11</v>
      </c>
      <c r="C79">
        <v>2020</v>
      </c>
      <c r="D79" t="s">
        <v>55</v>
      </c>
      <c r="E79">
        <v>65000</v>
      </c>
      <c r="F79" t="s">
        <v>95</v>
      </c>
      <c r="G79" t="s">
        <v>96</v>
      </c>
      <c r="H79" t="s">
        <v>97</v>
      </c>
      <c r="I79" t="s">
        <v>98</v>
      </c>
      <c r="J79" t="s">
        <v>99</v>
      </c>
    </row>
    <row r="80" spans="1:10" x14ac:dyDescent="0.25">
      <c r="A80" t="s">
        <v>187</v>
      </c>
      <c r="B80" t="s">
        <v>75</v>
      </c>
      <c r="C80">
        <v>2021</v>
      </c>
      <c r="D80" t="s">
        <v>188</v>
      </c>
      <c r="E80">
        <v>35000</v>
      </c>
      <c r="F80" t="s">
        <v>189</v>
      </c>
      <c r="G80" t="s">
        <v>190</v>
      </c>
      <c r="H80" t="s">
        <v>123</v>
      </c>
      <c r="I80" t="s">
        <v>191</v>
      </c>
      <c r="J80" t="s">
        <v>99</v>
      </c>
    </row>
    <row r="81" spans="1:10" x14ac:dyDescent="0.25">
      <c r="A81" t="s">
        <v>432</v>
      </c>
      <c r="B81" t="s">
        <v>75</v>
      </c>
      <c r="C81">
        <v>2019</v>
      </c>
      <c r="D81" t="s">
        <v>188</v>
      </c>
      <c r="E81">
        <v>32000</v>
      </c>
      <c r="F81" t="s">
        <v>433</v>
      </c>
      <c r="G81" t="s">
        <v>434</v>
      </c>
      <c r="H81" t="s">
        <v>123</v>
      </c>
      <c r="I81" t="s">
        <v>435</v>
      </c>
      <c r="J81" t="s">
        <v>436</v>
      </c>
    </row>
    <row r="82" spans="1:10" x14ac:dyDescent="0.25">
      <c r="A82" t="s">
        <v>34</v>
      </c>
      <c r="B82" t="s">
        <v>35</v>
      </c>
      <c r="C82">
        <v>2017</v>
      </c>
      <c r="D82" t="s">
        <v>36</v>
      </c>
      <c r="E82">
        <v>28000</v>
      </c>
      <c r="F82" t="s">
        <v>37</v>
      </c>
      <c r="G82" t="s">
        <v>38</v>
      </c>
      <c r="H82" t="s">
        <v>15</v>
      </c>
      <c r="I82" t="s">
        <v>39</v>
      </c>
      <c r="J82" t="s">
        <v>40</v>
      </c>
    </row>
    <row r="83" spans="1:10" x14ac:dyDescent="0.25">
      <c r="A83" t="s">
        <v>74</v>
      </c>
      <c r="B83" t="s">
        <v>75</v>
      </c>
      <c r="C83">
        <v>2017</v>
      </c>
      <c r="D83" t="s">
        <v>76</v>
      </c>
      <c r="E83">
        <v>40000</v>
      </c>
      <c r="F83" t="s">
        <v>77</v>
      </c>
      <c r="G83" t="s">
        <v>78</v>
      </c>
      <c r="H83" t="s">
        <v>15</v>
      </c>
      <c r="I83" t="s">
        <v>79</v>
      </c>
      <c r="J83" t="s">
        <v>80</v>
      </c>
    </row>
    <row r="85" spans="1:10" x14ac:dyDescent="0.25">
      <c r="B85" s="7" t="s">
        <v>451</v>
      </c>
      <c r="C85">
        <f>+MEDIAN(C2:C83)</f>
        <v>2019</v>
      </c>
      <c r="D85">
        <f t="shared" ref="D85:E85" si="0">+MEDIAN(D2:D83)</f>
        <v>8</v>
      </c>
      <c r="E85">
        <f t="shared" si="0"/>
        <v>19000</v>
      </c>
    </row>
    <row r="86" spans="1:10" x14ac:dyDescent="0.25">
      <c r="B86" s="7" t="s">
        <v>452</v>
      </c>
      <c r="C86">
        <f>+MIN(C2:C83)</f>
        <v>2006</v>
      </c>
      <c r="D86">
        <f t="shared" ref="D86:E86" si="1">+MIN(D2:D83)</f>
        <v>4</v>
      </c>
      <c r="E86">
        <f t="shared" si="1"/>
        <v>8000</v>
      </c>
    </row>
    <row r="87" spans="1:10" x14ac:dyDescent="0.25">
      <c r="B87" s="7" t="s">
        <v>453</v>
      </c>
      <c r="C87">
        <f>+MAX(C2:C83)</f>
        <v>2021</v>
      </c>
      <c r="D87">
        <f t="shared" ref="D87:E87" si="2">+MAX(D2:D83)</f>
        <v>9</v>
      </c>
      <c r="E87">
        <f t="shared" si="2"/>
        <v>65000</v>
      </c>
    </row>
    <row r="88" spans="1:10" x14ac:dyDescent="0.25">
      <c r="B88" s="7" t="s">
        <v>454</v>
      </c>
      <c r="C88" s="5">
        <f>+AVERAGE(C2:C83)</f>
        <v>2018.3048780487804</v>
      </c>
      <c r="D88" s="5">
        <f t="shared" ref="D88:E88" si="3">+AVERAGE(D2:D83)</f>
        <v>7.3636363636363633</v>
      </c>
      <c r="E88" s="6">
        <f t="shared" si="3"/>
        <v>23146.341463414636</v>
      </c>
    </row>
    <row r="89" spans="1:10" x14ac:dyDescent="0.25">
      <c r="B89" s="7" t="s">
        <v>455</v>
      </c>
      <c r="C89" s="4">
        <f>+_xlfn.STDEV.P(C2:C83)</f>
        <v>2.3513826985167672</v>
      </c>
      <c r="D89" s="4">
        <f t="shared" ref="D89:E89" si="4">+_xlfn.STDEV.P(D2:D83)</f>
        <v>1.2984415324623364</v>
      </c>
      <c r="E89" s="6">
        <f t="shared" si="4"/>
        <v>12718.453993350124</v>
      </c>
    </row>
  </sheetData>
  <autoFilter ref="A1:J1">
    <sortState ref="A2:J83">
      <sortCondition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NLID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2025-04-22T02:13:11Z</dcterms:created>
  <dcterms:modified xsi:type="dcterms:W3CDTF">2025-04-22T02:13:11Z</dcterms:modified>
</cp:coreProperties>
</file>